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A" sheetId="1" state="visible" r:id="rId3"/>
    <sheet name="EPI" sheetId="2" state="hidden" r:id="rId4"/>
    <sheet name="EWS Power" sheetId="3" state="hidden" r:id="rId5"/>
    <sheet name="EES Project Phoenix" sheetId="4" state="hidden" r:id="rId6"/>
  </sheets>
  <definedNames>
    <definedName function="false" hidden="false" localSheetId="3" name="_xlnm.Print_Area" vbProcedure="false">'EES Project Phoenix'!$A$1:$O$25</definedName>
    <definedName function="false" hidden="false" localSheetId="0" name="_xlnm.Print_Area" vbProcedure="false">ENA!$A$1:$U$141</definedName>
    <definedName function="false" hidden="false" localSheetId="0" name="_xlnm.Print_Titles" vbProcedure="false">ENA!$1:$6</definedName>
    <definedName function="false" hidden="false" localSheetId="1" name="_xlnm.Print_Area" vbProcedure="false">EPI!$A$1:$Q$26</definedName>
    <definedName function="false" hidden="false" localSheetId="2" name="_xlnm.Print_Area" vbProcedure="false">'EWS Power'!$A$1:$O$35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<sst xmlns="http://schemas.openxmlformats.org/spreadsheetml/2006/main" count="252" uniqueCount="154">
  <si>
    <t xml:space="preserve">Enron North America</t>
  </si>
  <si>
    <t xml:space="preserve">2002 Plan Review</t>
  </si>
  <si>
    <t xml:space="preserve">2001 Forecast</t>
  </si>
  <si>
    <t xml:space="preserve">2001 Proforma</t>
  </si>
  <si>
    <t xml:space="preserve">2002 Plan</t>
  </si>
  <si>
    <t xml:space="preserve">Capital</t>
  </si>
  <si>
    <t xml:space="preserve">Direct </t>
  </si>
  <si>
    <t xml:space="preserve">Allocated</t>
  </si>
  <si>
    <t xml:space="preserve">2002 Plan </t>
  </si>
  <si>
    <t xml:space="preserve">Fav/(Unfav)</t>
  </si>
  <si>
    <t xml:space="preserve">Team</t>
  </si>
  <si>
    <t xml:space="preserve">Margin</t>
  </si>
  <si>
    <t xml:space="preserve">Charge</t>
  </si>
  <si>
    <t xml:space="preserve">Expenses</t>
  </si>
  <si>
    <t xml:space="preserve">EBIT</t>
  </si>
  <si>
    <t xml:space="preserve">Headcount</t>
  </si>
  <si>
    <t xml:space="preserve">Variance</t>
  </si>
  <si>
    <t xml:space="preserve">Northeast Trading</t>
  </si>
  <si>
    <t xml:space="preserve">Northeast Origination</t>
  </si>
  <si>
    <t xml:space="preserve">Midwest Trading</t>
  </si>
  <si>
    <t xml:space="preserve">Midwest Origination</t>
  </si>
  <si>
    <t xml:space="preserve">Southeast Trading</t>
  </si>
  <si>
    <t xml:space="preserve">Southeast Origination</t>
  </si>
  <si>
    <t xml:space="preserve">ERCOT Trading</t>
  </si>
  <si>
    <t xml:space="preserve">ERCOT Origination</t>
  </si>
  <si>
    <t xml:space="preserve">Options</t>
  </si>
  <si>
    <t xml:space="preserve">Management Book</t>
  </si>
  <si>
    <t xml:space="preserve">Genco Control Area</t>
  </si>
  <si>
    <t xml:space="preserve">TAC</t>
  </si>
  <si>
    <t xml:space="preserve">Services</t>
  </si>
  <si>
    <t xml:space="preserve">Development</t>
  </si>
  <si>
    <t xml:space="preserve">Generation Investments</t>
  </si>
  <si>
    <t xml:space="preserve">Structuring/Fundamentals</t>
  </si>
  <si>
    <t xml:space="preserve">East Power</t>
  </si>
  <si>
    <t xml:space="preserve">Trading</t>
  </si>
  <si>
    <t xml:space="preserve">Middle Market Originations/Services</t>
  </si>
  <si>
    <t xml:space="preserve">Originations/Generation</t>
  </si>
  <si>
    <t xml:space="preserve">Executive</t>
  </si>
  <si>
    <t xml:space="preserve">Fundamentals</t>
  </si>
  <si>
    <t xml:space="preserve">West Power</t>
  </si>
  <si>
    <t xml:space="preserve">East Trading</t>
  </si>
  <si>
    <t xml:space="preserve">East Origination</t>
  </si>
  <si>
    <t xml:space="preserve">Central Trading</t>
  </si>
  <si>
    <t xml:space="preserve">Central Origination</t>
  </si>
  <si>
    <t xml:space="preserve">Texas Trading</t>
  </si>
  <si>
    <t xml:space="preserve">Texas Origination</t>
  </si>
  <si>
    <t xml:space="preserve">West Trading</t>
  </si>
  <si>
    <t xml:space="preserve">West Origination</t>
  </si>
  <si>
    <t xml:space="preserve">Financial Gas</t>
  </si>
  <si>
    <t xml:space="preserve">Derivative Origination&amp; East Producers</t>
  </si>
  <si>
    <t xml:space="preserve">NG Structuring</t>
  </si>
  <si>
    <t xml:space="preserve">NG Fundamentals</t>
  </si>
  <si>
    <t xml:space="preserve">Asset Management</t>
  </si>
  <si>
    <t xml:space="preserve">Management</t>
  </si>
  <si>
    <t xml:space="preserve">Natural Gas</t>
  </si>
  <si>
    <t xml:space="preserve">Natural Gas Trading</t>
  </si>
  <si>
    <t xml:space="preserve">Natural Gas Origination</t>
  </si>
  <si>
    <t xml:space="preserve">Finance</t>
  </si>
  <si>
    <t xml:space="preserve">Alberta Power Trading</t>
  </si>
  <si>
    <t xml:space="preserve">Alberta Power Origination</t>
  </si>
  <si>
    <t xml:space="preserve">Ontario Power</t>
  </si>
  <si>
    <t xml:space="preserve">Canada</t>
  </si>
  <si>
    <t xml:space="preserve">Upstream Executive</t>
  </si>
  <si>
    <t xml:space="preserve">Compression Services</t>
  </si>
  <si>
    <t xml:space="preserve">Storage</t>
  </si>
  <si>
    <t xml:space="preserve">Offshore</t>
  </si>
  <si>
    <t xml:space="preserve">Producer E-Commerce</t>
  </si>
  <si>
    <t xml:space="preserve">  Upstream Products</t>
  </si>
  <si>
    <t xml:space="preserve">Bridgeline</t>
  </si>
  <si>
    <t xml:space="preserve">HPL</t>
  </si>
  <si>
    <t xml:space="preserve">Mexico</t>
  </si>
  <si>
    <t xml:space="preserve">Energy Capital Services</t>
  </si>
  <si>
    <t xml:space="preserve">Asset Marketing</t>
  </si>
  <si>
    <t xml:space="preserve">Principal Investing</t>
  </si>
  <si>
    <t xml:space="preserve">Corporate Development</t>
  </si>
  <si>
    <t xml:space="preserve">Sold Peakers</t>
  </si>
  <si>
    <t xml:space="preserve">Cross Commodity</t>
  </si>
  <si>
    <t xml:space="preserve">LT Fundamentals</t>
  </si>
  <si>
    <t xml:space="preserve">TVA Settlement</t>
  </si>
  <si>
    <t xml:space="preserve">Office of the Chairman</t>
  </si>
  <si>
    <t xml:space="preserve">Total Commercial </t>
  </si>
  <si>
    <t xml:space="preserve">Legal</t>
  </si>
  <si>
    <t xml:space="preserve">RAC</t>
  </si>
  <si>
    <t xml:space="preserve">Accounting</t>
  </si>
  <si>
    <t xml:space="preserve">Tax</t>
  </si>
  <si>
    <t xml:space="preserve">Risk Management</t>
  </si>
  <si>
    <t xml:space="preserve"> SAP</t>
  </si>
  <si>
    <t xml:space="preserve">Accounts Payable</t>
  </si>
  <si>
    <t xml:space="preserve">Human Resources</t>
  </si>
  <si>
    <t xml:space="preserve">Benefit Plans and Comp</t>
  </si>
  <si>
    <t xml:space="preserve">Regulatory Affairs</t>
  </si>
  <si>
    <t xml:space="preserve">PR</t>
  </si>
  <si>
    <t xml:space="preserve">Community Relations</t>
  </si>
  <si>
    <t xml:space="preserve">Aviation</t>
  </si>
  <si>
    <t xml:space="preserve">Global Finance</t>
  </si>
  <si>
    <t xml:space="preserve">  Total Corp</t>
  </si>
  <si>
    <t xml:space="preserve">Assurance Services</t>
  </si>
  <si>
    <t xml:space="preserve">Competitive Analysis/Bus Controls</t>
  </si>
  <si>
    <t xml:space="preserve">Esource </t>
  </si>
  <si>
    <t xml:space="preserve">Financial Operations  </t>
  </si>
  <si>
    <t xml:space="preserve">Public Relations</t>
  </si>
  <si>
    <t xml:space="preserve">Research</t>
  </si>
  <si>
    <t xml:space="preserve">Technical Services</t>
  </si>
  <si>
    <t xml:space="preserve">Transaction Support</t>
  </si>
  <si>
    <t xml:space="preserve">Treasury</t>
  </si>
  <si>
    <t xml:space="preserve">Buildout and Other</t>
  </si>
  <si>
    <t xml:space="preserve">  Total ENA</t>
  </si>
  <si>
    <t xml:space="preserve">Energy Operations</t>
  </si>
  <si>
    <t xml:space="preserve">Energy Operations- IT Development</t>
  </si>
  <si>
    <t xml:space="preserve">Enron Online</t>
  </si>
  <si>
    <t xml:space="preserve">IT Development</t>
  </si>
  <si>
    <t xml:space="preserve">IT Infrastructure</t>
  </si>
  <si>
    <t xml:space="preserve">  Total ENW</t>
  </si>
  <si>
    <t xml:space="preserve">      Total Allocations</t>
  </si>
  <si>
    <t xml:space="preserve">Coyote </t>
  </si>
  <si>
    <t xml:space="preserve">Citrus </t>
  </si>
  <si>
    <t xml:space="preserve">Pan Nat</t>
  </si>
  <si>
    <t xml:space="preserve">Sithe</t>
  </si>
  <si>
    <t xml:space="preserve">Sithe Adj</t>
  </si>
  <si>
    <t xml:space="preserve">CES</t>
  </si>
  <si>
    <t xml:space="preserve">Mexico City</t>
  </si>
  <si>
    <t xml:space="preserve">Weather Alert Amortization</t>
  </si>
  <si>
    <t xml:space="preserve">Bonus</t>
  </si>
  <si>
    <t xml:space="preserve">      Total Non-Allocable</t>
  </si>
  <si>
    <t xml:space="preserve">Total Group</t>
  </si>
  <si>
    <t xml:space="preserve">Prepay Expenses</t>
  </si>
  <si>
    <t xml:space="preserve">U.S. Drift</t>
  </si>
  <si>
    <t xml:space="preserve">Facility Costs</t>
  </si>
  <si>
    <t xml:space="preserve">Capital Charge Offset</t>
  </si>
  <si>
    <t xml:space="preserve">appears high b/c includes o/s legal that will be pushed to commercial teams; is in commercial forecast 2001</t>
  </si>
  <si>
    <t xml:space="preserve">Enron Principal Investments</t>
  </si>
  <si>
    <t xml:space="preserve">Other</t>
  </si>
  <si>
    <t xml:space="preserve">Net</t>
  </si>
  <si>
    <t xml:space="preserve">EPI</t>
  </si>
  <si>
    <t xml:space="preserve">Int Related Costs/Facility Costs</t>
  </si>
  <si>
    <t xml:space="preserve">Prepays</t>
  </si>
  <si>
    <t xml:space="preserve">Jedi</t>
  </si>
  <si>
    <t xml:space="preserve">Corp</t>
  </si>
  <si>
    <t xml:space="preserve">Intercompany Billings</t>
  </si>
  <si>
    <t xml:space="preserve">Interest Expense</t>
  </si>
  <si>
    <t xml:space="preserve">EBT</t>
  </si>
  <si>
    <t xml:space="preserve">Enron Wholesale Power</t>
  </si>
  <si>
    <t xml:space="preserve">Options Desk</t>
  </si>
  <si>
    <t xml:space="preserve">Power Commodity East</t>
  </si>
  <si>
    <t xml:space="preserve">Power Commodity West</t>
  </si>
  <si>
    <t xml:space="preserve">Power Structuring East</t>
  </si>
  <si>
    <t xml:space="preserve">Power Structuring West</t>
  </si>
  <si>
    <t xml:space="preserve">Retail Gas Commodity</t>
  </si>
  <si>
    <t xml:space="preserve">Retail West</t>
  </si>
  <si>
    <t xml:space="preserve">Utility Risk Management East</t>
  </si>
  <si>
    <t xml:space="preserve">Utility Risk Management West</t>
  </si>
  <si>
    <t xml:space="preserve">Total EWS Power</t>
  </si>
  <si>
    <t xml:space="preserve">Enron Energy Service - Project Phoenix</t>
  </si>
  <si>
    <t xml:space="preserve">EES Project Phoenix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</si>
</sst>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\$* #,##0.00_);_(\$* \(#,##0.00\);_(\$* \-??_);_(@_)"/>
    <numFmt numFmtId="166" formatCode="#,##0.0_);\(#,##0.0\)"/>
    <numFmt numFmtId="167" formatCode="_(* #,##0.0_);_(* \(#,##0.0\);_(* \-?_);_(@_)"/>
    <numFmt numFmtId="168" formatCode="_(* #,##0_);_(* \(#,##0\);_(* \-?_);_(@_)"/>
    <numFmt numFmtId="169" formatCode="_(* #,##0.00_);_(* \(#,##0.00\);_(* \-??_);_(@_)"/>
    <numFmt numFmtId="170" formatCode="_(* #,##0.0_);_(* \(#,##0.0\);_(* \-??_);_(@_)"/>
    <numFmt numFmtId="171" formatCode="_(* #,##0_);_(* \(#,##0\);_(* \-??_);_(@_)"/>
    <numFmt numFmtId="172" formatCode="_(\$* #,##0.0_);_(\$* \(#,##0.0\);_(\$* \-?_);_(@_)"/>
  </numFmts>
  <fonts count="12">
    <font>
      <sz val="10"/>
      <name val="Tahom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Garamond"/>
      <family val="1"/>
    </font>
    <font>
      <b val="true"/>
      <i val="true"/>
      <sz val="11"/>
      <name val="Tahoma"/>
      <family val="2"/>
    </font>
    <font>
      <sz val="12"/>
      <name val="Garamond"/>
      <family val="1"/>
    </font>
    <font>
      <b val="true"/>
      <sz val="11"/>
      <name val="Garamond"/>
      <family val="1"/>
    </font>
    <font>
      <b val="true"/>
      <sz val="12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5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1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8.99"/>
    <col collapsed="false" customWidth="true" hidden="false" outlineLevel="0" max="2" min="2" style="0" width="17.42"/>
    <col collapsed="false" customWidth="true" hidden="false" outlineLevel="0" max="5" min="3" style="0" width="12.28"/>
    <col collapsed="false" customWidth="true" hidden="false" outlineLevel="0" max="6" min="6" style="0" width="12.7"/>
    <col collapsed="false" customWidth="true" hidden="false" outlineLevel="0" max="7" min="7" style="1" width="5.71"/>
    <col collapsed="false" customWidth="true" hidden="false" outlineLevel="0" max="10" min="8" style="0" width="12.28"/>
    <col collapsed="false" customWidth="true" hidden="false" outlineLevel="0" max="11" min="11" style="0" width="12.7"/>
    <col collapsed="false" customWidth="true" hidden="false" outlineLevel="0" max="12" min="12" style="0" width="5.56"/>
    <col collapsed="false" customWidth="true" hidden="false" outlineLevel="0" max="17" min="13" style="0" width="12.28"/>
    <col collapsed="false" customWidth="true" hidden="false" outlineLevel="0" max="18" min="18" style="0" width="5.71"/>
    <col collapsed="false" customWidth="true" hidden="false" outlineLevel="0" max="19" min="19" style="0" width="14.28"/>
    <col collapsed="false" customWidth="true" hidden="false" outlineLevel="0" max="20" min="20" style="0" width="11.13"/>
    <col collapsed="false" customWidth="true" hidden="false" outlineLevel="0" max="21" min="21" style="0" width="13.28"/>
  </cols>
  <sheetData>
    <row r="1" customFormat="false" ht="17.25" hidden="false" customHeight="true" outlineLevel="0" collapsed="false">
      <c r="I1" s="2" t="s">
        <v>0</v>
      </c>
      <c r="J1" s="2"/>
      <c r="K1" s="2"/>
      <c r="L1" s="2"/>
      <c r="M1" s="2"/>
      <c r="N1" s="3"/>
      <c r="O1" s="3"/>
      <c r="P1" s="3"/>
      <c r="U1" s="4"/>
    </row>
    <row r="2" customFormat="false" ht="17.25" hidden="false" customHeight="true" outlineLevel="0" collapsed="false">
      <c r="I2" s="2" t="s">
        <v>1</v>
      </c>
      <c r="J2" s="2"/>
      <c r="K2" s="2"/>
      <c r="L2" s="2"/>
      <c r="M2" s="2"/>
      <c r="N2" s="3"/>
      <c r="O2" s="3"/>
      <c r="P2" s="3"/>
    </row>
    <row r="3" customFormat="false" ht="7.5" hidden="false" customHeight="true" outlineLevel="0" collapsed="false"/>
    <row r="4" customFormat="false" ht="16.5" hidden="false" customHeight="false" outlineLevel="0" collapsed="false">
      <c r="C4" s="5" t="s">
        <v>2</v>
      </c>
      <c r="D4" s="5"/>
      <c r="E4" s="5"/>
      <c r="F4" s="5"/>
      <c r="G4" s="6"/>
      <c r="H4" s="5" t="s">
        <v>3</v>
      </c>
      <c r="I4" s="5"/>
      <c r="J4" s="5"/>
      <c r="K4" s="5"/>
      <c r="M4" s="5" t="s">
        <v>4</v>
      </c>
      <c r="N4" s="5"/>
      <c r="O4" s="5"/>
      <c r="P4" s="5"/>
      <c r="Q4" s="5"/>
      <c r="S4" s="7"/>
      <c r="T4" s="7"/>
      <c r="U4" s="7"/>
    </row>
    <row r="5" customFormat="false" ht="15.75" hidden="false" customHeight="false" outlineLevel="0" collapsed="false">
      <c r="C5" s="8"/>
      <c r="D5" s="8" t="s">
        <v>5</v>
      </c>
      <c r="E5" s="8" t="s">
        <v>6</v>
      </c>
      <c r="F5" s="8"/>
      <c r="G5" s="6"/>
      <c r="H5" s="8"/>
      <c r="I5" s="8" t="s">
        <v>5</v>
      </c>
      <c r="J5" s="8" t="s">
        <v>6</v>
      </c>
      <c r="K5" s="8"/>
      <c r="M5" s="8"/>
      <c r="N5" s="8" t="s">
        <v>5</v>
      </c>
      <c r="O5" s="8" t="s">
        <v>6</v>
      </c>
      <c r="P5" s="8" t="s">
        <v>7</v>
      </c>
      <c r="Q5" s="8"/>
      <c r="S5" s="9" t="s">
        <v>2</v>
      </c>
      <c r="T5" s="9" t="s">
        <v>8</v>
      </c>
      <c r="U5" s="10" t="s">
        <v>9</v>
      </c>
    </row>
    <row r="6" customFormat="false" ht="16.5" hidden="false" customHeight="false" outlineLevel="0" collapsed="false">
      <c r="A6" s="11" t="s">
        <v>10</v>
      </c>
      <c r="B6" s="12"/>
      <c r="C6" s="13" t="s">
        <v>11</v>
      </c>
      <c r="D6" s="13" t="s">
        <v>12</v>
      </c>
      <c r="E6" s="13" t="s">
        <v>13</v>
      </c>
      <c r="F6" s="13" t="s">
        <v>14</v>
      </c>
      <c r="G6" s="6"/>
      <c r="H6" s="13" t="s">
        <v>11</v>
      </c>
      <c r="I6" s="13" t="s">
        <v>12</v>
      </c>
      <c r="J6" s="13" t="s">
        <v>13</v>
      </c>
      <c r="K6" s="13" t="s">
        <v>14</v>
      </c>
      <c r="M6" s="13" t="s">
        <v>11</v>
      </c>
      <c r="N6" s="13" t="s">
        <v>12</v>
      </c>
      <c r="O6" s="13" t="s">
        <v>13</v>
      </c>
      <c r="P6" s="13"/>
      <c r="Q6" s="13" t="s">
        <v>14</v>
      </c>
      <c r="S6" s="14" t="s">
        <v>15</v>
      </c>
      <c r="T6" s="14" t="s">
        <v>15</v>
      </c>
      <c r="U6" s="13" t="s">
        <v>16</v>
      </c>
    </row>
    <row r="7" customFormat="false" ht="15.75" hidden="false" customHeight="false" outlineLevel="0" collapsed="false">
      <c r="A7" s="15" t="s">
        <v>17</v>
      </c>
      <c r="C7" s="16" t="n">
        <v>182.7</v>
      </c>
      <c r="D7" s="17" t="n">
        <v>0</v>
      </c>
      <c r="E7" s="18" t="n">
        <v>2.9</v>
      </c>
      <c r="F7" s="19" t="n">
        <f aca="false">C7-D7-E7</f>
        <v>179.8</v>
      </c>
      <c r="G7" s="17"/>
      <c r="H7" s="16" t="n">
        <v>164.6</v>
      </c>
      <c r="I7" s="17" t="n">
        <v>0</v>
      </c>
      <c r="J7" s="18" t="n">
        <v>3.1</v>
      </c>
      <c r="K7" s="19" t="n">
        <f aca="false">H7-I7-J7</f>
        <v>161.5</v>
      </c>
      <c r="M7" s="16" t="n">
        <f aca="false">150</f>
        <v>150</v>
      </c>
      <c r="N7" s="17" t="n">
        <v>0</v>
      </c>
      <c r="O7" s="18" t="n">
        <v>4</v>
      </c>
      <c r="P7" s="20" t="n">
        <v>0</v>
      </c>
      <c r="Q7" s="19" t="n">
        <f aca="false">M7-N7-O7</f>
        <v>146</v>
      </c>
      <c r="S7" s="21" t="n">
        <v>15</v>
      </c>
      <c r="T7" s="22" t="n">
        <v>23</v>
      </c>
      <c r="U7" s="23" t="n">
        <f aca="false">S7-T7</f>
        <v>-8</v>
      </c>
    </row>
    <row r="8" customFormat="false" ht="15.75" hidden="false" customHeight="false" outlineLevel="0" collapsed="false">
      <c r="A8" s="24" t="s">
        <v>18</v>
      </c>
      <c r="C8" s="16" t="n">
        <v>9.8</v>
      </c>
      <c r="D8" s="17" t="n">
        <v>0</v>
      </c>
      <c r="E8" s="18" t="n">
        <v>2.6</v>
      </c>
      <c r="F8" s="19" t="n">
        <f aca="false">C8-D8-E8</f>
        <v>7.2</v>
      </c>
      <c r="G8" s="17"/>
      <c r="H8" s="16" t="n">
        <v>9.8</v>
      </c>
      <c r="I8" s="17" t="n">
        <v>0</v>
      </c>
      <c r="J8" s="18" t="n">
        <v>2.4</v>
      </c>
      <c r="K8" s="19" t="n">
        <f aca="false">H8-I8-J8</f>
        <v>7.4</v>
      </c>
      <c r="M8" s="16" t="n">
        <v>25</v>
      </c>
      <c r="N8" s="17" t="n">
        <v>0</v>
      </c>
      <c r="O8" s="18" t="n">
        <v>3.2</v>
      </c>
      <c r="P8" s="20" t="n">
        <v>0</v>
      </c>
      <c r="Q8" s="19" t="n">
        <f aca="false">M8-N8-O8</f>
        <v>21.8</v>
      </c>
      <c r="S8" s="21" t="n">
        <v>8</v>
      </c>
      <c r="T8" s="22" t="n">
        <v>13</v>
      </c>
      <c r="U8" s="23" t="n">
        <f aca="false">S8-T8</f>
        <v>-5</v>
      </c>
    </row>
    <row r="9" customFormat="false" ht="15.75" hidden="false" customHeight="false" outlineLevel="0" collapsed="false">
      <c r="A9" s="24" t="s">
        <v>19</v>
      </c>
      <c r="C9" s="16" t="n">
        <v>107.3</v>
      </c>
      <c r="D9" s="17" t="n">
        <v>0</v>
      </c>
      <c r="E9" s="18" t="n">
        <v>1.9</v>
      </c>
      <c r="F9" s="19" t="n">
        <f aca="false">C9-D9-E9</f>
        <v>105.4</v>
      </c>
      <c r="G9" s="17"/>
      <c r="H9" s="16" t="n">
        <v>87</v>
      </c>
      <c r="I9" s="17" t="n">
        <v>0</v>
      </c>
      <c r="J9" s="18" t="n">
        <v>1.7</v>
      </c>
      <c r="K9" s="19" t="n">
        <f aca="false">H9-I9-J9</f>
        <v>85.3</v>
      </c>
      <c r="M9" s="16" t="n">
        <f aca="false">150</f>
        <v>150</v>
      </c>
      <c r="N9" s="17" t="n">
        <v>0</v>
      </c>
      <c r="O9" s="18" t="n">
        <v>2.4</v>
      </c>
      <c r="P9" s="20" t="n">
        <v>0</v>
      </c>
      <c r="Q9" s="19" t="n">
        <f aca="false">M9-N9-O9</f>
        <v>147.6</v>
      </c>
      <c r="S9" s="21" t="n">
        <v>10</v>
      </c>
      <c r="T9" s="22" t="n">
        <v>15</v>
      </c>
      <c r="U9" s="23" t="n">
        <f aca="false">S9-T9</f>
        <v>-5</v>
      </c>
    </row>
    <row r="10" customFormat="false" ht="15.75" hidden="false" customHeight="false" outlineLevel="0" collapsed="false">
      <c r="A10" s="24" t="s">
        <v>20</v>
      </c>
      <c r="C10" s="16" t="n">
        <v>5.2</v>
      </c>
      <c r="D10" s="17" t="n">
        <v>0</v>
      </c>
      <c r="E10" s="18" t="n">
        <v>2.2</v>
      </c>
      <c r="F10" s="19" t="n">
        <f aca="false">C10-D10-E10</f>
        <v>3</v>
      </c>
      <c r="G10" s="17"/>
      <c r="H10" s="16" t="n">
        <v>5.2</v>
      </c>
      <c r="I10" s="17" t="n">
        <v>0</v>
      </c>
      <c r="J10" s="18" t="n">
        <v>2.4</v>
      </c>
      <c r="K10" s="19" t="n">
        <f aca="false">H10-I10-J10</f>
        <v>2.8</v>
      </c>
      <c r="M10" s="16" t="n">
        <v>20</v>
      </c>
      <c r="N10" s="17" t="n">
        <v>0</v>
      </c>
      <c r="O10" s="18" t="n">
        <v>2.8</v>
      </c>
      <c r="P10" s="20" t="n">
        <v>0</v>
      </c>
      <c r="Q10" s="19" t="n">
        <f aca="false">M10-N10-O10</f>
        <v>17.2</v>
      </c>
      <c r="S10" s="21" t="n">
        <v>13</v>
      </c>
      <c r="T10" s="22" t="n">
        <v>12</v>
      </c>
      <c r="U10" s="23" t="n">
        <f aca="false">S10-T10</f>
        <v>1</v>
      </c>
    </row>
    <row r="11" customFormat="false" ht="15.75" hidden="false" customHeight="false" outlineLevel="0" collapsed="false">
      <c r="A11" s="24" t="s">
        <v>21</v>
      </c>
      <c r="C11" s="16" t="n">
        <v>15.6</v>
      </c>
      <c r="D11" s="17" t="n">
        <v>0.1</v>
      </c>
      <c r="E11" s="18" t="n">
        <v>1.8</v>
      </c>
      <c r="F11" s="19" t="n">
        <f aca="false">C11-D11-E11</f>
        <v>13.7</v>
      </c>
      <c r="G11" s="17"/>
      <c r="H11" s="16" t="n">
        <v>6.3</v>
      </c>
      <c r="I11" s="17" t="n">
        <v>0</v>
      </c>
      <c r="J11" s="18" t="n">
        <v>1.5</v>
      </c>
      <c r="K11" s="19" t="n">
        <f aca="false">H11-I11-J11</f>
        <v>4.8</v>
      </c>
      <c r="M11" s="16" t="n">
        <f aca="false">50</f>
        <v>50</v>
      </c>
      <c r="N11" s="17" t="n">
        <v>0</v>
      </c>
      <c r="O11" s="18" t="n">
        <v>2.5</v>
      </c>
      <c r="P11" s="20" t="n">
        <v>0</v>
      </c>
      <c r="Q11" s="19" t="n">
        <f aca="false">M11-N11-O11</f>
        <v>47.5</v>
      </c>
      <c r="S11" s="21" t="n">
        <v>13</v>
      </c>
      <c r="T11" s="22" t="n">
        <v>15</v>
      </c>
      <c r="U11" s="23" t="n">
        <f aca="false">S11-T11</f>
        <v>-2</v>
      </c>
    </row>
    <row r="12" customFormat="false" ht="15.75" hidden="false" customHeight="false" outlineLevel="0" collapsed="false">
      <c r="A12" s="24" t="s">
        <v>22</v>
      </c>
      <c r="C12" s="16" t="n">
        <v>9.7</v>
      </c>
      <c r="D12" s="17" t="n">
        <v>0.1</v>
      </c>
      <c r="E12" s="18" t="n">
        <v>3.7</v>
      </c>
      <c r="F12" s="19" t="n">
        <f aca="false">C12-D12-E12</f>
        <v>5.9</v>
      </c>
      <c r="G12" s="17"/>
      <c r="H12" s="16" t="n">
        <v>9.6</v>
      </c>
      <c r="I12" s="17" t="n">
        <v>0</v>
      </c>
      <c r="J12" s="18" t="n">
        <v>3.7</v>
      </c>
      <c r="K12" s="19" t="n">
        <f aca="false">H12-I12-J12</f>
        <v>5.9</v>
      </c>
      <c r="M12" s="16" t="n">
        <v>20</v>
      </c>
      <c r="N12" s="17" t="n">
        <v>0</v>
      </c>
      <c r="O12" s="18" t="n">
        <v>4.2</v>
      </c>
      <c r="P12" s="20" t="n">
        <v>0</v>
      </c>
      <c r="Q12" s="19" t="n">
        <f aca="false">M12-N12-O12</f>
        <v>15.8</v>
      </c>
      <c r="S12" s="21" t="n">
        <v>9</v>
      </c>
      <c r="T12" s="22" t="n">
        <v>12</v>
      </c>
      <c r="U12" s="23" t="n">
        <f aca="false">S12-T12</f>
        <v>-3</v>
      </c>
    </row>
    <row r="13" customFormat="false" ht="15.75" hidden="false" customHeight="false" outlineLevel="0" collapsed="false">
      <c r="A13" s="24" t="s">
        <v>23</v>
      </c>
      <c r="C13" s="16" t="n">
        <v>31.7</v>
      </c>
      <c r="D13" s="17" t="n">
        <v>0</v>
      </c>
      <c r="E13" s="18" t="n">
        <v>1.2</v>
      </c>
      <c r="F13" s="19" t="n">
        <f aca="false">C13-D13-E13</f>
        <v>30.5</v>
      </c>
      <c r="G13" s="17"/>
      <c r="H13" s="16" t="n">
        <v>27.3</v>
      </c>
      <c r="I13" s="17" t="n">
        <v>0</v>
      </c>
      <c r="J13" s="18" t="n">
        <v>1.3</v>
      </c>
      <c r="K13" s="19" t="n">
        <f aca="false">H13-I13-J13</f>
        <v>26</v>
      </c>
      <c r="M13" s="16" t="n">
        <f aca="false">50</f>
        <v>50</v>
      </c>
      <c r="N13" s="17" t="n">
        <v>0</v>
      </c>
      <c r="O13" s="18" t="n">
        <v>2.8</v>
      </c>
      <c r="P13" s="20" t="n">
        <v>0</v>
      </c>
      <c r="Q13" s="19" t="n">
        <f aca="false">M13-N13-O13</f>
        <v>47.2</v>
      </c>
      <c r="S13" s="21" t="n">
        <v>9</v>
      </c>
      <c r="T13" s="22" t="n">
        <v>16</v>
      </c>
      <c r="U13" s="23" t="n">
        <f aca="false">S13-T13</f>
        <v>-7</v>
      </c>
    </row>
    <row r="14" customFormat="false" ht="15.75" hidden="false" customHeight="false" outlineLevel="0" collapsed="false">
      <c r="A14" s="24" t="s">
        <v>24</v>
      </c>
      <c r="C14" s="16" t="n">
        <v>20.5</v>
      </c>
      <c r="D14" s="17" t="n">
        <v>0</v>
      </c>
      <c r="E14" s="18" t="n">
        <v>1.5</v>
      </c>
      <c r="F14" s="19" t="n">
        <f aca="false">C14-D14-E14</f>
        <v>19</v>
      </c>
      <c r="G14" s="17"/>
      <c r="H14" s="16" t="n">
        <v>20.4</v>
      </c>
      <c r="I14" s="17" t="n">
        <v>0</v>
      </c>
      <c r="J14" s="18" t="n">
        <v>1.2</v>
      </c>
      <c r="K14" s="19" t="n">
        <f aca="false">H14-I14-J14</f>
        <v>19.2</v>
      </c>
      <c r="M14" s="16" t="n">
        <v>20</v>
      </c>
      <c r="N14" s="17" t="n">
        <v>0</v>
      </c>
      <c r="O14" s="18" t="n">
        <v>1.4</v>
      </c>
      <c r="P14" s="20" t="n">
        <v>0</v>
      </c>
      <c r="Q14" s="19" t="n">
        <f aca="false">M14-N14-O14</f>
        <v>18.6</v>
      </c>
      <c r="S14" s="21" t="n">
        <v>4</v>
      </c>
      <c r="T14" s="22" t="n">
        <v>5</v>
      </c>
      <c r="U14" s="23" t="n">
        <f aca="false">S14-T14</f>
        <v>-1</v>
      </c>
    </row>
    <row r="15" customFormat="false" ht="15.75" hidden="false" customHeight="false" outlineLevel="0" collapsed="false">
      <c r="A15" s="24" t="s">
        <v>25</v>
      </c>
      <c r="C15" s="16" t="n">
        <v>23.9</v>
      </c>
      <c r="D15" s="17" t="n">
        <v>0</v>
      </c>
      <c r="E15" s="18" t="n">
        <v>0.5</v>
      </c>
      <c r="F15" s="19" t="n">
        <f aca="false">C15-D15-E15</f>
        <v>23.4</v>
      </c>
      <c r="G15" s="17"/>
      <c r="H15" s="16" t="n">
        <v>23</v>
      </c>
      <c r="I15" s="17" t="n">
        <v>0</v>
      </c>
      <c r="J15" s="18" t="n">
        <v>0.7</v>
      </c>
      <c r="K15" s="19" t="n">
        <f aca="false">H15-I15-J15</f>
        <v>22.3</v>
      </c>
      <c r="M15" s="16" t="n">
        <v>30</v>
      </c>
      <c r="N15" s="17" t="n">
        <v>0</v>
      </c>
      <c r="O15" s="18" t="n">
        <v>1.2</v>
      </c>
      <c r="P15" s="20" t="n">
        <v>0</v>
      </c>
      <c r="Q15" s="19" t="n">
        <f aca="false">M15-N15-O15</f>
        <v>28.8</v>
      </c>
      <c r="S15" s="21" t="n">
        <v>3</v>
      </c>
      <c r="T15" s="22" t="n">
        <v>7</v>
      </c>
      <c r="U15" s="23" t="n">
        <f aca="false">S15-T15</f>
        <v>-4</v>
      </c>
    </row>
    <row r="16" customFormat="false" ht="15.75" hidden="false" customHeight="false" outlineLevel="0" collapsed="false">
      <c r="A16" s="24" t="s">
        <v>26</v>
      </c>
      <c r="C16" s="16" t="n">
        <v>45.6</v>
      </c>
      <c r="D16" s="17" t="n">
        <v>0</v>
      </c>
      <c r="E16" s="18" t="n">
        <v>11.5</v>
      </c>
      <c r="F16" s="19" t="n">
        <f aca="false">C16-D16-E16</f>
        <v>34.1</v>
      </c>
      <c r="G16" s="17"/>
      <c r="H16" s="16" t="n">
        <v>36.8</v>
      </c>
      <c r="I16" s="17" t="n">
        <v>0</v>
      </c>
      <c r="J16" s="18" t="n">
        <v>7.9</v>
      </c>
      <c r="K16" s="19" t="n">
        <f aca="false">H16-I16-J16</f>
        <v>28.9</v>
      </c>
      <c r="M16" s="16" t="n">
        <v>30</v>
      </c>
      <c r="N16" s="17" t="n">
        <v>0</v>
      </c>
      <c r="O16" s="18" t="n">
        <v>12.9</v>
      </c>
      <c r="P16" s="20" t="n">
        <v>0</v>
      </c>
      <c r="Q16" s="19" t="n">
        <f aca="false">M16-N16-O16</f>
        <v>17.1</v>
      </c>
      <c r="S16" s="21" t="n">
        <v>6</v>
      </c>
      <c r="T16" s="22" t="n">
        <v>7</v>
      </c>
      <c r="U16" s="23" t="n">
        <f aca="false">S16-T16</f>
        <v>-1</v>
      </c>
    </row>
    <row r="17" customFormat="false" ht="15.75" hidden="false" customHeight="false" outlineLevel="0" collapsed="false">
      <c r="A17" s="24" t="s">
        <v>27</v>
      </c>
      <c r="C17" s="16" t="n">
        <v>0</v>
      </c>
      <c r="D17" s="17" t="n">
        <v>0</v>
      </c>
      <c r="E17" s="18" t="n">
        <v>0</v>
      </c>
      <c r="F17" s="19" t="n">
        <f aca="false">C17-D17-E17</f>
        <v>0</v>
      </c>
      <c r="G17" s="17"/>
      <c r="H17" s="16" t="n">
        <v>0</v>
      </c>
      <c r="I17" s="17" t="n">
        <v>0</v>
      </c>
      <c r="J17" s="18" t="n">
        <v>3.4</v>
      </c>
      <c r="K17" s="19" t="n">
        <f aca="false">H17-I17-J17</f>
        <v>-3.4</v>
      </c>
      <c r="M17" s="16" t="n">
        <v>0</v>
      </c>
      <c r="N17" s="17" t="n">
        <v>0</v>
      </c>
      <c r="O17" s="18" t="n">
        <v>2.5</v>
      </c>
      <c r="P17" s="20" t="n">
        <v>0</v>
      </c>
      <c r="Q17" s="19" t="n">
        <f aca="false">M17-N17-O17</f>
        <v>-2.5</v>
      </c>
      <c r="S17" s="21" t="n">
        <v>6</v>
      </c>
      <c r="T17" s="22" t="n">
        <v>11</v>
      </c>
      <c r="U17" s="23" t="n">
        <f aca="false">S17-T17</f>
        <v>-5</v>
      </c>
    </row>
    <row r="18" customFormat="false" ht="15.75" hidden="false" customHeight="false" outlineLevel="0" collapsed="false">
      <c r="A18" s="24" t="s">
        <v>28</v>
      </c>
      <c r="C18" s="16" t="n">
        <v>0</v>
      </c>
      <c r="D18" s="17" t="n">
        <v>0</v>
      </c>
      <c r="E18" s="18" t="n">
        <v>0</v>
      </c>
      <c r="F18" s="19" t="n">
        <f aca="false">C18-D18-E18</f>
        <v>0</v>
      </c>
      <c r="G18" s="17"/>
      <c r="H18" s="16" t="n">
        <v>0</v>
      </c>
      <c r="I18" s="17" t="n">
        <v>0</v>
      </c>
      <c r="J18" s="18" t="n">
        <v>3.3</v>
      </c>
      <c r="K18" s="19" t="n">
        <f aca="false">H18-I18-J18</f>
        <v>-3.3</v>
      </c>
      <c r="M18" s="16" t="n">
        <v>0</v>
      </c>
      <c r="N18" s="17" t="n">
        <v>0</v>
      </c>
      <c r="O18" s="18" t="n">
        <v>3.6</v>
      </c>
      <c r="P18" s="20" t="n">
        <v>0</v>
      </c>
      <c r="Q18" s="19" t="n">
        <f aca="false">M18-N18-O18</f>
        <v>-3.6</v>
      </c>
      <c r="S18" s="21" t="n">
        <v>9</v>
      </c>
      <c r="T18" s="22" t="n">
        <v>12</v>
      </c>
      <c r="U18" s="23" t="n">
        <f aca="false">S18-T18</f>
        <v>-3</v>
      </c>
    </row>
    <row r="19" customFormat="false" ht="15.75" hidden="false" customHeight="false" outlineLevel="0" collapsed="false">
      <c r="A19" s="24" t="s">
        <v>29</v>
      </c>
      <c r="C19" s="16" t="n">
        <v>1.4</v>
      </c>
      <c r="D19" s="17" t="n">
        <v>0</v>
      </c>
      <c r="E19" s="18" t="n">
        <v>0.3</v>
      </c>
      <c r="F19" s="19" t="n">
        <f aca="false">C19-D19-E19</f>
        <v>1.1</v>
      </c>
      <c r="G19" s="17"/>
      <c r="H19" s="16" t="n">
        <v>1.4</v>
      </c>
      <c r="I19" s="17" t="n">
        <v>0</v>
      </c>
      <c r="J19" s="18" t="n">
        <v>0.4</v>
      </c>
      <c r="K19" s="19" t="n">
        <f aca="false">H19-I19-J19</f>
        <v>1</v>
      </c>
      <c r="M19" s="16" t="n">
        <v>10</v>
      </c>
      <c r="N19" s="17" t="n">
        <v>0</v>
      </c>
      <c r="O19" s="18" t="n">
        <v>1.8</v>
      </c>
      <c r="P19" s="20" t="n">
        <v>0</v>
      </c>
      <c r="Q19" s="19" t="n">
        <f aca="false">M19-N19-O19</f>
        <v>8.2</v>
      </c>
      <c r="S19" s="21" t="n">
        <v>5</v>
      </c>
      <c r="T19" s="22" t="n">
        <v>10</v>
      </c>
      <c r="U19" s="23" t="n">
        <f aca="false">S19-T19</f>
        <v>-5</v>
      </c>
    </row>
    <row r="20" customFormat="false" ht="15.75" hidden="false" customHeight="false" outlineLevel="0" collapsed="false">
      <c r="A20" s="24" t="s">
        <v>30</v>
      </c>
      <c r="C20" s="16" t="n">
        <v>22.8</v>
      </c>
      <c r="D20" s="17" t="n">
        <v>1</v>
      </c>
      <c r="E20" s="18" t="n">
        <v>8.3</v>
      </c>
      <c r="F20" s="19" t="n">
        <f aca="false">C20-D20-E20</f>
        <v>13.5</v>
      </c>
      <c r="G20" s="17"/>
      <c r="H20" s="16" t="n">
        <v>16.6</v>
      </c>
      <c r="I20" s="17" t="n">
        <v>0</v>
      </c>
      <c r="J20" s="18" t="n">
        <v>8.1</v>
      </c>
      <c r="K20" s="19" t="n">
        <f aca="false">H20-I20-J20</f>
        <v>8.5</v>
      </c>
      <c r="M20" s="16" t="n">
        <v>15</v>
      </c>
      <c r="N20" s="17" t="n">
        <v>0</v>
      </c>
      <c r="O20" s="18" t="n">
        <v>8.7</v>
      </c>
      <c r="P20" s="20" t="n">
        <v>0</v>
      </c>
      <c r="Q20" s="19" t="n">
        <f aca="false">M20-N20-O20</f>
        <v>6.3</v>
      </c>
      <c r="S20" s="21" t="n">
        <v>17</v>
      </c>
      <c r="T20" s="22" t="n">
        <v>15</v>
      </c>
      <c r="U20" s="23" t="n">
        <f aca="false">S20-T20</f>
        <v>2</v>
      </c>
    </row>
    <row r="21" customFormat="false" ht="15.75" hidden="false" customHeight="false" outlineLevel="0" collapsed="false">
      <c r="A21" s="24" t="s">
        <v>31</v>
      </c>
      <c r="C21" s="16" t="n">
        <v>28.6</v>
      </c>
      <c r="D21" s="17" t="n">
        <v>64.7</v>
      </c>
      <c r="E21" s="18" t="n">
        <v>7.8</v>
      </c>
      <c r="F21" s="19" t="n">
        <f aca="false">C21-D21-E21</f>
        <v>-43.9</v>
      </c>
      <c r="G21" s="17"/>
      <c r="H21" s="16" t="n">
        <v>6.4</v>
      </c>
      <c r="I21" s="17" t="n">
        <v>0</v>
      </c>
      <c r="J21" s="18" t="n">
        <v>8.2</v>
      </c>
      <c r="K21" s="19" t="n">
        <f aca="false">H21-I21-J21</f>
        <v>-1.8</v>
      </c>
      <c r="M21" s="16" t="n">
        <v>20</v>
      </c>
      <c r="N21" s="17" t="n">
        <v>0</v>
      </c>
      <c r="O21" s="18" t="n">
        <v>6.9</v>
      </c>
      <c r="P21" s="20" t="n">
        <v>0</v>
      </c>
      <c r="Q21" s="19" t="n">
        <f aca="false">M21-N21-O21</f>
        <v>13.1</v>
      </c>
      <c r="S21" s="21" t="n">
        <v>37</v>
      </c>
      <c r="T21" s="22" t="n">
        <v>23</v>
      </c>
      <c r="U21" s="23" t="n">
        <f aca="false">S21-T21</f>
        <v>14</v>
      </c>
    </row>
    <row r="22" customFormat="false" ht="15.75" hidden="false" customHeight="false" outlineLevel="0" collapsed="false">
      <c r="A22" s="24" t="s">
        <v>32</v>
      </c>
      <c r="C22" s="25" t="n">
        <v>0</v>
      </c>
      <c r="D22" s="17" t="n">
        <v>0</v>
      </c>
      <c r="E22" s="26" t="n">
        <v>5.4</v>
      </c>
      <c r="F22" s="19" t="n">
        <f aca="false">C22-D22-E22</f>
        <v>-5.4</v>
      </c>
      <c r="G22" s="17"/>
      <c r="H22" s="25" t="n">
        <v>0</v>
      </c>
      <c r="I22" s="17" t="n">
        <v>0</v>
      </c>
      <c r="J22" s="26" t="n">
        <f aca="false">3.4+1.8</f>
        <v>5.2</v>
      </c>
      <c r="K22" s="19" t="n">
        <f aca="false">H22-I22-J22</f>
        <v>-5.2</v>
      </c>
      <c r="M22" s="25" t="n">
        <v>0</v>
      </c>
      <c r="N22" s="17" t="n">
        <v>0</v>
      </c>
      <c r="O22" s="26" t="n">
        <f aca="false">2.1+4.5</f>
        <v>6.6</v>
      </c>
      <c r="P22" s="20" t="n">
        <v>0</v>
      </c>
      <c r="Q22" s="19" t="n">
        <f aca="false">M22-N22-O22</f>
        <v>-6.6</v>
      </c>
      <c r="S22" s="27" t="n">
        <f aca="false">18+12</f>
        <v>30</v>
      </c>
      <c r="T22" s="28" t="n">
        <f aca="false">20+12</f>
        <v>32</v>
      </c>
      <c r="U22" s="29" t="n">
        <f aca="false">S22-T22</f>
        <v>-2</v>
      </c>
    </row>
    <row r="23" customFormat="false" ht="15.75" hidden="false" customHeight="false" outlineLevel="0" collapsed="false">
      <c r="A23" s="30" t="s">
        <v>33</v>
      </c>
      <c r="C23" s="31" t="n">
        <f aca="false">SUM(C7:C22)</f>
        <v>504.8</v>
      </c>
      <c r="D23" s="32" t="n">
        <f aca="false">SUM(D7:D22)</f>
        <v>65.9</v>
      </c>
      <c r="E23" s="32" t="n">
        <f aca="false">SUM(E7:E22)</f>
        <v>51.6</v>
      </c>
      <c r="F23" s="33" t="n">
        <f aca="false">SUM(F7:F22)</f>
        <v>387.3</v>
      </c>
      <c r="G23" s="17"/>
      <c r="H23" s="31" t="n">
        <f aca="false">SUM(H7:H22)</f>
        <v>414.4</v>
      </c>
      <c r="I23" s="32" t="n">
        <f aca="false">SUM(I7:I22)</f>
        <v>0</v>
      </c>
      <c r="J23" s="32" t="n">
        <f aca="false">SUM(J7:J22)</f>
        <v>54.5</v>
      </c>
      <c r="K23" s="33" t="n">
        <f aca="false">SUM(K7:K22)</f>
        <v>359.9</v>
      </c>
      <c r="M23" s="31" t="n">
        <f aca="false">SUM(M7:M22)</f>
        <v>590</v>
      </c>
      <c r="N23" s="32" t="n">
        <f aca="false">SUM(N7:N22)</f>
        <v>0</v>
      </c>
      <c r="O23" s="32" t="n">
        <f aca="false">SUM(O7:O22)</f>
        <v>67.5</v>
      </c>
      <c r="P23" s="32" t="n">
        <f aca="false">SUM(P7:P22)</f>
        <v>0</v>
      </c>
      <c r="Q23" s="33" t="n">
        <f aca="false">SUM(Q7:Q22)</f>
        <v>522.5</v>
      </c>
      <c r="S23" s="34" t="n">
        <f aca="false">SUM(S7:S22)</f>
        <v>194</v>
      </c>
      <c r="T23" s="35" t="n">
        <f aca="false">SUM(T7:T22)</f>
        <v>228</v>
      </c>
      <c r="U23" s="36" t="n">
        <f aca="false">SUM(U7:U22)</f>
        <v>-34</v>
      </c>
    </row>
    <row r="24" customFormat="false" ht="6" hidden="false" customHeight="true" outlineLevel="0" collapsed="false">
      <c r="A24" s="37"/>
      <c r="C24" s="38"/>
      <c r="D24" s="1"/>
      <c r="E24" s="1"/>
      <c r="F24" s="39"/>
      <c r="G24" s="18"/>
      <c r="H24" s="38"/>
      <c r="I24" s="1"/>
      <c r="J24" s="1"/>
      <c r="K24" s="39"/>
      <c r="M24" s="38"/>
      <c r="N24" s="1"/>
      <c r="O24" s="1"/>
      <c r="P24" s="1"/>
      <c r="Q24" s="39"/>
      <c r="S24" s="21"/>
      <c r="T24" s="22"/>
      <c r="U24" s="23"/>
    </row>
    <row r="25" customFormat="false" ht="15.75" hidden="false" customHeight="false" outlineLevel="0" collapsed="false">
      <c r="A25" s="24" t="s">
        <v>34</v>
      </c>
      <c r="C25" s="16" t="n">
        <v>794.6</v>
      </c>
      <c r="D25" s="17" t="n">
        <v>0</v>
      </c>
      <c r="E25" s="18" t="n">
        <v>19.3</v>
      </c>
      <c r="F25" s="19" t="n">
        <f aca="false">C25-D25-E25</f>
        <v>775.3</v>
      </c>
      <c r="G25" s="17"/>
      <c r="H25" s="16" t="n">
        <v>703.8</v>
      </c>
      <c r="I25" s="17" t="n">
        <v>0</v>
      </c>
      <c r="J25" s="18" t="n">
        <v>20</v>
      </c>
      <c r="K25" s="19" t="n">
        <f aca="false">H25-I25-J25</f>
        <v>683.8</v>
      </c>
      <c r="M25" s="16" t="n">
        <f aca="false">300</f>
        <v>300</v>
      </c>
      <c r="N25" s="17" t="n">
        <v>0</v>
      </c>
      <c r="O25" s="18" t="n">
        <v>18.2</v>
      </c>
      <c r="P25" s="20" t="n">
        <v>0</v>
      </c>
      <c r="Q25" s="19" t="n">
        <f aca="false">M25-N25-O25</f>
        <v>281.8</v>
      </c>
      <c r="S25" s="21" t="n">
        <v>53</v>
      </c>
      <c r="T25" s="22" t="n">
        <v>54</v>
      </c>
      <c r="U25" s="23" t="n">
        <f aca="false">S25-T25</f>
        <v>-1</v>
      </c>
    </row>
    <row r="26" customFormat="false" ht="15.75" hidden="false" customHeight="false" outlineLevel="0" collapsed="false">
      <c r="A26" s="24" t="s">
        <v>35</v>
      </c>
      <c r="C26" s="16" t="n">
        <v>52.4</v>
      </c>
      <c r="D26" s="17" t="n">
        <v>0</v>
      </c>
      <c r="E26" s="18" t="n">
        <f aca="false">1+0.5</f>
        <v>1.5</v>
      </c>
      <c r="F26" s="19" t="n">
        <f aca="false">C26-D26-E26</f>
        <v>50.9</v>
      </c>
      <c r="G26" s="17"/>
      <c r="H26" s="16" t="n">
        <v>48.7</v>
      </c>
      <c r="I26" s="17" t="n">
        <v>0</v>
      </c>
      <c r="J26" s="18" t="n">
        <v>1.4</v>
      </c>
      <c r="K26" s="19" t="n">
        <f aca="false">H26-I26-J26</f>
        <v>47.3</v>
      </c>
      <c r="M26" s="16" t="n">
        <f aca="false">25</f>
        <v>25</v>
      </c>
      <c r="N26" s="17" t="n">
        <v>0</v>
      </c>
      <c r="O26" s="18" t="n">
        <v>1.7</v>
      </c>
      <c r="P26" s="20" t="n">
        <v>0</v>
      </c>
      <c r="Q26" s="19" t="n">
        <f aca="false">M26-N26-O26</f>
        <v>23.3</v>
      </c>
      <c r="S26" s="21" t="n">
        <v>6</v>
      </c>
      <c r="T26" s="22" t="n">
        <v>10</v>
      </c>
      <c r="U26" s="23" t="n">
        <f aca="false">S26-T26</f>
        <v>-4</v>
      </c>
    </row>
    <row r="27" customFormat="false" ht="15.75" hidden="false" customHeight="false" outlineLevel="0" collapsed="false">
      <c r="A27" s="24" t="s">
        <v>36</v>
      </c>
      <c r="C27" s="16" t="n">
        <f aca="false">44.4+55.4</f>
        <v>99.8</v>
      </c>
      <c r="D27" s="18" t="n">
        <f aca="false">2.9+8.8</f>
        <v>11.7</v>
      </c>
      <c r="E27" s="18" t="n">
        <f aca="false">7.9+5.2</f>
        <v>13.1</v>
      </c>
      <c r="F27" s="19" t="n">
        <f aca="false">C27-D27-E27</f>
        <v>75</v>
      </c>
      <c r="G27" s="17"/>
      <c r="H27" s="16" t="n">
        <v>96.3</v>
      </c>
      <c r="I27" s="18" t="n">
        <v>10.2</v>
      </c>
      <c r="J27" s="18" t="n">
        <v>15.1</v>
      </c>
      <c r="K27" s="19" t="n">
        <f aca="false">H27-I27-J27</f>
        <v>71</v>
      </c>
      <c r="M27" s="16" t="n">
        <v>75</v>
      </c>
      <c r="N27" s="18" t="n">
        <v>9.7</v>
      </c>
      <c r="O27" s="18" t="n">
        <f aca="false">6+8</f>
        <v>14</v>
      </c>
      <c r="P27" s="20" t="n">
        <v>0</v>
      </c>
      <c r="Q27" s="19" t="n">
        <f aca="false">M27-N27-O27</f>
        <v>51.3</v>
      </c>
      <c r="S27" s="21" t="n">
        <f aca="false">11+19</f>
        <v>30</v>
      </c>
      <c r="T27" s="22" t="n">
        <f aca="false">13+20</f>
        <v>33</v>
      </c>
      <c r="U27" s="23" t="n">
        <f aca="false">S27-T27</f>
        <v>-3</v>
      </c>
    </row>
    <row r="28" customFormat="false" ht="15.75" hidden="false" customHeight="false" outlineLevel="0" collapsed="false">
      <c r="A28" s="24" t="s">
        <v>37</v>
      </c>
      <c r="C28" s="16" t="n">
        <v>11.3</v>
      </c>
      <c r="D28" s="17" t="n">
        <v>0</v>
      </c>
      <c r="E28" s="18" t="n">
        <v>1.3</v>
      </c>
      <c r="F28" s="19" t="n">
        <f aca="false">C28-D28-E28</f>
        <v>10</v>
      </c>
      <c r="G28" s="17"/>
      <c r="H28" s="16" t="n">
        <v>11.2</v>
      </c>
      <c r="I28" s="17" t="n">
        <v>0</v>
      </c>
      <c r="J28" s="18" t="n">
        <v>4.5</v>
      </c>
      <c r="K28" s="19" t="n">
        <f aca="false">H28-I28-J28</f>
        <v>6.7</v>
      </c>
      <c r="M28" s="16" t="n">
        <v>0</v>
      </c>
      <c r="N28" s="17" t="n">
        <v>0</v>
      </c>
      <c r="O28" s="18" t="n">
        <v>5.1</v>
      </c>
      <c r="P28" s="20" t="n">
        <v>0</v>
      </c>
      <c r="Q28" s="19" t="n">
        <f aca="false">M28-N28-O28</f>
        <v>-5.1</v>
      </c>
      <c r="S28" s="21" t="n">
        <v>23</v>
      </c>
      <c r="T28" s="22" t="n">
        <v>23</v>
      </c>
      <c r="U28" s="23" t="n">
        <f aca="false">S28-T28</f>
        <v>0</v>
      </c>
    </row>
    <row r="29" customFormat="false" ht="15.75" hidden="false" customHeight="false" outlineLevel="0" collapsed="false">
      <c r="A29" s="24" t="s">
        <v>38</v>
      </c>
      <c r="C29" s="40" t="n">
        <v>0</v>
      </c>
      <c r="D29" s="17" t="n">
        <v>0</v>
      </c>
      <c r="E29" s="26" t="n">
        <v>0.9</v>
      </c>
      <c r="F29" s="19" t="n">
        <f aca="false">C29-D29-E29</f>
        <v>-0.9</v>
      </c>
      <c r="G29" s="17"/>
      <c r="H29" s="40" t="n">
        <v>0</v>
      </c>
      <c r="I29" s="17" t="n">
        <v>0</v>
      </c>
      <c r="J29" s="26" t="n">
        <v>0.8</v>
      </c>
      <c r="K29" s="19" t="n">
        <f aca="false">H29-I29-J29</f>
        <v>-0.8</v>
      </c>
      <c r="M29" s="40" t="n">
        <v>0</v>
      </c>
      <c r="N29" s="17" t="n">
        <v>0</v>
      </c>
      <c r="O29" s="26" t="n">
        <v>1.1</v>
      </c>
      <c r="P29" s="20" t="n">
        <v>0</v>
      </c>
      <c r="Q29" s="19" t="n">
        <f aca="false">M29-N29-O29</f>
        <v>-1.1</v>
      </c>
      <c r="S29" s="27" t="n">
        <v>6</v>
      </c>
      <c r="T29" s="28" t="n">
        <v>9</v>
      </c>
      <c r="U29" s="29" t="n">
        <f aca="false">S29-T29</f>
        <v>-3</v>
      </c>
    </row>
    <row r="30" customFormat="false" ht="15.75" hidden="false" customHeight="false" outlineLevel="0" collapsed="false">
      <c r="A30" s="30" t="s">
        <v>39</v>
      </c>
      <c r="C30" s="31" t="n">
        <f aca="false">SUM(C25:C29)</f>
        <v>958.1</v>
      </c>
      <c r="D30" s="41" t="n">
        <f aca="false">SUM(D25:D29)</f>
        <v>11.7</v>
      </c>
      <c r="E30" s="41" t="n">
        <f aca="false">SUM(E25:E29)</f>
        <v>36.1</v>
      </c>
      <c r="F30" s="33" t="n">
        <f aca="false">SUM(F25:F29)</f>
        <v>910.3</v>
      </c>
      <c r="G30" s="17"/>
      <c r="H30" s="31" t="n">
        <f aca="false">SUM(H25:H29)</f>
        <v>860</v>
      </c>
      <c r="I30" s="41" t="n">
        <f aca="false">SUM(I25:I29)</f>
        <v>10.2</v>
      </c>
      <c r="J30" s="41" t="n">
        <f aca="false">SUM(J25:J29)</f>
        <v>41.8</v>
      </c>
      <c r="K30" s="33" t="n">
        <f aca="false">SUM(K25:K29)</f>
        <v>808</v>
      </c>
      <c r="M30" s="31" t="n">
        <f aca="false">SUM(M25:M29)</f>
        <v>400</v>
      </c>
      <c r="N30" s="41" t="n">
        <f aca="false">SUM(N25:N29)</f>
        <v>9.7</v>
      </c>
      <c r="O30" s="41" t="n">
        <f aca="false">SUM(O25:O29)</f>
        <v>40.1</v>
      </c>
      <c r="P30" s="41" t="n">
        <f aca="false">SUM(P25:P29)</f>
        <v>0</v>
      </c>
      <c r="Q30" s="33" t="n">
        <f aca="false">SUM(Q25:Q29)</f>
        <v>350.2</v>
      </c>
      <c r="S30" s="42" t="n">
        <f aca="false">SUM(S25:S29)</f>
        <v>118</v>
      </c>
      <c r="T30" s="35" t="n">
        <f aca="false">SUM(T25:T29)</f>
        <v>129</v>
      </c>
      <c r="U30" s="36" t="n">
        <f aca="false">SUM(U25:U29)</f>
        <v>-11</v>
      </c>
    </row>
    <row r="31" customFormat="false" ht="6.75" hidden="false" customHeight="true" outlineLevel="0" collapsed="false">
      <c r="A31" s="37"/>
      <c r="C31" s="38"/>
      <c r="D31" s="1"/>
      <c r="E31" s="1"/>
      <c r="F31" s="39"/>
      <c r="G31" s="18"/>
      <c r="H31" s="38"/>
      <c r="I31" s="1"/>
      <c r="J31" s="1"/>
      <c r="K31" s="39"/>
      <c r="M31" s="38"/>
      <c r="N31" s="1"/>
      <c r="O31" s="1"/>
      <c r="P31" s="1"/>
      <c r="Q31" s="39"/>
      <c r="S31" s="21"/>
      <c r="T31" s="22"/>
      <c r="U31" s="23"/>
    </row>
    <row r="32" customFormat="false" ht="15.75" hidden="false" customHeight="false" outlineLevel="0" collapsed="false">
      <c r="A32" s="24" t="s">
        <v>40</v>
      </c>
      <c r="C32" s="16" t="n">
        <v>30.1</v>
      </c>
      <c r="D32" s="18" t="n">
        <v>3.6</v>
      </c>
      <c r="E32" s="18" t="n">
        <v>10.3</v>
      </c>
      <c r="F32" s="19" t="n">
        <f aca="false">C32-D32-E32</f>
        <v>16.2</v>
      </c>
      <c r="G32" s="17"/>
      <c r="H32" s="16" t="n">
        <v>1.9</v>
      </c>
      <c r="I32" s="18" t="n">
        <v>2.8</v>
      </c>
      <c r="J32" s="18" t="n">
        <v>9.5</v>
      </c>
      <c r="K32" s="19" t="n">
        <f aca="false">H32-I32-J32</f>
        <v>-10.4</v>
      </c>
      <c r="M32" s="16" t="n">
        <f aca="false">150</f>
        <v>150</v>
      </c>
      <c r="N32" s="18" t="n">
        <v>2.8</v>
      </c>
      <c r="O32" s="18" t="n">
        <v>9.6</v>
      </c>
      <c r="P32" s="20" t="n">
        <v>0</v>
      </c>
      <c r="Q32" s="19" t="n">
        <f aca="false">M32-N32-O32</f>
        <v>137.6</v>
      </c>
      <c r="S32" s="21" t="n">
        <v>16</v>
      </c>
      <c r="T32" s="22" t="n">
        <v>17</v>
      </c>
      <c r="U32" s="23" t="n">
        <f aca="false">S32-T32</f>
        <v>-1</v>
      </c>
    </row>
    <row r="33" customFormat="false" ht="15.75" hidden="false" customHeight="false" outlineLevel="0" collapsed="false">
      <c r="A33" s="24" t="s">
        <v>41</v>
      </c>
      <c r="C33" s="16" t="n">
        <v>9.6</v>
      </c>
      <c r="D33" s="17" t="n">
        <v>0</v>
      </c>
      <c r="E33" s="18" t="n">
        <v>3.5</v>
      </c>
      <c r="F33" s="19" t="n">
        <f aca="false">C33-D33-E33</f>
        <v>6.1</v>
      </c>
      <c r="G33" s="17"/>
      <c r="H33" s="16" t="n">
        <v>10.7</v>
      </c>
      <c r="I33" s="17" t="n">
        <v>0</v>
      </c>
      <c r="J33" s="18" t="n">
        <v>2.9</v>
      </c>
      <c r="K33" s="19" t="n">
        <f aca="false">H33-I33-J33</f>
        <v>7.8</v>
      </c>
      <c r="M33" s="16" t="n">
        <v>15</v>
      </c>
      <c r="N33" s="17" t="n">
        <v>0</v>
      </c>
      <c r="O33" s="18" t="n">
        <v>3</v>
      </c>
      <c r="P33" s="20" t="n">
        <v>0</v>
      </c>
      <c r="Q33" s="19" t="n">
        <f aca="false">M33-N33-O33</f>
        <v>12</v>
      </c>
      <c r="S33" s="21" t="n">
        <v>10</v>
      </c>
      <c r="T33" s="22" t="n">
        <v>12</v>
      </c>
      <c r="U33" s="23" t="n">
        <f aca="false">S33-T33</f>
        <v>-2</v>
      </c>
    </row>
    <row r="34" customFormat="false" ht="15.75" hidden="false" customHeight="false" outlineLevel="0" collapsed="false">
      <c r="A34" s="24" t="s">
        <v>42</v>
      </c>
      <c r="C34" s="16" t="n">
        <v>213.6</v>
      </c>
      <c r="D34" s="17" t="n">
        <v>1.7</v>
      </c>
      <c r="E34" s="18" t="n">
        <v>5.8</v>
      </c>
      <c r="F34" s="19" t="n">
        <f aca="false">C34-D34-E34</f>
        <v>206.1</v>
      </c>
      <c r="G34" s="17"/>
      <c r="H34" s="16" t="n">
        <v>178.2</v>
      </c>
      <c r="I34" s="17" t="n">
        <v>0</v>
      </c>
      <c r="J34" s="18" t="n">
        <v>4.5</v>
      </c>
      <c r="K34" s="19" t="n">
        <f aca="false">H34-I34-J34</f>
        <v>173.7</v>
      </c>
      <c r="M34" s="16" t="n">
        <f aca="false">150</f>
        <v>150</v>
      </c>
      <c r="N34" s="17" t="n">
        <v>0</v>
      </c>
      <c r="O34" s="18" t="n">
        <v>5.5</v>
      </c>
      <c r="P34" s="20" t="n">
        <v>0</v>
      </c>
      <c r="Q34" s="19" t="n">
        <f aca="false">M34-N34-O34</f>
        <v>144.5</v>
      </c>
      <c r="S34" s="21" t="n">
        <v>10</v>
      </c>
      <c r="T34" s="22" t="n">
        <v>16</v>
      </c>
      <c r="U34" s="23" t="n">
        <f aca="false">S34-T34</f>
        <v>-6</v>
      </c>
    </row>
    <row r="35" customFormat="false" ht="15.75" hidden="false" customHeight="false" outlineLevel="0" collapsed="false">
      <c r="A35" s="24" t="s">
        <v>43</v>
      </c>
      <c r="C35" s="16" t="n">
        <v>4.8</v>
      </c>
      <c r="D35" s="17" t="n">
        <v>0</v>
      </c>
      <c r="E35" s="18" t="n">
        <v>2.8</v>
      </c>
      <c r="F35" s="19" t="n">
        <f aca="false">C35-D35-E35</f>
        <v>2</v>
      </c>
      <c r="G35" s="17"/>
      <c r="H35" s="16" t="n">
        <v>11</v>
      </c>
      <c r="I35" s="18" t="n">
        <v>1.9</v>
      </c>
      <c r="J35" s="18" t="n">
        <v>3.6</v>
      </c>
      <c r="K35" s="19" t="n">
        <f aca="false">H35-I35-J35</f>
        <v>5.5</v>
      </c>
      <c r="M35" s="16" t="n">
        <v>15</v>
      </c>
      <c r="N35" s="18" t="n">
        <v>1.8</v>
      </c>
      <c r="O35" s="18" t="n">
        <v>2.5</v>
      </c>
      <c r="P35" s="20" t="n">
        <v>0</v>
      </c>
      <c r="Q35" s="19" t="n">
        <f aca="false">M35-N35-O35</f>
        <v>10.7</v>
      </c>
      <c r="S35" s="21" t="n">
        <v>20</v>
      </c>
      <c r="T35" s="22" t="n">
        <v>12</v>
      </c>
      <c r="U35" s="23" t="n">
        <f aca="false">S35-T35</f>
        <v>8</v>
      </c>
    </row>
    <row r="36" customFormat="false" ht="15.75" hidden="false" customHeight="false" outlineLevel="0" collapsed="false">
      <c r="A36" s="24" t="s">
        <v>44</v>
      </c>
      <c r="C36" s="16" t="n">
        <v>172</v>
      </c>
      <c r="D36" s="17" t="n">
        <v>0</v>
      </c>
      <c r="E36" s="18" t="n">
        <v>4.2</v>
      </c>
      <c r="F36" s="19" t="n">
        <f aca="false">C36-D36-E36</f>
        <v>167.8</v>
      </c>
      <c r="G36" s="17"/>
      <c r="H36" s="16" t="n">
        <v>151.9</v>
      </c>
      <c r="I36" s="17" t="n">
        <v>0</v>
      </c>
      <c r="J36" s="18" t="n">
        <v>3.3</v>
      </c>
      <c r="K36" s="19" t="n">
        <f aca="false">H36-I36-J36</f>
        <v>148.6</v>
      </c>
      <c r="M36" s="16" t="n">
        <f aca="false">100</f>
        <v>100</v>
      </c>
      <c r="N36" s="17" t="n">
        <v>0</v>
      </c>
      <c r="O36" s="18" t="n">
        <v>3.8</v>
      </c>
      <c r="P36" s="20" t="n">
        <v>0</v>
      </c>
      <c r="Q36" s="19" t="n">
        <f aca="false">M36-N36-O36</f>
        <v>96.2</v>
      </c>
      <c r="S36" s="21" t="n">
        <v>7</v>
      </c>
      <c r="T36" s="22" t="n">
        <v>10</v>
      </c>
      <c r="U36" s="23" t="n">
        <f aca="false">S36-T36</f>
        <v>-3</v>
      </c>
    </row>
    <row r="37" customFormat="false" ht="15.75" hidden="false" customHeight="false" outlineLevel="0" collapsed="false">
      <c r="A37" s="24" t="s">
        <v>45</v>
      </c>
      <c r="C37" s="40" t="n">
        <v>0</v>
      </c>
      <c r="D37" s="17" t="n">
        <v>0</v>
      </c>
      <c r="E37" s="18" t="n">
        <v>0.4</v>
      </c>
      <c r="F37" s="19" t="n">
        <f aca="false">C37-D37-E37</f>
        <v>-0.4</v>
      </c>
      <c r="G37" s="17"/>
      <c r="H37" s="16" t="n">
        <v>0.1</v>
      </c>
      <c r="I37" s="17" t="n">
        <v>0</v>
      </c>
      <c r="J37" s="18" t="n">
        <v>1.2</v>
      </c>
      <c r="K37" s="19" t="n">
        <f aca="false">H37-I37-J37</f>
        <v>-1.1</v>
      </c>
      <c r="M37" s="16" t="n">
        <v>10</v>
      </c>
      <c r="N37" s="17" t="n">
        <v>0</v>
      </c>
      <c r="O37" s="18" t="n">
        <v>2.5</v>
      </c>
      <c r="P37" s="20" t="n">
        <v>0</v>
      </c>
      <c r="Q37" s="19" t="n">
        <f aca="false">M37-N37-O37</f>
        <v>7.5</v>
      </c>
      <c r="S37" s="21" t="n">
        <v>5</v>
      </c>
      <c r="T37" s="22" t="n">
        <v>9</v>
      </c>
      <c r="U37" s="23" t="n">
        <f aca="false">S37-T37</f>
        <v>-4</v>
      </c>
    </row>
    <row r="38" customFormat="false" ht="15.75" hidden="false" customHeight="false" outlineLevel="0" collapsed="false">
      <c r="A38" s="24" t="s">
        <v>46</v>
      </c>
      <c r="C38" s="16" t="n">
        <v>-193.1</v>
      </c>
      <c r="D38" s="17" t="n">
        <v>0</v>
      </c>
      <c r="E38" s="18" t="n">
        <v>4.7</v>
      </c>
      <c r="F38" s="19" t="n">
        <f aca="false">C38-D38-E38</f>
        <v>-197.8</v>
      </c>
      <c r="G38" s="17"/>
      <c r="H38" s="16" t="n">
        <v>-239.2</v>
      </c>
      <c r="I38" s="17" t="n">
        <v>0</v>
      </c>
      <c r="J38" s="18" t="n">
        <v>4.8</v>
      </c>
      <c r="K38" s="19" t="n">
        <f aca="false">H38-I38-J38</f>
        <v>-244</v>
      </c>
      <c r="M38" s="16" t="n">
        <f aca="false">150</f>
        <v>150</v>
      </c>
      <c r="N38" s="17" t="n">
        <v>0</v>
      </c>
      <c r="O38" s="18" t="n">
        <v>5.3</v>
      </c>
      <c r="P38" s="20" t="n">
        <v>0</v>
      </c>
      <c r="Q38" s="19" t="n">
        <f aca="false">M38-N38-O38</f>
        <v>144.7</v>
      </c>
      <c r="S38" s="21" t="n">
        <v>16.3</v>
      </c>
      <c r="T38" s="22" t="n">
        <v>17</v>
      </c>
      <c r="U38" s="23" t="n">
        <f aca="false">S38-T38</f>
        <v>-0.699999999999999</v>
      </c>
    </row>
    <row r="39" customFormat="false" ht="15.75" hidden="false" customHeight="false" outlineLevel="0" collapsed="false">
      <c r="A39" s="24" t="s">
        <v>47</v>
      </c>
      <c r="C39" s="16" t="n">
        <v>49.6</v>
      </c>
      <c r="D39" s="17" t="n">
        <v>0</v>
      </c>
      <c r="E39" s="18" t="n">
        <v>2.2</v>
      </c>
      <c r="F39" s="19" t="n">
        <f aca="false">C39-D39-E39</f>
        <v>47.4</v>
      </c>
      <c r="G39" s="17"/>
      <c r="H39" s="16" t="n">
        <v>48.3</v>
      </c>
      <c r="I39" s="17" t="n">
        <v>0</v>
      </c>
      <c r="J39" s="18" t="n">
        <v>2.2</v>
      </c>
      <c r="K39" s="19" t="n">
        <f aca="false">H39-I39-J39</f>
        <v>46.1</v>
      </c>
      <c r="M39" s="16" t="n">
        <v>25</v>
      </c>
      <c r="N39" s="17" t="n">
        <v>0</v>
      </c>
      <c r="O39" s="18" t="n">
        <v>3.9</v>
      </c>
      <c r="P39" s="20" t="n">
        <v>0</v>
      </c>
      <c r="Q39" s="19" t="n">
        <f aca="false">M39-N39-O39</f>
        <v>21.1</v>
      </c>
      <c r="S39" s="21" t="n">
        <v>11</v>
      </c>
      <c r="T39" s="22" t="n">
        <v>18</v>
      </c>
      <c r="U39" s="23" t="n">
        <f aca="false">S39-T39</f>
        <v>-7</v>
      </c>
    </row>
    <row r="40" customFormat="false" ht="15.75" hidden="false" customHeight="false" outlineLevel="0" collapsed="false">
      <c r="A40" s="24" t="s">
        <v>48</v>
      </c>
      <c r="C40" s="16" t="n">
        <v>778.2</v>
      </c>
      <c r="D40" s="17" t="n">
        <v>0</v>
      </c>
      <c r="E40" s="18" t="n">
        <v>1.7</v>
      </c>
      <c r="F40" s="19" t="n">
        <f aca="false">C40-D40-E40</f>
        <v>776.5</v>
      </c>
      <c r="G40" s="17"/>
      <c r="H40" s="16" t="n">
        <v>710.7</v>
      </c>
      <c r="I40" s="17" t="n">
        <v>0</v>
      </c>
      <c r="J40" s="18" t="n">
        <v>1.7</v>
      </c>
      <c r="K40" s="19" t="n">
        <f aca="false">H40-I40-J40</f>
        <v>709</v>
      </c>
      <c r="M40" s="16" t="n">
        <f aca="false">300</f>
        <v>300</v>
      </c>
      <c r="N40" s="17" t="n">
        <v>0</v>
      </c>
      <c r="O40" s="18" t="n">
        <v>2.1</v>
      </c>
      <c r="P40" s="20" t="n">
        <v>0</v>
      </c>
      <c r="Q40" s="19" t="n">
        <f aca="false">M40-N40-O40</f>
        <v>297.9</v>
      </c>
      <c r="S40" s="21" t="n">
        <v>10.3</v>
      </c>
      <c r="T40" s="22" t="n">
        <v>11</v>
      </c>
      <c r="U40" s="23" t="n">
        <f aca="false">S40-T40</f>
        <v>-0.699999999999999</v>
      </c>
    </row>
    <row r="41" customFormat="false" ht="15.75" hidden="false" customHeight="false" outlineLevel="0" collapsed="false">
      <c r="A41" s="24" t="s">
        <v>49</v>
      </c>
      <c r="C41" s="16" t="n">
        <v>34.4</v>
      </c>
      <c r="D41" s="17" t="n">
        <v>0</v>
      </c>
      <c r="E41" s="18" t="n">
        <v>4.1</v>
      </c>
      <c r="F41" s="19" t="n">
        <f aca="false">C41-D41-E41</f>
        <v>30.3</v>
      </c>
      <c r="G41" s="17"/>
      <c r="H41" s="16" t="n">
        <v>26.9</v>
      </c>
      <c r="I41" s="17" t="n">
        <v>0</v>
      </c>
      <c r="J41" s="18" t="n">
        <v>4</v>
      </c>
      <c r="K41" s="19" t="n">
        <f aca="false">H41-I41-J41</f>
        <v>22.9</v>
      </c>
      <c r="M41" s="16" t="n">
        <v>35</v>
      </c>
      <c r="N41" s="17" t="n">
        <v>0</v>
      </c>
      <c r="O41" s="18" t="n">
        <v>4.3</v>
      </c>
      <c r="P41" s="20" t="n">
        <v>0</v>
      </c>
      <c r="Q41" s="19" t="n">
        <f aca="false">M41-N41-O41</f>
        <v>30.7</v>
      </c>
      <c r="S41" s="21" t="n">
        <v>21</v>
      </c>
      <c r="T41" s="22" t="n">
        <v>25</v>
      </c>
      <c r="U41" s="23" t="n">
        <f aca="false">S41-T41</f>
        <v>-4</v>
      </c>
    </row>
    <row r="42" customFormat="false" ht="15.75" hidden="false" customHeight="false" outlineLevel="0" collapsed="false">
      <c r="A42" s="24" t="s">
        <v>50</v>
      </c>
      <c r="C42" s="40" t="n">
        <v>0</v>
      </c>
      <c r="D42" s="17" t="n">
        <v>0</v>
      </c>
      <c r="E42" s="18" t="n">
        <v>2.1</v>
      </c>
      <c r="F42" s="19" t="n">
        <f aca="false">C42-D42-E42</f>
        <v>-2.1</v>
      </c>
      <c r="G42" s="17"/>
      <c r="H42" s="40" t="n">
        <v>0</v>
      </c>
      <c r="I42" s="17" t="n">
        <v>0</v>
      </c>
      <c r="J42" s="18" t="n">
        <v>1.8</v>
      </c>
      <c r="K42" s="19" t="n">
        <f aca="false">H42-I42-J42</f>
        <v>-1.8</v>
      </c>
      <c r="M42" s="40" t="n">
        <v>0</v>
      </c>
      <c r="N42" s="17" t="n">
        <v>0</v>
      </c>
      <c r="O42" s="18" t="n">
        <v>2.1</v>
      </c>
      <c r="P42" s="20" t="n">
        <v>0</v>
      </c>
      <c r="Q42" s="19" t="n">
        <f aca="false">M42-N42-O42</f>
        <v>-2.1</v>
      </c>
      <c r="S42" s="21" t="n">
        <v>16.5</v>
      </c>
      <c r="T42" s="22" t="n">
        <v>14</v>
      </c>
      <c r="U42" s="23" t="n">
        <f aca="false">S42-T42</f>
        <v>2.5</v>
      </c>
    </row>
    <row r="43" customFormat="false" ht="15.75" hidden="false" customHeight="false" outlineLevel="0" collapsed="false">
      <c r="A43" s="24" t="s">
        <v>51</v>
      </c>
      <c r="C43" s="40" t="n">
        <v>0</v>
      </c>
      <c r="D43" s="17" t="n">
        <v>0</v>
      </c>
      <c r="E43" s="18" t="n">
        <v>2</v>
      </c>
      <c r="F43" s="19" t="n">
        <f aca="false">C43-D43-E43</f>
        <v>-2</v>
      </c>
      <c r="G43" s="17"/>
      <c r="H43" s="40" t="n">
        <v>0</v>
      </c>
      <c r="I43" s="17" t="n">
        <v>0</v>
      </c>
      <c r="J43" s="18" t="n">
        <v>1.7</v>
      </c>
      <c r="K43" s="19" t="n">
        <f aca="false">H43-I43-J43</f>
        <v>-1.7</v>
      </c>
      <c r="M43" s="40" t="n">
        <v>0</v>
      </c>
      <c r="N43" s="17" t="n">
        <v>0</v>
      </c>
      <c r="O43" s="18" t="n">
        <v>2.4</v>
      </c>
      <c r="P43" s="20" t="n">
        <v>0</v>
      </c>
      <c r="Q43" s="19" t="n">
        <f aca="false">M43-N43-O43</f>
        <v>-2.4</v>
      </c>
      <c r="S43" s="21" t="n">
        <v>15</v>
      </c>
      <c r="T43" s="22" t="n">
        <v>18</v>
      </c>
      <c r="U43" s="23" t="n">
        <f aca="false">S43-T43</f>
        <v>-3</v>
      </c>
    </row>
    <row r="44" customFormat="false" ht="15.75" hidden="false" customHeight="false" outlineLevel="0" collapsed="false">
      <c r="A44" s="24" t="s">
        <v>52</v>
      </c>
      <c r="C44" s="40" t="n">
        <v>0</v>
      </c>
      <c r="D44" s="17" t="n">
        <v>0</v>
      </c>
      <c r="E44" s="17" t="n">
        <v>0</v>
      </c>
      <c r="F44" s="19" t="n">
        <f aca="false">C44-D44-E44</f>
        <v>0</v>
      </c>
      <c r="G44" s="17"/>
      <c r="H44" s="40" t="n">
        <v>0</v>
      </c>
      <c r="I44" s="17" t="n">
        <v>0</v>
      </c>
      <c r="J44" s="17" t="n">
        <v>0</v>
      </c>
      <c r="K44" s="19" t="n">
        <f aca="false">H44-I44-J44</f>
        <v>0</v>
      </c>
      <c r="M44" s="40" t="n">
        <v>0</v>
      </c>
      <c r="N44" s="17" t="n">
        <v>0</v>
      </c>
      <c r="O44" s="18" t="n">
        <v>2.9</v>
      </c>
      <c r="P44" s="20" t="n">
        <v>0</v>
      </c>
      <c r="Q44" s="19" t="n">
        <f aca="false">M44-N44-O44</f>
        <v>-2.9</v>
      </c>
      <c r="S44" s="21" t="n">
        <v>0</v>
      </c>
      <c r="T44" s="22" t="n">
        <v>10</v>
      </c>
      <c r="U44" s="23" t="n">
        <f aca="false">S44-T44</f>
        <v>-10</v>
      </c>
    </row>
    <row r="45" customFormat="false" ht="15.75" hidden="false" customHeight="false" outlineLevel="0" collapsed="false">
      <c r="A45" s="24" t="s">
        <v>53</v>
      </c>
      <c r="C45" s="40" t="n">
        <v>254</v>
      </c>
      <c r="D45" s="17" t="n">
        <v>0</v>
      </c>
      <c r="E45" s="17" t="n">
        <v>0</v>
      </c>
      <c r="F45" s="19" t="n">
        <f aca="false">C45-D45-E45</f>
        <v>254</v>
      </c>
      <c r="G45" s="17"/>
      <c r="H45" s="40" t="n">
        <v>0</v>
      </c>
      <c r="I45" s="17" t="n">
        <v>0</v>
      </c>
      <c r="J45" s="17" t="n">
        <v>0</v>
      </c>
      <c r="K45" s="19" t="n">
        <f aca="false">H45-I45-J45</f>
        <v>0</v>
      </c>
      <c r="M45" s="40" t="n">
        <v>0</v>
      </c>
      <c r="N45" s="17" t="n">
        <v>0</v>
      </c>
      <c r="O45" s="17" t="n">
        <v>0</v>
      </c>
      <c r="P45" s="20" t="n">
        <v>0</v>
      </c>
      <c r="Q45" s="19" t="n">
        <f aca="false">M45-N45-O45</f>
        <v>0</v>
      </c>
      <c r="S45" s="27" t="n">
        <v>0</v>
      </c>
      <c r="T45" s="28" t="n">
        <v>0</v>
      </c>
      <c r="U45" s="29" t="n">
        <f aca="false">S45-T45</f>
        <v>0</v>
      </c>
    </row>
    <row r="46" customFormat="false" ht="15.75" hidden="false" customHeight="false" outlineLevel="0" collapsed="false">
      <c r="A46" s="30" t="s">
        <v>54</v>
      </c>
      <c r="C46" s="43" t="n">
        <f aca="false">SUM(C32:C45)</f>
        <v>1353.2</v>
      </c>
      <c r="D46" s="41" t="n">
        <f aca="false">SUM(D32:D45)</f>
        <v>5.3</v>
      </c>
      <c r="E46" s="41" t="n">
        <f aca="false">SUM(E32:E45)</f>
        <v>43.8</v>
      </c>
      <c r="F46" s="33" t="n">
        <f aca="false">SUM(F32:F45)</f>
        <v>1304.1</v>
      </c>
      <c r="G46" s="17"/>
      <c r="H46" s="43" t="n">
        <f aca="false">SUM(H32:H45)</f>
        <v>900.5</v>
      </c>
      <c r="I46" s="41" t="n">
        <f aca="false">SUM(I32:I45)</f>
        <v>4.7</v>
      </c>
      <c r="J46" s="41" t="n">
        <f aca="false">SUM(J32:J45)</f>
        <v>41.2</v>
      </c>
      <c r="K46" s="33" t="n">
        <f aca="false">SUM(K32:K45)</f>
        <v>854.6</v>
      </c>
      <c r="M46" s="43" t="n">
        <f aca="false">SUM(M32:M45)</f>
        <v>950</v>
      </c>
      <c r="N46" s="41" t="n">
        <f aca="false">SUM(N32:N45)</f>
        <v>4.6</v>
      </c>
      <c r="O46" s="41" t="n">
        <f aca="false">SUM(O32:O45)</f>
        <v>49.9</v>
      </c>
      <c r="P46" s="41" t="n">
        <f aca="false">SUM(P32:P45)</f>
        <v>0</v>
      </c>
      <c r="Q46" s="33" t="n">
        <f aca="false">SUM(Q32:Q45)</f>
        <v>895.5</v>
      </c>
      <c r="S46" s="42" t="n">
        <f aca="false">SUM(S32:S45)</f>
        <v>158.1</v>
      </c>
      <c r="T46" s="35" t="n">
        <f aca="false">SUM(T32:T45)</f>
        <v>189</v>
      </c>
      <c r="U46" s="36" t="n">
        <f aca="false">SUM(U32:U45)</f>
        <v>-30.9</v>
      </c>
    </row>
    <row r="47" customFormat="false" ht="6" hidden="false" customHeight="true" outlineLevel="0" collapsed="false">
      <c r="A47" s="37"/>
      <c r="C47" s="38"/>
      <c r="D47" s="1"/>
      <c r="E47" s="1"/>
      <c r="F47" s="39"/>
      <c r="G47" s="18"/>
      <c r="H47" s="38"/>
      <c r="I47" s="1"/>
      <c r="J47" s="1"/>
      <c r="K47" s="39"/>
      <c r="M47" s="38"/>
      <c r="N47" s="1"/>
      <c r="O47" s="1"/>
      <c r="P47" s="1"/>
      <c r="Q47" s="39"/>
      <c r="S47" s="21"/>
      <c r="T47" s="22"/>
      <c r="U47" s="23"/>
    </row>
    <row r="48" customFormat="false" ht="15.75" hidden="false" customHeight="false" outlineLevel="0" collapsed="false">
      <c r="A48" s="24" t="s">
        <v>55</v>
      </c>
      <c r="C48" s="16" t="n">
        <v>-30.4</v>
      </c>
      <c r="D48" s="17" t="n">
        <v>0.6</v>
      </c>
      <c r="E48" s="18" t="n">
        <v>4.1</v>
      </c>
      <c r="F48" s="19" t="n">
        <f aca="false">C48-D48-E48</f>
        <v>-35.1</v>
      </c>
      <c r="G48" s="17"/>
      <c r="H48" s="16" t="n">
        <v>-29.3</v>
      </c>
      <c r="I48" s="17" t="n">
        <v>0</v>
      </c>
      <c r="J48" s="18" t="n">
        <v>4.1</v>
      </c>
      <c r="K48" s="19" t="n">
        <f aca="false">H48-I48-J48</f>
        <v>-33.4</v>
      </c>
      <c r="M48" s="16" t="n">
        <f aca="false">50</f>
        <v>50</v>
      </c>
      <c r="N48" s="17" t="n">
        <v>0</v>
      </c>
      <c r="O48" s="18" t="n">
        <v>4.4</v>
      </c>
      <c r="P48" s="20" t="n">
        <v>0</v>
      </c>
      <c r="Q48" s="19" t="n">
        <f aca="false">M48-N48-O48</f>
        <v>45.6</v>
      </c>
      <c r="S48" s="21" t="n">
        <v>15</v>
      </c>
      <c r="T48" s="22" t="n">
        <v>13</v>
      </c>
      <c r="U48" s="23" t="n">
        <f aca="false">S48-T48</f>
        <v>2</v>
      </c>
    </row>
    <row r="49" customFormat="false" ht="15.75" hidden="false" customHeight="false" outlineLevel="0" collapsed="false">
      <c r="A49" s="24" t="s">
        <v>56</v>
      </c>
      <c r="C49" s="16" t="n">
        <v>14</v>
      </c>
      <c r="D49" s="17" t="n">
        <v>0</v>
      </c>
      <c r="E49" s="18" t="n">
        <v>1.2</v>
      </c>
      <c r="F49" s="19" t="n">
        <f aca="false">C49-D49-E49</f>
        <v>12.8</v>
      </c>
      <c r="G49" s="17"/>
      <c r="H49" s="16" t="n">
        <v>18.7</v>
      </c>
      <c r="I49" s="17" t="n">
        <v>0</v>
      </c>
      <c r="J49" s="18" t="n">
        <v>0.95</v>
      </c>
      <c r="K49" s="19" t="n">
        <f aca="false">H49-I49-J49</f>
        <v>17.75</v>
      </c>
      <c r="M49" s="16" t="n">
        <v>25</v>
      </c>
      <c r="N49" s="17" t="n">
        <v>0</v>
      </c>
      <c r="O49" s="18" t="n">
        <v>1.8</v>
      </c>
      <c r="P49" s="20" t="n">
        <v>0</v>
      </c>
      <c r="Q49" s="19" t="n">
        <f aca="false">M49-N49-O49</f>
        <v>23.2</v>
      </c>
      <c r="S49" s="21" t="n">
        <v>11</v>
      </c>
      <c r="T49" s="22" t="n">
        <v>15</v>
      </c>
      <c r="U49" s="23" t="n">
        <f aca="false">S49-T49</f>
        <v>-4</v>
      </c>
    </row>
    <row r="50" customFormat="false" ht="15.75" hidden="false" customHeight="false" outlineLevel="0" collapsed="false">
      <c r="A50" s="24" t="s">
        <v>57</v>
      </c>
      <c r="C50" s="16" t="n">
        <v>12.5</v>
      </c>
      <c r="D50" s="17" t="n">
        <v>3.5</v>
      </c>
      <c r="E50" s="18" t="n">
        <v>0.9</v>
      </c>
      <c r="F50" s="19" t="n">
        <f aca="false">C50-D50-E50</f>
        <v>8.1</v>
      </c>
      <c r="G50" s="17"/>
      <c r="H50" s="16" t="n">
        <v>7.5</v>
      </c>
      <c r="I50" s="17" t="n">
        <v>0</v>
      </c>
      <c r="J50" s="18" t="n">
        <v>0.7</v>
      </c>
      <c r="K50" s="19" t="n">
        <f aca="false">H50-I50-J50</f>
        <v>6.8</v>
      </c>
      <c r="M50" s="16" t="n">
        <v>0</v>
      </c>
      <c r="N50" s="17" t="n">
        <v>0</v>
      </c>
      <c r="O50" s="18" t="n">
        <v>0.8</v>
      </c>
      <c r="P50" s="20" t="n">
        <v>0</v>
      </c>
      <c r="Q50" s="19" t="n">
        <f aca="false">M50-N50-O50</f>
        <v>-0.8</v>
      </c>
      <c r="S50" s="21" t="n">
        <v>5</v>
      </c>
      <c r="T50" s="22" t="n">
        <v>5</v>
      </c>
      <c r="U50" s="23" t="n">
        <f aca="false">S50-T50</f>
        <v>0</v>
      </c>
    </row>
    <row r="51" customFormat="false" ht="15.75" hidden="false" customHeight="false" outlineLevel="0" collapsed="false">
      <c r="A51" s="24" t="s">
        <v>58</v>
      </c>
      <c r="C51" s="16" t="n">
        <v>253.8</v>
      </c>
      <c r="D51" s="17" t="n">
        <v>0</v>
      </c>
      <c r="E51" s="18" t="n">
        <v>1.4</v>
      </c>
      <c r="F51" s="19" t="n">
        <f aca="false">C51-D51-E51</f>
        <v>252.4</v>
      </c>
      <c r="G51" s="17"/>
      <c r="H51" s="16" t="n">
        <v>249.5</v>
      </c>
      <c r="I51" s="17" t="n">
        <v>0</v>
      </c>
      <c r="J51" s="18" t="n">
        <v>1.7</v>
      </c>
      <c r="K51" s="19" t="n">
        <f aca="false">H51-I51-J51</f>
        <v>247.8</v>
      </c>
      <c r="M51" s="16" t="n">
        <f aca="false">50</f>
        <v>50</v>
      </c>
      <c r="N51" s="17" t="n">
        <v>0</v>
      </c>
      <c r="O51" s="18" t="n">
        <v>1.2</v>
      </c>
      <c r="P51" s="20" t="n">
        <v>0</v>
      </c>
      <c r="Q51" s="19" t="n">
        <f aca="false">M51-N51-O51</f>
        <v>48.8</v>
      </c>
      <c r="S51" s="21" t="n">
        <v>6</v>
      </c>
      <c r="T51" s="22" t="n">
        <v>10</v>
      </c>
      <c r="U51" s="23" t="n">
        <f aca="false">S51-T51</f>
        <v>-4</v>
      </c>
    </row>
    <row r="52" customFormat="false" ht="15.75" hidden="false" customHeight="false" outlineLevel="0" collapsed="false">
      <c r="A52" s="24" t="s">
        <v>59</v>
      </c>
      <c r="C52" s="16" t="n">
        <v>79.5</v>
      </c>
      <c r="D52" s="17" t="n">
        <v>0</v>
      </c>
      <c r="E52" s="18" t="n">
        <v>0.7</v>
      </c>
      <c r="F52" s="19" t="n">
        <f aca="false">C52-D52-E52</f>
        <v>78.8</v>
      </c>
      <c r="G52" s="17"/>
      <c r="H52" s="16" t="n">
        <v>84.7</v>
      </c>
      <c r="I52" s="17" t="n">
        <v>0</v>
      </c>
      <c r="J52" s="18" t="n">
        <v>0.2</v>
      </c>
      <c r="K52" s="19" t="n">
        <f aca="false">H52-I52-J52</f>
        <v>84.5</v>
      </c>
      <c r="M52" s="16" t="n">
        <v>25</v>
      </c>
      <c r="N52" s="17" t="n">
        <v>0</v>
      </c>
      <c r="O52" s="18" t="n">
        <v>0.9</v>
      </c>
      <c r="P52" s="20" t="n">
        <v>0</v>
      </c>
      <c r="Q52" s="19" t="n">
        <f aca="false">M52-N52-O52</f>
        <v>24.1</v>
      </c>
      <c r="S52" s="21" t="n">
        <v>10</v>
      </c>
      <c r="T52" s="22" t="n">
        <v>9</v>
      </c>
      <c r="U52" s="23" t="n">
        <f aca="false">S52-T52</f>
        <v>1</v>
      </c>
    </row>
    <row r="53" customFormat="false" ht="15.75" hidden="false" customHeight="false" outlineLevel="0" collapsed="false">
      <c r="A53" s="24" t="s">
        <v>60</v>
      </c>
      <c r="C53" s="16" t="n">
        <v>12.9</v>
      </c>
      <c r="D53" s="17" t="n">
        <v>0.4</v>
      </c>
      <c r="E53" s="18" t="n">
        <v>2.1</v>
      </c>
      <c r="F53" s="19" t="n">
        <f aca="false">C53-D53-E53</f>
        <v>10.4</v>
      </c>
      <c r="G53" s="17"/>
      <c r="H53" s="16" t="n">
        <v>2</v>
      </c>
      <c r="I53" s="17" t="n">
        <v>0</v>
      </c>
      <c r="J53" s="18" t="n">
        <v>1.4</v>
      </c>
      <c r="K53" s="19" t="n">
        <f aca="false">H53-I53-J53</f>
        <v>0.6</v>
      </c>
      <c r="M53" s="16" t="n">
        <v>75</v>
      </c>
      <c r="N53" s="17" t="n">
        <v>0</v>
      </c>
      <c r="O53" s="18" t="n">
        <v>2.5</v>
      </c>
      <c r="P53" s="20" t="n">
        <v>0</v>
      </c>
      <c r="Q53" s="19" t="n">
        <f aca="false">M53-N53-O53</f>
        <v>72.5</v>
      </c>
      <c r="S53" s="21" t="n">
        <v>14</v>
      </c>
      <c r="T53" s="22" t="n">
        <v>28</v>
      </c>
      <c r="U53" s="23" t="n">
        <f aca="false">S53-T53</f>
        <v>-14</v>
      </c>
    </row>
    <row r="54" customFormat="false" ht="15.75" hidden="false" customHeight="false" outlineLevel="0" collapsed="false">
      <c r="A54" s="24" t="s">
        <v>37</v>
      </c>
      <c r="C54" s="25" t="n">
        <v>5.1</v>
      </c>
      <c r="D54" s="17" t="n">
        <v>0</v>
      </c>
      <c r="E54" s="26" t="n">
        <v>3.1</v>
      </c>
      <c r="F54" s="19" t="n">
        <f aca="false">C54-D54-E54</f>
        <v>2</v>
      </c>
      <c r="G54" s="17"/>
      <c r="H54" s="25" t="n">
        <v>3.2</v>
      </c>
      <c r="I54" s="17" t="n">
        <v>0</v>
      </c>
      <c r="J54" s="26" t="n">
        <v>2.4</v>
      </c>
      <c r="K54" s="19" t="n">
        <f aca="false">H54-I54-J54</f>
        <v>0.8</v>
      </c>
      <c r="M54" s="25" t="n">
        <v>0</v>
      </c>
      <c r="N54" s="17" t="n">
        <v>0</v>
      </c>
      <c r="O54" s="26" t="n">
        <v>2.5</v>
      </c>
      <c r="P54" s="20" t="n">
        <v>0</v>
      </c>
      <c r="Q54" s="19" t="n">
        <f aca="false">M54-N54-O54</f>
        <v>-2.5</v>
      </c>
      <c r="S54" s="27" t="n">
        <v>5</v>
      </c>
      <c r="T54" s="28" t="n">
        <v>5</v>
      </c>
      <c r="U54" s="29" t="n">
        <f aca="false">S54-T54</f>
        <v>0</v>
      </c>
    </row>
    <row r="55" customFormat="false" ht="15.75" hidden="false" customHeight="false" outlineLevel="0" collapsed="false">
      <c r="A55" s="30" t="s">
        <v>61</v>
      </c>
      <c r="C55" s="31" t="n">
        <f aca="false">SUM(C48:C54)</f>
        <v>347.4</v>
      </c>
      <c r="D55" s="41" t="n">
        <f aca="false">SUM(D48:D54)</f>
        <v>4.5</v>
      </c>
      <c r="E55" s="41" t="n">
        <f aca="false">SUM(E48:E54)</f>
        <v>13.5</v>
      </c>
      <c r="F55" s="33" t="n">
        <f aca="false">SUM(F48:F54)</f>
        <v>329.4</v>
      </c>
      <c r="G55" s="17"/>
      <c r="H55" s="31" t="n">
        <f aca="false">SUM(H48:H54)</f>
        <v>336.3</v>
      </c>
      <c r="I55" s="41" t="n">
        <f aca="false">SUM(I48:I54)</f>
        <v>0</v>
      </c>
      <c r="J55" s="41" t="n">
        <f aca="false">SUM(J48:J54)</f>
        <v>11.45</v>
      </c>
      <c r="K55" s="33" t="n">
        <f aca="false">SUM(K48:K54)</f>
        <v>324.85</v>
      </c>
      <c r="M55" s="31" t="n">
        <f aca="false">SUM(M48:M54)</f>
        <v>225</v>
      </c>
      <c r="N55" s="41" t="n">
        <f aca="false">SUM(N48:N54)</f>
        <v>0</v>
      </c>
      <c r="O55" s="41" t="n">
        <f aca="false">SUM(O48:O54)</f>
        <v>14.1</v>
      </c>
      <c r="P55" s="41" t="n">
        <f aca="false">SUM(P48:P54)</f>
        <v>0</v>
      </c>
      <c r="Q55" s="33" t="n">
        <f aca="false">SUM(Q48:Q54)</f>
        <v>210.9</v>
      </c>
      <c r="S55" s="42" t="n">
        <f aca="false">SUM(S48:S54)</f>
        <v>66</v>
      </c>
      <c r="T55" s="44" t="n">
        <f aca="false">SUM(T48:T54)</f>
        <v>85</v>
      </c>
      <c r="U55" s="36" t="n">
        <f aca="false">SUM(U48:U54)</f>
        <v>-19</v>
      </c>
    </row>
    <row r="56" customFormat="false" ht="3.75" hidden="false" customHeight="true" outlineLevel="0" collapsed="false">
      <c r="A56" s="37"/>
      <c r="C56" s="38"/>
      <c r="D56" s="1"/>
      <c r="E56" s="1"/>
      <c r="F56" s="39"/>
      <c r="G56" s="18"/>
      <c r="H56" s="38"/>
      <c r="I56" s="1"/>
      <c r="J56" s="1"/>
      <c r="K56" s="39"/>
      <c r="M56" s="38"/>
      <c r="N56" s="1"/>
      <c r="O56" s="1"/>
      <c r="P56" s="1"/>
      <c r="Q56" s="39"/>
      <c r="S56" s="21"/>
      <c r="T56" s="22"/>
      <c r="U56" s="23"/>
    </row>
    <row r="57" customFormat="false" ht="15.75" hidden="false" customHeight="false" outlineLevel="0" collapsed="false">
      <c r="A57" s="45" t="s">
        <v>62</v>
      </c>
      <c r="C57" s="40" t="n">
        <v>0</v>
      </c>
      <c r="D57" s="17" t="n">
        <v>0</v>
      </c>
      <c r="E57" s="17" t="n">
        <v>0</v>
      </c>
      <c r="F57" s="19" t="n">
        <f aca="false">C57-D57-E57</f>
        <v>0</v>
      </c>
      <c r="G57" s="17"/>
      <c r="H57" s="16" t="n">
        <v>5.3</v>
      </c>
      <c r="I57" s="17" t="n">
        <v>0</v>
      </c>
      <c r="J57" s="18" t="n">
        <v>1.1</v>
      </c>
      <c r="K57" s="19" t="n">
        <f aca="false">H57-I57-J57</f>
        <v>4.2</v>
      </c>
      <c r="M57" s="16" t="n">
        <v>0</v>
      </c>
      <c r="N57" s="17" t="n">
        <v>0</v>
      </c>
      <c r="O57" s="18" t="n">
        <v>0.5</v>
      </c>
      <c r="P57" s="20" t="n">
        <v>0</v>
      </c>
      <c r="Q57" s="19" t="n">
        <f aca="false">M57-N57-O57</f>
        <v>-0.5</v>
      </c>
      <c r="S57" s="21" t="n">
        <v>7</v>
      </c>
      <c r="T57" s="22" t="n">
        <v>3</v>
      </c>
      <c r="U57" s="23" t="n">
        <f aca="false">S57-T57</f>
        <v>4</v>
      </c>
    </row>
    <row r="58" customFormat="false" ht="15.75" hidden="false" customHeight="false" outlineLevel="0" collapsed="false">
      <c r="A58" s="45" t="s">
        <v>63</v>
      </c>
      <c r="C58" s="40" t="n">
        <v>0</v>
      </c>
      <c r="D58" s="17" t="n">
        <v>0</v>
      </c>
      <c r="E58" s="17" t="n">
        <v>0</v>
      </c>
      <c r="F58" s="19" t="n">
        <f aca="false">C58-D58-E58</f>
        <v>0</v>
      </c>
      <c r="G58" s="17"/>
      <c r="H58" s="16" t="n">
        <v>4.9</v>
      </c>
      <c r="I58" s="17" t="n">
        <v>0</v>
      </c>
      <c r="J58" s="18" t="n">
        <v>1.5</v>
      </c>
      <c r="K58" s="19" t="n">
        <f aca="false">H58-I58-J58</f>
        <v>3.4</v>
      </c>
      <c r="M58" s="16" t="n">
        <v>12.9</v>
      </c>
      <c r="N58" s="17" t="n">
        <v>0</v>
      </c>
      <c r="O58" s="18" t="n">
        <v>1.1</v>
      </c>
      <c r="P58" s="20" t="n">
        <v>0</v>
      </c>
      <c r="Q58" s="19" t="n">
        <f aca="false">M58-N58-O58</f>
        <v>11.8</v>
      </c>
      <c r="S58" s="21" t="n">
        <v>8</v>
      </c>
      <c r="T58" s="22" t="n">
        <v>6</v>
      </c>
      <c r="U58" s="23" t="n">
        <f aca="false">S58-T58</f>
        <v>2</v>
      </c>
    </row>
    <row r="59" customFormat="false" ht="15.75" hidden="false" customHeight="false" outlineLevel="0" collapsed="false">
      <c r="A59" s="45" t="s">
        <v>64</v>
      </c>
      <c r="C59" s="40" t="n">
        <v>0</v>
      </c>
      <c r="D59" s="17" t="n">
        <v>0</v>
      </c>
      <c r="E59" s="17" t="n">
        <v>0</v>
      </c>
      <c r="F59" s="19" t="n">
        <f aca="false">C59-D59-E59</f>
        <v>0</v>
      </c>
      <c r="G59" s="17"/>
      <c r="H59" s="40" t="n">
        <v>0</v>
      </c>
      <c r="I59" s="17" t="n">
        <v>0</v>
      </c>
      <c r="J59" s="17" t="n">
        <v>0</v>
      </c>
      <c r="K59" s="19" t="n">
        <f aca="false">H59-I59-J59</f>
        <v>0</v>
      </c>
      <c r="M59" s="40" t="n">
        <v>0</v>
      </c>
      <c r="N59" s="17" t="n">
        <v>0</v>
      </c>
      <c r="O59" s="17" t="n">
        <v>0</v>
      </c>
      <c r="P59" s="20" t="n">
        <v>0</v>
      </c>
      <c r="Q59" s="19" t="n">
        <f aca="false">M59-N59-O59</f>
        <v>0</v>
      </c>
      <c r="S59" s="21" t="n">
        <v>0</v>
      </c>
      <c r="T59" s="22" t="n">
        <v>0</v>
      </c>
      <c r="U59" s="23" t="n">
        <f aca="false">S59-T59</f>
        <v>0</v>
      </c>
    </row>
    <row r="60" customFormat="false" ht="15.75" hidden="false" customHeight="false" outlineLevel="0" collapsed="false">
      <c r="A60" s="45" t="s">
        <v>65</v>
      </c>
      <c r="C60" s="40" t="n">
        <v>0</v>
      </c>
      <c r="D60" s="17" t="n">
        <v>0</v>
      </c>
      <c r="E60" s="17" t="n">
        <v>0</v>
      </c>
      <c r="F60" s="19" t="n">
        <f aca="false">C60-D60-E60</f>
        <v>0</v>
      </c>
      <c r="G60" s="17"/>
      <c r="H60" s="40" t="n">
        <v>0</v>
      </c>
      <c r="I60" s="17" t="n">
        <v>0</v>
      </c>
      <c r="J60" s="17" t="n">
        <v>0</v>
      </c>
      <c r="K60" s="19" t="n">
        <f aca="false">H60-I60-J60</f>
        <v>0</v>
      </c>
      <c r="M60" s="40" t="n">
        <v>0</v>
      </c>
      <c r="N60" s="17" t="n">
        <v>0</v>
      </c>
      <c r="O60" s="17" t="n">
        <v>0</v>
      </c>
      <c r="P60" s="20" t="n">
        <v>0</v>
      </c>
      <c r="Q60" s="19" t="n">
        <f aca="false">M60-N60-O60</f>
        <v>0</v>
      </c>
      <c r="S60" s="21" t="n">
        <v>0</v>
      </c>
      <c r="T60" s="22" t="n">
        <v>0</v>
      </c>
      <c r="U60" s="23" t="n">
        <f aca="false">S60-T60</f>
        <v>0</v>
      </c>
    </row>
    <row r="61" customFormat="false" ht="15.75" hidden="false" customHeight="false" outlineLevel="0" collapsed="false">
      <c r="A61" s="45" t="s">
        <v>66</v>
      </c>
      <c r="C61" s="40" t="n">
        <v>0</v>
      </c>
      <c r="D61" s="17" t="n">
        <v>0</v>
      </c>
      <c r="E61" s="17" t="n">
        <v>0</v>
      </c>
      <c r="F61" s="19" t="n">
        <f aca="false">C61-D61-E61</f>
        <v>0</v>
      </c>
      <c r="G61" s="17"/>
      <c r="H61" s="16" t="n">
        <v>1</v>
      </c>
      <c r="I61" s="17" t="n">
        <v>0</v>
      </c>
      <c r="J61" s="18" t="n">
        <v>0.6</v>
      </c>
      <c r="K61" s="19" t="n">
        <f aca="false">H61-I61-J61</f>
        <v>0.4</v>
      </c>
      <c r="M61" s="16" t="n">
        <v>4</v>
      </c>
      <c r="N61" s="17" t="n">
        <v>0</v>
      </c>
      <c r="O61" s="18" t="n">
        <v>0.8</v>
      </c>
      <c r="P61" s="20" t="n">
        <v>0</v>
      </c>
      <c r="Q61" s="19" t="n">
        <f aca="false">M61-N61-O61</f>
        <v>3.2</v>
      </c>
      <c r="S61" s="27" t="n">
        <v>3</v>
      </c>
      <c r="T61" s="28" t="n">
        <v>3</v>
      </c>
      <c r="U61" s="29" t="n">
        <f aca="false">S61-T61</f>
        <v>0</v>
      </c>
    </row>
    <row r="62" customFormat="false" ht="15.75" hidden="false" customHeight="false" outlineLevel="0" collapsed="false">
      <c r="A62" s="46" t="s">
        <v>67</v>
      </c>
      <c r="C62" s="47" t="n">
        <v>21</v>
      </c>
      <c r="D62" s="41" t="n">
        <v>1.5</v>
      </c>
      <c r="E62" s="41" t="n">
        <v>4.7</v>
      </c>
      <c r="F62" s="33" t="n">
        <f aca="false">C62-D62-E62</f>
        <v>14.8</v>
      </c>
      <c r="G62" s="17"/>
      <c r="H62" s="47" t="n">
        <f aca="false">SUM(H57:H61)</f>
        <v>11.2</v>
      </c>
      <c r="I62" s="48" t="n">
        <f aca="false">SUM(I57:I61)</f>
        <v>0</v>
      </c>
      <c r="J62" s="41" t="n">
        <f aca="false">SUM(J57:J61)</f>
        <v>3.2</v>
      </c>
      <c r="K62" s="33" t="n">
        <f aca="false">SUM(K57:K61)</f>
        <v>8</v>
      </c>
      <c r="M62" s="47" t="n">
        <v>0</v>
      </c>
      <c r="N62" s="48" t="n">
        <f aca="false">SUM(N57:N61)</f>
        <v>0</v>
      </c>
      <c r="O62" s="41" t="n">
        <f aca="false">SUM(O57:O61)</f>
        <v>2.4</v>
      </c>
      <c r="P62" s="41" t="n">
        <f aca="false">SUM(P57:P61)</f>
        <v>0</v>
      </c>
      <c r="Q62" s="33" t="n">
        <f aca="false">SUM(Q57:Q61)</f>
        <v>14.5</v>
      </c>
      <c r="S62" s="42" t="n">
        <f aca="false">SUM(S57:S61)</f>
        <v>18</v>
      </c>
      <c r="T62" s="35" t="n">
        <f aca="false">SUM(T57:T61)</f>
        <v>12</v>
      </c>
      <c r="U62" s="36" t="n">
        <f aca="false">SUM(U57:U61)</f>
        <v>6</v>
      </c>
    </row>
    <row r="63" customFormat="false" ht="8.25" hidden="false" customHeight="true" outlineLevel="0" collapsed="false">
      <c r="A63" s="45"/>
      <c r="C63" s="49"/>
      <c r="D63" s="17"/>
      <c r="E63" s="17"/>
      <c r="F63" s="19"/>
      <c r="G63" s="17"/>
      <c r="H63" s="49"/>
      <c r="I63" s="18"/>
      <c r="J63" s="17"/>
      <c r="K63" s="19"/>
      <c r="M63" s="49"/>
      <c r="N63" s="18"/>
      <c r="O63" s="17"/>
      <c r="P63" s="17"/>
      <c r="Q63" s="19"/>
      <c r="S63" s="21"/>
      <c r="T63" s="22"/>
      <c r="U63" s="23"/>
    </row>
    <row r="64" customFormat="false" ht="15.75" hidden="false" customHeight="false" outlineLevel="0" collapsed="false">
      <c r="A64" s="45" t="s">
        <v>68</v>
      </c>
      <c r="C64" s="49" t="n">
        <v>2.9</v>
      </c>
      <c r="D64" s="18" t="n">
        <v>23.1</v>
      </c>
      <c r="E64" s="17" t="n">
        <v>0</v>
      </c>
      <c r="F64" s="19" t="n">
        <f aca="false">C64-D64-E64</f>
        <v>-20.2</v>
      </c>
      <c r="G64" s="17"/>
      <c r="H64" s="49" t="n">
        <v>2.9</v>
      </c>
      <c r="I64" s="18" t="n">
        <v>18.8</v>
      </c>
      <c r="J64" s="17" t="n">
        <v>0</v>
      </c>
      <c r="K64" s="19" t="n">
        <f aca="false">H64-I64-J64</f>
        <v>-15.9</v>
      </c>
      <c r="M64" s="49" t="n">
        <v>25</v>
      </c>
      <c r="N64" s="18" t="n">
        <v>21</v>
      </c>
      <c r="O64" s="17" t="n">
        <v>0</v>
      </c>
      <c r="P64" s="20" t="n">
        <v>0</v>
      </c>
      <c r="Q64" s="19" t="n">
        <f aca="false">M64-N64-O64</f>
        <v>4</v>
      </c>
      <c r="S64" s="21" t="n">
        <v>0</v>
      </c>
      <c r="T64" s="22" t="n">
        <v>0</v>
      </c>
      <c r="U64" s="23" t="n">
        <f aca="false">S64-T64</f>
        <v>0</v>
      </c>
    </row>
    <row r="65" customFormat="false" ht="15.75" hidden="false" customHeight="false" outlineLevel="0" collapsed="false">
      <c r="A65" s="45" t="s">
        <v>69</v>
      </c>
      <c r="C65" s="49" t="n">
        <v>-70.2</v>
      </c>
      <c r="D65" s="17" t="n">
        <v>0</v>
      </c>
      <c r="E65" s="18" t="n">
        <v>26.8</v>
      </c>
      <c r="F65" s="19" t="n">
        <f aca="false">C65-D65-E65</f>
        <v>-97</v>
      </c>
      <c r="G65" s="17"/>
      <c r="H65" s="49" t="n">
        <v>-68.4</v>
      </c>
      <c r="I65" s="17" t="n">
        <v>0</v>
      </c>
      <c r="J65" s="18" t="n">
        <v>31</v>
      </c>
      <c r="K65" s="19" t="n">
        <f aca="false">H65-I65-J65</f>
        <v>-99.4</v>
      </c>
      <c r="M65" s="49" t="n">
        <v>-40</v>
      </c>
      <c r="N65" s="17" t="n">
        <v>0</v>
      </c>
      <c r="O65" s="18" t="n">
        <v>13.6</v>
      </c>
      <c r="P65" s="20" t="n">
        <v>0</v>
      </c>
      <c r="Q65" s="19" t="n">
        <f aca="false">M65-N65-O65</f>
        <v>-53.6</v>
      </c>
      <c r="S65" s="21" t="n">
        <v>4</v>
      </c>
      <c r="T65" s="22" t="n">
        <v>5</v>
      </c>
      <c r="U65" s="23" t="n">
        <f aca="false">S65-T65</f>
        <v>-1</v>
      </c>
    </row>
    <row r="66" customFormat="false" ht="15.75" hidden="false" customHeight="false" outlineLevel="0" collapsed="false">
      <c r="A66" s="45" t="s">
        <v>70</v>
      </c>
      <c r="C66" s="49" t="n">
        <v>18.5</v>
      </c>
      <c r="D66" s="17" t="n">
        <v>0.1</v>
      </c>
      <c r="E66" s="18" t="n">
        <v>5.6</v>
      </c>
      <c r="F66" s="19" t="n">
        <f aca="false">C66-D66-E66</f>
        <v>12.8</v>
      </c>
      <c r="G66" s="17"/>
      <c r="H66" s="49" t="n">
        <v>18.2</v>
      </c>
      <c r="I66" s="17" t="n">
        <v>0</v>
      </c>
      <c r="J66" s="18" t="n">
        <v>5.4</v>
      </c>
      <c r="K66" s="19" t="n">
        <f aca="false">H66-I66-J66</f>
        <v>12.8</v>
      </c>
      <c r="M66" s="49" t="n">
        <v>20</v>
      </c>
      <c r="N66" s="17" t="n">
        <v>0</v>
      </c>
      <c r="O66" s="18" t="n">
        <v>2.9</v>
      </c>
      <c r="P66" s="20" t="n">
        <v>0</v>
      </c>
      <c r="Q66" s="19" t="n">
        <f aca="false">M66-N66-O66</f>
        <v>17.1</v>
      </c>
      <c r="S66" s="21" t="n">
        <v>15</v>
      </c>
      <c r="T66" s="22" t="n">
        <v>15</v>
      </c>
      <c r="U66" s="23" t="n">
        <f aca="false">S66-T66</f>
        <v>0</v>
      </c>
    </row>
    <row r="67" customFormat="false" ht="15.75" hidden="false" customHeight="false" outlineLevel="0" collapsed="false">
      <c r="A67" s="45" t="s">
        <v>71</v>
      </c>
      <c r="C67" s="49" t="n">
        <f aca="false">45.2+11.9</f>
        <v>57.1</v>
      </c>
      <c r="D67" s="18" t="n">
        <f aca="false">35.6+43.4</f>
        <v>79</v>
      </c>
      <c r="E67" s="18" t="n">
        <v>7.1</v>
      </c>
      <c r="F67" s="19" t="n">
        <f aca="false">C67-D67-E67</f>
        <v>-29</v>
      </c>
      <c r="G67" s="17"/>
      <c r="H67" s="49" t="n">
        <v>24.8</v>
      </c>
      <c r="I67" s="18" t="n">
        <v>28.1</v>
      </c>
      <c r="J67" s="18" t="n">
        <v>7.4</v>
      </c>
      <c r="K67" s="19" t="n">
        <f aca="false">H67-I67-J67</f>
        <v>-10.7</v>
      </c>
      <c r="M67" s="49" t="n">
        <v>35</v>
      </c>
      <c r="N67" s="18" t="n">
        <v>35.2</v>
      </c>
      <c r="O67" s="18" t="n">
        <v>7.9</v>
      </c>
      <c r="P67" s="20" t="n">
        <v>0</v>
      </c>
      <c r="Q67" s="19" t="n">
        <f aca="false">M67-N67-O67</f>
        <v>-8.1</v>
      </c>
      <c r="S67" s="21" t="n">
        <v>30</v>
      </c>
      <c r="T67" s="22" t="n">
        <v>30</v>
      </c>
      <c r="U67" s="23" t="n">
        <f aca="false">S67-T67</f>
        <v>0</v>
      </c>
    </row>
    <row r="68" customFormat="false" ht="15.75" hidden="false" customHeight="false" outlineLevel="0" collapsed="false">
      <c r="A68" s="45" t="s">
        <v>72</v>
      </c>
      <c r="C68" s="49" t="n">
        <v>8</v>
      </c>
      <c r="D68" s="17" t="n">
        <v>0</v>
      </c>
      <c r="E68" s="18" t="n">
        <v>0.9</v>
      </c>
      <c r="F68" s="19" t="n">
        <f aca="false">C68-D68-E68</f>
        <v>7.1</v>
      </c>
      <c r="G68" s="17"/>
      <c r="H68" s="49" t="n">
        <v>3</v>
      </c>
      <c r="I68" s="17" t="n">
        <v>0</v>
      </c>
      <c r="J68" s="18" t="n">
        <v>1</v>
      </c>
      <c r="K68" s="19" t="n">
        <f aca="false">H68-I68-J68</f>
        <v>2</v>
      </c>
      <c r="M68" s="49" t="n">
        <v>0</v>
      </c>
      <c r="N68" s="17" t="n">
        <v>0</v>
      </c>
      <c r="O68" s="18" t="n">
        <v>1.5</v>
      </c>
      <c r="P68" s="20" t="n">
        <v>0</v>
      </c>
      <c r="Q68" s="19" t="n">
        <f aca="false">M68-N68-O68</f>
        <v>-1.5</v>
      </c>
      <c r="S68" s="21" t="n">
        <v>3</v>
      </c>
      <c r="T68" s="22" t="n">
        <v>8</v>
      </c>
      <c r="U68" s="23" t="n">
        <f aca="false">S68-T68</f>
        <v>-5</v>
      </c>
    </row>
    <row r="69" customFormat="false" ht="15.75" hidden="false" customHeight="false" outlineLevel="0" collapsed="false">
      <c r="A69" s="45" t="s">
        <v>73</v>
      </c>
      <c r="C69" s="49" t="n">
        <v>-6.4</v>
      </c>
      <c r="D69" s="20" t="n">
        <v>9.6</v>
      </c>
      <c r="E69" s="20" t="n">
        <v>1.7</v>
      </c>
      <c r="F69" s="19" t="n">
        <f aca="false">C69-D69-E69</f>
        <v>-17.7</v>
      </c>
      <c r="G69" s="17"/>
      <c r="H69" s="40" t="n">
        <v>0</v>
      </c>
      <c r="I69" s="20" t="n">
        <v>0</v>
      </c>
      <c r="J69" s="20" t="n">
        <v>0</v>
      </c>
      <c r="K69" s="19" t="n">
        <f aca="false">H69-I69-J69</f>
        <v>0</v>
      </c>
      <c r="M69" s="40" t="n">
        <v>0</v>
      </c>
      <c r="N69" s="20" t="n">
        <v>0</v>
      </c>
      <c r="O69" s="20" t="n">
        <v>0</v>
      </c>
      <c r="P69" s="20" t="n">
        <v>0</v>
      </c>
      <c r="Q69" s="19" t="n">
        <f aca="false">M69-N69-O69</f>
        <v>0</v>
      </c>
      <c r="S69" s="21" t="n">
        <v>0</v>
      </c>
      <c r="T69" s="22" t="n">
        <v>0</v>
      </c>
      <c r="U69" s="23" t="n">
        <f aca="false">S69-T69</f>
        <v>0</v>
      </c>
    </row>
    <row r="70" customFormat="false" ht="15.75" hidden="false" customHeight="false" outlineLevel="0" collapsed="false">
      <c r="A70" s="45" t="s">
        <v>74</v>
      </c>
      <c r="C70" s="50" t="n">
        <v>0</v>
      </c>
      <c r="D70" s="20" t="n">
        <v>0</v>
      </c>
      <c r="E70" s="20" t="n">
        <v>0.7</v>
      </c>
      <c r="F70" s="19" t="n">
        <f aca="false">C70-D70-E70</f>
        <v>-0.7</v>
      </c>
      <c r="G70" s="17"/>
      <c r="H70" s="40" t="n">
        <v>0</v>
      </c>
      <c r="I70" s="20" t="n">
        <v>0</v>
      </c>
      <c r="J70" s="20" t="n">
        <v>0</v>
      </c>
      <c r="K70" s="19" t="n">
        <f aca="false">H70-I70-J70</f>
        <v>0</v>
      </c>
      <c r="M70" s="40" t="n">
        <v>0</v>
      </c>
      <c r="N70" s="20" t="n">
        <v>0</v>
      </c>
      <c r="O70" s="20" t="n">
        <v>0</v>
      </c>
      <c r="P70" s="20" t="n">
        <v>0</v>
      </c>
      <c r="Q70" s="19" t="n">
        <f aca="false">M70-N70-O70</f>
        <v>0</v>
      </c>
      <c r="S70" s="21" t="n">
        <v>0</v>
      </c>
      <c r="T70" s="22" t="n">
        <v>0</v>
      </c>
      <c r="U70" s="23" t="n">
        <f aca="false">S70-T70</f>
        <v>0</v>
      </c>
    </row>
    <row r="71" customFormat="false" ht="15.75" hidden="false" customHeight="false" outlineLevel="0" collapsed="false">
      <c r="A71" s="45" t="s">
        <v>75</v>
      </c>
      <c r="C71" s="49" t="n">
        <v>644.4</v>
      </c>
      <c r="D71" s="20" t="n">
        <v>40.5</v>
      </c>
      <c r="E71" s="20" t="n">
        <v>18.7</v>
      </c>
      <c r="F71" s="19" t="n">
        <f aca="false">C71-D71-E71</f>
        <v>585.2</v>
      </c>
      <c r="G71" s="17"/>
      <c r="H71" s="40" t="n">
        <v>0</v>
      </c>
      <c r="I71" s="20" t="n">
        <v>0</v>
      </c>
      <c r="J71" s="20" t="n">
        <v>0</v>
      </c>
      <c r="K71" s="19" t="n">
        <f aca="false">H71-I71-J71</f>
        <v>0</v>
      </c>
      <c r="M71" s="40" t="n">
        <v>0</v>
      </c>
      <c r="N71" s="20" t="n">
        <v>0</v>
      </c>
      <c r="O71" s="20" t="n">
        <v>0</v>
      </c>
      <c r="P71" s="20" t="n">
        <v>0</v>
      </c>
      <c r="Q71" s="19" t="n">
        <f aca="false">M71-N71-O71</f>
        <v>0</v>
      </c>
      <c r="S71" s="21" t="n">
        <v>0</v>
      </c>
      <c r="T71" s="22" t="n">
        <v>0</v>
      </c>
      <c r="U71" s="23" t="n">
        <f aca="false">S71-T71</f>
        <v>0</v>
      </c>
    </row>
    <row r="72" customFormat="false" ht="15.75" hidden="false" customHeight="false" outlineLevel="0" collapsed="false">
      <c r="A72" s="45" t="s">
        <v>76</v>
      </c>
      <c r="C72" s="40" t="n">
        <v>-1.3</v>
      </c>
      <c r="D72" s="20" t="n">
        <v>0</v>
      </c>
      <c r="E72" s="17" t="n">
        <v>0</v>
      </c>
      <c r="F72" s="19" t="n">
        <f aca="false">C72-D72-E72</f>
        <v>-1.3</v>
      </c>
      <c r="G72" s="17"/>
      <c r="H72" s="40" t="n">
        <v>0</v>
      </c>
      <c r="I72" s="17" t="n">
        <v>0</v>
      </c>
      <c r="J72" s="17" t="n">
        <v>0</v>
      </c>
      <c r="K72" s="19" t="n">
        <f aca="false">H72-I72-J72</f>
        <v>0</v>
      </c>
      <c r="M72" s="40" t="n">
        <v>0</v>
      </c>
      <c r="N72" s="17" t="n">
        <v>0</v>
      </c>
      <c r="O72" s="17" t="n">
        <v>0</v>
      </c>
      <c r="P72" s="20" t="n">
        <v>0</v>
      </c>
      <c r="Q72" s="19" t="n">
        <f aca="false">M72-N72-O72</f>
        <v>0</v>
      </c>
      <c r="S72" s="21" t="n">
        <v>0</v>
      </c>
      <c r="T72" s="22" t="n">
        <v>0</v>
      </c>
      <c r="U72" s="23" t="n">
        <f aca="false">S72-T72</f>
        <v>0</v>
      </c>
    </row>
    <row r="73" customFormat="false" ht="15.75" hidden="false" customHeight="false" outlineLevel="0" collapsed="false">
      <c r="A73" s="51" t="s">
        <v>77</v>
      </c>
      <c r="C73" s="40" t="n">
        <v>-14.2</v>
      </c>
      <c r="D73" s="17" t="n">
        <v>35.3</v>
      </c>
      <c r="E73" s="18" t="n">
        <v>4.8</v>
      </c>
      <c r="F73" s="19" t="n">
        <f aca="false">C73-D73-E73</f>
        <v>-54.3</v>
      </c>
      <c r="G73" s="17"/>
      <c r="H73" s="40" t="n">
        <v>0</v>
      </c>
      <c r="I73" s="17" t="n">
        <v>0</v>
      </c>
      <c r="J73" s="18" t="n">
        <v>1.1</v>
      </c>
      <c r="K73" s="19" t="n">
        <f aca="false">H73-I73-J73</f>
        <v>-1.1</v>
      </c>
      <c r="M73" s="40" t="n">
        <v>0</v>
      </c>
      <c r="N73" s="17" t="n">
        <v>0</v>
      </c>
      <c r="O73" s="18" t="n">
        <v>1.2</v>
      </c>
      <c r="P73" s="20" t="n">
        <v>0</v>
      </c>
      <c r="Q73" s="19" t="n">
        <f aca="false">M73-N73-O73</f>
        <v>-1.2</v>
      </c>
      <c r="S73" s="21" t="n">
        <v>8</v>
      </c>
      <c r="T73" s="22" t="n">
        <v>6</v>
      </c>
      <c r="U73" s="23" t="n">
        <f aca="false">S73-T73</f>
        <v>2</v>
      </c>
    </row>
    <row r="74" customFormat="false" ht="15.75" hidden="false" customHeight="false" outlineLevel="0" collapsed="false">
      <c r="A74" s="51" t="s">
        <v>78</v>
      </c>
      <c r="C74" s="50" t="n">
        <v>0</v>
      </c>
      <c r="D74" s="20" t="n">
        <v>0</v>
      </c>
      <c r="E74" s="18" t="n">
        <v>253.3</v>
      </c>
      <c r="F74" s="19" t="n">
        <f aca="false">C74-D74-E74</f>
        <v>-253.3</v>
      </c>
      <c r="G74" s="17"/>
      <c r="H74" s="40" t="n">
        <v>0</v>
      </c>
      <c r="I74" s="17" t="n">
        <v>0</v>
      </c>
      <c r="J74" s="17" t="n">
        <v>0</v>
      </c>
      <c r="K74" s="19" t="n">
        <f aca="false">H74-I74-J74</f>
        <v>0</v>
      </c>
      <c r="M74" s="40" t="n">
        <v>0</v>
      </c>
      <c r="N74" s="17" t="n">
        <v>0</v>
      </c>
      <c r="O74" s="17" t="n">
        <v>0</v>
      </c>
      <c r="P74" s="20" t="n">
        <v>0</v>
      </c>
      <c r="Q74" s="19" t="n">
        <f aca="false">M74-N74-O74</f>
        <v>0</v>
      </c>
      <c r="S74" s="21" t="n">
        <v>0</v>
      </c>
      <c r="T74" s="22" t="n">
        <v>0</v>
      </c>
      <c r="U74" s="23" t="n">
        <f aca="false">S74-T74</f>
        <v>0</v>
      </c>
    </row>
    <row r="75" customFormat="false" ht="15.75" hidden="false" customHeight="false" outlineLevel="0" collapsed="false">
      <c r="A75" s="51" t="s">
        <v>79</v>
      </c>
      <c r="C75" s="40" t="n">
        <v>-126.3</v>
      </c>
      <c r="D75" s="17" t="n">
        <v>0</v>
      </c>
      <c r="E75" s="17" t="n">
        <v>5.8</v>
      </c>
      <c r="F75" s="19" t="n">
        <f aca="false">C75-D75-E75</f>
        <v>-132.1</v>
      </c>
      <c r="G75" s="17"/>
      <c r="H75" s="40" t="n">
        <v>0</v>
      </c>
      <c r="I75" s="17" t="n">
        <v>0</v>
      </c>
      <c r="J75" s="17" t="n">
        <v>0</v>
      </c>
      <c r="K75" s="19" t="n">
        <f aca="false">H75-I75-J75</f>
        <v>0</v>
      </c>
      <c r="M75" s="40" t="n">
        <v>0</v>
      </c>
      <c r="N75" s="17" t="n">
        <v>0</v>
      </c>
      <c r="O75" s="17" t="n">
        <v>0</v>
      </c>
      <c r="P75" s="20" t="n">
        <v>0</v>
      </c>
      <c r="Q75" s="19" t="n">
        <f aca="false">M75-N75-O75</f>
        <v>0</v>
      </c>
      <c r="S75" s="21" t="n">
        <v>0</v>
      </c>
      <c r="T75" s="22" t="n">
        <v>0</v>
      </c>
      <c r="U75" s="23" t="n">
        <f aca="false">S75-T75</f>
        <v>0</v>
      </c>
    </row>
    <row r="76" customFormat="false" ht="15.75" hidden="false" customHeight="false" outlineLevel="0" collapsed="false">
      <c r="A76" s="52" t="s">
        <v>80</v>
      </c>
      <c r="C76" s="31" t="n">
        <f aca="false">C23+C30+C46+C55+C62+SUM(C64:C75)</f>
        <v>3697</v>
      </c>
      <c r="D76" s="41" t="n">
        <f aca="false">D23+D30+D46+D55+D62+SUM(D64:D75)</f>
        <v>276.5</v>
      </c>
      <c r="E76" s="41" t="n">
        <f aca="false">E23+E30+E46+E55+E62+SUM(E64:E75)</f>
        <v>475.1</v>
      </c>
      <c r="F76" s="33" t="n">
        <f aca="false">F23+F30+F46+F55+F62+SUM(F64:F75)</f>
        <v>2945.4</v>
      </c>
      <c r="G76" s="17"/>
      <c r="H76" s="31" t="n">
        <f aca="false">H23+H30+H46+H55+H62+SUM(H64:H75)</f>
        <v>2502.9</v>
      </c>
      <c r="I76" s="41" t="n">
        <f aca="false">I23+I30+I46+I55+I62+SUM(I64:I75)</f>
        <v>61.8</v>
      </c>
      <c r="J76" s="41" t="n">
        <f aca="false">J23+J30+J46+J55+J62+SUM(J64:J75)</f>
        <v>198.05</v>
      </c>
      <c r="K76" s="33" t="n">
        <f aca="false">K23+K30+K46+K55+K62+SUM(K64:K75)</f>
        <v>2243.05</v>
      </c>
      <c r="M76" s="31" t="n">
        <f aca="false">M23+M30+M46+M55+M62+SUM(M64:M75)</f>
        <v>2205</v>
      </c>
      <c r="N76" s="41" t="n">
        <f aca="false">N23+N30+N46+N55+N62+SUM(N64:N75)</f>
        <v>70.5</v>
      </c>
      <c r="O76" s="41" t="n">
        <f aca="false">O23+O30+O46+O55+O62+SUM(O64:O75)</f>
        <v>201.1</v>
      </c>
      <c r="P76" s="41" t="n">
        <f aca="false">P23+P30+P46+P55+P62+SUM(P64:P75)</f>
        <v>0</v>
      </c>
      <c r="Q76" s="33" t="n">
        <f aca="false">Q23+Q30+Q46+Q55+Q62+SUM(Q64:Q75)</f>
        <v>1950.3</v>
      </c>
      <c r="S76" s="42" t="n">
        <f aca="false">S23+S30+S46+S55+S62+SUM(S64:S75)</f>
        <v>614.1</v>
      </c>
      <c r="T76" s="35" t="n">
        <f aca="false">T23+T30+T46+T55+T62+SUM(T64:T75)</f>
        <v>707</v>
      </c>
      <c r="U76" s="36" t="n">
        <f aca="false">U23+U30+U46+U55+U62+SUM(U64:U75)</f>
        <v>-92.9</v>
      </c>
    </row>
    <row r="77" customFormat="false" ht="12.75" hidden="false" customHeight="false" outlineLevel="0" collapsed="false">
      <c r="C77" s="38"/>
      <c r="D77" s="1"/>
      <c r="E77" s="1"/>
      <c r="F77" s="53"/>
      <c r="H77" s="38"/>
      <c r="I77" s="1"/>
      <c r="J77" s="1"/>
      <c r="K77" s="53"/>
      <c r="M77" s="38"/>
      <c r="N77" s="1"/>
      <c r="O77" s="1"/>
      <c r="P77" s="1"/>
      <c r="Q77" s="53"/>
      <c r="S77" s="38"/>
      <c r="T77" s="1"/>
      <c r="U77" s="53"/>
    </row>
    <row r="78" customFormat="false" ht="15.75" hidden="false" customHeight="false" outlineLevel="0" collapsed="false">
      <c r="A78" s="54" t="s">
        <v>37</v>
      </c>
      <c r="C78" s="50" t="n">
        <v>0</v>
      </c>
      <c r="D78" s="20" t="n">
        <v>0</v>
      </c>
      <c r="E78" s="20" t="n">
        <v>0</v>
      </c>
      <c r="F78" s="19" t="n">
        <f aca="false">C78-D78-E78</f>
        <v>0</v>
      </c>
      <c r="G78" s="17"/>
      <c r="H78" s="50" t="n">
        <v>0</v>
      </c>
      <c r="I78" s="20" t="n">
        <v>0</v>
      </c>
      <c r="J78" s="20" t="n">
        <v>0</v>
      </c>
      <c r="K78" s="19" t="n">
        <f aca="false">H78-I78-J78</f>
        <v>0</v>
      </c>
      <c r="M78" s="50" t="n">
        <v>0</v>
      </c>
      <c r="N78" s="20" t="n">
        <v>0</v>
      </c>
      <c r="O78" s="20" t="n">
        <v>0.1</v>
      </c>
      <c r="P78" s="20" t="n">
        <v>0</v>
      </c>
      <c r="Q78" s="19" t="n">
        <f aca="false">M78-N78-O78</f>
        <v>-0.1</v>
      </c>
      <c r="S78" s="21" t="n">
        <v>0</v>
      </c>
      <c r="T78" s="22" t="n">
        <v>0</v>
      </c>
      <c r="U78" s="23" t="n">
        <f aca="false">S78-T78</f>
        <v>0</v>
      </c>
    </row>
    <row r="79" customFormat="false" ht="15.75" hidden="false" customHeight="false" outlineLevel="0" collapsed="false">
      <c r="A79" s="45" t="s">
        <v>81</v>
      </c>
      <c r="C79" s="50" t="n">
        <v>0</v>
      </c>
      <c r="D79" s="55" t="n">
        <v>0</v>
      </c>
      <c r="E79" s="20" t="n">
        <v>2.2</v>
      </c>
      <c r="F79" s="19" t="n">
        <f aca="false">C79-D79-E79</f>
        <v>-2.2</v>
      </c>
      <c r="G79" s="17"/>
      <c r="H79" s="50" t="n">
        <v>0</v>
      </c>
      <c r="I79" s="55" t="n">
        <v>0</v>
      </c>
      <c r="J79" s="20" t="n">
        <v>2.2</v>
      </c>
      <c r="K79" s="19" t="n">
        <f aca="false">H79-I79-J79</f>
        <v>-2.2</v>
      </c>
      <c r="M79" s="50" t="n">
        <v>0</v>
      </c>
      <c r="N79" s="55" t="n">
        <v>0</v>
      </c>
      <c r="O79" s="20" t="n">
        <v>2.4</v>
      </c>
      <c r="P79" s="20" t="n">
        <v>0</v>
      </c>
      <c r="Q79" s="19" t="n">
        <f aca="false">M79-N79-O79</f>
        <v>-2.4</v>
      </c>
      <c r="S79" s="21" t="n">
        <v>0</v>
      </c>
      <c r="T79" s="22" t="n">
        <v>0</v>
      </c>
      <c r="U79" s="23" t="n">
        <f aca="false">S79-T79</f>
        <v>0</v>
      </c>
    </row>
    <row r="80" customFormat="false" ht="15.75" hidden="false" customHeight="false" outlineLevel="0" collapsed="false">
      <c r="A80" s="45" t="s">
        <v>82</v>
      </c>
      <c r="C80" s="50" t="n">
        <v>0</v>
      </c>
      <c r="D80" s="55" t="n">
        <v>0</v>
      </c>
      <c r="E80" s="20" t="n">
        <v>9.5</v>
      </c>
      <c r="F80" s="19" t="n">
        <f aca="false">C80-D80-E80</f>
        <v>-9.5</v>
      </c>
      <c r="G80" s="17"/>
      <c r="H80" s="50" t="n">
        <v>0</v>
      </c>
      <c r="I80" s="55" t="n">
        <v>0</v>
      </c>
      <c r="J80" s="20" t="n">
        <v>9.5</v>
      </c>
      <c r="K80" s="19" t="n">
        <f aca="false">H80-I80-J80</f>
        <v>-9.5</v>
      </c>
      <c r="M80" s="50" t="n">
        <v>0</v>
      </c>
      <c r="N80" s="55" t="n">
        <v>0</v>
      </c>
      <c r="O80" s="20" t="n">
        <v>7.7</v>
      </c>
      <c r="P80" s="20" t="n">
        <v>0</v>
      </c>
      <c r="Q80" s="19" t="n">
        <f aca="false">M80-N80-O80</f>
        <v>-7.7</v>
      </c>
      <c r="S80" s="21" t="n">
        <v>0</v>
      </c>
      <c r="T80" s="22" t="n">
        <v>0</v>
      </c>
      <c r="U80" s="23" t="n">
        <f aca="false">S80-T80</f>
        <v>0</v>
      </c>
    </row>
    <row r="81" customFormat="false" ht="15.75" hidden="false" customHeight="false" outlineLevel="0" collapsed="false">
      <c r="A81" s="45" t="s">
        <v>83</v>
      </c>
      <c r="C81" s="50" t="n">
        <v>0</v>
      </c>
      <c r="D81" s="55" t="n">
        <v>0</v>
      </c>
      <c r="E81" s="20" t="n">
        <v>3.4</v>
      </c>
      <c r="F81" s="19" t="n">
        <f aca="false">C81-D81-E81</f>
        <v>-3.4</v>
      </c>
      <c r="G81" s="17"/>
      <c r="H81" s="50" t="n">
        <v>0</v>
      </c>
      <c r="I81" s="55" t="n">
        <v>0</v>
      </c>
      <c r="J81" s="20" t="n">
        <v>3.4</v>
      </c>
      <c r="K81" s="19" t="n">
        <f aca="false">H81-I81-J81</f>
        <v>-3.4</v>
      </c>
      <c r="M81" s="50" t="n">
        <v>0</v>
      </c>
      <c r="N81" s="55" t="n">
        <v>0</v>
      </c>
      <c r="O81" s="20" t="n">
        <v>3</v>
      </c>
      <c r="P81" s="20" t="n">
        <v>0</v>
      </c>
      <c r="Q81" s="19" t="n">
        <f aca="false">M81-N81-O81</f>
        <v>-3</v>
      </c>
      <c r="S81" s="21" t="n">
        <v>0</v>
      </c>
      <c r="T81" s="22" t="n">
        <v>0</v>
      </c>
      <c r="U81" s="23" t="n">
        <f aca="false">S81-T81</f>
        <v>0</v>
      </c>
    </row>
    <row r="82" customFormat="false" ht="15.75" hidden="false" customHeight="false" outlineLevel="0" collapsed="false">
      <c r="A82" s="45" t="s">
        <v>84</v>
      </c>
      <c r="C82" s="50" t="n">
        <v>0</v>
      </c>
      <c r="D82" s="55" t="n">
        <v>0</v>
      </c>
      <c r="E82" s="20" t="n">
        <v>2.7</v>
      </c>
      <c r="F82" s="19" t="n">
        <f aca="false">C82-D82-E82</f>
        <v>-2.7</v>
      </c>
      <c r="G82" s="17"/>
      <c r="H82" s="50" t="n">
        <v>0</v>
      </c>
      <c r="I82" s="55" t="n">
        <v>0</v>
      </c>
      <c r="J82" s="20" t="n">
        <v>2.7</v>
      </c>
      <c r="K82" s="19" t="n">
        <f aca="false">H82-I82-J82</f>
        <v>-2.7</v>
      </c>
      <c r="M82" s="50" t="n">
        <v>0</v>
      </c>
      <c r="N82" s="55" t="n">
        <v>0</v>
      </c>
      <c r="O82" s="20" t="n">
        <v>2.3</v>
      </c>
      <c r="P82" s="20" t="n">
        <v>0</v>
      </c>
      <c r="Q82" s="19" t="n">
        <f aca="false">M82-N82-O82</f>
        <v>-2.3</v>
      </c>
      <c r="S82" s="21" t="n">
        <v>0</v>
      </c>
      <c r="T82" s="22" t="n">
        <v>0</v>
      </c>
      <c r="U82" s="23" t="n">
        <f aca="false">S82-T82</f>
        <v>0</v>
      </c>
    </row>
    <row r="83" customFormat="false" ht="15.75" hidden="false" customHeight="false" outlineLevel="0" collapsed="false">
      <c r="A83" s="45" t="s">
        <v>85</v>
      </c>
      <c r="C83" s="50" t="n">
        <v>0</v>
      </c>
      <c r="D83" s="55" t="n">
        <v>0</v>
      </c>
      <c r="E83" s="20" t="n">
        <v>4.9</v>
      </c>
      <c r="F83" s="19" t="n">
        <f aca="false">C83-D83-E83</f>
        <v>-4.9</v>
      </c>
      <c r="G83" s="17"/>
      <c r="H83" s="50" t="n">
        <v>0</v>
      </c>
      <c r="I83" s="55" t="n">
        <v>0</v>
      </c>
      <c r="J83" s="20" t="n">
        <v>4.9</v>
      </c>
      <c r="K83" s="19" t="n">
        <f aca="false">H83-I83-J83</f>
        <v>-4.9</v>
      </c>
      <c r="M83" s="50" t="n">
        <v>0</v>
      </c>
      <c r="N83" s="55" t="n">
        <v>0</v>
      </c>
      <c r="O83" s="20" t="n">
        <v>9.1</v>
      </c>
      <c r="P83" s="20" t="n">
        <v>0</v>
      </c>
      <c r="Q83" s="19" t="n">
        <f aca="false">M83-N83-O83</f>
        <v>-9.1</v>
      </c>
      <c r="S83" s="21" t="n">
        <v>0</v>
      </c>
      <c r="T83" s="22" t="n">
        <v>0</v>
      </c>
      <c r="U83" s="23" t="n">
        <f aca="false">S83-T83</f>
        <v>0</v>
      </c>
    </row>
    <row r="84" customFormat="false" ht="15.75" hidden="false" customHeight="false" outlineLevel="0" collapsed="false">
      <c r="A84" s="45" t="s">
        <v>86</v>
      </c>
      <c r="C84" s="50" t="n">
        <v>0</v>
      </c>
      <c r="D84" s="55" t="n">
        <v>0</v>
      </c>
      <c r="E84" s="20" t="n">
        <v>5.2</v>
      </c>
      <c r="F84" s="19" t="n">
        <f aca="false">C84-D84-E84</f>
        <v>-5.2</v>
      </c>
      <c r="G84" s="17"/>
      <c r="H84" s="50" t="n">
        <v>0</v>
      </c>
      <c r="I84" s="55" t="n">
        <v>0</v>
      </c>
      <c r="J84" s="20" t="n">
        <v>5.2</v>
      </c>
      <c r="K84" s="19" t="n">
        <f aca="false">H84-I84-J84</f>
        <v>-5.2</v>
      </c>
      <c r="M84" s="50" t="n">
        <v>0</v>
      </c>
      <c r="N84" s="55" t="n">
        <v>0</v>
      </c>
      <c r="O84" s="20" t="n">
        <v>6.7</v>
      </c>
      <c r="P84" s="20" t="n">
        <v>0</v>
      </c>
      <c r="Q84" s="19" t="n">
        <f aca="false">M84-N84-O84</f>
        <v>-6.7</v>
      </c>
      <c r="S84" s="21" t="n">
        <v>0</v>
      </c>
      <c r="T84" s="22" t="n">
        <v>0</v>
      </c>
      <c r="U84" s="23" t="n">
        <f aca="false">S84-T84</f>
        <v>0</v>
      </c>
    </row>
    <row r="85" customFormat="false" ht="15.75" hidden="false" customHeight="false" outlineLevel="0" collapsed="false">
      <c r="A85" s="45" t="s">
        <v>87</v>
      </c>
      <c r="C85" s="50" t="n">
        <v>0</v>
      </c>
      <c r="D85" s="55" t="n">
        <v>0</v>
      </c>
      <c r="E85" s="20" t="n">
        <v>0.4</v>
      </c>
      <c r="F85" s="19" t="n">
        <f aca="false">C85-D85-E85</f>
        <v>-0.4</v>
      </c>
      <c r="G85" s="17"/>
      <c r="H85" s="50" t="n">
        <v>0</v>
      </c>
      <c r="I85" s="55" t="n">
        <v>0</v>
      </c>
      <c r="J85" s="20" t="n">
        <v>0.4</v>
      </c>
      <c r="K85" s="19" t="n">
        <f aca="false">H85-I85-J85</f>
        <v>-0.4</v>
      </c>
      <c r="M85" s="50" t="n">
        <v>0</v>
      </c>
      <c r="N85" s="55" t="n">
        <v>0</v>
      </c>
      <c r="O85" s="20" t="n">
        <v>0.3</v>
      </c>
      <c r="P85" s="20" t="n">
        <v>0</v>
      </c>
      <c r="Q85" s="19" t="n">
        <f aca="false">M85-N85-O85</f>
        <v>-0.3</v>
      </c>
      <c r="S85" s="21" t="n">
        <v>0</v>
      </c>
      <c r="T85" s="22" t="n">
        <v>0</v>
      </c>
      <c r="U85" s="23" t="n">
        <f aca="false">S85-T85</f>
        <v>0</v>
      </c>
    </row>
    <row r="86" customFormat="false" ht="15.75" hidden="false" customHeight="false" outlineLevel="0" collapsed="false">
      <c r="A86" s="45" t="s">
        <v>88</v>
      </c>
      <c r="C86" s="50" t="n">
        <v>0</v>
      </c>
      <c r="D86" s="55" t="n">
        <v>0</v>
      </c>
      <c r="E86" s="20" t="n">
        <v>4.5</v>
      </c>
      <c r="F86" s="19" t="n">
        <f aca="false">C86-D86-E86</f>
        <v>-4.5</v>
      </c>
      <c r="G86" s="17"/>
      <c r="H86" s="50" t="n">
        <v>0</v>
      </c>
      <c r="I86" s="55" t="n">
        <v>0</v>
      </c>
      <c r="J86" s="20" t="n">
        <v>4.5</v>
      </c>
      <c r="K86" s="19" t="n">
        <f aca="false">H86-I86-J86</f>
        <v>-4.5</v>
      </c>
      <c r="M86" s="50" t="n">
        <v>0</v>
      </c>
      <c r="N86" s="55" t="n">
        <v>0</v>
      </c>
      <c r="O86" s="20" t="n">
        <v>1.5</v>
      </c>
      <c r="P86" s="20" t="n">
        <v>0</v>
      </c>
      <c r="Q86" s="19" t="n">
        <f aca="false">M86-N86-O86</f>
        <v>-1.5</v>
      </c>
      <c r="S86" s="21" t="n">
        <v>0</v>
      </c>
      <c r="T86" s="22" t="n">
        <v>0</v>
      </c>
      <c r="U86" s="23" t="n">
        <f aca="false">S86-T86</f>
        <v>0</v>
      </c>
    </row>
    <row r="87" customFormat="false" ht="15.75" hidden="false" customHeight="false" outlineLevel="0" collapsed="false">
      <c r="A87" s="45" t="s">
        <v>89</v>
      </c>
      <c r="C87" s="50" t="n">
        <v>0</v>
      </c>
      <c r="D87" s="55" t="n">
        <v>0</v>
      </c>
      <c r="E87" s="20" t="n">
        <v>17.6</v>
      </c>
      <c r="F87" s="19" t="n">
        <f aca="false">C87-D87-E87</f>
        <v>-17.6</v>
      </c>
      <c r="G87" s="17"/>
      <c r="H87" s="50" t="n">
        <v>0</v>
      </c>
      <c r="I87" s="55" t="n">
        <v>0</v>
      </c>
      <c r="J87" s="20" t="n">
        <v>17.6</v>
      </c>
      <c r="K87" s="19" t="n">
        <f aca="false">H87-I87-J87</f>
        <v>-17.6</v>
      </c>
      <c r="M87" s="50" t="n">
        <v>0</v>
      </c>
      <c r="N87" s="55" t="n">
        <v>0</v>
      </c>
      <c r="O87" s="20" t="n">
        <v>27.6</v>
      </c>
      <c r="P87" s="20" t="n">
        <v>0</v>
      </c>
      <c r="Q87" s="19" t="n">
        <f aca="false">M87-N87-O87</f>
        <v>-27.6</v>
      </c>
      <c r="S87" s="21" t="n">
        <v>0</v>
      </c>
      <c r="T87" s="22" t="n">
        <v>0</v>
      </c>
      <c r="U87" s="23" t="n">
        <f aca="false">S87-T87</f>
        <v>0</v>
      </c>
    </row>
    <row r="88" customFormat="false" ht="15.75" hidden="false" customHeight="false" outlineLevel="0" collapsed="false">
      <c r="A88" s="45" t="s">
        <v>90</v>
      </c>
      <c r="C88" s="50" t="n">
        <v>0</v>
      </c>
      <c r="D88" s="55" t="n">
        <v>0</v>
      </c>
      <c r="E88" s="20" t="n">
        <v>12.7</v>
      </c>
      <c r="F88" s="19" t="n">
        <f aca="false">C88-D88-E88</f>
        <v>-12.7</v>
      </c>
      <c r="G88" s="17"/>
      <c r="H88" s="50" t="n">
        <v>0</v>
      </c>
      <c r="I88" s="55" t="n">
        <v>0</v>
      </c>
      <c r="J88" s="20" t="n">
        <v>12.7</v>
      </c>
      <c r="K88" s="19" t="n">
        <f aca="false">H88-I88-J88</f>
        <v>-12.7</v>
      </c>
      <c r="M88" s="50" t="n">
        <v>0</v>
      </c>
      <c r="N88" s="55" t="n">
        <v>0</v>
      </c>
      <c r="O88" s="20" t="n">
        <v>10.9</v>
      </c>
      <c r="P88" s="20" t="n">
        <v>0</v>
      </c>
      <c r="Q88" s="19" t="n">
        <f aca="false">M88-N88-O88</f>
        <v>-10.9</v>
      </c>
      <c r="S88" s="21" t="n">
        <v>0</v>
      </c>
      <c r="T88" s="22" t="n">
        <v>0</v>
      </c>
      <c r="U88" s="23" t="n">
        <f aca="false">S88-T88</f>
        <v>0</v>
      </c>
    </row>
    <row r="89" customFormat="false" ht="15.75" hidden="false" customHeight="false" outlineLevel="0" collapsed="false">
      <c r="A89" s="45" t="s">
        <v>91</v>
      </c>
      <c r="C89" s="50" t="n">
        <v>0</v>
      </c>
      <c r="D89" s="55" t="n">
        <v>0</v>
      </c>
      <c r="E89" s="20" t="n">
        <v>1.1</v>
      </c>
      <c r="F89" s="19" t="n">
        <f aca="false">C89-D89-E89</f>
        <v>-1.1</v>
      </c>
      <c r="G89" s="17"/>
      <c r="H89" s="50" t="n">
        <v>0</v>
      </c>
      <c r="I89" s="55" t="n">
        <v>0</v>
      </c>
      <c r="J89" s="20" t="n">
        <v>1.1</v>
      </c>
      <c r="K89" s="19" t="n">
        <f aca="false">H89-I89-J89</f>
        <v>-1.1</v>
      </c>
      <c r="M89" s="50" t="n">
        <v>0</v>
      </c>
      <c r="N89" s="55" t="n">
        <v>0</v>
      </c>
      <c r="O89" s="20" t="n">
        <v>0.9</v>
      </c>
      <c r="P89" s="20" t="n">
        <v>0</v>
      </c>
      <c r="Q89" s="19" t="n">
        <f aca="false">M89-N89-O89</f>
        <v>-0.9</v>
      </c>
      <c r="S89" s="21" t="n">
        <v>0</v>
      </c>
      <c r="T89" s="22" t="n">
        <v>0</v>
      </c>
      <c r="U89" s="23" t="n">
        <f aca="false">S89-T89</f>
        <v>0</v>
      </c>
    </row>
    <row r="90" customFormat="false" ht="15.75" hidden="false" customHeight="false" outlineLevel="0" collapsed="false">
      <c r="A90" s="45" t="s">
        <v>92</v>
      </c>
      <c r="C90" s="50" t="n">
        <v>0</v>
      </c>
      <c r="D90" s="55" t="n">
        <v>0</v>
      </c>
      <c r="E90" s="20" t="n">
        <v>1.1</v>
      </c>
      <c r="F90" s="19" t="n">
        <f aca="false">C90-D90-E90</f>
        <v>-1.1</v>
      </c>
      <c r="G90" s="17"/>
      <c r="H90" s="50" t="n">
        <v>0</v>
      </c>
      <c r="I90" s="55" t="n">
        <v>0</v>
      </c>
      <c r="J90" s="20" t="n">
        <v>1.1</v>
      </c>
      <c r="K90" s="19" t="n">
        <f aca="false">H90-I90-J90</f>
        <v>-1.1</v>
      </c>
      <c r="M90" s="50" t="n">
        <v>0</v>
      </c>
      <c r="N90" s="55" t="n">
        <v>0</v>
      </c>
      <c r="O90" s="20" t="n">
        <v>1.8</v>
      </c>
      <c r="P90" s="20" t="n">
        <v>0</v>
      </c>
      <c r="Q90" s="19" t="n">
        <f aca="false">M90-N90-O90</f>
        <v>-1.8</v>
      </c>
      <c r="S90" s="21" t="n">
        <v>0</v>
      </c>
      <c r="T90" s="22" t="n">
        <v>0</v>
      </c>
      <c r="U90" s="23" t="n">
        <f aca="false">S90-T90</f>
        <v>0</v>
      </c>
    </row>
    <row r="91" customFormat="false" ht="15.75" hidden="false" customHeight="false" outlineLevel="0" collapsed="false">
      <c r="A91" s="45" t="s">
        <v>93</v>
      </c>
      <c r="C91" s="50" t="n">
        <v>0</v>
      </c>
      <c r="D91" s="55" t="n">
        <v>0</v>
      </c>
      <c r="E91" s="20" t="n">
        <v>1.3</v>
      </c>
      <c r="F91" s="19" t="n">
        <f aca="false">C91-D91-E91</f>
        <v>-1.3</v>
      </c>
      <c r="G91" s="17"/>
      <c r="H91" s="50" t="n">
        <v>0</v>
      </c>
      <c r="I91" s="55" t="n">
        <v>0</v>
      </c>
      <c r="J91" s="20" t="n">
        <v>1.3</v>
      </c>
      <c r="K91" s="19" t="n">
        <f aca="false">H91-I91-J91</f>
        <v>-1.3</v>
      </c>
      <c r="M91" s="50" t="n">
        <v>0</v>
      </c>
      <c r="N91" s="55" t="n">
        <v>0</v>
      </c>
      <c r="O91" s="20" t="n">
        <v>1.3</v>
      </c>
      <c r="P91" s="20" t="n">
        <v>0</v>
      </c>
      <c r="Q91" s="19" t="n">
        <f aca="false">M91-N91-O91</f>
        <v>-1.3</v>
      </c>
      <c r="S91" s="21" t="n">
        <v>0</v>
      </c>
      <c r="T91" s="22" t="n">
        <v>0</v>
      </c>
      <c r="U91" s="23" t="n">
        <f aca="false">S91-T91</f>
        <v>0</v>
      </c>
    </row>
    <row r="92" customFormat="false" ht="15.75" hidden="false" customHeight="false" outlineLevel="0" collapsed="false">
      <c r="A92" s="45" t="s">
        <v>94</v>
      </c>
      <c r="C92" s="56" t="n">
        <v>0</v>
      </c>
      <c r="D92" s="57" t="n">
        <v>0</v>
      </c>
      <c r="E92" s="58" t="n">
        <v>4.3</v>
      </c>
      <c r="F92" s="59" t="n">
        <f aca="false">C92-D92-E92</f>
        <v>-4.3</v>
      </c>
      <c r="G92" s="17"/>
      <c r="H92" s="56" t="n">
        <v>0</v>
      </c>
      <c r="I92" s="57" t="n">
        <v>0</v>
      </c>
      <c r="J92" s="58" t="n">
        <v>4.3</v>
      </c>
      <c r="K92" s="59" t="n">
        <f aca="false">H92-I92-J92</f>
        <v>-4.3</v>
      </c>
      <c r="M92" s="56" t="n">
        <v>0</v>
      </c>
      <c r="N92" s="57" t="n">
        <v>0</v>
      </c>
      <c r="O92" s="58" t="n">
        <v>3.7</v>
      </c>
      <c r="P92" s="58" t="n">
        <v>0</v>
      </c>
      <c r="Q92" s="59" t="n">
        <f aca="false">M92-N92-O92</f>
        <v>-3.7</v>
      </c>
      <c r="S92" s="27" t="n">
        <v>0</v>
      </c>
      <c r="T92" s="28" t="n">
        <v>0</v>
      </c>
      <c r="U92" s="29" t="n">
        <f aca="false">S92-T92</f>
        <v>0</v>
      </c>
    </row>
    <row r="93" customFormat="false" ht="15.75" hidden="false" customHeight="false" outlineLevel="0" collapsed="false">
      <c r="A93" s="46" t="s">
        <v>95</v>
      </c>
      <c r="C93" s="60" t="n">
        <f aca="false">SUM(C78:C92)</f>
        <v>0</v>
      </c>
      <c r="D93" s="32" t="n">
        <f aca="false">SUM(D78:D92)</f>
        <v>0</v>
      </c>
      <c r="E93" s="32" t="n">
        <f aca="false">SUM(E78:E92)</f>
        <v>70.9</v>
      </c>
      <c r="F93" s="33" t="n">
        <f aca="false">SUM(F78:F92)</f>
        <v>-70.9</v>
      </c>
      <c r="G93" s="17"/>
      <c r="H93" s="60" t="n">
        <f aca="false">SUM(H78:H92)</f>
        <v>0</v>
      </c>
      <c r="I93" s="32" t="n">
        <f aca="false">SUM(I78:I92)</f>
        <v>0</v>
      </c>
      <c r="J93" s="32" t="n">
        <f aca="false">SUM(J78:J92)</f>
        <v>70.9</v>
      </c>
      <c r="K93" s="33" t="n">
        <f aca="false">SUM(K78:K92)</f>
        <v>-70.9</v>
      </c>
      <c r="M93" s="61" t="n">
        <f aca="false">SUM(M78:M92)</f>
        <v>0</v>
      </c>
      <c r="N93" s="62" t="n">
        <f aca="false">SUM(N78:N92)</f>
        <v>0</v>
      </c>
      <c r="O93" s="63" t="n">
        <f aca="false">SUM(O78:O92)</f>
        <v>79.3</v>
      </c>
      <c r="P93" s="63" t="n">
        <f aca="false">SUM(P78:P92)</f>
        <v>0</v>
      </c>
      <c r="Q93" s="33" t="n">
        <f aca="false">SUM(Q78:Q92)</f>
        <v>-79.3</v>
      </c>
      <c r="S93" s="42" t="n">
        <f aca="false">SUM(S78:S92)</f>
        <v>0</v>
      </c>
      <c r="T93" s="35" t="n">
        <f aca="false">SUM(T78:T92)</f>
        <v>0</v>
      </c>
      <c r="U93" s="36" t="n">
        <f aca="false">SUM(U78:U92)</f>
        <v>0</v>
      </c>
    </row>
    <row r="94" customFormat="false" ht="6.75" hidden="false" customHeight="true" outlineLevel="0" collapsed="false">
      <c r="A94" s="51"/>
      <c r="C94" s="50"/>
      <c r="D94" s="20"/>
      <c r="E94" s="20"/>
      <c r="F94" s="19"/>
      <c r="G94" s="17"/>
      <c r="H94" s="50"/>
      <c r="I94" s="20"/>
      <c r="J94" s="20"/>
      <c r="K94" s="19"/>
      <c r="M94" s="64"/>
      <c r="N94" s="20"/>
      <c r="O94" s="65"/>
      <c r="P94" s="65"/>
      <c r="Q94" s="19"/>
      <c r="S94" s="21"/>
      <c r="T94" s="22"/>
      <c r="U94" s="23"/>
    </row>
    <row r="95" customFormat="false" ht="15.75" hidden="false" customHeight="false" outlineLevel="0" collapsed="false">
      <c r="A95" s="24" t="s">
        <v>96</v>
      </c>
      <c r="C95" s="50" t="n">
        <v>0</v>
      </c>
      <c r="D95" s="55" t="n">
        <v>0</v>
      </c>
      <c r="E95" s="20" t="n">
        <v>0.6</v>
      </c>
      <c r="F95" s="19" t="n">
        <f aca="false">C95-D95-E95</f>
        <v>-0.6</v>
      </c>
      <c r="G95" s="17"/>
      <c r="H95" s="50" t="n">
        <v>0</v>
      </c>
      <c r="I95" s="55" t="n">
        <v>0</v>
      </c>
      <c r="J95" s="20" t="n">
        <v>0.6</v>
      </c>
      <c r="K95" s="19" t="n">
        <f aca="false">H95-I95-J95</f>
        <v>-0.6</v>
      </c>
      <c r="M95" s="50" t="n">
        <v>0</v>
      </c>
      <c r="N95" s="55" t="n">
        <v>0</v>
      </c>
      <c r="O95" s="20" t="n">
        <v>0.2</v>
      </c>
      <c r="P95" s="20" t="n">
        <v>0</v>
      </c>
      <c r="Q95" s="19" t="n">
        <f aca="false">N95-O95-P95</f>
        <v>-0.2</v>
      </c>
      <c r="S95" s="21" t="n">
        <v>0</v>
      </c>
      <c r="T95" s="22" t="n">
        <v>0</v>
      </c>
      <c r="U95" s="23" t="n">
        <f aca="false">S95-T95</f>
        <v>0</v>
      </c>
    </row>
    <row r="96" customFormat="false" ht="15.75" hidden="false" customHeight="false" outlineLevel="0" collapsed="false">
      <c r="A96" s="24" t="s">
        <v>61</v>
      </c>
      <c r="C96" s="50" t="n">
        <v>0</v>
      </c>
      <c r="D96" s="55" t="n">
        <v>0</v>
      </c>
      <c r="E96" s="20" t="n">
        <v>5.4</v>
      </c>
      <c r="F96" s="19" t="n">
        <f aca="false">C96-D96-E96</f>
        <v>-5.4</v>
      </c>
      <c r="G96" s="17"/>
      <c r="H96" s="50" t="n">
        <v>0</v>
      </c>
      <c r="I96" s="55" t="n">
        <v>0</v>
      </c>
      <c r="J96" s="20" t="n">
        <v>5.4</v>
      </c>
      <c r="K96" s="19" t="n">
        <f aca="false">H96-I96-J96</f>
        <v>-5.4</v>
      </c>
      <c r="M96" s="50" t="n">
        <v>0</v>
      </c>
      <c r="N96" s="55" t="n">
        <v>0</v>
      </c>
      <c r="O96" s="20" t="n">
        <v>4.7</v>
      </c>
      <c r="P96" s="20" t="n">
        <v>0</v>
      </c>
      <c r="Q96" s="19" t="n">
        <f aca="false">N96-O96-P96</f>
        <v>-4.7</v>
      </c>
      <c r="S96" s="21" t="n">
        <v>0</v>
      </c>
      <c r="T96" s="22" t="n">
        <v>0</v>
      </c>
      <c r="U96" s="23" t="n">
        <f aca="false">S96-T96</f>
        <v>0</v>
      </c>
    </row>
    <row r="97" customFormat="false" ht="15.75" hidden="false" customHeight="false" outlineLevel="0" collapsed="false">
      <c r="A97" s="24" t="s">
        <v>97</v>
      </c>
      <c r="C97" s="50" t="n">
        <v>0</v>
      </c>
      <c r="D97" s="55" t="n">
        <v>0</v>
      </c>
      <c r="E97" s="20" t="n">
        <v>2.1</v>
      </c>
      <c r="F97" s="19" t="n">
        <f aca="false">C97-D97-E97</f>
        <v>-2.1</v>
      </c>
      <c r="G97" s="17"/>
      <c r="H97" s="50" t="n">
        <v>0</v>
      </c>
      <c r="I97" s="55" t="n">
        <v>0</v>
      </c>
      <c r="J97" s="20" t="n">
        <v>2.1</v>
      </c>
      <c r="K97" s="19" t="n">
        <f aca="false">H97-I97-J97</f>
        <v>-2.1</v>
      </c>
      <c r="M97" s="50" t="n">
        <v>0</v>
      </c>
      <c r="N97" s="55" t="n">
        <v>0</v>
      </c>
      <c r="O97" s="20" t="n">
        <v>1.5</v>
      </c>
      <c r="P97" s="20" t="n">
        <v>0</v>
      </c>
      <c r="Q97" s="19" t="n">
        <f aca="false">N97-O97-P97</f>
        <v>-1.5</v>
      </c>
      <c r="S97" s="21" t="n">
        <v>0</v>
      </c>
      <c r="T97" s="22" t="n">
        <v>0</v>
      </c>
      <c r="U97" s="23" t="n">
        <f aca="false">S97-T97</f>
        <v>0</v>
      </c>
    </row>
    <row r="98" customFormat="false" ht="15.75" hidden="false" customHeight="false" outlineLevel="0" collapsed="false">
      <c r="A98" s="24" t="s">
        <v>98</v>
      </c>
      <c r="C98" s="50" t="n">
        <v>0</v>
      </c>
      <c r="D98" s="55" t="n">
        <v>0</v>
      </c>
      <c r="E98" s="20" t="n">
        <v>0</v>
      </c>
      <c r="F98" s="19" t="n">
        <f aca="false">C98-D98-E98</f>
        <v>0</v>
      </c>
      <c r="G98" s="17"/>
      <c r="H98" s="50" t="n">
        <v>0</v>
      </c>
      <c r="I98" s="55" t="n">
        <v>0</v>
      </c>
      <c r="J98" s="20" t="n">
        <v>0</v>
      </c>
      <c r="K98" s="19" t="n">
        <f aca="false">H98-I98-J98</f>
        <v>0</v>
      </c>
      <c r="M98" s="50" t="n">
        <v>0</v>
      </c>
      <c r="N98" s="55" t="n">
        <v>0</v>
      </c>
      <c r="O98" s="20" t="n">
        <v>0.3</v>
      </c>
      <c r="P98" s="20" t="n">
        <v>0</v>
      </c>
      <c r="Q98" s="19" t="n">
        <f aca="false">N98-O98-P98</f>
        <v>-0.3</v>
      </c>
      <c r="S98" s="21" t="n">
        <v>0</v>
      </c>
      <c r="T98" s="22" t="n">
        <v>0</v>
      </c>
      <c r="U98" s="23" t="n">
        <f aca="false">S98-T98</f>
        <v>0</v>
      </c>
    </row>
    <row r="99" customFormat="false" ht="15.75" hidden="false" customHeight="false" outlineLevel="0" collapsed="false">
      <c r="A99" s="24" t="s">
        <v>99</v>
      </c>
      <c r="C99" s="50" t="n">
        <v>0</v>
      </c>
      <c r="D99" s="55" t="n">
        <v>0</v>
      </c>
      <c r="E99" s="20" t="n">
        <v>12.1</v>
      </c>
      <c r="F99" s="19" t="n">
        <f aca="false">C99-D99-E99</f>
        <v>-12.1</v>
      </c>
      <c r="G99" s="17"/>
      <c r="H99" s="50" t="n">
        <v>0</v>
      </c>
      <c r="I99" s="55" t="n">
        <v>0</v>
      </c>
      <c r="J99" s="20" t="n">
        <v>12.1</v>
      </c>
      <c r="K99" s="19" t="n">
        <f aca="false">H99-I99-J99</f>
        <v>-12.1</v>
      </c>
      <c r="M99" s="50" t="n">
        <v>0</v>
      </c>
      <c r="N99" s="55" t="n">
        <v>0</v>
      </c>
      <c r="O99" s="20" t="n">
        <v>7.8</v>
      </c>
      <c r="P99" s="20" t="n">
        <v>0</v>
      </c>
      <c r="Q99" s="19" t="n">
        <f aca="false">N99-O99-P99</f>
        <v>-7.8</v>
      </c>
      <c r="S99" s="21" t="n">
        <v>0</v>
      </c>
      <c r="T99" s="22" t="n">
        <v>0</v>
      </c>
      <c r="U99" s="23" t="n">
        <f aca="false">S99-T99</f>
        <v>0</v>
      </c>
    </row>
    <row r="100" customFormat="false" ht="15.75" hidden="false" customHeight="false" outlineLevel="0" collapsed="false">
      <c r="A100" s="24" t="s">
        <v>88</v>
      </c>
      <c r="C100" s="50" t="n">
        <v>0</v>
      </c>
      <c r="D100" s="55" t="n">
        <v>0</v>
      </c>
      <c r="E100" s="20" t="n">
        <v>4.7</v>
      </c>
      <c r="F100" s="19" t="n">
        <f aca="false">C100-D100-E100</f>
        <v>-4.7</v>
      </c>
      <c r="G100" s="17"/>
      <c r="H100" s="50" t="n">
        <v>0</v>
      </c>
      <c r="I100" s="55" t="n">
        <v>0</v>
      </c>
      <c r="J100" s="20" t="n">
        <v>4.7</v>
      </c>
      <c r="K100" s="19" t="n">
        <f aca="false">H100-I100-J100</f>
        <v>-4.7</v>
      </c>
      <c r="M100" s="50" t="n">
        <v>0</v>
      </c>
      <c r="N100" s="55" t="n">
        <v>0</v>
      </c>
      <c r="O100" s="20" t="n">
        <v>2.7</v>
      </c>
      <c r="P100" s="20" t="n">
        <v>0</v>
      </c>
      <c r="Q100" s="19" t="n">
        <f aca="false">N100-O100-P100</f>
        <v>-2.7</v>
      </c>
      <c r="S100" s="21" t="n">
        <v>0</v>
      </c>
      <c r="T100" s="22" t="n">
        <v>0</v>
      </c>
      <c r="U100" s="23" t="n">
        <f aca="false">S100-T100</f>
        <v>0</v>
      </c>
    </row>
    <row r="101" customFormat="false" ht="15.75" hidden="false" customHeight="false" outlineLevel="0" collapsed="false">
      <c r="A101" s="24" t="s">
        <v>81</v>
      </c>
      <c r="C101" s="50" t="n">
        <v>0</v>
      </c>
      <c r="D101" s="55" t="n">
        <v>0</v>
      </c>
      <c r="E101" s="20" t="n">
        <v>33.2</v>
      </c>
      <c r="F101" s="19" t="n">
        <f aca="false">C101-D101-E101</f>
        <v>-33.2</v>
      </c>
      <c r="G101" s="17"/>
      <c r="H101" s="50" t="n">
        <v>0</v>
      </c>
      <c r="I101" s="55" t="n">
        <v>0</v>
      </c>
      <c r="J101" s="20" t="n">
        <v>33.2</v>
      </c>
      <c r="K101" s="19" t="n">
        <f aca="false">H101-I101-J101</f>
        <v>-33.2</v>
      </c>
      <c r="M101" s="50" t="n">
        <v>0</v>
      </c>
      <c r="N101" s="55" t="n">
        <v>0</v>
      </c>
      <c r="O101" s="20" t="n">
        <v>21.7</v>
      </c>
      <c r="P101" s="20" t="n">
        <v>0</v>
      </c>
      <c r="Q101" s="19" t="n">
        <f aca="false">N101-O101-P101</f>
        <v>-21.7</v>
      </c>
      <c r="S101" s="21" t="n">
        <v>0</v>
      </c>
      <c r="T101" s="22" t="n">
        <v>0</v>
      </c>
      <c r="U101" s="23" t="n">
        <f aca="false">S101-T101</f>
        <v>0</v>
      </c>
    </row>
    <row r="102" customFormat="false" ht="15.75" hidden="false" customHeight="false" outlineLevel="0" collapsed="false">
      <c r="A102" s="24" t="s">
        <v>100</v>
      </c>
      <c r="C102" s="50" t="n">
        <v>0</v>
      </c>
      <c r="D102" s="55" t="n">
        <v>0</v>
      </c>
      <c r="E102" s="20" t="n">
        <v>1.5</v>
      </c>
      <c r="F102" s="19" t="n">
        <f aca="false">C102-D102-E102</f>
        <v>-1.5</v>
      </c>
      <c r="G102" s="17"/>
      <c r="H102" s="50" t="n">
        <v>0</v>
      </c>
      <c r="I102" s="55" t="n">
        <v>0</v>
      </c>
      <c r="J102" s="20" t="n">
        <v>1.5</v>
      </c>
      <c r="K102" s="19" t="n">
        <f aca="false">H102-I102-J102</f>
        <v>-1.5</v>
      </c>
      <c r="M102" s="50" t="n">
        <v>0</v>
      </c>
      <c r="N102" s="55" t="n">
        <v>0</v>
      </c>
      <c r="O102" s="20" t="n">
        <v>0.5</v>
      </c>
      <c r="P102" s="20" t="n">
        <v>0</v>
      </c>
      <c r="Q102" s="19" t="n">
        <f aca="false">N102-O102-P102</f>
        <v>-0.5</v>
      </c>
      <c r="S102" s="21" t="n">
        <v>0</v>
      </c>
      <c r="T102" s="22" t="n">
        <v>0</v>
      </c>
      <c r="U102" s="23" t="n">
        <f aca="false">S102-T102</f>
        <v>0</v>
      </c>
    </row>
    <row r="103" customFormat="false" ht="15.75" hidden="false" customHeight="false" outlineLevel="0" collapsed="false">
      <c r="A103" s="24" t="s">
        <v>101</v>
      </c>
      <c r="C103" s="50" t="n">
        <v>0</v>
      </c>
      <c r="D103" s="55" t="n">
        <v>0</v>
      </c>
      <c r="E103" s="20" t="n">
        <v>4</v>
      </c>
      <c r="F103" s="19" t="n">
        <f aca="false">C103-D103-E103</f>
        <v>-4</v>
      </c>
      <c r="G103" s="17"/>
      <c r="H103" s="50" t="n">
        <v>0</v>
      </c>
      <c r="I103" s="55" t="n">
        <v>0</v>
      </c>
      <c r="J103" s="20" t="n">
        <v>4</v>
      </c>
      <c r="K103" s="19" t="n">
        <f aca="false">H103-I103-J103</f>
        <v>-4</v>
      </c>
      <c r="M103" s="50" t="n">
        <v>0</v>
      </c>
      <c r="N103" s="55" t="n">
        <v>0</v>
      </c>
      <c r="O103" s="20" t="n">
        <v>2.7</v>
      </c>
      <c r="P103" s="20" t="n">
        <v>0</v>
      </c>
      <c r="Q103" s="19" t="n">
        <f aca="false">N103-O103-P103</f>
        <v>-2.7</v>
      </c>
      <c r="S103" s="21" t="n">
        <v>0</v>
      </c>
      <c r="T103" s="22" t="n">
        <v>0</v>
      </c>
      <c r="U103" s="23" t="n">
        <f aca="false">S103-T103</f>
        <v>0</v>
      </c>
    </row>
    <row r="104" customFormat="false" ht="15.75" hidden="false" customHeight="false" outlineLevel="0" collapsed="false">
      <c r="A104" s="24" t="s">
        <v>84</v>
      </c>
      <c r="C104" s="50" t="n">
        <v>0</v>
      </c>
      <c r="D104" s="55" t="n">
        <v>0</v>
      </c>
      <c r="E104" s="20" t="n">
        <v>1.8</v>
      </c>
      <c r="F104" s="19" t="n">
        <f aca="false">C104-D104-E104</f>
        <v>-1.8</v>
      </c>
      <c r="G104" s="17"/>
      <c r="H104" s="50" t="n">
        <v>0</v>
      </c>
      <c r="I104" s="55" t="n">
        <v>0</v>
      </c>
      <c r="J104" s="20" t="n">
        <v>1.8</v>
      </c>
      <c r="K104" s="19" t="n">
        <f aca="false">H104-I104-J104</f>
        <v>-1.8</v>
      </c>
      <c r="M104" s="50" t="n">
        <v>0</v>
      </c>
      <c r="N104" s="55" t="n">
        <v>0</v>
      </c>
      <c r="O104" s="20" t="n">
        <v>1.4</v>
      </c>
      <c r="P104" s="20" t="n">
        <v>0</v>
      </c>
      <c r="Q104" s="19" t="n">
        <f aca="false">N104-O104-P104</f>
        <v>-1.4</v>
      </c>
      <c r="S104" s="21" t="n">
        <v>0</v>
      </c>
      <c r="T104" s="22" t="n">
        <v>0</v>
      </c>
      <c r="U104" s="23" t="n">
        <f aca="false">S104-T104</f>
        <v>0</v>
      </c>
    </row>
    <row r="105" customFormat="false" ht="15.75" hidden="false" customHeight="false" outlineLevel="0" collapsed="false">
      <c r="A105" s="24" t="s">
        <v>102</v>
      </c>
      <c r="C105" s="50" t="n">
        <v>0</v>
      </c>
      <c r="D105" s="55" t="n">
        <v>0</v>
      </c>
      <c r="E105" s="20" t="n">
        <v>2.8</v>
      </c>
      <c r="F105" s="19" t="n">
        <f aca="false">C105-D105-E105</f>
        <v>-2.8</v>
      </c>
      <c r="G105" s="17"/>
      <c r="H105" s="50" t="n">
        <v>0</v>
      </c>
      <c r="I105" s="55" t="n">
        <v>0</v>
      </c>
      <c r="J105" s="20" t="n">
        <v>2.8</v>
      </c>
      <c r="K105" s="19" t="n">
        <f aca="false">H105-I105-J105</f>
        <v>-2.8</v>
      </c>
      <c r="M105" s="50" t="n">
        <v>0</v>
      </c>
      <c r="N105" s="55" t="n">
        <v>0</v>
      </c>
      <c r="O105" s="20" t="n">
        <v>2.7</v>
      </c>
      <c r="P105" s="20" t="n">
        <v>0</v>
      </c>
      <c r="Q105" s="19" t="n">
        <f aca="false">N105-O105-P105</f>
        <v>-2.7</v>
      </c>
      <c r="S105" s="21" t="n">
        <v>0</v>
      </c>
      <c r="T105" s="22" t="n">
        <v>0</v>
      </c>
      <c r="U105" s="23" t="n">
        <f aca="false">S105-T105</f>
        <v>0</v>
      </c>
    </row>
    <row r="106" customFormat="false" ht="15.75" hidden="false" customHeight="false" outlineLevel="0" collapsed="false">
      <c r="A106" s="24" t="s">
        <v>103</v>
      </c>
      <c r="C106" s="50" t="n">
        <v>0</v>
      </c>
      <c r="D106" s="55" t="n">
        <v>0</v>
      </c>
      <c r="E106" s="20" t="n">
        <v>2.1</v>
      </c>
      <c r="F106" s="19" t="n">
        <f aca="false">C106-D106-E106</f>
        <v>-2.1</v>
      </c>
      <c r="G106" s="17"/>
      <c r="H106" s="50" t="n">
        <v>0</v>
      </c>
      <c r="I106" s="55" t="n">
        <v>0</v>
      </c>
      <c r="J106" s="20" t="n">
        <v>2.1</v>
      </c>
      <c r="K106" s="19" t="n">
        <f aca="false">H106-I106-J106</f>
        <v>-2.1</v>
      </c>
      <c r="M106" s="50" t="n">
        <v>0</v>
      </c>
      <c r="N106" s="55" t="n">
        <v>0</v>
      </c>
      <c r="O106" s="20" t="n">
        <v>1.3</v>
      </c>
      <c r="P106" s="20" t="n">
        <v>0</v>
      </c>
      <c r="Q106" s="19" t="n">
        <f aca="false">N106-O106-P106</f>
        <v>-1.3</v>
      </c>
      <c r="S106" s="21" t="n">
        <v>0</v>
      </c>
      <c r="T106" s="22" t="n">
        <v>0</v>
      </c>
      <c r="U106" s="23" t="n">
        <f aca="false">S106-T106</f>
        <v>0</v>
      </c>
    </row>
    <row r="107" customFormat="false" ht="15.75" hidden="false" customHeight="false" outlineLevel="0" collapsed="false">
      <c r="A107" s="24" t="s">
        <v>104</v>
      </c>
      <c r="C107" s="50" t="n">
        <v>0</v>
      </c>
      <c r="D107" s="55" t="n">
        <v>0</v>
      </c>
      <c r="E107" s="20" t="n">
        <v>2</v>
      </c>
      <c r="F107" s="19" t="n">
        <f aca="false">C107-D107-E107</f>
        <v>-2</v>
      </c>
      <c r="G107" s="17"/>
      <c r="H107" s="50" t="n">
        <v>0</v>
      </c>
      <c r="I107" s="55" t="n">
        <v>0</v>
      </c>
      <c r="J107" s="20" t="n">
        <v>2</v>
      </c>
      <c r="K107" s="19" t="n">
        <f aca="false">H107-I107-J107</f>
        <v>-2</v>
      </c>
      <c r="M107" s="50" t="n">
        <v>0</v>
      </c>
      <c r="N107" s="55" t="n">
        <v>0</v>
      </c>
      <c r="O107" s="20" t="n">
        <v>2.6</v>
      </c>
      <c r="P107" s="20" t="n">
        <v>0</v>
      </c>
      <c r="Q107" s="19" t="n">
        <f aca="false">N107-O107-P107</f>
        <v>-2.6</v>
      </c>
      <c r="S107" s="21" t="n">
        <v>0</v>
      </c>
      <c r="T107" s="22" t="n">
        <v>0</v>
      </c>
      <c r="U107" s="23" t="n">
        <f aca="false">S107-T107</f>
        <v>0</v>
      </c>
    </row>
    <row r="108" customFormat="false" ht="15.75" hidden="false" customHeight="false" outlineLevel="0" collapsed="false">
      <c r="A108" s="24" t="s">
        <v>105</v>
      </c>
      <c r="C108" s="50" t="n">
        <v>0</v>
      </c>
      <c r="D108" s="55" t="n">
        <v>0</v>
      </c>
      <c r="E108" s="20" t="n">
        <v>3.1</v>
      </c>
      <c r="F108" s="19" t="n">
        <f aca="false">C108-D108-E108</f>
        <v>-3.1</v>
      </c>
      <c r="G108" s="17"/>
      <c r="H108" s="50" t="n">
        <v>0</v>
      </c>
      <c r="I108" s="55" t="n">
        <v>0</v>
      </c>
      <c r="J108" s="20" t="n">
        <v>3.1</v>
      </c>
      <c r="K108" s="19" t="n">
        <f aca="false">H108-I108-J108</f>
        <v>-3.1</v>
      </c>
      <c r="M108" s="50" t="n">
        <v>0</v>
      </c>
      <c r="N108" s="55" t="n">
        <v>0</v>
      </c>
      <c r="O108" s="20" t="n">
        <v>3</v>
      </c>
      <c r="P108" s="20" t="n">
        <v>0</v>
      </c>
      <c r="Q108" s="19" t="n">
        <f aca="false">N108-O108-P108</f>
        <v>-3</v>
      </c>
      <c r="S108" s="21" t="n">
        <v>0</v>
      </c>
      <c r="T108" s="22" t="n">
        <v>0</v>
      </c>
      <c r="U108" s="23" t="n">
        <f aca="false">S108-T108</f>
        <v>0</v>
      </c>
    </row>
    <row r="109" customFormat="false" ht="15.75" hidden="false" customHeight="false" outlineLevel="0" collapsed="false">
      <c r="A109" s="46" t="s">
        <v>106</v>
      </c>
      <c r="C109" s="61" t="n">
        <f aca="false">SUM(C95:C108)</f>
        <v>0</v>
      </c>
      <c r="D109" s="62" t="n">
        <f aca="false">SUM(D95:D108)</f>
        <v>0</v>
      </c>
      <c r="E109" s="66" t="n">
        <f aca="false">SUM(E95:E108)</f>
        <v>75.4</v>
      </c>
      <c r="F109" s="67" t="n">
        <f aca="false">SUM(F95:F108)</f>
        <v>-75.4</v>
      </c>
      <c r="G109" s="17"/>
      <c r="H109" s="61" t="n">
        <f aca="false">SUM(H95:H108)</f>
        <v>0</v>
      </c>
      <c r="I109" s="62" t="n">
        <f aca="false">SUM(I95:I108)</f>
        <v>0</v>
      </c>
      <c r="J109" s="66" t="n">
        <f aca="false">SUM(J95:J108)</f>
        <v>75.4</v>
      </c>
      <c r="K109" s="67" t="n">
        <f aca="false">SUM(K95:K108)</f>
        <v>-75.4</v>
      </c>
      <c r="M109" s="68" t="n">
        <f aca="false">SUM(M95:M108)</f>
        <v>0</v>
      </c>
      <c r="N109" s="32" t="n">
        <f aca="false">SUM(N95:N108)</f>
        <v>0</v>
      </c>
      <c r="O109" s="63" t="n">
        <f aca="false">SUM(O95:O108)</f>
        <v>53.1</v>
      </c>
      <c r="P109" s="63" t="n">
        <f aca="false">SUM(P95:P108)</f>
        <v>0</v>
      </c>
      <c r="Q109" s="33" t="n">
        <f aca="false">SUM(Q95:Q108)</f>
        <v>-53.1</v>
      </c>
      <c r="S109" s="42" t="n">
        <f aca="false">SUM(S95:S108)</f>
        <v>0</v>
      </c>
      <c r="T109" s="35" t="n">
        <f aca="false">SUM(T95:T108)</f>
        <v>0</v>
      </c>
      <c r="U109" s="36" t="n">
        <f aca="false">SUM(U95:U108)</f>
        <v>0</v>
      </c>
    </row>
    <row r="110" customFormat="false" ht="7.5" hidden="false" customHeight="true" outlineLevel="0" collapsed="false">
      <c r="A110" s="51"/>
      <c r="C110" s="50"/>
      <c r="D110" s="20"/>
      <c r="E110" s="20"/>
      <c r="F110" s="19"/>
      <c r="G110" s="17"/>
      <c r="H110" s="50"/>
      <c r="I110" s="20"/>
      <c r="J110" s="20"/>
      <c r="K110" s="19"/>
      <c r="M110" s="64"/>
      <c r="N110" s="20"/>
      <c r="O110" s="65"/>
      <c r="P110" s="65"/>
      <c r="Q110" s="19"/>
      <c r="S110" s="21"/>
      <c r="T110" s="22"/>
      <c r="U110" s="23"/>
    </row>
    <row r="111" customFormat="false" ht="15.75" hidden="false" customHeight="false" outlineLevel="0" collapsed="false">
      <c r="A111" s="24" t="s">
        <v>107</v>
      </c>
      <c r="C111" s="50" t="n">
        <v>0</v>
      </c>
      <c r="D111" s="55" t="n">
        <v>0</v>
      </c>
      <c r="E111" s="20" t="n">
        <v>45.8</v>
      </c>
      <c r="F111" s="19" t="n">
        <f aca="false">C111-D111-E111</f>
        <v>-45.8</v>
      </c>
      <c r="G111" s="17"/>
      <c r="H111" s="50" t="n">
        <v>0</v>
      </c>
      <c r="I111" s="55" t="n">
        <v>0</v>
      </c>
      <c r="J111" s="20" t="n">
        <v>45.8</v>
      </c>
      <c r="K111" s="19" t="n">
        <f aca="false">H111-I111-J111</f>
        <v>-45.8</v>
      </c>
      <c r="M111" s="50" t="n">
        <v>0</v>
      </c>
      <c r="N111" s="55" t="n">
        <v>0</v>
      </c>
      <c r="O111" s="20" t="n">
        <v>44.6</v>
      </c>
      <c r="P111" s="20" t="n">
        <v>0</v>
      </c>
      <c r="Q111" s="19" t="n">
        <f aca="false">N111-O111-P111</f>
        <v>-44.6</v>
      </c>
      <c r="S111" s="21" t="n">
        <v>0</v>
      </c>
      <c r="T111" s="22" t="n">
        <v>0</v>
      </c>
      <c r="U111" s="23" t="n">
        <f aca="false">S111-T111</f>
        <v>0</v>
      </c>
    </row>
    <row r="112" customFormat="false" ht="15.75" hidden="false" customHeight="false" outlineLevel="0" collapsed="false">
      <c r="A112" s="24" t="s">
        <v>108</v>
      </c>
      <c r="C112" s="50" t="n">
        <v>0</v>
      </c>
      <c r="D112" s="55" t="n">
        <v>0</v>
      </c>
      <c r="E112" s="20" t="n">
        <v>0</v>
      </c>
      <c r="F112" s="19" t="n">
        <f aca="false">C112-D112-E112</f>
        <v>0</v>
      </c>
      <c r="G112" s="17"/>
      <c r="H112" s="50" t="n">
        <v>0</v>
      </c>
      <c r="I112" s="55" t="n">
        <v>0</v>
      </c>
      <c r="J112" s="20" t="n">
        <v>0</v>
      </c>
      <c r="K112" s="19" t="n">
        <f aca="false">H112-I112-J112</f>
        <v>0</v>
      </c>
      <c r="M112" s="50" t="n">
        <v>0</v>
      </c>
      <c r="N112" s="55" t="n">
        <v>0</v>
      </c>
      <c r="O112" s="20" t="n">
        <v>0</v>
      </c>
      <c r="P112" s="20" t="n">
        <v>0</v>
      </c>
      <c r="Q112" s="19" t="n">
        <f aca="false">N112-O112-P112</f>
        <v>0</v>
      </c>
      <c r="S112" s="21" t="n">
        <v>0</v>
      </c>
      <c r="T112" s="22" t="n">
        <v>0</v>
      </c>
      <c r="U112" s="23" t="n">
        <f aca="false">S112-T112</f>
        <v>0</v>
      </c>
    </row>
    <row r="113" customFormat="false" ht="15.75" hidden="false" customHeight="false" outlineLevel="0" collapsed="false">
      <c r="A113" s="24" t="s">
        <v>109</v>
      </c>
      <c r="C113" s="50" t="n">
        <v>0</v>
      </c>
      <c r="D113" s="55" t="n">
        <v>0</v>
      </c>
      <c r="E113" s="20" t="n">
        <v>19.1</v>
      </c>
      <c r="F113" s="19" t="n">
        <f aca="false">C113-D113-E113</f>
        <v>-19.1</v>
      </c>
      <c r="G113" s="17"/>
      <c r="H113" s="50" t="n">
        <v>0</v>
      </c>
      <c r="I113" s="55" t="n">
        <v>0</v>
      </c>
      <c r="J113" s="20" t="n">
        <v>19.1</v>
      </c>
      <c r="K113" s="19" t="n">
        <f aca="false">H113-I113-J113</f>
        <v>-19.1</v>
      </c>
      <c r="M113" s="50" t="n">
        <v>0</v>
      </c>
      <c r="N113" s="55" t="n">
        <v>0</v>
      </c>
      <c r="O113" s="20" t="n">
        <v>21.5</v>
      </c>
      <c r="P113" s="20" t="n">
        <v>0</v>
      </c>
      <c r="Q113" s="19" t="n">
        <f aca="false">N113-O113-P113</f>
        <v>-21.5</v>
      </c>
      <c r="S113" s="21" t="n">
        <v>0</v>
      </c>
      <c r="T113" s="22" t="n">
        <v>0</v>
      </c>
      <c r="U113" s="23" t="n">
        <f aca="false">S113-T113</f>
        <v>0</v>
      </c>
    </row>
    <row r="114" customFormat="false" ht="15.75" hidden="false" customHeight="false" outlineLevel="0" collapsed="false">
      <c r="A114" s="24" t="s">
        <v>110</v>
      </c>
      <c r="C114" s="50" t="n">
        <v>0</v>
      </c>
      <c r="D114" s="55" t="n">
        <v>0</v>
      </c>
      <c r="E114" s="20" t="n">
        <v>38.1</v>
      </c>
      <c r="F114" s="19" t="n">
        <f aca="false">C114-D114-E114</f>
        <v>-38.1</v>
      </c>
      <c r="G114" s="17"/>
      <c r="H114" s="50" t="n">
        <v>0</v>
      </c>
      <c r="I114" s="55" t="n">
        <v>0</v>
      </c>
      <c r="J114" s="20" t="n">
        <v>38.1</v>
      </c>
      <c r="K114" s="19" t="n">
        <f aca="false">H114-I114-J114</f>
        <v>-38.1</v>
      </c>
      <c r="M114" s="50" t="n">
        <v>0</v>
      </c>
      <c r="N114" s="55" t="n">
        <v>0</v>
      </c>
      <c r="O114" s="20" t="n">
        <v>38.9</v>
      </c>
      <c r="P114" s="20" t="n">
        <v>0</v>
      </c>
      <c r="Q114" s="19" t="n">
        <f aca="false">N114-O114-P114</f>
        <v>-38.9</v>
      </c>
      <c r="S114" s="21" t="n">
        <v>0</v>
      </c>
      <c r="T114" s="22" t="n">
        <v>0</v>
      </c>
      <c r="U114" s="23" t="n">
        <f aca="false">S114-T114</f>
        <v>0</v>
      </c>
    </row>
    <row r="115" customFormat="false" ht="15.75" hidden="false" customHeight="false" outlineLevel="0" collapsed="false">
      <c r="A115" s="24" t="s">
        <v>111</v>
      </c>
      <c r="C115" s="50" t="n">
        <v>0</v>
      </c>
      <c r="D115" s="55" t="n">
        <v>0</v>
      </c>
      <c r="E115" s="20" t="n">
        <v>43.8</v>
      </c>
      <c r="F115" s="19" t="n">
        <f aca="false">C115-D115-E115</f>
        <v>-43.8</v>
      </c>
      <c r="G115" s="17"/>
      <c r="H115" s="50" t="n">
        <v>0</v>
      </c>
      <c r="I115" s="55" t="n">
        <v>0</v>
      </c>
      <c r="J115" s="20" t="n">
        <v>43.8</v>
      </c>
      <c r="K115" s="19" t="n">
        <f aca="false">H115-I115-J115</f>
        <v>-43.8</v>
      </c>
      <c r="M115" s="50" t="n">
        <v>0</v>
      </c>
      <c r="N115" s="55" t="n">
        <v>0</v>
      </c>
      <c r="O115" s="20" t="n">
        <v>28.9</v>
      </c>
      <c r="P115" s="20" t="n">
        <v>0</v>
      </c>
      <c r="Q115" s="19" t="n">
        <f aca="false">N115-O115-P115</f>
        <v>-28.9</v>
      </c>
      <c r="S115" s="21" t="n">
        <v>0</v>
      </c>
      <c r="T115" s="22" t="n">
        <v>0</v>
      </c>
      <c r="U115" s="23" t="n">
        <f aca="false">S115-T115</f>
        <v>0</v>
      </c>
    </row>
    <row r="116" customFormat="false" ht="15.75" hidden="false" customHeight="false" outlineLevel="0" collapsed="false">
      <c r="A116" s="46" t="s">
        <v>112</v>
      </c>
      <c r="C116" s="60" t="n">
        <f aca="false">SUM(C111:C115)</f>
        <v>0</v>
      </c>
      <c r="D116" s="32" t="n">
        <f aca="false">SUM(D111:D115)</f>
        <v>0</v>
      </c>
      <c r="E116" s="32" t="n">
        <f aca="false">SUM(E111:E115)</f>
        <v>146.8</v>
      </c>
      <c r="F116" s="33" t="n">
        <f aca="false">SUM(F111:F115)</f>
        <v>-146.8</v>
      </c>
      <c r="G116" s="17"/>
      <c r="H116" s="60" t="n">
        <f aca="false">SUM(H111:H115)</f>
        <v>0</v>
      </c>
      <c r="I116" s="32" t="n">
        <f aca="false">SUM(I111:I115)</f>
        <v>0</v>
      </c>
      <c r="J116" s="32" t="n">
        <f aca="false">SUM(J111:J115)</f>
        <v>146.8</v>
      </c>
      <c r="K116" s="33" t="n">
        <f aca="false">SUM(K111:K115)</f>
        <v>-146.8</v>
      </c>
      <c r="M116" s="61" t="n">
        <f aca="false">SUM(M111:M115)</f>
        <v>0</v>
      </c>
      <c r="N116" s="62" t="n">
        <f aca="false">SUM(N111:N115)</f>
        <v>0</v>
      </c>
      <c r="O116" s="63" t="n">
        <f aca="false">SUM(O111:O115)</f>
        <v>133.9</v>
      </c>
      <c r="P116" s="63" t="n">
        <f aca="false">SUM(P111:P115)</f>
        <v>0</v>
      </c>
      <c r="Q116" s="33" t="n">
        <f aca="false">SUM(Q111:Q115)</f>
        <v>-133.9</v>
      </c>
      <c r="S116" s="42" t="n">
        <f aca="false">SUM(S111:S115)</f>
        <v>0</v>
      </c>
      <c r="T116" s="35" t="n">
        <f aca="false">SUM(T111:T115)</f>
        <v>0</v>
      </c>
      <c r="U116" s="36" t="n">
        <f aca="false">SUM(U111:U115)</f>
        <v>0</v>
      </c>
    </row>
    <row r="117" customFormat="false" ht="7.5" hidden="false" customHeight="true" outlineLevel="0" collapsed="false">
      <c r="A117" s="51"/>
      <c r="C117" s="50"/>
      <c r="D117" s="20"/>
      <c r="E117" s="20"/>
      <c r="F117" s="19"/>
      <c r="G117" s="17"/>
      <c r="H117" s="50"/>
      <c r="I117" s="20"/>
      <c r="J117" s="20"/>
      <c r="K117" s="19"/>
      <c r="M117" s="64"/>
      <c r="N117" s="20"/>
      <c r="O117" s="69"/>
      <c r="P117" s="69"/>
      <c r="Q117" s="19"/>
      <c r="S117" s="21"/>
      <c r="T117" s="22"/>
      <c r="U117" s="23"/>
    </row>
    <row r="118" customFormat="false" ht="15.75" hidden="false" customHeight="false" outlineLevel="0" collapsed="false">
      <c r="A118" s="70" t="s">
        <v>113</v>
      </c>
      <c r="C118" s="61" t="n">
        <f aca="false">C93+C109+C116</f>
        <v>0</v>
      </c>
      <c r="D118" s="62" t="n">
        <f aca="false">D93+D109+D116</f>
        <v>0</v>
      </c>
      <c r="E118" s="32" t="n">
        <f aca="false">E93+E109+E116</f>
        <v>293.1</v>
      </c>
      <c r="F118" s="33" t="n">
        <f aca="false">F93+F109+F116</f>
        <v>-293.1</v>
      </c>
      <c r="G118" s="17"/>
      <c r="H118" s="61" t="n">
        <f aca="false">H93+H109+H116</f>
        <v>0</v>
      </c>
      <c r="I118" s="62" t="n">
        <f aca="false">I93+I109+I116</f>
        <v>0</v>
      </c>
      <c r="J118" s="32" t="n">
        <f aca="false">J93+J109+J116</f>
        <v>293.1</v>
      </c>
      <c r="K118" s="33" t="n">
        <f aca="false">K93+K109+K116</f>
        <v>-293.1</v>
      </c>
      <c r="M118" s="61" t="n">
        <f aca="false">M93+M109+M116</f>
        <v>0</v>
      </c>
      <c r="N118" s="62" t="n">
        <f aca="false">N93+N109+N116</f>
        <v>0</v>
      </c>
      <c r="O118" s="32" t="n">
        <f aca="false">O93+O109+O116</f>
        <v>266.3</v>
      </c>
      <c r="P118" s="32" t="n">
        <f aca="false">P93+P109+P116</f>
        <v>0</v>
      </c>
      <c r="Q118" s="33" t="n">
        <f aca="false">Q93+Q109+Q116</f>
        <v>-266.3</v>
      </c>
      <c r="S118" s="42" t="n">
        <f aca="false">S93+S109+S116</f>
        <v>0</v>
      </c>
      <c r="T118" s="35" t="n">
        <f aca="false">T93+T109+T116</f>
        <v>0</v>
      </c>
      <c r="U118" s="36" t="n">
        <f aca="false">U93+U109+U116</f>
        <v>0</v>
      </c>
    </row>
    <row r="119" customFormat="false" ht="10.5" hidden="false" customHeight="true" outlineLevel="0" collapsed="false">
      <c r="A119" s="51"/>
      <c r="C119" s="50"/>
      <c r="D119" s="20"/>
      <c r="E119" s="20"/>
      <c r="F119" s="19"/>
      <c r="G119" s="17"/>
      <c r="H119" s="50"/>
      <c r="I119" s="20"/>
      <c r="J119" s="20"/>
      <c r="K119" s="19"/>
      <c r="M119" s="64"/>
      <c r="N119" s="20"/>
      <c r="O119" s="65"/>
      <c r="P119" s="65"/>
      <c r="Q119" s="19"/>
      <c r="S119" s="21"/>
      <c r="T119" s="22"/>
      <c r="U119" s="23"/>
    </row>
    <row r="120" customFormat="false" ht="15.75" hidden="false" customHeight="false" outlineLevel="0" collapsed="false">
      <c r="A120" s="24" t="s">
        <v>114</v>
      </c>
      <c r="C120" s="50" t="n">
        <v>0</v>
      </c>
      <c r="D120" s="55" t="n">
        <v>0</v>
      </c>
      <c r="E120" s="71" t="n">
        <v>11.3</v>
      </c>
      <c r="F120" s="72" t="n">
        <f aca="false">C120-D120-E120</f>
        <v>-11.3</v>
      </c>
      <c r="G120" s="17"/>
      <c r="H120" s="50" t="n">
        <v>0</v>
      </c>
      <c r="I120" s="55" t="n">
        <v>0</v>
      </c>
      <c r="J120" s="71" t="n">
        <v>11.3</v>
      </c>
      <c r="K120" s="72" t="n">
        <f aca="false">H120-I120-J120</f>
        <v>-11.3</v>
      </c>
      <c r="M120" s="50" t="n">
        <v>0</v>
      </c>
      <c r="N120" s="55" t="n">
        <v>0</v>
      </c>
      <c r="O120" s="20" t="n">
        <v>14.7</v>
      </c>
      <c r="P120" s="20" t="n">
        <v>0</v>
      </c>
      <c r="Q120" s="19" t="n">
        <f aca="false">N120-O120-P120</f>
        <v>-14.7</v>
      </c>
      <c r="S120" s="21" t="n">
        <v>0</v>
      </c>
      <c r="T120" s="22" t="n">
        <v>0</v>
      </c>
      <c r="U120" s="23" t="n">
        <f aca="false">S120-T120</f>
        <v>0</v>
      </c>
    </row>
    <row r="121" customFormat="false" ht="15.75" hidden="false" customHeight="false" outlineLevel="0" collapsed="false">
      <c r="A121" s="24" t="s">
        <v>115</v>
      </c>
      <c r="C121" s="50" t="n">
        <v>0</v>
      </c>
      <c r="D121" s="55" t="n">
        <v>0</v>
      </c>
      <c r="E121" s="71" t="n">
        <v>0.3</v>
      </c>
      <c r="F121" s="72" t="n">
        <f aca="false">C121-D121-E121</f>
        <v>-0.3</v>
      </c>
      <c r="G121" s="17"/>
      <c r="H121" s="50" t="n">
        <v>0</v>
      </c>
      <c r="I121" s="55" t="n">
        <v>0</v>
      </c>
      <c r="J121" s="71" t="n">
        <v>0.3</v>
      </c>
      <c r="K121" s="72" t="n">
        <f aca="false">H121-I121-J121</f>
        <v>-0.3</v>
      </c>
      <c r="M121" s="50" t="n">
        <v>0</v>
      </c>
      <c r="N121" s="55" t="n">
        <v>0</v>
      </c>
      <c r="O121" s="20" t="n">
        <v>0.3</v>
      </c>
      <c r="P121" s="20" t="n">
        <v>0</v>
      </c>
      <c r="Q121" s="19" t="n">
        <f aca="false">N121-O121-P121</f>
        <v>-0.3</v>
      </c>
      <c r="S121" s="21" t="n">
        <v>0</v>
      </c>
      <c r="T121" s="22" t="n">
        <v>0</v>
      </c>
      <c r="U121" s="23" t="n">
        <f aca="false">S121-T121</f>
        <v>0</v>
      </c>
    </row>
    <row r="122" customFormat="false" ht="15.75" hidden="false" customHeight="false" outlineLevel="0" collapsed="false">
      <c r="A122" s="24" t="s">
        <v>116</v>
      </c>
      <c r="C122" s="50" t="n">
        <v>0</v>
      </c>
      <c r="D122" s="55" t="n">
        <v>0</v>
      </c>
      <c r="E122" s="71" t="n">
        <v>0</v>
      </c>
      <c r="F122" s="72" t="n">
        <f aca="false">C122-D122-E122</f>
        <v>0</v>
      </c>
      <c r="G122" s="17"/>
      <c r="H122" s="50" t="n">
        <v>0</v>
      </c>
      <c r="I122" s="55" t="n">
        <v>0</v>
      </c>
      <c r="J122" s="71" t="n">
        <v>0</v>
      </c>
      <c r="K122" s="72" t="n">
        <f aca="false">H122-I122-J122</f>
        <v>0</v>
      </c>
      <c r="M122" s="50" t="n">
        <v>0</v>
      </c>
      <c r="N122" s="55" t="n">
        <v>0</v>
      </c>
      <c r="O122" s="20" t="n">
        <v>8.3</v>
      </c>
      <c r="P122" s="20" t="n">
        <v>0</v>
      </c>
      <c r="Q122" s="19" t="n">
        <f aca="false">N122-O122-P122</f>
        <v>-8.3</v>
      </c>
      <c r="S122" s="21" t="n">
        <v>0</v>
      </c>
      <c r="T122" s="22" t="n">
        <v>0</v>
      </c>
      <c r="U122" s="23" t="n">
        <f aca="false">S122-T122</f>
        <v>0</v>
      </c>
    </row>
    <row r="123" customFormat="false" ht="15.75" hidden="false" customHeight="false" outlineLevel="0" collapsed="false">
      <c r="A123" s="24" t="s">
        <v>117</v>
      </c>
      <c r="C123" s="50" t="n">
        <v>0</v>
      </c>
      <c r="D123" s="55" t="n">
        <v>0</v>
      </c>
      <c r="E123" s="71" t="n">
        <v>0</v>
      </c>
      <c r="F123" s="72" t="n">
        <f aca="false">C123-D123-E123</f>
        <v>0</v>
      </c>
      <c r="G123" s="17"/>
      <c r="H123" s="50" t="n">
        <v>0</v>
      </c>
      <c r="I123" s="55" t="n">
        <v>0</v>
      </c>
      <c r="J123" s="71" t="n">
        <v>0</v>
      </c>
      <c r="K123" s="72" t="n">
        <f aca="false">H123-I123-J123</f>
        <v>0</v>
      </c>
      <c r="M123" s="50" t="n">
        <v>0</v>
      </c>
      <c r="N123" s="55" t="n">
        <v>0</v>
      </c>
      <c r="O123" s="20" t="n">
        <v>-6.5</v>
      </c>
      <c r="P123" s="20" t="n">
        <v>0</v>
      </c>
      <c r="Q123" s="19" t="n">
        <f aca="false">N123-O123-P123</f>
        <v>6.5</v>
      </c>
      <c r="S123" s="21" t="n">
        <v>0</v>
      </c>
      <c r="T123" s="22" t="n">
        <v>0</v>
      </c>
      <c r="U123" s="23" t="n">
        <f aca="false">S123-T123</f>
        <v>0</v>
      </c>
    </row>
    <row r="124" customFormat="false" ht="15.75" hidden="false" customHeight="false" outlineLevel="0" collapsed="false">
      <c r="A124" s="24" t="s">
        <v>118</v>
      </c>
      <c r="C124" s="50" t="n">
        <v>0</v>
      </c>
      <c r="D124" s="55" t="n">
        <v>0</v>
      </c>
      <c r="E124" s="71" t="n">
        <v>0</v>
      </c>
      <c r="F124" s="72" t="n">
        <f aca="false">C124-D124-E124</f>
        <v>0</v>
      </c>
      <c r="G124" s="17"/>
      <c r="H124" s="50" t="n">
        <v>0</v>
      </c>
      <c r="I124" s="55" t="n">
        <v>0</v>
      </c>
      <c r="J124" s="71" t="n">
        <v>0</v>
      </c>
      <c r="K124" s="72" t="n">
        <f aca="false">H124-I124-J124</f>
        <v>0</v>
      </c>
      <c r="M124" s="50" t="n">
        <v>0</v>
      </c>
      <c r="N124" s="55" t="n">
        <v>0</v>
      </c>
      <c r="O124" s="20" t="n">
        <v>6.5</v>
      </c>
      <c r="P124" s="20" t="n">
        <v>0</v>
      </c>
      <c r="Q124" s="19" t="n">
        <f aca="false">N124-O124-P124</f>
        <v>-6.5</v>
      </c>
      <c r="S124" s="21" t="n">
        <v>0</v>
      </c>
      <c r="T124" s="22" t="n">
        <v>0</v>
      </c>
      <c r="U124" s="23" t="n">
        <f aca="false">S124-T124</f>
        <v>0</v>
      </c>
    </row>
    <row r="125" customFormat="false" ht="15.75" hidden="false" customHeight="false" outlineLevel="0" collapsed="false">
      <c r="A125" s="24" t="s">
        <v>119</v>
      </c>
      <c r="C125" s="50" t="n">
        <v>0</v>
      </c>
      <c r="D125" s="55" t="n">
        <v>0</v>
      </c>
      <c r="E125" s="71" t="n">
        <v>1</v>
      </c>
      <c r="F125" s="72" t="n">
        <f aca="false">C125-D125-E125</f>
        <v>-1</v>
      </c>
      <c r="G125" s="17"/>
      <c r="H125" s="50" t="n">
        <v>0</v>
      </c>
      <c r="I125" s="55" t="n">
        <v>0</v>
      </c>
      <c r="J125" s="71" t="n">
        <v>1</v>
      </c>
      <c r="K125" s="72" t="n">
        <f aca="false">H125-I125-J125</f>
        <v>-1</v>
      </c>
      <c r="M125" s="50" t="n">
        <v>0</v>
      </c>
      <c r="N125" s="55" t="n">
        <v>0</v>
      </c>
      <c r="O125" s="20" t="n">
        <v>1</v>
      </c>
      <c r="P125" s="20" t="n">
        <v>0</v>
      </c>
      <c r="Q125" s="19" t="n">
        <f aca="false">N125-O125-P125</f>
        <v>-1</v>
      </c>
      <c r="S125" s="21" t="n">
        <v>0</v>
      </c>
      <c r="T125" s="22" t="n">
        <v>0</v>
      </c>
      <c r="U125" s="23" t="n">
        <f aca="false">S125-T125</f>
        <v>0</v>
      </c>
    </row>
    <row r="126" customFormat="false" ht="15.75" hidden="false" customHeight="false" outlineLevel="0" collapsed="false">
      <c r="A126" s="24" t="s">
        <v>120</v>
      </c>
      <c r="C126" s="50" t="n">
        <v>0</v>
      </c>
      <c r="D126" s="55" t="n">
        <v>0</v>
      </c>
      <c r="E126" s="71" t="n">
        <v>0.9</v>
      </c>
      <c r="F126" s="72" t="n">
        <f aca="false">C126-D126-E126</f>
        <v>-0.9</v>
      </c>
      <c r="G126" s="17"/>
      <c r="H126" s="50" t="n">
        <v>0</v>
      </c>
      <c r="I126" s="55" t="n">
        <v>0</v>
      </c>
      <c r="J126" s="71" t="n">
        <v>0.9</v>
      </c>
      <c r="K126" s="72" t="n">
        <f aca="false">H126-I126-J126</f>
        <v>-0.9</v>
      </c>
      <c r="M126" s="50" t="n">
        <v>0</v>
      </c>
      <c r="N126" s="55" t="n">
        <v>0</v>
      </c>
      <c r="O126" s="20" t="n">
        <v>0.7</v>
      </c>
      <c r="P126" s="20" t="n">
        <v>0</v>
      </c>
      <c r="Q126" s="19" t="n">
        <f aca="false">N126-O126-P126</f>
        <v>-0.7</v>
      </c>
      <c r="S126" s="21" t="n">
        <v>0</v>
      </c>
      <c r="T126" s="22" t="n">
        <v>0</v>
      </c>
      <c r="U126" s="23" t="n">
        <f aca="false">S126-T126</f>
        <v>0</v>
      </c>
    </row>
    <row r="127" customFormat="false" ht="15.75" hidden="false" customHeight="false" outlineLevel="0" collapsed="false">
      <c r="A127" s="24" t="s">
        <v>121</v>
      </c>
      <c r="C127" s="50" t="n">
        <v>0</v>
      </c>
      <c r="D127" s="55" t="n">
        <v>0</v>
      </c>
      <c r="E127" s="71" t="n">
        <v>1</v>
      </c>
      <c r="F127" s="72" t="n">
        <f aca="false">C127-D127-E127</f>
        <v>-1</v>
      </c>
      <c r="G127" s="17"/>
      <c r="H127" s="50" t="n">
        <v>0</v>
      </c>
      <c r="I127" s="55" t="n">
        <v>0</v>
      </c>
      <c r="J127" s="71" t="n">
        <v>1</v>
      </c>
      <c r="K127" s="72" t="n">
        <f aca="false">H127-I127-J127</f>
        <v>-1</v>
      </c>
      <c r="M127" s="50" t="n">
        <v>0</v>
      </c>
      <c r="N127" s="55" t="n">
        <v>0</v>
      </c>
      <c r="O127" s="20" t="n">
        <v>1</v>
      </c>
      <c r="P127" s="20" t="n">
        <v>0</v>
      </c>
      <c r="Q127" s="19" t="n">
        <f aca="false">N127-O127-P127</f>
        <v>-1</v>
      </c>
      <c r="S127" s="21" t="n">
        <v>0</v>
      </c>
      <c r="T127" s="22" t="n">
        <v>0</v>
      </c>
      <c r="U127" s="23" t="n">
        <f aca="false">S127-T127</f>
        <v>0</v>
      </c>
    </row>
    <row r="128" customFormat="false" ht="15.75" hidden="false" customHeight="false" outlineLevel="0" collapsed="false">
      <c r="A128" s="24" t="s">
        <v>122</v>
      </c>
      <c r="C128" s="50" t="n">
        <v>0</v>
      </c>
      <c r="D128" s="55" t="n">
        <v>0</v>
      </c>
      <c r="E128" s="71" t="n">
        <v>86.2</v>
      </c>
      <c r="F128" s="72" t="n">
        <f aca="false">C128-D128-E128</f>
        <v>-86.2</v>
      </c>
      <c r="G128" s="17"/>
      <c r="H128" s="50" t="n">
        <v>0</v>
      </c>
      <c r="I128" s="55" t="n">
        <v>0</v>
      </c>
      <c r="J128" s="71" t="n">
        <v>86.2</v>
      </c>
      <c r="K128" s="72" t="n">
        <f aca="false">H128-I128-J128</f>
        <v>-86.2</v>
      </c>
      <c r="M128" s="50" t="n">
        <v>0</v>
      </c>
      <c r="N128" s="55" t="n">
        <v>0</v>
      </c>
      <c r="O128" s="20" t="n">
        <v>100</v>
      </c>
      <c r="P128" s="20" t="n">
        <v>0</v>
      </c>
      <c r="Q128" s="19" t="n">
        <f aca="false">N128-O128-P128</f>
        <v>-100</v>
      </c>
      <c r="S128" s="27" t="n">
        <v>0</v>
      </c>
      <c r="T128" s="28" t="n">
        <v>0</v>
      </c>
      <c r="U128" s="29" t="n">
        <f aca="false">S128-T128</f>
        <v>0</v>
      </c>
    </row>
    <row r="129" customFormat="false" ht="15.75" hidden="false" customHeight="false" outlineLevel="0" collapsed="false">
      <c r="A129" s="70" t="s">
        <v>123</v>
      </c>
      <c r="C129" s="73" t="n">
        <f aca="false">SUM(C120:C128)</f>
        <v>0</v>
      </c>
      <c r="D129" s="44" t="n">
        <f aca="false">SUM(D120:D128)</f>
        <v>0</v>
      </c>
      <c r="E129" s="66" t="n">
        <f aca="false">SUM(E120:E128)</f>
        <v>100.7</v>
      </c>
      <c r="F129" s="67" t="n">
        <f aca="false">SUM(F120:F128)</f>
        <v>-100.7</v>
      </c>
      <c r="G129" s="17"/>
      <c r="H129" s="73" t="n">
        <f aca="false">SUM(H120:H128)</f>
        <v>0</v>
      </c>
      <c r="I129" s="44" t="n">
        <f aca="false">SUM(I120:I128)</f>
        <v>0</v>
      </c>
      <c r="J129" s="66" t="n">
        <f aca="false">SUM(J120:J128)</f>
        <v>100.7</v>
      </c>
      <c r="K129" s="67" t="n">
        <f aca="false">SUM(K120:K128)</f>
        <v>-100.7</v>
      </c>
      <c r="M129" s="73" t="n">
        <f aca="false">SUM(M120:M128)</f>
        <v>0</v>
      </c>
      <c r="N129" s="44" t="n">
        <f aca="false">SUM(N120:N128)</f>
        <v>0</v>
      </c>
      <c r="O129" s="63" t="n">
        <f aca="false">SUM(O120:O128)</f>
        <v>126</v>
      </c>
      <c r="P129" s="63" t="n">
        <f aca="false">SUM(P120:P128)</f>
        <v>0</v>
      </c>
      <c r="Q129" s="33" t="n">
        <f aca="false">SUM(Q120:Q128)</f>
        <v>-126</v>
      </c>
      <c r="S129" s="42" t="n">
        <f aca="false">SUM(S120:S128)</f>
        <v>0</v>
      </c>
      <c r="T129" s="35" t="n">
        <f aca="false">SUM(T120:T128)</f>
        <v>0</v>
      </c>
      <c r="U129" s="36" t="n">
        <f aca="false">SUM(U120:U128)</f>
        <v>0</v>
      </c>
    </row>
    <row r="130" customFormat="false" ht="7.5" hidden="false" customHeight="true" outlineLevel="0" collapsed="false">
      <c r="A130" s="51"/>
      <c r="C130" s="50"/>
      <c r="D130" s="20"/>
      <c r="E130" s="71"/>
      <c r="F130" s="72"/>
      <c r="G130" s="17"/>
      <c r="H130" s="50"/>
      <c r="I130" s="20"/>
      <c r="J130" s="71"/>
      <c r="K130" s="72"/>
      <c r="M130" s="64"/>
      <c r="N130" s="20"/>
      <c r="O130" s="69"/>
      <c r="P130" s="69"/>
      <c r="Q130" s="19"/>
      <c r="S130" s="21"/>
      <c r="T130" s="22"/>
      <c r="U130" s="23"/>
    </row>
    <row r="131" customFormat="false" ht="15.75" hidden="false" customHeight="false" outlineLevel="0" collapsed="false">
      <c r="A131" s="52" t="s">
        <v>124</v>
      </c>
      <c r="C131" s="61" t="n">
        <f aca="false">C118+C129</f>
        <v>0</v>
      </c>
      <c r="D131" s="62" t="n">
        <f aca="false">D118+D129</f>
        <v>0</v>
      </c>
      <c r="E131" s="66" t="n">
        <f aca="false">E118+E129</f>
        <v>393.8</v>
      </c>
      <c r="F131" s="67" t="n">
        <f aca="false">F118+F129</f>
        <v>-393.8</v>
      </c>
      <c r="G131" s="17"/>
      <c r="H131" s="61" t="n">
        <f aca="false">H118+H129</f>
        <v>0</v>
      </c>
      <c r="I131" s="62" t="n">
        <f aca="false">I118+I129</f>
        <v>0</v>
      </c>
      <c r="J131" s="66" t="n">
        <f aca="false">J118+J129</f>
        <v>393.8</v>
      </c>
      <c r="K131" s="67" t="n">
        <f aca="false">K118+K129</f>
        <v>-393.8</v>
      </c>
      <c r="M131" s="68" t="n">
        <f aca="false">M118+M129</f>
        <v>0</v>
      </c>
      <c r="N131" s="32" t="n">
        <f aca="false">N118+N129</f>
        <v>0</v>
      </c>
      <c r="O131" s="63" t="n">
        <f aca="false">O118+O129</f>
        <v>392.3</v>
      </c>
      <c r="P131" s="63" t="n">
        <f aca="false">P118+P129</f>
        <v>0</v>
      </c>
      <c r="Q131" s="33" t="n">
        <f aca="false">Q118+Q129</f>
        <v>-392.3</v>
      </c>
      <c r="S131" s="42" t="n">
        <f aca="false">S118+S129</f>
        <v>0</v>
      </c>
      <c r="T131" s="35" t="n">
        <f aca="false">T118+T129</f>
        <v>0</v>
      </c>
      <c r="U131" s="36" t="n">
        <f aca="false">U118+U129</f>
        <v>0</v>
      </c>
    </row>
    <row r="132" customFormat="false" ht="9" hidden="false" customHeight="true" outlineLevel="0" collapsed="false">
      <c r="A132" s="51"/>
      <c r="C132" s="50"/>
      <c r="D132" s="20"/>
      <c r="E132" s="20"/>
      <c r="F132" s="19"/>
      <c r="G132" s="17"/>
      <c r="H132" s="50"/>
      <c r="I132" s="20"/>
      <c r="J132" s="20"/>
      <c r="K132" s="19"/>
      <c r="M132" s="64"/>
      <c r="N132" s="20"/>
      <c r="O132" s="65"/>
      <c r="P132" s="65"/>
      <c r="Q132" s="19"/>
      <c r="S132" s="21"/>
      <c r="T132" s="22"/>
      <c r="U132" s="23"/>
    </row>
    <row r="133" customFormat="false" ht="15.75" hidden="false" customHeight="false" outlineLevel="0" collapsed="false">
      <c r="A133" s="51" t="s">
        <v>125</v>
      </c>
      <c r="C133" s="40" t="n">
        <v>-21.6</v>
      </c>
      <c r="D133" s="17" t="n">
        <v>0</v>
      </c>
      <c r="E133" s="17" t="n">
        <v>95.1</v>
      </c>
      <c r="F133" s="19" t="n">
        <f aca="false">C133-D133-E133</f>
        <v>-116.7</v>
      </c>
      <c r="G133" s="17"/>
      <c r="H133" s="40" t="n">
        <v>-21.6</v>
      </c>
      <c r="I133" s="17" t="n">
        <v>0</v>
      </c>
      <c r="J133" s="17" t="n">
        <v>95.1</v>
      </c>
      <c r="K133" s="19" t="n">
        <f aca="false">H133-I133-J133</f>
        <v>-116.7</v>
      </c>
      <c r="M133" s="64" t="n">
        <v>0</v>
      </c>
      <c r="N133" s="17" t="n">
        <v>0</v>
      </c>
      <c r="O133" s="17" t="n">
        <v>70.3</v>
      </c>
      <c r="P133" s="17"/>
      <c r="Q133" s="19" t="n">
        <f aca="false">M133-N133-O133</f>
        <v>-70.3</v>
      </c>
      <c r="S133" s="21" t="n">
        <v>0</v>
      </c>
      <c r="T133" s="22" t="n">
        <v>0</v>
      </c>
      <c r="U133" s="23" t="n">
        <f aca="false">S133-T133</f>
        <v>0</v>
      </c>
    </row>
    <row r="134" customFormat="false" ht="15.75" hidden="false" customHeight="false" outlineLevel="0" collapsed="false">
      <c r="A134" s="51" t="s">
        <v>126</v>
      </c>
      <c r="C134" s="40" t="n">
        <v>150</v>
      </c>
      <c r="D134" s="17" t="n">
        <v>0</v>
      </c>
      <c r="E134" s="17" t="n">
        <v>3.5</v>
      </c>
      <c r="F134" s="19" t="n">
        <f aca="false">C134-D134-E134</f>
        <v>146.5</v>
      </c>
      <c r="G134" s="17"/>
      <c r="H134" s="40" t="n">
        <v>149.9</v>
      </c>
      <c r="I134" s="17" t="n">
        <v>0</v>
      </c>
      <c r="J134" s="17" t="n">
        <v>3.5</v>
      </c>
      <c r="K134" s="19" t="n">
        <f aca="false">H134-I134-J134</f>
        <v>146.4</v>
      </c>
      <c r="M134" s="40" t="n">
        <v>50</v>
      </c>
      <c r="N134" s="17" t="n">
        <v>0</v>
      </c>
      <c r="O134" s="17" t="n">
        <v>4.5</v>
      </c>
      <c r="P134" s="17"/>
      <c r="Q134" s="19" t="n">
        <f aca="false">M134-N134-O134</f>
        <v>45.5</v>
      </c>
      <c r="S134" s="21" t="n">
        <v>0</v>
      </c>
      <c r="T134" s="22" t="n">
        <v>0</v>
      </c>
      <c r="U134" s="23" t="n">
        <f aca="false">S134-T134</f>
        <v>0</v>
      </c>
    </row>
    <row r="135" customFormat="false" ht="15.75" hidden="false" customHeight="false" outlineLevel="0" collapsed="false">
      <c r="A135" s="51" t="s">
        <v>127</v>
      </c>
      <c r="C135" s="40" t="n">
        <v>-60.5</v>
      </c>
      <c r="D135" s="17" t="n">
        <v>0</v>
      </c>
      <c r="E135" s="17" t="n">
        <v>0</v>
      </c>
      <c r="F135" s="19" t="n">
        <f aca="false">C135-D135-E135</f>
        <v>-60.5</v>
      </c>
      <c r="G135" s="17"/>
      <c r="H135" s="40" t="n">
        <v>-60.6</v>
      </c>
      <c r="I135" s="17" t="n">
        <v>0</v>
      </c>
      <c r="J135" s="17" t="n">
        <v>0</v>
      </c>
      <c r="K135" s="19" t="n">
        <f aca="false">H135-I135-J135</f>
        <v>-60.6</v>
      </c>
      <c r="M135" s="40" t="n">
        <v>-43.2</v>
      </c>
      <c r="N135" s="17" t="n">
        <v>0</v>
      </c>
      <c r="O135" s="17" t="n">
        <v>0</v>
      </c>
      <c r="P135" s="17"/>
      <c r="Q135" s="19" t="n">
        <f aca="false">M135-N135-O135</f>
        <v>-43.2</v>
      </c>
      <c r="S135" s="21" t="n">
        <v>0</v>
      </c>
      <c r="T135" s="22" t="n">
        <v>0</v>
      </c>
      <c r="U135" s="23" t="n">
        <f aca="false">S135-T135</f>
        <v>0</v>
      </c>
    </row>
    <row r="136" customFormat="false" ht="15.75" hidden="false" customHeight="false" outlineLevel="0" collapsed="false">
      <c r="A136" s="51" t="s">
        <v>128</v>
      </c>
      <c r="C136" s="40" t="n">
        <v>8</v>
      </c>
      <c r="D136" s="17" t="n">
        <v>-276.5</v>
      </c>
      <c r="E136" s="17" t="n">
        <v>0</v>
      </c>
      <c r="F136" s="19" t="n">
        <f aca="false">C136-D136-E136</f>
        <v>284.5</v>
      </c>
      <c r="G136" s="17"/>
      <c r="H136" s="40" t="n">
        <v>0</v>
      </c>
      <c r="I136" s="20" t="n">
        <v>-61.8</v>
      </c>
      <c r="J136" s="20" t="n">
        <v>0</v>
      </c>
      <c r="K136" s="19" t="n">
        <f aca="false">H136-I136-J136</f>
        <v>61.8</v>
      </c>
      <c r="M136" s="40" t="n">
        <v>0</v>
      </c>
      <c r="N136" s="20" t="n">
        <v>-70.5</v>
      </c>
      <c r="O136" s="20" t="n">
        <v>0</v>
      </c>
      <c r="P136" s="20"/>
      <c r="Q136" s="19" t="n">
        <f aca="false">M136-N136-O136</f>
        <v>70.5</v>
      </c>
      <c r="S136" s="21" t="n">
        <v>0</v>
      </c>
      <c r="T136" s="22" t="n">
        <v>0</v>
      </c>
      <c r="U136" s="23" t="n">
        <f aca="false">S136-T136</f>
        <v>0</v>
      </c>
    </row>
    <row r="137" customFormat="false" ht="15.75" hidden="false" customHeight="false" outlineLevel="0" collapsed="false">
      <c r="A137" s="51"/>
      <c r="C137" s="40"/>
      <c r="D137" s="17"/>
      <c r="E137" s="17"/>
      <c r="F137" s="19"/>
      <c r="H137" s="40"/>
      <c r="I137" s="17"/>
      <c r="J137" s="17"/>
      <c r="K137" s="19"/>
      <c r="M137" s="40"/>
      <c r="N137" s="17"/>
      <c r="O137" s="17"/>
      <c r="P137" s="17"/>
      <c r="Q137" s="19"/>
      <c r="S137" s="21"/>
      <c r="T137" s="22"/>
      <c r="U137" s="23"/>
    </row>
    <row r="138" customFormat="false" ht="9.75" hidden="false" customHeight="true" outlineLevel="0" collapsed="false">
      <c r="A138" s="51"/>
      <c r="C138" s="40"/>
      <c r="D138" s="17"/>
      <c r="E138" s="17"/>
      <c r="F138" s="19"/>
      <c r="H138" s="40"/>
      <c r="I138" s="17"/>
      <c r="J138" s="17"/>
      <c r="K138" s="19"/>
      <c r="M138" s="40"/>
      <c r="N138" s="17"/>
      <c r="O138" s="17"/>
      <c r="P138" s="17"/>
      <c r="Q138" s="19"/>
      <c r="S138" s="21"/>
      <c r="T138" s="22"/>
      <c r="U138" s="23"/>
    </row>
    <row r="139" customFormat="false" ht="16.5" hidden="false" customHeight="false" outlineLevel="0" collapsed="false">
      <c r="A139" s="74" t="s">
        <v>14</v>
      </c>
      <c r="B139" s="52"/>
      <c r="C139" s="75" t="n">
        <f aca="false">C76+C131+SUM(C133:C136)</f>
        <v>3772.9</v>
      </c>
      <c r="D139" s="76" t="n">
        <f aca="false">D76+D131+SUM(D133:D136)</f>
        <v>0</v>
      </c>
      <c r="E139" s="76" t="n">
        <f aca="false">E76+E131+SUM(E133:E136)</f>
        <v>967.5</v>
      </c>
      <c r="F139" s="77" t="n">
        <f aca="false">F76+F131+SUM(F133:F136)</f>
        <v>2805.4</v>
      </c>
      <c r="G139" s="17"/>
      <c r="H139" s="75" t="n">
        <f aca="false">H76+H131+SUM(H133:H136)</f>
        <v>2570.6</v>
      </c>
      <c r="I139" s="76" t="n">
        <f aca="false">I76+I131+SUM(I133:I136)</f>
        <v>0</v>
      </c>
      <c r="J139" s="76" t="n">
        <f aca="false">J76+J131+SUM(J133:J136)</f>
        <v>690.45</v>
      </c>
      <c r="K139" s="77" t="n">
        <f aca="false">K76+K131+SUM(K133:K136)</f>
        <v>1880.15</v>
      </c>
      <c r="M139" s="75" t="n">
        <f aca="false">M76+M131+SUM(M133:M136)</f>
        <v>2211.8</v>
      </c>
      <c r="N139" s="76" t="n">
        <f aca="false">N76+N131+SUM(N133:N136)</f>
        <v>0</v>
      </c>
      <c r="O139" s="76" t="n">
        <f aca="false">O76+O131+SUM(O133:O136)</f>
        <v>668.2</v>
      </c>
      <c r="P139" s="76" t="n">
        <f aca="false">P76+P131+SUM(P133:P136)</f>
        <v>0</v>
      </c>
      <c r="Q139" s="77" t="n">
        <f aca="false">Q76+Q131+SUM(Q133:Q136)</f>
        <v>1560.5</v>
      </c>
      <c r="S139" s="78" t="n">
        <f aca="false">S76+S131+SUM(S133:S136)</f>
        <v>614.1</v>
      </c>
      <c r="T139" s="79" t="n">
        <f aca="false">T76+T131+SUM(T133:T136)</f>
        <v>707</v>
      </c>
      <c r="U139" s="80" t="n">
        <f aca="false">U76+U131+SUM(U133:U136)</f>
        <v>-92.9</v>
      </c>
    </row>
    <row r="140" customFormat="false" ht="14.25" hidden="false" customHeight="false" outlineLevel="0" collapsed="false">
      <c r="C140" s="81"/>
      <c r="D140" s="82"/>
      <c r="E140" s="82"/>
      <c r="F140" s="83"/>
      <c r="H140" s="81"/>
      <c r="I140" s="82"/>
      <c r="J140" s="82"/>
      <c r="K140" s="83"/>
      <c r="M140" s="81"/>
      <c r="N140" s="82"/>
      <c r="O140" s="82"/>
      <c r="P140" s="82"/>
      <c r="Q140" s="83"/>
      <c r="S140" s="81"/>
      <c r="T140" s="82"/>
      <c r="U140" s="83"/>
    </row>
    <row r="142" customFormat="false" ht="12.75" hidden="false" customHeight="false" outlineLevel="0" collapsed="false">
      <c r="A142" s="84"/>
      <c r="C142" s="0" t="s">
        <v>129</v>
      </c>
    </row>
    <row r="143" customFormat="false" ht="12.75" hidden="false" customHeight="false" outlineLevel="0" collapsed="false">
      <c r="O143" s="85"/>
    </row>
  </sheetData>
  <mergeCells count="5">
    <mergeCell ref="I1:M1"/>
    <mergeCell ref="I2:M2"/>
    <mergeCell ref="C4:F4"/>
    <mergeCell ref="H4:K4"/>
    <mergeCell ref="M4:Q4"/>
  </mergeCells>
  <printOptions headings="false" gridLines="false" gridLinesSet="true" horizontalCentered="true" verticalCentered="false"/>
  <pageMargins left="0.3" right="0.409722222222222" top="0.170138888888889" bottom="0.19027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7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8" activePane="bottomLeft" state="split"/>
      <selection pane="topLeft" activeCell="A1" activeCellId="0" sqref="A1"/>
      <selection pane="bottomLeft" activeCell="D24" activeCellId="0" sqref="D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4.7"/>
    <col collapsed="false" customWidth="true" hidden="false" outlineLevel="0" max="5" min="3" style="0" width="12.28"/>
    <col collapsed="false" customWidth="true" hidden="false" outlineLevel="0" max="6" min="6" style="0" width="12.7"/>
    <col collapsed="false" customWidth="true" hidden="false" outlineLevel="0" max="7" min="7" style="0" width="5.28"/>
    <col collapsed="false" customWidth="true" hidden="false" outlineLevel="0" max="11" min="8" style="0" width="12.28"/>
    <col collapsed="false" customWidth="true" hidden="false" outlineLevel="0" max="12" min="12" style="0" width="3.85"/>
    <col collapsed="false" customWidth="true" hidden="false" outlineLevel="0" max="13" min="13" style="0" width="14.85"/>
    <col collapsed="false" customWidth="true" hidden="false" outlineLevel="0" max="14" min="14" style="0" width="4.14"/>
    <col collapsed="false" customWidth="true" hidden="false" outlineLevel="0" max="15" min="15" style="0" width="14.7"/>
    <col collapsed="false" customWidth="true" hidden="false" outlineLevel="0" max="16" min="16" style="0" width="4.41"/>
    <col collapsed="false" customWidth="true" hidden="false" outlineLevel="0" max="17" min="17" style="0" width="12.14"/>
  </cols>
  <sheetData>
    <row r="1" customFormat="false" ht="15.75" hidden="false" customHeight="false" outlineLevel="0" collapsed="false">
      <c r="F1" s="86" t="s">
        <v>130</v>
      </c>
      <c r="G1" s="86"/>
      <c r="H1" s="86"/>
    </row>
    <row r="2" customFormat="false" ht="15.75" hidden="false" customHeight="false" outlineLevel="0" collapsed="false">
      <c r="F2" s="86" t="s">
        <v>1</v>
      </c>
      <c r="G2" s="86"/>
      <c r="H2" s="86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F5" s="5"/>
      <c r="H5" s="5" t="s">
        <v>4</v>
      </c>
      <c r="I5" s="5"/>
      <c r="J5" s="5"/>
      <c r="K5" s="5"/>
    </row>
    <row r="6" customFormat="false" ht="15.75" hidden="false" customHeight="false" outlineLevel="0" collapsed="false">
      <c r="C6" s="8"/>
      <c r="D6" s="8" t="s">
        <v>6</v>
      </c>
      <c r="E6" s="8" t="s">
        <v>131</v>
      </c>
      <c r="F6" s="8" t="s">
        <v>132</v>
      </c>
      <c r="H6" s="8"/>
      <c r="I6" s="8" t="s">
        <v>6</v>
      </c>
      <c r="J6" s="8" t="s">
        <v>131</v>
      </c>
      <c r="K6" s="8" t="s">
        <v>132</v>
      </c>
      <c r="M6" s="87" t="s">
        <v>2</v>
      </c>
      <c r="N6" s="88"/>
      <c r="O6" s="87" t="s">
        <v>8</v>
      </c>
      <c r="Q6" s="89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13</v>
      </c>
      <c r="E7" s="13" t="s">
        <v>7</v>
      </c>
      <c r="F7" s="13" t="s">
        <v>11</v>
      </c>
      <c r="H7" s="13" t="s">
        <v>11</v>
      </c>
      <c r="I7" s="13" t="s">
        <v>13</v>
      </c>
      <c r="J7" s="13" t="s">
        <v>7</v>
      </c>
      <c r="K7" s="13" t="s">
        <v>11</v>
      </c>
      <c r="M7" s="90" t="s">
        <v>15</v>
      </c>
      <c r="N7" s="88"/>
      <c r="O7" s="90" t="s">
        <v>15</v>
      </c>
      <c r="Q7" s="91" t="s">
        <v>16</v>
      </c>
    </row>
    <row r="9" customFormat="false" ht="15.75" hidden="false" customHeight="false" outlineLevel="0" collapsed="false">
      <c r="A9" s="92" t="s">
        <v>133</v>
      </c>
      <c r="C9" s="93" t="n">
        <v>-156</v>
      </c>
      <c r="D9" s="94" t="n">
        <v>12.7</v>
      </c>
      <c r="E9" s="94" t="n">
        <v>6.8</v>
      </c>
      <c r="F9" s="85" t="n">
        <f aca="false">C9-D9-E9</f>
        <v>-175.5</v>
      </c>
      <c r="H9" s="93" t="n">
        <v>-36.8</v>
      </c>
      <c r="I9" s="85" t="n">
        <v>7.5</v>
      </c>
      <c r="J9" s="85" t="n">
        <v>5.3</v>
      </c>
      <c r="K9" s="85" t="n">
        <f aca="false">H9-I9-J9</f>
        <v>-49.6</v>
      </c>
      <c r="M9" s="95" t="n">
        <v>40</v>
      </c>
      <c r="N9" s="96"/>
      <c r="O9" s="96" t="n">
        <v>27</v>
      </c>
      <c r="P9" s="96"/>
      <c r="Q9" s="96" t="n">
        <f aca="false">M9-O9</f>
        <v>13</v>
      </c>
    </row>
    <row r="10" customFormat="false" ht="6" hidden="false" customHeight="true" outlineLevel="0" collapsed="false">
      <c r="F10" s="97"/>
      <c r="K10" s="97"/>
      <c r="M10" s="96"/>
      <c r="N10" s="96"/>
      <c r="O10" s="96"/>
      <c r="P10" s="96"/>
      <c r="Q10" s="96"/>
    </row>
    <row r="11" customFormat="false" ht="15.75" hidden="false" customHeight="false" outlineLevel="0" collapsed="false">
      <c r="A11" s="92" t="s">
        <v>134</v>
      </c>
      <c r="M11" s="96"/>
      <c r="N11" s="96"/>
      <c r="O11" s="96"/>
      <c r="P11" s="96"/>
      <c r="Q11" s="96"/>
    </row>
    <row r="12" customFormat="false" ht="15" hidden="false" customHeight="false" outlineLevel="0" collapsed="false">
      <c r="A12" s="98" t="s">
        <v>135</v>
      </c>
      <c r="C12" s="85"/>
      <c r="D12" s="85"/>
      <c r="E12" s="85"/>
      <c r="F12" s="85" t="n">
        <f aca="false">C12-D12</f>
        <v>0</v>
      </c>
      <c r="H12" s="85"/>
      <c r="I12" s="85"/>
      <c r="J12" s="85"/>
      <c r="K12" s="85" t="n">
        <f aca="false">H12-I12</f>
        <v>0</v>
      </c>
      <c r="M12" s="96"/>
      <c r="N12" s="96"/>
      <c r="O12" s="96"/>
      <c r="P12" s="96"/>
      <c r="Q12" s="96"/>
    </row>
    <row r="13" customFormat="false" ht="15" hidden="false" customHeight="false" outlineLevel="0" collapsed="false">
      <c r="A13" s="98" t="s">
        <v>136</v>
      </c>
      <c r="C13" s="85"/>
      <c r="D13" s="85"/>
      <c r="E13" s="85"/>
      <c r="F13" s="85" t="n">
        <f aca="false">C13-D13</f>
        <v>0</v>
      </c>
      <c r="H13" s="85"/>
      <c r="I13" s="85"/>
      <c r="J13" s="85"/>
      <c r="K13" s="85" t="n">
        <f aca="false">H13-I13</f>
        <v>0</v>
      </c>
      <c r="M13" s="96"/>
      <c r="N13" s="96"/>
      <c r="O13" s="96"/>
      <c r="P13" s="96"/>
      <c r="Q13" s="96"/>
    </row>
    <row r="14" customFormat="false" ht="12.75" hidden="false" customHeight="false" outlineLevel="0" collapsed="false">
      <c r="M14" s="96"/>
      <c r="N14" s="96"/>
      <c r="O14" s="96"/>
      <c r="P14" s="96"/>
      <c r="Q14" s="96"/>
    </row>
    <row r="15" customFormat="false" ht="15.75" hidden="false" customHeight="false" outlineLevel="0" collapsed="false">
      <c r="A15" s="92" t="s">
        <v>137</v>
      </c>
      <c r="F15" s="85" t="n">
        <f aca="false">C15-D15</f>
        <v>0</v>
      </c>
      <c r="K15" s="85" t="n">
        <f aca="false">H15-I15</f>
        <v>0</v>
      </c>
      <c r="M15" s="96"/>
      <c r="N15" s="96"/>
      <c r="O15" s="96"/>
      <c r="P15" s="96"/>
      <c r="Q15" s="96"/>
    </row>
    <row r="16" customFormat="false" ht="12.75" hidden="false" customHeight="false" outlineLevel="0" collapsed="false">
      <c r="M16" s="96"/>
      <c r="N16" s="96"/>
      <c r="O16" s="96"/>
      <c r="P16" s="96"/>
      <c r="Q16" s="96"/>
    </row>
    <row r="17" customFormat="false" ht="15.75" hidden="false" customHeight="false" outlineLevel="0" collapsed="false">
      <c r="A17" s="92" t="s">
        <v>138</v>
      </c>
      <c r="C17" s="85"/>
      <c r="D17" s="85"/>
      <c r="E17" s="85"/>
      <c r="F17" s="85" t="n">
        <f aca="false">C17-D17</f>
        <v>0</v>
      </c>
      <c r="H17" s="85"/>
      <c r="I17" s="85"/>
      <c r="J17" s="85"/>
      <c r="K17" s="85" t="n">
        <f aca="false">H17-I17</f>
        <v>0</v>
      </c>
      <c r="M17" s="96"/>
      <c r="N17" s="96"/>
      <c r="O17" s="96"/>
      <c r="P17" s="96"/>
      <c r="Q17" s="96"/>
    </row>
    <row r="18" customFormat="false" ht="12.75" hidden="false" customHeight="false" outlineLevel="0" collapsed="false">
      <c r="M18" s="96"/>
      <c r="N18" s="96"/>
      <c r="O18" s="96"/>
      <c r="P18" s="96"/>
      <c r="Q18" s="96"/>
    </row>
    <row r="19" customFormat="false" ht="15" hidden="false" customHeight="false" outlineLevel="0" collapsed="false">
      <c r="B19" s="99" t="s">
        <v>14</v>
      </c>
      <c r="C19" s="100" t="n">
        <f aca="false">SUM(C9:C18)</f>
        <v>-156</v>
      </c>
      <c r="D19" s="41" t="n">
        <f aca="false">SUM(D9:D18)</f>
        <v>12.7</v>
      </c>
      <c r="E19" s="41" t="n">
        <f aca="false">SUM(E9:E18)</f>
        <v>6.8</v>
      </c>
      <c r="F19" s="41" t="n">
        <f aca="false">SUM(F9:F18)</f>
        <v>-175.5</v>
      </c>
      <c r="H19" s="100" t="n">
        <f aca="false">SUM(H9:H18)</f>
        <v>-36.8</v>
      </c>
      <c r="I19" s="41" t="n">
        <f aca="false">SUM(I9:I18)</f>
        <v>7.5</v>
      </c>
      <c r="J19" s="41" t="n">
        <f aca="false">SUM(J9:J18)</f>
        <v>5.3</v>
      </c>
      <c r="K19" s="41" t="n">
        <f aca="false">SUM(K9:K18)</f>
        <v>-49.6</v>
      </c>
      <c r="M19" s="35" t="n">
        <f aca="false">SUM(M9:M18)</f>
        <v>40</v>
      </c>
      <c r="N19" s="96"/>
      <c r="O19" s="35" t="n">
        <f aca="false">SUM(O9:O18)</f>
        <v>27</v>
      </c>
      <c r="P19" s="96"/>
      <c r="Q19" s="35" t="n">
        <f aca="false">SUM(Q9:Q18)</f>
        <v>13</v>
      </c>
    </row>
    <row r="20" customFormat="false" ht="15" hidden="false" customHeight="false" outlineLevel="0" collapsed="false">
      <c r="B20" s="99"/>
    </row>
    <row r="21" customFormat="false" ht="15" hidden="false" customHeight="false" outlineLevel="0" collapsed="false">
      <c r="B21" s="99" t="s">
        <v>139</v>
      </c>
      <c r="F21" s="85"/>
      <c r="K21" s="85"/>
    </row>
    <row r="22" customFormat="false" ht="15" hidden="false" customHeight="false" outlineLevel="0" collapsed="false">
      <c r="B22" s="99"/>
    </row>
    <row r="23" customFormat="false" ht="15.75" hidden="false" customHeight="false" outlineLevel="0" collapsed="false">
      <c r="B23" s="99" t="s">
        <v>140</v>
      </c>
      <c r="F23" s="76" t="n">
        <f aca="false">SUM(F19:F22)</f>
        <v>-175.5</v>
      </c>
      <c r="K23" s="76" t="n">
        <f aca="false">SUM(K19:K22)</f>
        <v>-49.6</v>
      </c>
    </row>
    <row r="24" customFormat="false" ht="13.5" hidden="false" customHeight="false" outlineLevel="0" collapsed="false"/>
    <row r="26" customFormat="false" ht="12.75" hidden="false" customHeight="false" outlineLevel="0" collapsed="false">
      <c r="A26" s="101"/>
    </row>
  </sheetData>
  <mergeCells count="4">
    <mergeCell ref="F1:H1"/>
    <mergeCell ref="F2:H2"/>
    <mergeCell ref="C5:F5"/>
    <mergeCell ref="H5:K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9" activePane="bottomLeft" state="split"/>
      <selection pane="topLeft" activeCell="A1" activeCellId="0" sqref="A1"/>
      <selection pane="bottom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4" min="3" style="0" width="12.28"/>
    <col collapsed="false" customWidth="true" hidden="false" outlineLevel="0" max="5" min="5" style="0" width="12.7"/>
    <col collapsed="false" customWidth="true" hidden="false" outlineLevel="0" max="6" min="6" style="0" width="5.28"/>
    <col collapsed="false" customWidth="true" hidden="false" outlineLevel="0" max="9" min="7" style="0" width="12.28"/>
    <col collapsed="false" customWidth="true" hidden="false" outlineLevel="0" max="10" min="10" style="0" width="3.85"/>
    <col collapsed="false" customWidth="true" hidden="false" outlineLevel="0" max="11" min="11" style="0" width="14.85"/>
    <col collapsed="false" customWidth="true" hidden="false" outlineLevel="0" max="12" min="12" style="0" width="4.14"/>
    <col collapsed="false" customWidth="true" hidden="false" outlineLevel="0" max="13" min="13" style="0" width="14.7"/>
    <col collapsed="false" customWidth="true" hidden="false" outlineLevel="0" max="14" min="14" style="0" width="4.41"/>
    <col collapsed="false" customWidth="true" hidden="false" outlineLevel="0" max="15" min="15" style="0" width="12.14"/>
  </cols>
  <sheetData>
    <row r="1" customFormat="false" ht="15.75" hidden="false" customHeight="false" outlineLevel="0" collapsed="false">
      <c r="E1" s="86" t="s">
        <v>141</v>
      </c>
      <c r="F1" s="86"/>
      <c r="G1" s="86"/>
    </row>
    <row r="2" customFormat="false" ht="15.75" hidden="false" customHeight="false" outlineLevel="0" collapsed="false">
      <c r="E2" s="86" t="s">
        <v>1</v>
      </c>
      <c r="F2" s="86"/>
      <c r="G2" s="86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G5" s="5" t="s">
        <v>4</v>
      </c>
      <c r="H5" s="5"/>
      <c r="I5" s="5"/>
    </row>
    <row r="6" customFormat="false" ht="15.75" hidden="false" customHeight="false" outlineLevel="0" collapsed="false">
      <c r="C6" s="8"/>
      <c r="D6" s="8" t="s">
        <v>6</v>
      </c>
      <c r="E6" s="8" t="s">
        <v>132</v>
      </c>
      <c r="G6" s="8"/>
      <c r="H6" s="8" t="s">
        <v>6</v>
      </c>
      <c r="I6" s="8" t="s">
        <v>132</v>
      </c>
      <c r="K6" s="87" t="s">
        <v>2</v>
      </c>
      <c r="L6" s="88"/>
      <c r="M6" s="87" t="s">
        <v>8</v>
      </c>
      <c r="O6" s="89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13</v>
      </c>
      <c r="E7" s="13" t="s">
        <v>11</v>
      </c>
      <c r="G7" s="13" t="s">
        <v>11</v>
      </c>
      <c r="H7" s="13" t="s">
        <v>13</v>
      </c>
      <c r="I7" s="13" t="s">
        <v>11</v>
      </c>
      <c r="K7" s="90" t="s">
        <v>15</v>
      </c>
      <c r="L7" s="88"/>
      <c r="M7" s="90" t="s">
        <v>15</v>
      </c>
      <c r="O7" s="91" t="s">
        <v>16</v>
      </c>
    </row>
    <row r="9" customFormat="false" ht="12.75" hidden="false" customHeight="false" outlineLevel="0" collapsed="false">
      <c r="A9" s="101" t="s">
        <v>142</v>
      </c>
      <c r="C9" s="102" t="n">
        <v>0</v>
      </c>
      <c r="D9" s="97" t="n">
        <v>0</v>
      </c>
      <c r="E9" s="85" t="n">
        <f aca="false">C9-D9</f>
        <v>0</v>
      </c>
      <c r="G9" s="102" t="n">
        <v>0</v>
      </c>
      <c r="H9" s="97" t="n">
        <v>0.7</v>
      </c>
      <c r="I9" s="85" t="n">
        <f aca="false">G9-H9</f>
        <v>-0.7</v>
      </c>
      <c r="K9" s="96" t="n">
        <v>0</v>
      </c>
      <c r="L9" s="96"/>
      <c r="M9" s="96" t="n">
        <v>5</v>
      </c>
      <c r="N9" s="96"/>
      <c r="O9" s="96" t="n">
        <f aca="false">K9-M9</f>
        <v>-5</v>
      </c>
    </row>
    <row r="10" customFormat="false" ht="12.75" hidden="false" customHeight="false" outlineLevel="0" collapsed="false">
      <c r="A10" s="101" t="s">
        <v>143</v>
      </c>
      <c r="C10" s="102" t="n">
        <v>0</v>
      </c>
      <c r="D10" s="97" t="n">
        <v>0</v>
      </c>
      <c r="E10" s="85" t="n">
        <f aca="false">C10-D10</f>
        <v>0</v>
      </c>
      <c r="G10" s="102" t="n">
        <v>0</v>
      </c>
      <c r="H10" s="97" t="n">
        <v>2.9</v>
      </c>
      <c r="I10" s="85" t="n">
        <f aca="false">G10-H10</f>
        <v>-2.9</v>
      </c>
      <c r="K10" s="96" t="n">
        <v>0</v>
      </c>
      <c r="L10" s="96"/>
      <c r="M10" s="96" t="n">
        <v>21</v>
      </c>
      <c r="N10" s="96"/>
      <c r="O10" s="96" t="n">
        <f aca="false">K10-M10</f>
        <v>-21</v>
      </c>
    </row>
    <row r="11" customFormat="false" ht="12.75" hidden="false" customHeight="false" outlineLevel="0" collapsed="false">
      <c r="A11" s="101" t="s">
        <v>144</v>
      </c>
      <c r="C11" s="102" t="n">
        <v>0</v>
      </c>
      <c r="D11" s="97" t="n">
        <v>0</v>
      </c>
      <c r="E11" s="85" t="n">
        <f aca="false">C11-D11</f>
        <v>0</v>
      </c>
      <c r="G11" s="102" t="n">
        <v>0</v>
      </c>
      <c r="H11" s="97" t="n">
        <v>1.1</v>
      </c>
      <c r="I11" s="85" t="n">
        <f aca="false">G11-H11</f>
        <v>-1.1</v>
      </c>
      <c r="K11" s="96" t="n">
        <v>0</v>
      </c>
      <c r="L11" s="96"/>
      <c r="M11" s="96" t="n">
        <v>8</v>
      </c>
      <c r="N11" s="96"/>
      <c r="O11" s="96" t="n">
        <f aca="false">K11-M11</f>
        <v>-8</v>
      </c>
    </row>
    <row r="12" customFormat="false" ht="12.75" hidden="false" customHeight="false" outlineLevel="0" collapsed="false">
      <c r="A12" s="101" t="s">
        <v>145</v>
      </c>
      <c r="C12" s="102" t="n">
        <v>0</v>
      </c>
      <c r="D12" s="97" t="n">
        <v>0</v>
      </c>
      <c r="E12" s="85" t="n">
        <f aca="false">C12-D12</f>
        <v>0</v>
      </c>
      <c r="G12" s="102" t="n">
        <v>0</v>
      </c>
      <c r="H12" s="97" t="n">
        <v>2.4</v>
      </c>
      <c r="I12" s="85" t="n">
        <f aca="false">G12-H12</f>
        <v>-2.4</v>
      </c>
      <c r="K12" s="96" t="n">
        <v>0</v>
      </c>
      <c r="L12" s="96"/>
      <c r="M12" s="96" t="n">
        <v>16</v>
      </c>
      <c r="N12" s="96"/>
      <c r="O12" s="96" t="n">
        <f aca="false">K12-M12</f>
        <v>-16</v>
      </c>
    </row>
    <row r="13" customFormat="false" ht="12.75" hidden="false" customHeight="false" outlineLevel="0" collapsed="false">
      <c r="A13" s="101" t="s">
        <v>146</v>
      </c>
      <c r="C13" s="102" t="n">
        <v>0</v>
      </c>
      <c r="D13" s="97" t="n">
        <v>0</v>
      </c>
      <c r="E13" s="85" t="n">
        <f aca="false">C13-D13</f>
        <v>0</v>
      </c>
      <c r="G13" s="102" t="n">
        <v>0</v>
      </c>
      <c r="H13" s="97" t="n">
        <v>0.5</v>
      </c>
      <c r="I13" s="85" t="n">
        <f aca="false">G13-H13</f>
        <v>-0.5</v>
      </c>
      <c r="K13" s="96" t="n">
        <v>0</v>
      </c>
      <c r="L13" s="96"/>
      <c r="M13" s="96" t="n">
        <v>4</v>
      </c>
      <c r="N13" s="96"/>
      <c r="O13" s="96" t="n">
        <f aca="false">K13-M13</f>
        <v>-4</v>
      </c>
    </row>
    <row r="14" customFormat="false" ht="12.75" hidden="false" customHeight="false" outlineLevel="0" collapsed="false">
      <c r="A14" s="101" t="s">
        <v>147</v>
      </c>
      <c r="C14" s="102" t="n">
        <v>0</v>
      </c>
      <c r="D14" s="97" t="n">
        <v>0</v>
      </c>
      <c r="E14" s="85" t="n">
        <f aca="false">C14-D14</f>
        <v>0</v>
      </c>
      <c r="G14" s="102" t="n">
        <v>0</v>
      </c>
      <c r="H14" s="97" t="n">
        <v>6.5</v>
      </c>
      <c r="I14" s="85" t="n">
        <f aca="false">G14-H14</f>
        <v>-6.5</v>
      </c>
      <c r="K14" s="96" t="n">
        <v>0</v>
      </c>
      <c r="L14" s="22"/>
      <c r="M14" s="96" t="n">
        <v>42</v>
      </c>
      <c r="N14" s="96"/>
      <c r="O14" s="96" t="n">
        <f aca="false">K14-M14</f>
        <v>-42</v>
      </c>
    </row>
    <row r="15" customFormat="false" ht="12.75" hidden="false" customHeight="false" outlineLevel="0" collapsed="false">
      <c r="A15" s="101" t="s">
        <v>148</v>
      </c>
      <c r="C15" s="102" t="n">
        <v>0</v>
      </c>
      <c r="D15" s="97" t="n">
        <v>0</v>
      </c>
      <c r="E15" s="85" t="n">
        <f aca="false">C15-D15</f>
        <v>0</v>
      </c>
      <c r="G15" s="102" t="n">
        <v>0</v>
      </c>
      <c r="H15" s="97" t="n">
        <v>3.4</v>
      </c>
      <c r="I15" s="85" t="n">
        <f aca="false">G15-H15</f>
        <v>-3.4</v>
      </c>
      <c r="K15" s="96" t="n">
        <v>0</v>
      </c>
      <c r="L15" s="96"/>
      <c r="M15" s="96" t="n">
        <v>23</v>
      </c>
      <c r="N15" s="96"/>
      <c r="O15" s="96" t="n">
        <f aca="false">K15-M15</f>
        <v>-23</v>
      </c>
    </row>
    <row r="16" customFormat="false" ht="12.75" hidden="false" customHeight="false" outlineLevel="0" collapsed="false">
      <c r="A16" s="101" t="s">
        <v>149</v>
      </c>
      <c r="C16" s="102" t="n">
        <v>0</v>
      </c>
      <c r="D16" s="97" t="n">
        <v>0</v>
      </c>
      <c r="E16" s="85" t="n">
        <f aca="false">C16-D16</f>
        <v>0</v>
      </c>
      <c r="G16" s="102" t="n">
        <v>0</v>
      </c>
      <c r="H16" s="97" t="n">
        <v>6.6</v>
      </c>
      <c r="I16" s="85" t="n">
        <f aca="false">G16-H16</f>
        <v>-6.6</v>
      </c>
      <c r="K16" s="96" t="n">
        <v>0</v>
      </c>
      <c r="L16" s="96"/>
      <c r="M16" s="96" t="n">
        <v>49</v>
      </c>
      <c r="N16" s="96"/>
      <c r="O16" s="96" t="n">
        <f aca="false">K16-M16</f>
        <v>-49</v>
      </c>
    </row>
    <row r="17" customFormat="false" ht="12.75" hidden="false" customHeight="false" outlineLevel="0" collapsed="false">
      <c r="A17" s="101" t="s">
        <v>150</v>
      </c>
      <c r="C17" s="103" t="n">
        <v>0</v>
      </c>
      <c r="D17" s="26" t="n">
        <v>0</v>
      </c>
      <c r="E17" s="104" t="n">
        <f aca="false">C17-D17</f>
        <v>0</v>
      </c>
      <c r="G17" s="103" t="n">
        <v>0</v>
      </c>
      <c r="H17" s="26" t="n">
        <v>1.8</v>
      </c>
      <c r="I17" s="104" t="n">
        <f aca="false">G17-H17</f>
        <v>-1.8</v>
      </c>
      <c r="K17" s="28" t="n">
        <v>0</v>
      </c>
      <c r="L17" s="96"/>
      <c r="M17" s="28" t="n">
        <v>11</v>
      </c>
      <c r="O17" s="28" t="n">
        <f aca="false">K17-M17</f>
        <v>-11</v>
      </c>
    </row>
    <row r="18" customFormat="false" ht="15.75" hidden="false" customHeight="false" outlineLevel="0" collapsed="false">
      <c r="A18" s="92" t="s">
        <v>151</v>
      </c>
      <c r="C18" s="100" t="n">
        <f aca="false">SUM(C9:C17)</f>
        <v>0</v>
      </c>
      <c r="D18" s="32" t="n">
        <f aca="false">SUM(D9:D17)</f>
        <v>0</v>
      </c>
      <c r="E18" s="41" t="n">
        <f aca="false">SUM(E9:E17)</f>
        <v>0</v>
      </c>
      <c r="G18" s="100" t="n">
        <f aca="false">SUM(G9:G17)</f>
        <v>0</v>
      </c>
      <c r="H18" s="41" t="n">
        <f aca="false">SUM(H9:H17)</f>
        <v>25.9</v>
      </c>
      <c r="I18" s="41" t="n">
        <f aca="false">SUM(I9:I17)</f>
        <v>-25.9</v>
      </c>
      <c r="K18" s="44" t="n">
        <f aca="false">SUM(K9:K17)</f>
        <v>0</v>
      </c>
      <c r="L18" s="96"/>
      <c r="M18" s="35" t="n">
        <f aca="false">SUM(M9:M17)</f>
        <v>179</v>
      </c>
      <c r="N18" s="96"/>
      <c r="O18" s="35" t="n">
        <f aca="false">SUM(O9:O17)</f>
        <v>-179</v>
      </c>
    </row>
    <row r="19" customFormat="false" ht="6" hidden="false" customHeight="true" outlineLevel="0" collapsed="false">
      <c r="E19" s="97"/>
      <c r="I19" s="97"/>
      <c r="K19" s="96"/>
      <c r="L19" s="96"/>
      <c r="M19" s="96"/>
      <c r="N19" s="96"/>
      <c r="O19" s="96"/>
    </row>
    <row r="20" customFormat="false" ht="14.25" hidden="false" customHeight="false" outlineLevel="0" collapsed="false">
      <c r="A20" s="105"/>
      <c r="K20" s="96"/>
      <c r="L20" s="96"/>
      <c r="M20" s="96"/>
      <c r="N20" s="96"/>
      <c r="O20" s="96"/>
    </row>
    <row r="21" customFormat="false" ht="15.75" hidden="false" customHeight="false" outlineLevel="0" collapsed="false">
      <c r="A21" s="92" t="s">
        <v>134</v>
      </c>
      <c r="K21" s="96"/>
      <c r="L21" s="96"/>
      <c r="M21" s="96"/>
      <c r="N21" s="96"/>
      <c r="O21" s="96"/>
    </row>
    <row r="22" customFormat="false" ht="15" hidden="false" customHeight="false" outlineLevel="0" collapsed="false">
      <c r="A22" s="98" t="s">
        <v>135</v>
      </c>
      <c r="C22" s="85"/>
      <c r="D22" s="85"/>
      <c r="E22" s="85" t="n">
        <f aca="false">C22-D22</f>
        <v>0</v>
      </c>
      <c r="G22" s="85"/>
      <c r="H22" s="85"/>
      <c r="I22" s="85" t="n">
        <f aca="false">G22-H22</f>
        <v>0</v>
      </c>
      <c r="K22" s="96"/>
      <c r="L22" s="96"/>
      <c r="M22" s="96"/>
      <c r="N22" s="96"/>
      <c r="O22" s="96"/>
    </row>
    <row r="23" customFormat="false" ht="12.75" hidden="false" customHeight="false" outlineLevel="0" collapsed="false">
      <c r="K23" s="96"/>
      <c r="L23" s="96"/>
      <c r="M23" s="96"/>
      <c r="N23" s="96"/>
      <c r="O23" s="96"/>
    </row>
    <row r="24" customFormat="false" ht="15.75" hidden="false" customHeight="false" outlineLevel="0" collapsed="false">
      <c r="A24" s="92" t="s">
        <v>137</v>
      </c>
      <c r="E24" s="85" t="n">
        <f aca="false">C24-D24</f>
        <v>0</v>
      </c>
      <c r="I24" s="85" t="n">
        <f aca="false">G24-H24</f>
        <v>0</v>
      </c>
      <c r="K24" s="96"/>
      <c r="L24" s="96"/>
      <c r="M24" s="96"/>
      <c r="N24" s="96"/>
      <c r="O24" s="96"/>
    </row>
    <row r="25" customFormat="false" ht="12.75" hidden="false" customHeight="false" outlineLevel="0" collapsed="false">
      <c r="K25" s="96"/>
      <c r="L25" s="96"/>
      <c r="M25" s="96"/>
      <c r="N25" s="96"/>
      <c r="O25" s="96"/>
    </row>
    <row r="26" customFormat="false" ht="15.75" hidden="false" customHeight="false" outlineLevel="0" collapsed="false">
      <c r="A26" s="92" t="s">
        <v>138</v>
      </c>
      <c r="C26" s="85"/>
      <c r="D26" s="85"/>
      <c r="E26" s="85" t="n">
        <f aca="false">C26-D26</f>
        <v>0</v>
      </c>
      <c r="G26" s="85"/>
      <c r="H26" s="85"/>
      <c r="I26" s="85" t="n">
        <f aca="false">G26-H26</f>
        <v>0</v>
      </c>
      <c r="K26" s="96"/>
      <c r="L26" s="96"/>
      <c r="M26" s="96"/>
      <c r="N26" s="96"/>
      <c r="O26" s="96"/>
    </row>
    <row r="27" customFormat="false" ht="12.75" hidden="false" customHeight="false" outlineLevel="0" collapsed="false">
      <c r="K27" s="96"/>
      <c r="L27" s="96"/>
      <c r="M27" s="96"/>
      <c r="N27" s="96"/>
      <c r="O27" s="96"/>
    </row>
    <row r="28" customFormat="false" ht="15" hidden="false" customHeight="false" outlineLevel="0" collapsed="false">
      <c r="B28" s="99" t="s">
        <v>14</v>
      </c>
      <c r="C28" s="100" t="n">
        <f aca="false">SUM(C18:C27)</f>
        <v>0</v>
      </c>
      <c r="D28" s="41" t="n">
        <f aca="false">SUM(D18:D27)</f>
        <v>0</v>
      </c>
      <c r="E28" s="41" t="n">
        <f aca="false">SUM(E18:E27)</f>
        <v>0</v>
      </c>
      <c r="G28" s="100" t="n">
        <f aca="false">SUM(G18:G27)</f>
        <v>0</v>
      </c>
      <c r="H28" s="41" t="n">
        <f aca="false">SUM(H18:H27)</f>
        <v>25.9</v>
      </c>
      <c r="I28" s="41" t="n">
        <f aca="false">SUM(I18:I27)</f>
        <v>-25.9</v>
      </c>
      <c r="K28" s="35" t="n">
        <f aca="false">SUM(K18:K27)</f>
        <v>0</v>
      </c>
      <c r="L28" s="96"/>
      <c r="M28" s="35" t="n">
        <f aca="false">SUM(M18:M27)</f>
        <v>179</v>
      </c>
      <c r="N28" s="96"/>
      <c r="O28" s="35" t="n">
        <f aca="false">SUM(O18:O27)</f>
        <v>-179</v>
      </c>
    </row>
    <row r="29" customFormat="false" ht="15" hidden="false" customHeight="false" outlineLevel="0" collapsed="false">
      <c r="B29" s="99"/>
    </row>
    <row r="30" customFormat="false" ht="15" hidden="false" customHeight="false" outlineLevel="0" collapsed="false">
      <c r="B30" s="99" t="s">
        <v>139</v>
      </c>
      <c r="E30" s="85"/>
      <c r="I30" s="85"/>
    </row>
    <row r="31" customFormat="false" ht="15" hidden="false" customHeight="false" outlineLevel="0" collapsed="false">
      <c r="B31" s="99"/>
    </row>
    <row r="32" customFormat="false" ht="15.75" hidden="false" customHeight="false" outlineLevel="0" collapsed="false">
      <c r="B32" s="99" t="s">
        <v>140</v>
      </c>
      <c r="E32" s="76" t="n">
        <f aca="false">SUM(E28:E31)</f>
        <v>0</v>
      </c>
      <c r="I32" s="76" t="n">
        <f aca="false">SUM(I28:I31)</f>
        <v>-25.9</v>
      </c>
    </row>
    <row r="33" customFormat="false" ht="13.5" hidden="false" customHeight="false" outlineLevel="0" collapsed="false"/>
    <row r="35" customFormat="false" ht="12.75" hidden="false" customHeight="false" outlineLevel="0" collapsed="false">
      <c r="A35" s="101"/>
    </row>
  </sheetData>
  <mergeCells count="4">
    <mergeCell ref="E1:G1"/>
    <mergeCell ref="E2:G2"/>
    <mergeCell ref="C5:E5"/>
    <mergeCell ref="G5:I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2010" topLeftCell="BM8" activePane="bottomLeft" state="split"/>
      <selection pane="topLeft" activeCell="A1" activeCellId="0" sqref="A1"/>
      <selection pane="bottomLeft" activeCell="D36" activeCellId="0" sqref="D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7"/>
    <col collapsed="false" customWidth="true" hidden="false" outlineLevel="0" max="2" min="2" style="0" width="17.42"/>
    <col collapsed="false" customWidth="true" hidden="false" outlineLevel="0" max="4" min="3" style="0" width="12.28"/>
    <col collapsed="false" customWidth="true" hidden="false" outlineLevel="0" max="5" min="5" style="0" width="12.7"/>
    <col collapsed="false" customWidth="true" hidden="false" outlineLevel="0" max="6" min="6" style="0" width="5.28"/>
    <col collapsed="false" customWidth="true" hidden="false" outlineLevel="0" max="9" min="7" style="0" width="12.28"/>
    <col collapsed="false" customWidth="true" hidden="false" outlineLevel="0" max="10" min="10" style="0" width="3.85"/>
    <col collapsed="false" customWidth="true" hidden="false" outlineLevel="0" max="11" min="11" style="0" width="14.85"/>
    <col collapsed="false" customWidth="true" hidden="false" outlineLevel="0" max="12" min="12" style="0" width="4.14"/>
    <col collapsed="false" customWidth="true" hidden="false" outlineLevel="0" max="13" min="13" style="0" width="14.7"/>
    <col collapsed="false" customWidth="true" hidden="false" outlineLevel="0" max="14" min="14" style="0" width="4.41"/>
    <col collapsed="false" customWidth="true" hidden="false" outlineLevel="0" max="15" min="15" style="0" width="12.14"/>
  </cols>
  <sheetData>
    <row r="1" customFormat="false" ht="15.75" hidden="false" customHeight="false" outlineLevel="0" collapsed="false">
      <c r="D1" s="86" t="s">
        <v>152</v>
      </c>
      <c r="E1" s="86"/>
      <c r="F1" s="86"/>
      <c r="G1" s="86"/>
      <c r="H1" s="86"/>
    </row>
    <row r="2" customFormat="false" ht="15.75" hidden="false" customHeight="false" outlineLevel="0" collapsed="false">
      <c r="E2" s="86" t="s">
        <v>1</v>
      </c>
      <c r="F2" s="86"/>
      <c r="G2" s="86"/>
    </row>
    <row r="4" customFormat="false" ht="13.5" hidden="false" customHeight="false" outlineLevel="0" collapsed="false"/>
    <row r="5" customFormat="false" ht="16.5" hidden="false" customHeight="false" outlineLevel="0" collapsed="false">
      <c r="C5" s="5" t="s">
        <v>2</v>
      </c>
      <c r="D5" s="5"/>
      <c r="E5" s="5"/>
      <c r="G5" s="5" t="s">
        <v>4</v>
      </c>
      <c r="H5" s="5"/>
      <c r="I5" s="5"/>
    </row>
    <row r="6" customFormat="false" ht="15.75" hidden="false" customHeight="false" outlineLevel="0" collapsed="false">
      <c r="C6" s="8"/>
      <c r="D6" s="8" t="s">
        <v>6</v>
      </c>
      <c r="E6" s="8" t="s">
        <v>132</v>
      </c>
      <c r="G6" s="8"/>
      <c r="H6" s="8" t="s">
        <v>6</v>
      </c>
      <c r="I6" s="8" t="s">
        <v>132</v>
      </c>
      <c r="K6" s="87" t="s">
        <v>2</v>
      </c>
      <c r="L6" s="88"/>
      <c r="M6" s="87" t="s">
        <v>8</v>
      </c>
      <c r="O6" s="89" t="s">
        <v>9</v>
      </c>
    </row>
    <row r="7" customFormat="false" ht="16.5" hidden="false" customHeight="false" outlineLevel="0" collapsed="false">
      <c r="A7" s="11" t="s">
        <v>10</v>
      </c>
      <c r="B7" s="12"/>
      <c r="C7" s="13" t="s">
        <v>11</v>
      </c>
      <c r="D7" s="13" t="s">
        <v>13</v>
      </c>
      <c r="E7" s="13" t="s">
        <v>11</v>
      </c>
      <c r="G7" s="13" t="s">
        <v>11</v>
      </c>
      <c r="H7" s="13" t="s">
        <v>13</v>
      </c>
      <c r="I7" s="13" t="s">
        <v>11</v>
      </c>
      <c r="K7" s="90" t="s">
        <v>15</v>
      </c>
      <c r="L7" s="88"/>
      <c r="M7" s="90" t="s">
        <v>15</v>
      </c>
      <c r="O7" s="91" t="s">
        <v>16</v>
      </c>
    </row>
    <row r="9" customFormat="false" ht="15.75" hidden="false" customHeight="false" outlineLevel="0" collapsed="false">
      <c r="A9" s="92" t="s">
        <v>153</v>
      </c>
      <c r="C9" s="93" t="n">
        <v>0</v>
      </c>
      <c r="D9" s="94" t="n">
        <v>0</v>
      </c>
      <c r="E9" s="85" t="n">
        <f aca="false">C9-D9</f>
        <v>0</v>
      </c>
      <c r="G9" s="93" t="n">
        <v>0</v>
      </c>
      <c r="H9" s="85" t="n">
        <v>2.7</v>
      </c>
      <c r="I9" s="85" t="n">
        <f aca="false">G9-H9</f>
        <v>-2.7</v>
      </c>
      <c r="K9" s="95" t="n">
        <v>0</v>
      </c>
      <c r="L9" s="96"/>
      <c r="M9" s="96" t="n">
        <v>17</v>
      </c>
      <c r="N9" s="96"/>
      <c r="O9" s="96" t="n">
        <f aca="false">K9-M9</f>
        <v>-17</v>
      </c>
    </row>
    <row r="10" customFormat="false" ht="6" hidden="false" customHeight="true" outlineLevel="0" collapsed="false">
      <c r="E10" s="97"/>
      <c r="I10" s="97"/>
      <c r="K10" s="96"/>
      <c r="L10" s="96"/>
      <c r="M10" s="96"/>
      <c r="N10" s="96"/>
      <c r="O10" s="96"/>
    </row>
    <row r="11" customFormat="false" ht="15.75" hidden="false" customHeight="false" outlineLevel="0" collapsed="false">
      <c r="A11" s="92" t="s">
        <v>134</v>
      </c>
      <c r="K11" s="96"/>
      <c r="L11" s="96"/>
      <c r="M11" s="96"/>
      <c r="N11" s="96"/>
      <c r="O11" s="96"/>
    </row>
    <row r="12" customFormat="false" ht="15" hidden="false" customHeight="false" outlineLevel="0" collapsed="false">
      <c r="A12" s="98" t="s">
        <v>135</v>
      </c>
      <c r="C12" s="85"/>
      <c r="D12" s="85"/>
      <c r="E12" s="85" t="n">
        <f aca="false">C12-D12</f>
        <v>0</v>
      </c>
      <c r="G12" s="85"/>
      <c r="H12" s="85"/>
      <c r="I12" s="85" t="n">
        <f aca="false">G12-H12</f>
        <v>0</v>
      </c>
      <c r="K12" s="96"/>
      <c r="L12" s="96"/>
      <c r="M12" s="96"/>
      <c r="N12" s="96"/>
      <c r="O12" s="96"/>
    </row>
    <row r="13" customFormat="false" ht="12.75" hidden="false" customHeight="false" outlineLevel="0" collapsed="false">
      <c r="K13" s="96"/>
      <c r="L13" s="96"/>
      <c r="M13" s="96"/>
      <c r="N13" s="96"/>
      <c r="O13" s="96"/>
    </row>
    <row r="14" customFormat="false" ht="15.75" hidden="false" customHeight="false" outlineLevel="0" collapsed="false">
      <c r="A14" s="92" t="s">
        <v>137</v>
      </c>
      <c r="E14" s="85" t="n">
        <f aca="false">C14-D14</f>
        <v>0</v>
      </c>
      <c r="I14" s="85" t="n">
        <f aca="false">G14-H14</f>
        <v>0</v>
      </c>
      <c r="K14" s="96"/>
      <c r="L14" s="96"/>
      <c r="M14" s="96"/>
      <c r="N14" s="96"/>
      <c r="O14" s="96"/>
    </row>
    <row r="15" customFormat="false" ht="12.75" hidden="false" customHeight="false" outlineLevel="0" collapsed="false">
      <c r="K15" s="96"/>
      <c r="L15" s="96"/>
      <c r="M15" s="96"/>
      <c r="N15" s="96"/>
      <c r="O15" s="96"/>
    </row>
    <row r="16" customFormat="false" ht="15.75" hidden="false" customHeight="false" outlineLevel="0" collapsed="false">
      <c r="A16" s="92" t="s">
        <v>138</v>
      </c>
      <c r="C16" s="85"/>
      <c r="D16" s="85"/>
      <c r="E16" s="85" t="n">
        <f aca="false">C16-D16</f>
        <v>0</v>
      </c>
      <c r="G16" s="85"/>
      <c r="H16" s="85"/>
      <c r="I16" s="85" t="n">
        <f aca="false">G16-H16</f>
        <v>0</v>
      </c>
      <c r="K16" s="96"/>
      <c r="L16" s="96"/>
      <c r="M16" s="96"/>
      <c r="N16" s="96"/>
      <c r="O16" s="96"/>
    </row>
    <row r="17" customFormat="false" ht="12.75" hidden="false" customHeight="false" outlineLevel="0" collapsed="false">
      <c r="K17" s="96"/>
      <c r="L17" s="96"/>
      <c r="M17" s="96"/>
      <c r="N17" s="96"/>
      <c r="O17" s="96"/>
    </row>
    <row r="18" customFormat="false" ht="15" hidden="false" customHeight="false" outlineLevel="0" collapsed="false">
      <c r="B18" s="99" t="s">
        <v>14</v>
      </c>
      <c r="C18" s="100" t="n">
        <f aca="false">SUM(C9:C17)</f>
        <v>0</v>
      </c>
      <c r="D18" s="41" t="n">
        <f aca="false">SUM(D9:D17)</f>
        <v>0</v>
      </c>
      <c r="E18" s="41" t="n">
        <f aca="false">SUM(E9:E17)</f>
        <v>0</v>
      </c>
      <c r="G18" s="100" t="n">
        <f aca="false">SUM(G9:G17)</f>
        <v>0</v>
      </c>
      <c r="H18" s="41" t="n">
        <f aca="false">SUM(H9:H17)</f>
        <v>2.7</v>
      </c>
      <c r="I18" s="41" t="n">
        <f aca="false">SUM(I9:I17)</f>
        <v>-2.7</v>
      </c>
      <c r="K18" s="35" t="n">
        <f aca="false">SUM(K9:K17)</f>
        <v>0</v>
      </c>
      <c r="L18" s="96"/>
      <c r="M18" s="35" t="n">
        <f aca="false">SUM(M9:M17)</f>
        <v>17</v>
      </c>
      <c r="N18" s="96"/>
      <c r="O18" s="35" t="n">
        <f aca="false">SUM(O9:O17)</f>
        <v>-17</v>
      </c>
    </row>
    <row r="19" customFormat="false" ht="15" hidden="false" customHeight="false" outlineLevel="0" collapsed="false">
      <c r="B19" s="99"/>
    </row>
    <row r="20" customFormat="false" ht="15" hidden="false" customHeight="false" outlineLevel="0" collapsed="false">
      <c r="B20" s="99" t="s">
        <v>139</v>
      </c>
      <c r="E20" s="85"/>
      <c r="I20" s="85"/>
    </row>
    <row r="21" customFormat="false" ht="15" hidden="false" customHeight="false" outlineLevel="0" collapsed="false">
      <c r="B21" s="99"/>
    </row>
    <row r="22" customFormat="false" ht="15.75" hidden="false" customHeight="false" outlineLevel="0" collapsed="false">
      <c r="B22" s="99" t="s">
        <v>140</v>
      </c>
      <c r="E22" s="76" t="n">
        <f aca="false">SUM(E18:E21)</f>
        <v>0</v>
      </c>
      <c r="I22" s="76" t="n">
        <f aca="false">SUM(I18:I21)</f>
        <v>-2.7</v>
      </c>
    </row>
    <row r="23" customFormat="false" ht="13.5" hidden="false" customHeight="false" outlineLevel="0" collapsed="false"/>
    <row r="25" customFormat="false" ht="12.75" hidden="false" customHeight="false" outlineLevel="0" collapsed="false">
      <c r="A25" s="101"/>
    </row>
  </sheetData>
  <mergeCells count="4">
    <mergeCell ref="D1:H1"/>
    <mergeCell ref="E2:G2"/>
    <mergeCell ref="C5:E5"/>
    <mergeCell ref="G5:I5"/>
  </mergeCells>
  <printOptions headings="false" gridLines="false" gridLinesSet="true" horizontalCentered="false" verticalCentered="false"/>
  <pageMargins left="0.509722222222222" right="0.409722222222222" top="0.240277777777778" bottom="0.19027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2001-09-05T16:20:39Z</dcterms:created>
  <dc:creator>cmayeux</dc:creator>
  <dc:description/>
  <dc:language>en-US</dc:language>
  <cp:lastModifiedBy>cmayeux</cp:lastModifiedBy>
  <cp:lastPrinted>2001-11-12T14:27:40Z</cp:lastPrinted>
  <dcterms:modified xsi:type="dcterms:W3CDTF">2001-11-12T14:28:40Z</dcterms:modified>
  <cp:revision>0</cp:revision>
  <dc:subject/>
  <dc:title/>
</cp:coreProperties>
</file>