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tention Payment Scenerio" sheetId="1" state="visible" r:id="rId3"/>
    <sheet name="Business Unit Payment" sheetId="2" state="visible" r:id="rId4"/>
    <sheet name="Sheet3" sheetId="3" state="visible" r:id="rId5"/>
  </sheets>
  <definedNames>
    <definedName function="false" hidden="false" localSheetId="0" name="_xlnm.Print_Area" vbProcedure="false">'Retention Payment Scenerio'!$A$1:$J$27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<sst xmlns="http://schemas.openxmlformats.org/spreadsheetml/2006/main" count="47" uniqueCount="43">
  <si>
    <t xml:space="preserve">CONFIDENTIAL - West Gas Trading and Origination - CONFIDENTIAL</t>
  </si>
  <si>
    <t xml:space="preserve">Retention Payment Scenerios</t>
  </si>
  <si>
    <t xml:space="preserve">per employee</t>
  </si>
  <si>
    <t xml:space="preserve">Employee Name</t>
  </si>
  <si>
    <t xml:space="preserve">Distribution</t>
  </si>
  <si>
    <t xml:space="preserve">Phillip Allen</t>
  </si>
  <si>
    <t xml:space="preserve">Mike Grigsby</t>
  </si>
  <si>
    <t xml:space="preserve">Barry Tycholiz</t>
  </si>
  <si>
    <t xml:space="preserve">Frank Ermis</t>
  </si>
  <si>
    <t xml:space="preserve">Keith Holst</t>
  </si>
  <si>
    <t xml:space="preserve">Mark Whitt</t>
  </si>
  <si>
    <t xml:space="preserve">Matt Smith</t>
  </si>
  <si>
    <t xml:space="preserve">Paul Lucci</t>
  </si>
  <si>
    <t xml:space="preserve">Jay Reitmeyer</t>
  </si>
  <si>
    <t xml:space="preserve">Matt Lenhart</t>
  </si>
  <si>
    <t xml:space="preserve">Stephanie Miller</t>
  </si>
  <si>
    <t xml:space="preserve">Kim Ward</t>
  </si>
  <si>
    <t xml:space="preserve">Steve South</t>
  </si>
  <si>
    <t xml:space="preserve">Jason Wolfe</t>
  </si>
  <si>
    <t xml:space="preserve">Mog Heu</t>
  </si>
  <si>
    <t xml:space="preserve">Theresea Stabb</t>
  </si>
  <si>
    <t xml:space="preserve">Susan Scott</t>
  </si>
  <si>
    <t xml:space="preserve">Jane Tholt</t>
  </si>
  <si>
    <t xml:space="preserve">Tory Kuykendall</t>
  </si>
  <si>
    <t xml:space="preserve">Payment Amount</t>
  </si>
  <si>
    <t xml:space="preserve"> </t>
  </si>
  <si>
    <t xml:space="preserve">Power</t>
  </si>
  <si>
    <t xml:space="preserve">Gas</t>
  </si>
  <si>
    <t xml:space="preserve">Canada</t>
  </si>
  <si>
    <t xml:space="preserve">Other</t>
  </si>
  <si>
    <t xml:space="preserve">Headcount</t>
  </si>
  <si>
    <t xml:space="preserve">East Power</t>
  </si>
  <si>
    <t xml:space="preserve">East Gas</t>
  </si>
  <si>
    <t xml:space="preserve">Gas/Power/Trading</t>
  </si>
  <si>
    <t xml:space="preserve">West Power</t>
  </si>
  <si>
    <t xml:space="preserve">Central Gas</t>
  </si>
  <si>
    <t xml:space="preserve">West Gas</t>
  </si>
  <si>
    <t xml:space="preserve">Fin Trading</t>
  </si>
  <si>
    <t xml:space="preserve">Texas</t>
  </si>
  <si>
    <t xml:space="preserve">Total Orig &amp; Trading</t>
  </si>
  <si>
    <t xml:space="preserve">Fundy's</t>
  </si>
  <si>
    <t xml:space="preserve">Structuring</t>
  </si>
  <si>
    <t xml:space="preserve">Weather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</si>
</sst>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\$* #,##0.00_);_(\$* \(#,##0.00\);_(\$* \-??_);_(@_)"/>
    <numFmt numFmtId="166" formatCode="0%"/>
    <numFmt numFmtId="167" formatCode="0.00%"/>
    <numFmt numFmtId="168" formatCode="_(\$* #,##0_);_(\$* \(#,##0\);_(\$* \-??_);_(@_)"/>
    <numFmt numFmtId="169" formatCode="_(* #,##0.00_);_(* \(#,##0.0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8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8"/>
      <name val="Arial"/>
      <family val="2"/>
    </font>
  </fonts>
  <fills count="2">
    <fill>
      <patternFill patternType="none"/>
    </fill>
    <fill>
      <patternFill patternType="gray125"/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5.99"/>
    <col collapsed="false" customWidth="true" hidden="false" outlineLevel="0" max="3" min="3" style="0" width="15.56"/>
    <col collapsed="false" customWidth="true" hidden="false" outlineLevel="0" max="5" min="4" style="0" width="14.99"/>
    <col collapsed="false" customWidth="true" hidden="false" outlineLevel="0" max="6" min="6" style="0" width="18.7"/>
    <col collapsed="false" customWidth="true" hidden="false" outlineLevel="0" max="10" min="7" style="0" width="14.99"/>
  </cols>
  <sheetData>
    <row r="1" customFormat="false" ht="20.25" hidden="false" customHeight="false" outlineLevel="0" collapsed="false">
      <c r="D1" s="1" t="s">
        <v>0</v>
      </c>
      <c r="E1" s="1"/>
      <c r="F1" s="1"/>
      <c r="G1" s="1"/>
      <c r="H1" s="1"/>
      <c r="I1" s="1"/>
      <c r="J1" s="1"/>
    </row>
    <row r="2" customFormat="false" ht="23.25" hidden="false" customHeight="false" outlineLevel="0" collapsed="false">
      <c r="D2" s="2"/>
      <c r="E2" s="2"/>
      <c r="F2" s="2"/>
      <c r="G2" s="2"/>
      <c r="H2" s="2"/>
      <c r="I2" s="2"/>
      <c r="J2" s="2"/>
    </row>
    <row r="3" customFormat="false" ht="18" hidden="false" customHeight="false" outlineLevel="0" collapsed="false">
      <c r="D3" s="3" t="s">
        <v>1</v>
      </c>
      <c r="E3" s="3"/>
      <c r="F3" s="3"/>
      <c r="G3" s="3"/>
      <c r="H3" s="3"/>
      <c r="I3" s="3"/>
      <c r="J3" s="3"/>
    </row>
    <row r="4" customFormat="false" ht="13.5" hidden="false" customHeight="false" outlineLevel="0" collapsed="false">
      <c r="C4" s="4" t="s">
        <v>2</v>
      </c>
      <c r="D4" s="5" t="n">
        <f aca="false">D5/19</f>
        <v>368421.052631579</v>
      </c>
      <c r="E4" s="5" t="n">
        <f aca="false">E5/19</f>
        <v>315789.473684211</v>
      </c>
      <c r="F4" s="5" t="n">
        <f aca="false">F5/19</f>
        <v>263157.894736842</v>
      </c>
      <c r="G4" s="5" t="n">
        <f aca="false">G5/19</f>
        <v>210526.315789474</v>
      </c>
      <c r="H4" s="5" t="n">
        <f aca="false">H5/19</f>
        <v>157894.736842105</v>
      </c>
      <c r="I4" s="5" t="n">
        <f aca="false">I5/19</f>
        <v>105263.157894737</v>
      </c>
      <c r="J4" s="5" t="n">
        <f aca="false">J5/19</f>
        <v>52631.5789473684</v>
      </c>
    </row>
    <row r="5" customFormat="false" ht="13.5" hidden="false" customHeight="false" outlineLevel="0" collapsed="false">
      <c r="B5" s="6" t="s">
        <v>3</v>
      </c>
      <c r="C5" s="7" t="s">
        <v>4</v>
      </c>
      <c r="D5" s="8" t="n">
        <v>7000000</v>
      </c>
      <c r="E5" s="9" t="n">
        <v>6000000</v>
      </c>
      <c r="F5" s="9" t="n">
        <v>5000000</v>
      </c>
      <c r="G5" s="9" t="n">
        <v>4000000</v>
      </c>
      <c r="H5" s="9" t="n">
        <v>3000000</v>
      </c>
      <c r="I5" s="9" t="n">
        <v>2000000</v>
      </c>
      <c r="J5" s="10" t="n">
        <v>1000000</v>
      </c>
    </row>
    <row r="6" customFormat="false" ht="12.75" hidden="false" customHeight="false" outlineLevel="0" collapsed="false">
      <c r="A6" s="11" t="n">
        <v>1</v>
      </c>
      <c r="B6" s="4" t="s">
        <v>5</v>
      </c>
      <c r="C6" s="12" t="n">
        <f aca="false">D6/$D$5</f>
        <v>0.25</v>
      </c>
      <c r="D6" s="13" t="n">
        <v>1750000</v>
      </c>
      <c r="E6" s="14" t="n">
        <f aca="false">C6*$E$5</f>
        <v>1500000</v>
      </c>
      <c r="F6" s="14" t="n">
        <f aca="false">C6*$F$5</f>
        <v>1250000</v>
      </c>
      <c r="G6" s="14" t="n">
        <f aca="false">C6*$G$5</f>
        <v>1000000</v>
      </c>
      <c r="H6" s="14" t="n">
        <f aca="false">C6*$H$5</f>
        <v>750000</v>
      </c>
      <c r="I6" s="14" t="n">
        <f aca="false">C6*$I$5</f>
        <v>500000</v>
      </c>
      <c r="J6" s="15" t="n">
        <f aca="false">C6*$J$5</f>
        <v>250000</v>
      </c>
    </row>
    <row r="7" customFormat="false" ht="12.75" hidden="false" customHeight="false" outlineLevel="0" collapsed="false">
      <c r="A7" s="11" t="n">
        <v>2</v>
      </c>
      <c r="B7" s="4" t="s">
        <v>6</v>
      </c>
      <c r="C7" s="12" t="n">
        <f aca="false">D7/$D$5</f>
        <v>0.2</v>
      </c>
      <c r="D7" s="16" t="n">
        <v>1400000</v>
      </c>
      <c r="E7" s="17" t="n">
        <f aca="false">C7*$E$5</f>
        <v>1200000</v>
      </c>
      <c r="F7" s="17" t="n">
        <f aca="false">C7*$F$5</f>
        <v>1000000</v>
      </c>
      <c r="G7" s="17" t="n">
        <f aca="false">C7*$G$5</f>
        <v>800000</v>
      </c>
      <c r="H7" s="17" t="n">
        <f aca="false">C7*$H$5</f>
        <v>600000</v>
      </c>
      <c r="I7" s="17" t="n">
        <f aca="false">C7*$I$5</f>
        <v>400000</v>
      </c>
      <c r="J7" s="18" t="n">
        <f aca="false">C7*$J$5</f>
        <v>200000</v>
      </c>
    </row>
    <row r="8" customFormat="false" ht="12.75" hidden="false" customHeight="false" outlineLevel="0" collapsed="false">
      <c r="A8" s="11" t="n">
        <v>3</v>
      </c>
      <c r="B8" s="4" t="s">
        <v>7</v>
      </c>
      <c r="C8" s="12" t="n">
        <f aca="false">D8/$D$5</f>
        <v>0.157142857142857</v>
      </c>
      <c r="D8" s="16" t="n">
        <v>1100000</v>
      </c>
      <c r="E8" s="17" t="n">
        <f aca="false">C8*$E$5</f>
        <v>942857.142857143</v>
      </c>
      <c r="F8" s="17" t="n">
        <f aca="false">C8*$F$5</f>
        <v>785714.285714286</v>
      </c>
      <c r="G8" s="17" t="n">
        <f aca="false">C8*$G$5</f>
        <v>628571.428571429</v>
      </c>
      <c r="H8" s="17" t="n">
        <f aca="false">C8*$H$5</f>
        <v>471428.571428571</v>
      </c>
      <c r="I8" s="17" t="n">
        <f aca="false">C8*$I$5</f>
        <v>314285.714285714</v>
      </c>
      <c r="J8" s="18" t="n">
        <f aca="false">C8*$J$5</f>
        <v>157142.857142857</v>
      </c>
    </row>
    <row r="9" customFormat="false" ht="12.75" hidden="false" customHeight="false" outlineLevel="0" collapsed="false">
      <c r="A9" s="11" t="n">
        <v>4</v>
      </c>
      <c r="B9" s="4" t="s">
        <v>8</v>
      </c>
      <c r="C9" s="12" t="n">
        <f aca="false">D9/$D$5</f>
        <v>0.110714285714286</v>
      </c>
      <c r="D9" s="16" t="n">
        <v>775000</v>
      </c>
      <c r="E9" s="17" t="n">
        <f aca="false">C9*$E$5</f>
        <v>664285.714285714</v>
      </c>
      <c r="F9" s="17" t="n">
        <f aca="false">C9*$F$5</f>
        <v>553571.428571429</v>
      </c>
      <c r="G9" s="17" t="n">
        <f aca="false">C9*$G$5</f>
        <v>442857.142857143</v>
      </c>
      <c r="H9" s="17" t="n">
        <f aca="false">C9*$H$5</f>
        <v>332142.857142857</v>
      </c>
      <c r="I9" s="17" t="n">
        <f aca="false">C9*$I$5</f>
        <v>221428.571428571</v>
      </c>
      <c r="J9" s="18" t="n">
        <f aca="false">C9*$J$5</f>
        <v>110714.285714286</v>
      </c>
    </row>
    <row r="10" customFormat="false" ht="12.75" hidden="false" customHeight="false" outlineLevel="0" collapsed="false">
      <c r="A10" s="11" t="n">
        <v>5</v>
      </c>
      <c r="B10" s="4" t="s">
        <v>9</v>
      </c>
      <c r="C10" s="12" t="n">
        <f aca="false">D10/$D$5</f>
        <v>0.05</v>
      </c>
      <c r="D10" s="16" t="n">
        <v>350000</v>
      </c>
      <c r="E10" s="17" t="n">
        <f aca="false">C10*$E$5</f>
        <v>300000</v>
      </c>
      <c r="F10" s="17" t="n">
        <f aca="false">C10*$F$5</f>
        <v>250000</v>
      </c>
      <c r="G10" s="17" t="n">
        <f aca="false">C10*$G$5</f>
        <v>200000</v>
      </c>
      <c r="H10" s="17" t="n">
        <f aca="false">C10*$H$5</f>
        <v>150000</v>
      </c>
      <c r="I10" s="17" t="n">
        <f aca="false">C10*$I$5</f>
        <v>100000</v>
      </c>
      <c r="J10" s="18" t="n">
        <f aca="false">C10*$J$5</f>
        <v>50000</v>
      </c>
    </row>
    <row r="11" customFormat="false" ht="12.75" hidden="false" customHeight="false" outlineLevel="0" collapsed="false">
      <c r="A11" s="11" t="n">
        <v>6</v>
      </c>
      <c r="B11" s="4" t="s">
        <v>10</v>
      </c>
      <c r="C11" s="12" t="n">
        <f aca="false">D11/$D$5</f>
        <v>0.05</v>
      </c>
      <c r="D11" s="16" t="n">
        <v>350000</v>
      </c>
      <c r="E11" s="17" t="n">
        <f aca="false">C11*$E$5</f>
        <v>300000</v>
      </c>
      <c r="F11" s="17" t="n">
        <f aca="false">C11*$F$5</f>
        <v>250000</v>
      </c>
      <c r="G11" s="17" t="n">
        <f aca="false">C11*$G$5</f>
        <v>200000</v>
      </c>
      <c r="H11" s="17" t="n">
        <f aca="false">C11*$H$5</f>
        <v>150000</v>
      </c>
      <c r="I11" s="17" t="n">
        <f aca="false">C11*$I$5</f>
        <v>100000</v>
      </c>
      <c r="J11" s="18" t="n">
        <f aca="false">C11*$J$5</f>
        <v>50000</v>
      </c>
    </row>
    <row r="12" customFormat="false" ht="12.75" hidden="false" customHeight="false" outlineLevel="0" collapsed="false">
      <c r="A12" s="11" t="n">
        <v>7</v>
      </c>
      <c r="B12" s="4" t="s">
        <v>11</v>
      </c>
      <c r="C12" s="12" t="n">
        <f aca="false">D12/$D$5</f>
        <v>0.0357142857142857</v>
      </c>
      <c r="D12" s="16" t="n">
        <v>250000</v>
      </c>
      <c r="E12" s="17" t="n">
        <f aca="false">C12*$E$5</f>
        <v>214285.714285714</v>
      </c>
      <c r="F12" s="17" t="n">
        <f aca="false">C12*$F$5</f>
        <v>178571.428571429</v>
      </c>
      <c r="G12" s="17" t="n">
        <f aca="false">C12*$G$5</f>
        <v>142857.142857143</v>
      </c>
      <c r="H12" s="17" t="n">
        <f aca="false">C12*$H$5</f>
        <v>107142.857142857</v>
      </c>
      <c r="I12" s="17" t="n">
        <f aca="false">C12*$I$5</f>
        <v>71428.5714285714</v>
      </c>
      <c r="J12" s="18" t="n">
        <f aca="false">C12*$J$5</f>
        <v>35714.2857142857</v>
      </c>
    </row>
    <row r="13" customFormat="false" ht="12.75" hidden="false" customHeight="false" outlineLevel="0" collapsed="false">
      <c r="A13" s="11" t="n">
        <v>8</v>
      </c>
      <c r="B13" s="4" t="s">
        <v>12</v>
      </c>
      <c r="C13" s="12" t="n">
        <f aca="false">D13/$D$5</f>
        <v>0.0285714285714286</v>
      </c>
      <c r="D13" s="16" t="n">
        <v>200000</v>
      </c>
      <c r="E13" s="17" t="n">
        <f aca="false">C13*$E$5</f>
        <v>171428.571428571</v>
      </c>
      <c r="F13" s="17" t="n">
        <f aca="false">C13*$F$5</f>
        <v>142857.142857143</v>
      </c>
      <c r="G13" s="17" t="n">
        <f aca="false">C13*$G$5</f>
        <v>114285.714285714</v>
      </c>
      <c r="H13" s="17" t="n">
        <f aca="false">C13*$H$5</f>
        <v>85714.2857142857</v>
      </c>
      <c r="I13" s="17" t="n">
        <f aca="false">C13*$I$5</f>
        <v>57142.8571428571</v>
      </c>
      <c r="J13" s="18" t="n">
        <f aca="false">C13*$J$5</f>
        <v>28571.4285714286</v>
      </c>
    </row>
    <row r="14" customFormat="false" ht="12.75" hidden="false" customHeight="false" outlineLevel="0" collapsed="false">
      <c r="A14" s="11" t="n">
        <v>9</v>
      </c>
      <c r="B14" s="4" t="s">
        <v>13</v>
      </c>
      <c r="C14" s="12" t="n">
        <f aca="false">D14/$D$5</f>
        <v>0.0178571428571429</v>
      </c>
      <c r="D14" s="16" t="n">
        <v>125000</v>
      </c>
      <c r="E14" s="17" t="n">
        <f aca="false">C14*$E$5</f>
        <v>107142.857142857</v>
      </c>
      <c r="F14" s="17" t="n">
        <f aca="false">C14*$F$5</f>
        <v>89285.7142857143</v>
      </c>
      <c r="G14" s="17" t="n">
        <f aca="false">C14*$G$5</f>
        <v>71428.5714285714</v>
      </c>
      <c r="H14" s="17" t="n">
        <f aca="false">C14*$H$5</f>
        <v>53571.4285714286</v>
      </c>
      <c r="I14" s="17" t="n">
        <f aca="false">C14*$I$5</f>
        <v>35714.2857142857</v>
      </c>
      <c r="J14" s="18" t="n">
        <f aca="false">C14*$J$5</f>
        <v>17857.1428571429</v>
      </c>
    </row>
    <row r="15" customFormat="false" ht="12.75" hidden="false" customHeight="false" outlineLevel="0" collapsed="false">
      <c r="A15" s="11" t="n">
        <v>10</v>
      </c>
      <c r="B15" s="4" t="s">
        <v>14</v>
      </c>
      <c r="C15" s="12" t="n">
        <f aca="false">D15/$D$5</f>
        <v>0.0142857142857143</v>
      </c>
      <c r="D15" s="16" t="n">
        <v>100000</v>
      </c>
      <c r="E15" s="17" t="n">
        <f aca="false">C15*$E$5</f>
        <v>85714.2857142857</v>
      </c>
      <c r="F15" s="17" t="n">
        <f aca="false">C15*$F$5</f>
        <v>71428.5714285714</v>
      </c>
      <c r="G15" s="17" t="n">
        <f aca="false">C15*$G$5</f>
        <v>57142.8571428571</v>
      </c>
      <c r="H15" s="17" t="n">
        <f aca="false">C15*$H$5</f>
        <v>42857.1428571429</v>
      </c>
      <c r="I15" s="17" t="n">
        <f aca="false">C15*$I$5</f>
        <v>28571.4285714286</v>
      </c>
      <c r="J15" s="18" t="n">
        <f aca="false">C15*$J$5</f>
        <v>14285.7142857143</v>
      </c>
    </row>
    <row r="16" customFormat="false" ht="12.75" hidden="false" customHeight="false" outlineLevel="0" collapsed="false">
      <c r="A16" s="11" t="n">
        <v>11</v>
      </c>
      <c r="B16" s="4" t="s">
        <v>15</v>
      </c>
      <c r="C16" s="12" t="n">
        <f aca="false">D16/$D$5</f>
        <v>0.0142857142857143</v>
      </c>
      <c r="D16" s="16" t="n">
        <v>100000</v>
      </c>
      <c r="E16" s="17" t="n">
        <f aca="false">C16*$E$5</f>
        <v>85714.2857142857</v>
      </c>
      <c r="F16" s="17" t="n">
        <f aca="false">C16*$F$5</f>
        <v>71428.5714285714</v>
      </c>
      <c r="G16" s="17" t="n">
        <f aca="false">C16*$G$5</f>
        <v>57142.8571428571</v>
      </c>
      <c r="H16" s="17" t="n">
        <f aca="false">C16*$H$5</f>
        <v>42857.1428571429</v>
      </c>
      <c r="I16" s="17" t="n">
        <f aca="false">C16*$I$5</f>
        <v>28571.4285714286</v>
      </c>
      <c r="J16" s="18" t="n">
        <f aca="false">C16*$J$5</f>
        <v>14285.7142857143</v>
      </c>
    </row>
    <row r="17" customFormat="false" ht="12.75" hidden="false" customHeight="false" outlineLevel="0" collapsed="false">
      <c r="A17" s="11" t="n">
        <v>12</v>
      </c>
      <c r="B17" s="4" t="s">
        <v>16</v>
      </c>
      <c r="C17" s="12" t="n">
        <f aca="false">D17/$D$5</f>
        <v>0.0142857142857143</v>
      </c>
      <c r="D17" s="16" t="n">
        <v>100000</v>
      </c>
      <c r="E17" s="17" t="n">
        <f aca="false">C17*$E$5</f>
        <v>85714.2857142857</v>
      </c>
      <c r="F17" s="17" t="n">
        <f aca="false">C17*$F$5</f>
        <v>71428.5714285714</v>
      </c>
      <c r="G17" s="17" t="n">
        <f aca="false">C17*$G$5</f>
        <v>57142.8571428571</v>
      </c>
      <c r="H17" s="17" t="n">
        <f aca="false">C17*$H$5</f>
        <v>42857.1428571429</v>
      </c>
      <c r="I17" s="17" t="n">
        <f aca="false">C17*$I$5</f>
        <v>28571.4285714286</v>
      </c>
      <c r="J17" s="18" t="n">
        <f aca="false">C17*$J$5</f>
        <v>14285.7142857143</v>
      </c>
    </row>
    <row r="18" customFormat="false" ht="12.75" hidden="false" customHeight="false" outlineLevel="0" collapsed="false">
      <c r="A18" s="11" t="n">
        <v>13</v>
      </c>
      <c r="B18" s="4" t="s">
        <v>17</v>
      </c>
      <c r="C18" s="12" t="n">
        <f aca="false">D18/$D$5</f>
        <v>0.0142857142857143</v>
      </c>
      <c r="D18" s="16" t="n">
        <v>100000</v>
      </c>
      <c r="E18" s="17" t="n">
        <f aca="false">C18*$E$5</f>
        <v>85714.2857142857</v>
      </c>
      <c r="F18" s="17" t="n">
        <f aca="false">C18*$F$5</f>
        <v>71428.5714285714</v>
      </c>
      <c r="G18" s="17" t="n">
        <f aca="false">C18*$G$5</f>
        <v>57142.8571428571</v>
      </c>
      <c r="H18" s="17" t="n">
        <f aca="false">C18*$H$5</f>
        <v>42857.1428571429</v>
      </c>
      <c r="I18" s="17" t="n">
        <f aca="false">C18*$I$5</f>
        <v>28571.4285714286</v>
      </c>
      <c r="J18" s="18" t="n">
        <f aca="false">C18*$J$5</f>
        <v>14285.7142857143</v>
      </c>
    </row>
    <row r="19" customFormat="false" ht="12.75" hidden="false" customHeight="false" outlineLevel="0" collapsed="false">
      <c r="A19" s="11" t="n">
        <v>14</v>
      </c>
      <c r="B19" s="4" t="s">
        <v>18</v>
      </c>
      <c r="C19" s="12" t="n">
        <f aca="false">D19/$D$5</f>
        <v>0.0107142857142857</v>
      </c>
      <c r="D19" s="16" t="n">
        <v>75000</v>
      </c>
      <c r="E19" s="17" t="n">
        <f aca="false">C19*$E$5</f>
        <v>64285.7142857143</v>
      </c>
      <c r="F19" s="17" t="n">
        <f aca="false">C19*$F$5</f>
        <v>53571.4285714286</v>
      </c>
      <c r="G19" s="17" t="n">
        <f aca="false">C19*$G$5</f>
        <v>42857.1428571429</v>
      </c>
      <c r="H19" s="17" t="n">
        <f aca="false">C19*$H$5</f>
        <v>32142.8571428571</v>
      </c>
      <c r="I19" s="17" t="n">
        <f aca="false">C19*$I$5</f>
        <v>21428.5714285714</v>
      </c>
      <c r="J19" s="18" t="n">
        <f aca="false">C19*$J$5</f>
        <v>10714.2857142857</v>
      </c>
    </row>
    <row r="20" customFormat="false" ht="12.75" hidden="false" customHeight="false" outlineLevel="0" collapsed="false">
      <c r="A20" s="11" t="n">
        <v>15</v>
      </c>
      <c r="B20" s="4" t="s">
        <v>19</v>
      </c>
      <c r="C20" s="12" t="n">
        <f aca="false">D20/$D$5</f>
        <v>0.00714285714285714</v>
      </c>
      <c r="D20" s="16" t="n">
        <v>50000</v>
      </c>
      <c r="E20" s="17" t="n">
        <f aca="false">C20*$E$5</f>
        <v>42857.1428571429</v>
      </c>
      <c r="F20" s="17" t="n">
        <f aca="false">C20*$F$5</f>
        <v>35714.2857142857</v>
      </c>
      <c r="G20" s="17" t="n">
        <f aca="false">C20*$G$5</f>
        <v>28571.4285714286</v>
      </c>
      <c r="H20" s="17" t="n">
        <f aca="false">C20*$H$5</f>
        <v>21428.5714285714</v>
      </c>
      <c r="I20" s="17" t="n">
        <f aca="false">C20*$I$5</f>
        <v>14285.7142857143</v>
      </c>
      <c r="J20" s="18" t="n">
        <f aca="false">C20*$J$5</f>
        <v>7142.85714285714</v>
      </c>
    </row>
    <row r="21" customFormat="false" ht="12.75" hidden="false" customHeight="false" outlineLevel="0" collapsed="false">
      <c r="A21" s="11" t="n">
        <v>16</v>
      </c>
      <c r="B21" s="4" t="s">
        <v>20</v>
      </c>
      <c r="C21" s="12" t="n">
        <f aca="false">D21/$D$5</f>
        <v>0.0107142857142857</v>
      </c>
      <c r="D21" s="16" t="n">
        <v>75000</v>
      </c>
      <c r="E21" s="17" t="n">
        <f aca="false">C21*$E$5</f>
        <v>64285.7142857143</v>
      </c>
      <c r="F21" s="17" t="n">
        <f aca="false">C21*$F$5</f>
        <v>53571.4285714286</v>
      </c>
      <c r="G21" s="17" t="n">
        <f aca="false">C21*$G$5</f>
        <v>42857.1428571429</v>
      </c>
      <c r="H21" s="17" t="n">
        <f aca="false">C21*$H$5</f>
        <v>32142.8571428571</v>
      </c>
      <c r="I21" s="17" t="n">
        <f aca="false">C21*$I$5</f>
        <v>21428.5714285714</v>
      </c>
      <c r="J21" s="18" t="n">
        <f aca="false">C21*$J$5</f>
        <v>10714.2857142857</v>
      </c>
    </row>
    <row r="22" customFormat="false" ht="12.75" hidden="false" customHeight="false" outlineLevel="0" collapsed="false">
      <c r="A22" s="11" t="n">
        <v>17</v>
      </c>
      <c r="B22" s="4" t="s">
        <v>21</v>
      </c>
      <c r="C22" s="12" t="n">
        <f aca="false">D22/$D$5</f>
        <v>0.00714285714285714</v>
      </c>
      <c r="D22" s="16" t="n">
        <v>50000</v>
      </c>
      <c r="E22" s="17" t="n">
        <f aca="false">C22*$E$5</f>
        <v>42857.1428571429</v>
      </c>
      <c r="F22" s="17" t="n">
        <f aca="false">C22*$F$5</f>
        <v>35714.2857142857</v>
      </c>
      <c r="G22" s="17" t="n">
        <f aca="false">C22*$G$5</f>
        <v>28571.4285714286</v>
      </c>
      <c r="H22" s="17" t="n">
        <f aca="false">C22*$H$5</f>
        <v>21428.5714285714</v>
      </c>
      <c r="I22" s="17" t="n">
        <f aca="false">C22*$I$5</f>
        <v>14285.7142857143</v>
      </c>
      <c r="J22" s="18" t="n">
        <f aca="false">C22*$J$5</f>
        <v>7142.85714285714</v>
      </c>
    </row>
    <row r="23" customFormat="false" ht="12.75" hidden="false" customHeight="false" outlineLevel="0" collapsed="false">
      <c r="A23" s="11" t="n">
        <v>18</v>
      </c>
      <c r="B23" s="4" t="s">
        <v>22</v>
      </c>
      <c r="C23" s="12" t="n">
        <f aca="false">D23/$D$5</f>
        <v>0.00357142857142857</v>
      </c>
      <c r="D23" s="16" t="n">
        <v>25000</v>
      </c>
      <c r="E23" s="17" t="n">
        <f aca="false">C23*$E$5</f>
        <v>21428.5714285714</v>
      </c>
      <c r="F23" s="17" t="n">
        <f aca="false">C23*$F$5</f>
        <v>17857.1428571429</v>
      </c>
      <c r="G23" s="17" t="n">
        <f aca="false">C23*$G$5</f>
        <v>14285.7142857143</v>
      </c>
      <c r="H23" s="17" t="n">
        <f aca="false">C23*$H$5</f>
        <v>10714.2857142857</v>
      </c>
      <c r="I23" s="17" t="n">
        <f aca="false">C23*$I$5</f>
        <v>7142.85714285714</v>
      </c>
      <c r="J23" s="18" t="n">
        <f aca="false">C23*$J$5</f>
        <v>3571.42857142857</v>
      </c>
    </row>
    <row r="24" customFormat="false" ht="13.5" hidden="false" customHeight="false" outlineLevel="0" collapsed="false">
      <c r="A24" s="11" t="n">
        <v>19</v>
      </c>
      <c r="B24" s="4" t="s">
        <v>23</v>
      </c>
      <c r="C24" s="12" t="n">
        <f aca="false">D24/$D$5</f>
        <v>0.00357142857142857</v>
      </c>
      <c r="D24" s="19" t="n">
        <v>25000</v>
      </c>
      <c r="E24" s="20" t="n">
        <f aca="false">C24*$E$5</f>
        <v>21428.5714285714</v>
      </c>
      <c r="F24" s="20" t="n">
        <f aca="false">C24*$F$5</f>
        <v>17857.1428571429</v>
      </c>
      <c r="G24" s="20" t="n">
        <f aca="false">C24*$G$5</f>
        <v>14285.7142857143</v>
      </c>
      <c r="H24" s="20" t="n">
        <f aca="false">C24*$H$5</f>
        <v>10714.2857142857</v>
      </c>
      <c r="I24" s="20" t="n">
        <f aca="false">C24*$I$5</f>
        <v>7142.85714285714</v>
      </c>
      <c r="J24" s="21" t="n">
        <f aca="false">C24*$J$5</f>
        <v>3571.42857142857</v>
      </c>
    </row>
    <row r="26" customFormat="false" ht="12.75" hidden="false" customHeight="false" outlineLevel="0" collapsed="false">
      <c r="D26" s="17" t="n">
        <f aca="false">SUM(D6:D24)</f>
        <v>7000000</v>
      </c>
      <c r="E26" s="17" t="n">
        <f aca="false">SUM(E6:E24)</f>
        <v>6000000</v>
      </c>
      <c r="F26" s="17" t="n">
        <f aca="false">SUM(F6:F24)</f>
        <v>5000000</v>
      </c>
      <c r="G26" s="17" t="n">
        <f aca="false">SUM(G6:G24)</f>
        <v>4000000</v>
      </c>
      <c r="H26" s="17" t="n">
        <f aca="false">SUM(H6:H24)</f>
        <v>3000000</v>
      </c>
      <c r="I26" s="17" t="n">
        <f aca="false">SUM(I6:I24)</f>
        <v>2000000</v>
      </c>
      <c r="J26" s="17" t="n">
        <f aca="false">SUM(J6:J24)</f>
        <v>1000000</v>
      </c>
    </row>
  </sheetData>
  <mergeCells count="2">
    <mergeCell ref="D1:J1"/>
    <mergeCell ref="D3:J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D3:L1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G20" activeCellId="0" sqref="G2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12.28"/>
    <col collapsed="false" customWidth="true" hidden="false" outlineLevel="0" max="5" min="5" style="0" width="15.56"/>
    <col collapsed="false" customWidth="true" hidden="false" outlineLevel="0" max="8" min="7" style="0" width="13.99"/>
    <col collapsed="false" customWidth="true" hidden="false" outlineLevel="0" max="10" min="10" style="0" width="11.28"/>
    <col collapsed="false" customWidth="true" hidden="false" outlineLevel="0" max="11" min="11" style="0" width="14.56"/>
    <col collapsed="false" customWidth="true" hidden="false" outlineLevel="0" max="12" min="12" style="0" width="12.28"/>
  </cols>
  <sheetData>
    <row r="3" customFormat="false" ht="12.75" hidden="false" customHeight="false" outlineLevel="0" collapsed="false">
      <c r="E3" s="0" t="s">
        <v>24</v>
      </c>
      <c r="G3" s="22" t="n">
        <v>70000000</v>
      </c>
    </row>
    <row r="4" customFormat="false" ht="12.75" hidden="false" customHeight="false" outlineLevel="0" collapsed="false">
      <c r="E4" s="0" t="s">
        <v>25</v>
      </c>
    </row>
    <row r="5" customFormat="false" ht="12.75" hidden="false" customHeight="false" outlineLevel="0" collapsed="false">
      <c r="E5" s="7" t="s">
        <v>26</v>
      </c>
      <c r="F5" s="7"/>
      <c r="G5" s="7" t="s">
        <v>27</v>
      </c>
      <c r="I5" s="7"/>
      <c r="J5" s="7" t="s">
        <v>28</v>
      </c>
      <c r="K5" s="7"/>
      <c r="L5" s="7" t="s">
        <v>29</v>
      </c>
    </row>
    <row r="6" customFormat="false" ht="12.75" hidden="false" customHeight="false" outlineLevel="0" collapsed="false">
      <c r="D6" s="23" t="n">
        <f aca="false">SUM(E6:L6)</f>
        <v>67008200</v>
      </c>
      <c r="E6" s="22" t="n">
        <f aca="false">$G$3*0.3572</f>
        <v>25004000</v>
      </c>
      <c r="F6" s="0" t="s">
        <v>25</v>
      </c>
      <c r="G6" s="22" t="n">
        <f aca="false">$G$3*0.3572</f>
        <v>25004000</v>
      </c>
      <c r="J6" s="22" t="n">
        <f aca="false">$G$3*0.1</f>
        <v>7000000</v>
      </c>
      <c r="L6" s="22" t="n">
        <f aca="false">$G$3*0.14286</f>
        <v>10000200</v>
      </c>
    </row>
    <row r="7" customFormat="false" ht="12.75" hidden="false" customHeight="false" outlineLevel="0" collapsed="false">
      <c r="G7" s="24" t="n">
        <f aca="false">G6/F14</f>
        <v>342520.547945206</v>
      </c>
    </row>
    <row r="8" customFormat="false" ht="12.75" hidden="false" customHeight="false" outlineLevel="0" collapsed="false">
      <c r="D8" s="0" t="s">
        <v>30</v>
      </c>
      <c r="F8" s="0" t="s">
        <v>30</v>
      </c>
      <c r="I8" s="0" t="s">
        <v>30</v>
      </c>
      <c r="J8" s="0" t="s">
        <v>25</v>
      </c>
    </row>
    <row r="9" customFormat="false" ht="12.75" hidden="false" customHeight="false" outlineLevel="0" collapsed="false">
      <c r="E9" s="0" t="s">
        <v>31</v>
      </c>
      <c r="F9" s="0" t="n">
        <v>12</v>
      </c>
      <c r="G9" s="0" t="s">
        <v>32</v>
      </c>
      <c r="H9" s="22" t="n">
        <f aca="false">$G$7*F9</f>
        <v>4110246.57534247</v>
      </c>
      <c r="J9" s="0" t="s">
        <v>33</v>
      </c>
    </row>
    <row r="10" customFormat="false" ht="12.75" hidden="false" customHeight="false" outlineLevel="0" collapsed="false">
      <c r="E10" s="0" t="s">
        <v>34</v>
      </c>
      <c r="F10" s="0" t="n">
        <v>15</v>
      </c>
      <c r="G10" s="0" t="s">
        <v>35</v>
      </c>
      <c r="H10" s="22" t="n">
        <f aca="false">$G$7*F10</f>
        <v>5137808.21917808</v>
      </c>
    </row>
    <row r="11" customFormat="false" ht="12.75" hidden="false" customHeight="false" outlineLevel="0" collapsed="false">
      <c r="F11" s="0" t="n">
        <v>19</v>
      </c>
      <c r="G11" s="0" t="s">
        <v>36</v>
      </c>
      <c r="H11" s="22" t="n">
        <f aca="false">$G$7*F11</f>
        <v>6507890.4109589</v>
      </c>
    </row>
    <row r="12" customFormat="false" ht="12.75" hidden="false" customHeight="false" outlineLevel="0" collapsed="false">
      <c r="F12" s="0" t="n">
        <v>19</v>
      </c>
      <c r="G12" s="0" t="s">
        <v>37</v>
      </c>
      <c r="H12" s="22" t="n">
        <f aca="false">$G$7*F12</f>
        <v>6507890.4109589</v>
      </c>
    </row>
    <row r="13" customFormat="false" ht="12.75" hidden="false" customHeight="false" outlineLevel="0" collapsed="false">
      <c r="F13" s="0" t="n">
        <v>8</v>
      </c>
      <c r="G13" s="0" t="s">
        <v>38</v>
      </c>
      <c r="H13" s="22" t="n">
        <f aca="false">$G$7*F13</f>
        <v>2740164.38356164</v>
      </c>
    </row>
    <row r="14" customFormat="false" ht="12.75" hidden="false" customHeight="false" outlineLevel="0" collapsed="false">
      <c r="F14" s="0" t="n">
        <f aca="false">SUM(F9:F13)</f>
        <v>73</v>
      </c>
      <c r="G14" s="0" t="s">
        <v>39</v>
      </c>
    </row>
    <row r="17" customFormat="false" ht="12.75" hidden="false" customHeight="false" outlineLevel="0" collapsed="false">
      <c r="F17" s="0" t="n">
        <v>20</v>
      </c>
      <c r="G17" s="0" t="s">
        <v>40</v>
      </c>
    </row>
    <row r="18" customFormat="false" ht="12.75" hidden="false" customHeight="false" outlineLevel="0" collapsed="false">
      <c r="F18" s="0" t="n">
        <v>3</v>
      </c>
      <c r="G18" s="0" t="s">
        <v>41</v>
      </c>
    </row>
    <row r="19" customFormat="false" ht="12.75" hidden="false" customHeight="false" outlineLevel="0" collapsed="false">
      <c r="F19" s="0" t="n">
        <v>5</v>
      </c>
      <c r="G19" s="0" t="s">
        <v>42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2001-12-09T12:47:38Z</dcterms:created>
  <dc:creator>Barry Tycholiz</dc:creator>
  <dc:description/>
  <dc:language>en-US</dc:language>
  <cp:lastModifiedBy>Barry Tycholiz</cp:lastModifiedBy>
  <cp:lastPrinted>2001-12-09T14:02:24Z</cp:lastPrinted>
  <dcterms:modified xsi:type="dcterms:W3CDTF">2001-12-09T14:06:11Z</dcterms:modified>
  <cp:revision>0</cp:revision>
  <dc:subject/>
  <dc:title/>
</cp:coreProperties>
</file>