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" sheetId="1" state="visible" r:id="rId3"/>
    <sheet name="Custom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<sst xmlns="http://schemas.openxmlformats.org/spreadsheetml/2006/main" count="56" uniqueCount="34">
  <si>
    <t xml:space="preserve">NYMEX</t>
  </si>
  <si>
    <t xml:space="preserve">BASIS</t>
  </si>
  <si>
    <t xml:space="preserve">Fixed Price</t>
  </si>
  <si>
    <t xml:space="preserve">Libor</t>
  </si>
  <si>
    <t xml:space="preserve">Volume</t>
  </si>
  <si>
    <t xml:space="preserve">Markup</t>
  </si>
  <si>
    <t xml:space="preserve">Overage</t>
  </si>
  <si>
    <t xml:space="preserve">Libor Spread</t>
  </si>
  <si>
    <t xml:space="preserve">INDEX</t>
  </si>
  <si>
    <t xml:space="preserve">Total National</t>
  </si>
  <si>
    <t xml:space="preserve">Total Overage</t>
  </si>
  <si>
    <t xml:space="preserve">Orig '01-'03</t>
  </si>
  <si>
    <t xml:space="preserve">Orig '03-</t>
  </si>
  <si>
    <t xml:space="preserve">Basis</t>
  </si>
  <si>
    <t xml:space="preserve">Index</t>
  </si>
  <si>
    <t xml:space="preserve"> </t>
  </si>
  <si>
    <t xml:space="preserve">Total</t>
  </si>
  <si>
    <t xml:space="preserve">National Price</t>
  </si>
  <si>
    <t xml:space="preserve">Date</t>
  </si>
  <si>
    <t xml:space="preserve">Days</t>
  </si>
  <si>
    <t xml:space="preserve">Curve</t>
  </si>
  <si>
    <t xml:space="preserve">Lib PV Vol</t>
  </si>
  <si>
    <t xml:space="preserve">PV VOL*P</t>
  </si>
  <si>
    <t xml:space="preserve">NPV Pay</t>
  </si>
  <si>
    <t xml:space="preserve">Libor+400</t>
  </si>
  <si>
    <t xml:space="preserve">Libor+4 Vol</t>
  </si>
  <si>
    <t xml:space="preserve">Libor+400*Price</t>
  </si>
  <si>
    <t xml:space="preserve">400 + Ovg.</t>
  </si>
  <si>
    <t xml:space="preserve">Month</t>
  </si>
  <si>
    <t xml:space="preserve">Nymex</t>
  </si>
  <si>
    <t xml:space="preserve">EFP Basis</t>
  </si>
  <si>
    <t xml:space="preserve">Discount Factor</t>
  </si>
  <si>
    <t xml:space="preserve">Interest Rate</t>
  </si>
  <si>
    <t xml:space="preserve">Total Value of Contract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</si>
</sst>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0.000"/>
    <numFmt numFmtId="167" formatCode="_(\$* #,##0.00_);_(\$* \(#,##0.00\);_(\$* \-??_);_(@_)"/>
    <numFmt numFmtId="168" formatCode="[$-409]#,##0.00_);\(#,##0.00\)"/>
    <numFmt numFmtId="169" formatCode="_(\$* #,##0_);_(\$* \(#,##0\);_(\$* \-??_);_(@_)"/>
    <numFmt numFmtId="170" formatCode="#,##0.000_);\(#,##0.000\)"/>
    <numFmt numFmtId="171" formatCode="[$-409]mmm\-yy"/>
    <numFmt numFmtId="172" formatCode="_(\$* #,##0.000_);_(\$* \(#,##0.000\);_(\$* \-??_);_(@_)"/>
    <numFmt numFmtId="173" formatCode="0.0000"/>
    <numFmt numFmtId="174" formatCode="_(\$* #,##0.0000_);_(\$* \(#,##0.0000\);_(\$* \-??_);_(@_)"/>
    <numFmt numFmtId="175" formatCode="0%"/>
    <numFmt numFmtId="176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3366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6.13"/>
    <col collapsed="false" customWidth="true" hidden="false" outlineLevel="0" max="3" min="3" style="3" width="9.14"/>
    <col collapsed="false" customWidth="true" hidden="false" outlineLevel="0" max="4" min="4" style="4" width="5.71"/>
    <col collapsed="false" customWidth="true" hidden="false" outlineLevel="0" max="5" min="5" style="5" width="14.7"/>
    <col collapsed="false" customWidth="true" hidden="false" outlineLevel="0" max="6" min="6" style="6" width="14.85"/>
    <col collapsed="false" customWidth="true" hidden="false" outlineLevel="0" max="7" min="7" style="6" width="15.41"/>
    <col collapsed="false" customWidth="true" hidden="false" outlineLevel="0" max="8" min="8" style="7" width="9.85"/>
    <col collapsed="false" customWidth="true" hidden="false" outlineLevel="0" max="9" min="9" style="8" width="14.85"/>
    <col collapsed="false" customWidth="true" hidden="false" outlineLevel="0" max="11" min="10" style="8" width="15.28"/>
    <col collapsed="false" customWidth="true" hidden="false" outlineLevel="0" max="12" min="12" style="7" width="9.14"/>
    <col collapsed="false" customWidth="true" hidden="false" outlineLevel="0" max="13" min="13" style="9" width="13.85"/>
    <col collapsed="false" customWidth="true" hidden="false" outlineLevel="0" max="14" min="14" style="10" width="15.85"/>
    <col collapsed="false" customWidth="true" hidden="false" outlineLevel="0" max="15" min="15" style="7" width="9.14"/>
    <col collapsed="false" customWidth="true" hidden="false" outlineLevel="0" max="16" min="16" style="6" width="12.28"/>
    <col collapsed="false" customWidth="true" hidden="false" outlineLevel="0" max="17" min="17" style="11" width="11.85"/>
  </cols>
  <sheetData>
    <row r="1" customFormat="false" ht="12.75" hidden="false" customHeight="false" outlineLevel="0" collapsed="false">
      <c r="E1" s="12"/>
      <c r="F1" s="13"/>
      <c r="H1" s="14" t="s">
        <v>0</v>
      </c>
      <c r="I1" s="14"/>
      <c r="J1" s="15" t="s">
        <v>1</v>
      </c>
      <c r="K1" s="15"/>
    </row>
    <row r="2" customFormat="false" ht="12.75" hidden="false" customHeight="false" outlineLevel="0" collapsed="false">
      <c r="A2" s="16" t="s">
        <v>2</v>
      </c>
      <c r="B2" s="17" t="n">
        <v>2.155</v>
      </c>
      <c r="F2" s="18"/>
      <c r="G2" s="19"/>
      <c r="H2" s="20" t="s">
        <v>3</v>
      </c>
      <c r="I2" s="21" t="n">
        <f aca="false">G92</f>
        <v>25018332.1313643</v>
      </c>
      <c r="J2" s="22" t="s">
        <v>3</v>
      </c>
      <c r="K2" s="21" t="n">
        <f aca="false">M92</f>
        <v>1363614.98377765</v>
      </c>
    </row>
    <row r="3" customFormat="false" ht="12.75" hidden="false" customHeight="false" outlineLevel="0" collapsed="false">
      <c r="A3" s="16" t="s">
        <v>4</v>
      </c>
      <c r="B3" s="23" t="n">
        <v>6000</v>
      </c>
      <c r="F3" s="24"/>
      <c r="G3" s="19"/>
      <c r="H3" s="20" t="s">
        <v>5</v>
      </c>
      <c r="I3" s="21" t="n">
        <f aca="false">K92</f>
        <v>22745585.0511684</v>
      </c>
      <c r="J3" s="22" t="s">
        <v>5</v>
      </c>
      <c r="K3" s="21" t="n">
        <f aca="false">N92</f>
        <v>1018199.25278496</v>
      </c>
    </row>
    <row r="4" customFormat="false" ht="12.75" hidden="false" customHeight="false" outlineLevel="0" collapsed="false">
      <c r="F4" s="19"/>
      <c r="G4" s="19"/>
      <c r="H4" s="20" t="s">
        <v>6</v>
      </c>
      <c r="I4" s="25" t="n">
        <f aca="false">I2-I3</f>
        <v>2272747.08019597</v>
      </c>
      <c r="J4" s="22" t="s">
        <v>6</v>
      </c>
      <c r="K4" s="25" t="n">
        <f aca="false">K2-K3</f>
        <v>345415.730992691</v>
      </c>
    </row>
    <row r="5" customFormat="false" ht="12.75" hidden="false" customHeight="false" outlineLevel="0" collapsed="false">
      <c r="A5" s="1" t="s">
        <v>7</v>
      </c>
      <c r="F5" s="26"/>
      <c r="G5" s="26"/>
      <c r="J5" s="27" t="s">
        <v>8</v>
      </c>
      <c r="K5" s="27"/>
      <c r="M5" s="28" t="s">
        <v>9</v>
      </c>
      <c r="N5" s="29" t="n">
        <f aca="false">I3+K3+K6</f>
        <v>23943541.9279291</v>
      </c>
    </row>
    <row r="6" customFormat="false" ht="12.75" hidden="false" customHeight="false" outlineLevel="0" collapsed="false">
      <c r="C6" s="30"/>
      <c r="F6" s="31"/>
      <c r="G6" s="31"/>
      <c r="H6" s="32"/>
      <c r="J6" s="25" t="s">
        <v>3</v>
      </c>
      <c r="K6" s="33" t="n">
        <f aca="false">P92</f>
        <v>179757.623975738</v>
      </c>
      <c r="L6" s="34"/>
      <c r="M6" s="28" t="s">
        <v>10</v>
      </c>
      <c r="N6" s="29" t="n">
        <f aca="false">I4+K4+K8</f>
        <v>2682596.25228069</v>
      </c>
    </row>
    <row r="7" customFormat="false" ht="12.75" hidden="false" customHeight="false" outlineLevel="0" collapsed="false">
      <c r="A7" s="16" t="s">
        <v>11</v>
      </c>
      <c r="B7" s="35" t="n">
        <v>0</v>
      </c>
      <c r="C7" s="30"/>
      <c r="F7" s="31"/>
      <c r="G7" s="31"/>
      <c r="H7" s="36"/>
      <c r="J7" s="25" t="s">
        <v>5</v>
      </c>
      <c r="K7" s="33" t="n">
        <f aca="false">Q92</f>
        <v>115324.182883703</v>
      </c>
    </row>
    <row r="8" customFormat="false" ht="12.75" hidden="false" customHeight="false" outlineLevel="0" collapsed="false">
      <c r="A8" s="16" t="s">
        <v>12</v>
      </c>
      <c r="B8" s="35" t="n">
        <v>0.003</v>
      </c>
      <c r="C8" s="30"/>
      <c r="F8" s="26"/>
      <c r="G8" s="26"/>
      <c r="H8" s="37"/>
      <c r="J8" s="25" t="s">
        <v>6</v>
      </c>
      <c r="K8" s="25" t="n">
        <f aca="false">K6-K7</f>
        <v>64433.4410920348</v>
      </c>
      <c r="L8" s="34"/>
      <c r="M8" s="38"/>
      <c r="N8" s="39"/>
      <c r="O8" s="40"/>
    </row>
    <row r="9" customFormat="false" ht="12.75" hidden="false" customHeight="false" outlineLevel="0" collapsed="false">
      <c r="A9" s="16" t="s">
        <v>13</v>
      </c>
      <c r="B9" s="41" t="n">
        <v>0.02</v>
      </c>
      <c r="F9" s="26"/>
      <c r="G9" s="26"/>
      <c r="H9" s="36"/>
    </row>
    <row r="10" customFormat="false" ht="12.75" hidden="false" customHeight="false" outlineLevel="0" collapsed="false">
      <c r="A10" s="16" t="s">
        <v>14</v>
      </c>
      <c r="B10" s="41" t="n">
        <v>0.005</v>
      </c>
      <c r="F10" s="26" t="s">
        <v>15</v>
      </c>
      <c r="G10" s="26"/>
      <c r="H10" s="20" t="s">
        <v>16</v>
      </c>
      <c r="I10" s="25" t="n">
        <f aca="false">I4+K4+K8</f>
        <v>2682596.25228069</v>
      </c>
    </row>
    <row r="11" customFormat="false" ht="12.75" hidden="false" customHeight="false" outlineLevel="0" collapsed="false">
      <c r="A11" s="42"/>
      <c r="F11" s="26"/>
      <c r="G11" s="26"/>
      <c r="K11" s="8" t="s">
        <v>17</v>
      </c>
      <c r="N11" s="10" t="s">
        <v>17</v>
      </c>
      <c r="Q11" s="11" t="s">
        <v>17</v>
      </c>
    </row>
    <row r="12" customFormat="false" ht="12.75" hidden="false" customHeight="false" outlineLevel="0" collapsed="false">
      <c r="A12" s="43" t="s">
        <v>18</v>
      </c>
      <c r="B12" s="44" t="s">
        <v>19</v>
      </c>
      <c r="C12" s="45" t="s">
        <v>20</v>
      </c>
      <c r="D12" s="46" t="s">
        <v>3</v>
      </c>
      <c r="E12" s="47" t="s">
        <v>21</v>
      </c>
      <c r="F12" s="48" t="s">
        <v>22</v>
      </c>
      <c r="G12" s="48" t="s">
        <v>23</v>
      </c>
      <c r="H12" s="49" t="s">
        <v>24</v>
      </c>
      <c r="I12" s="50" t="s">
        <v>25</v>
      </c>
      <c r="J12" s="50" t="s">
        <v>26</v>
      </c>
      <c r="K12" s="51" t="s">
        <v>27</v>
      </c>
      <c r="L12" s="49" t="s">
        <v>13</v>
      </c>
      <c r="M12" s="52" t="s">
        <v>3</v>
      </c>
      <c r="N12" s="51" t="s">
        <v>27</v>
      </c>
      <c r="O12" s="49" t="s">
        <v>14</v>
      </c>
      <c r="P12" s="52" t="s">
        <v>3</v>
      </c>
      <c r="Q12" s="51" t="s">
        <v>27</v>
      </c>
    </row>
    <row r="13" customFormat="false" ht="12.75" hidden="false" customHeight="false" outlineLevel="0" collapsed="false">
      <c r="A13" s="53" t="n">
        <v>36923</v>
      </c>
      <c r="B13" s="2" t="n">
        <v>28</v>
      </c>
      <c r="C13" s="3" t="n">
        <v>8.961</v>
      </c>
      <c r="D13" s="4" t="n">
        <v>0.995315904439712</v>
      </c>
      <c r="E13" s="5" t="n">
        <f aca="false">D13*($B$3*B13)</f>
        <v>167213.071945872</v>
      </c>
      <c r="F13" s="18" t="n">
        <f aca="false">E13*C13</f>
        <v>1498396.33770696</v>
      </c>
      <c r="G13" s="18" t="n">
        <f aca="false">(C13-$B$2)*E13</f>
        <v>1138052.1676636</v>
      </c>
      <c r="H13" s="7" t="n">
        <v>0.992388574944016</v>
      </c>
      <c r="I13" s="54" t="n">
        <f aca="false">($B$3*B13)*H13</f>
        <v>166721.280590595</v>
      </c>
      <c r="J13" s="8" t="n">
        <f aca="false">((C13-$B$7)*I13)</f>
        <v>1493989.39537232</v>
      </c>
      <c r="K13" s="8" t="n">
        <f aca="false">((C13-$B$7)-$B$2)*I13</f>
        <v>1134705.03569959</v>
      </c>
      <c r="L13" s="7" t="n">
        <v>0.38</v>
      </c>
      <c r="M13" s="9" t="n">
        <f aca="false">L13*E13</f>
        <v>63540.9673394312</v>
      </c>
      <c r="N13" s="8" t="n">
        <f aca="false">((L13-$B$9))*I13</f>
        <v>60019.6610126141</v>
      </c>
      <c r="O13" s="7" t="n">
        <v>0.12</v>
      </c>
      <c r="P13" s="9" t="n">
        <f aca="false">O13*E13</f>
        <v>20065.5686335046</v>
      </c>
      <c r="Q13" s="55" t="n">
        <f aca="false">(O13-$B$10)*I13</f>
        <v>19172.9472679184</v>
      </c>
    </row>
    <row r="14" customFormat="false" ht="12.75" hidden="false" customHeight="false" outlineLevel="0" collapsed="false">
      <c r="A14" s="53" t="n">
        <v>36951</v>
      </c>
      <c r="B14" s="2" t="n">
        <v>31</v>
      </c>
      <c r="C14" s="3" t="n">
        <v>8.262</v>
      </c>
      <c r="D14" s="4" t="n">
        <v>0.990779827357793</v>
      </c>
      <c r="E14" s="5" t="n">
        <f aca="false">D14*($B$3*B14)</f>
        <v>184285.047888549</v>
      </c>
      <c r="F14" s="18" t="n">
        <f aca="false">E14*C14</f>
        <v>1522563.0656552</v>
      </c>
      <c r="G14" s="18" t="n">
        <f aca="false">(C14-$B$2)*E14</f>
        <v>1125428.78745537</v>
      </c>
      <c r="H14" s="7" t="n">
        <v>0.98495803536242</v>
      </c>
      <c r="I14" s="54" t="n">
        <f aca="false">($B$3*B14)*H14</f>
        <v>183202.19457741</v>
      </c>
      <c r="J14" s="8" t="n">
        <f aca="false">((C14-$B$7)*I14)</f>
        <v>1513616.53159856</v>
      </c>
      <c r="K14" s="8" t="n">
        <f aca="false">((C14-$B$7)-$B$2)*I14</f>
        <v>1118815.80228424</v>
      </c>
      <c r="L14" s="7" t="n">
        <v>0.38</v>
      </c>
      <c r="M14" s="9" t="n">
        <f aca="false">L14*E14</f>
        <v>70028.3181976488</v>
      </c>
      <c r="N14" s="8" t="n">
        <f aca="false">((L14-$B$9))*I14</f>
        <v>65952.7900478677</v>
      </c>
      <c r="O14" s="7" t="n">
        <v>0.12</v>
      </c>
      <c r="P14" s="9" t="n">
        <f aca="false">O14*E14</f>
        <v>22114.2057466259</v>
      </c>
      <c r="Q14" s="55" t="n">
        <f aca="false">(O14-$B$10)*I14</f>
        <v>21068.2523764022</v>
      </c>
    </row>
    <row r="15" customFormat="false" ht="12.75" hidden="false" customHeight="false" outlineLevel="0" collapsed="false">
      <c r="A15" s="53" t="n">
        <v>36982</v>
      </c>
      <c r="B15" s="2" t="n">
        <v>30</v>
      </c>
      <c r="C15" s="3" t="n">
        <v>6.055</v>
      </c>
      <c r="D15" s="4" t="n">
        <v>0.985932189564314</v>
      </c>
      <c r="E15" s="5" t="n">
        <f aca="false">D15*($B$3*B15)</f>
        <v>177467.794121577</v>
      </c>
      <c r="F15" s="18" t="n">
        <f aca="false">E15*C15</f>
        <v>1074567.49340615</v>
      </c>
      <c r="G15" s="18" t="n">
        <f aca="false">(C15-$B$2)*E15</f>
        <v>692124.397074148</v>
      </c>
      <c r="H15" s="7" t="n">
        <v>0.976942376569103</v>
      </c>
      <c r="I15" s="54" t="n">
        <f aca="false">($B$3*B15)*H15</f>
        <v>175849.627782439</v>
      </c>
      <c r="J15" s="8" t="n">
        <f aca="false">((C15-$B$7)*I15)</f>
        <v>1064769.49622267</v>
      </c>
      <c r="K15" s="8" t="n">
        <f aca="false">((C15-$B$7)-$B$2)*I15</f>
        <v>685813.54835151</v>
      </c>
      <c r="L15" s="7" t="n">
        <v>0.13</v>
      </c>
      <c r="M15" s="9" t="n">
        <f aca="false">L15*E15</f>
        <v>23070.8132358049</v>
      </c>
      <c r="N15" s="8" t="n">
        <f aca="false">((L15-$B$9))*I15</f>
        <v>19343.4590560682</v>
      </c>
      <c r="O15" s="7" t="n">
        <v>0.01</v>
      </c>
      <c r="P15" s="9" t="n">
        <f aca="false">O15*E15</f>
        <v>1774.67794121577</v>
      </c>
      <c r="Q15" s="55" t="n">
        <f aca="false">(O15-$B$10)*I15</f>
        <v>879.248138912193</v>
      </c>
    </row>
    <row r="16" customFormat="false" ht="12.75" hidden="false" customHeight="false" outlineLevel="0" collapsed="false">
      <c r="A16" s="53" t="n">
        <v>37012</v>
      </c>
      <c r="B16" s="2" t="n">
        <v>31</v>
      </c>
      <c r="C16" s="3" t="n">
        <v>5.44</v>
      </c>
      <c r="D16" s="4" t="n">
        <v>0.981464508018053</v>
      </c>
      <c r="E16" s="5" t="n">
        <f aca="false">D16*($B$3*B16)</f>
        <v>182552.398491358</v>
      </c>
      <c r="F16" s="18" t="n">
        <f aca="false">E16*C16</f>
        <v>993085.047792986</v>
      </c>
      <c r="G16" s="18" t="n">
        <f aca="false">(C16-$B$2)*E16</f>
        <v>599684.62904411</v>
      </c>
      <c r="H16" s="7" t="n">
        <v>0.969442154194126</v>
      </c>
      <c r="I16" s="54" t="n">
        <f aca="false">($B$3*B16)*H16</f>
        <v>180316.240680107</v>
      </c>
      <c r="J16" s="8" t="n">
        <f aca="false">((C16-$B$7)*I16)</f>
        <v>980920.349299784</v>
      </c>
      <c r="K16" s="8" t="n">
        <f aca="false">((C16-$B$7)-$B$2)*I16</f>
        <v>592338.850634153</v>
      </c>
      <c r="L16" s="7" t="n">
        <v>0.13</v>
      </c>
      <c r="M16" s="9" t="n">
        <f aca="false">L16*E16</f>
        <v>23731.8118038765</v>
      </c>
      <c r="N16" s="8" t="n">
        <f aca="false">((L16-$B$9))*I16</f>
        <v>19834.7864748118</v>
      </c>
      <c r="O16" s="7" t="n">
        <v>0.01</v>
      </c>
      <c r="P16" s="9" t="n">
        <f aca="false">O16*E16</f>
        <v>1825.52398491358</v>
      </c>
      <c r="Q16" s="55" t="n">
        <f aca="false">(O16-$B$10)*I16</f>
        <v>901.581203400537</v>
      </c>
    </row>
    <row r="17" customFormat="false" ht="12.75" hidden="false" customHeight="false" outlineLevel="0" collapsed="false">
      <c r="A17" s="53" t="n">
        <v>37043</v>
      </c>
      <c r="B17" s="2" t="n">
        <v>30</v>
      </c>
      <c r="C17" s="3" t="n">
        <v>5.37</v>
      </c>
      <c r="D17" s="4" t="n">
        <v>0.977029181468059</v>
      </c>
      <c r="E17" s="5" t="n">
        <f aca="false">D17*($B$3*B17)</f>
        <v>175865.252664251</v>
      </c>
      <c r="F17" s="18" t="n">
        <f aca="false">E17*C17</f>
        <v>944396.406807026</v>
      </c>
      <c r="G17" s="18" t="n">
        <f aca="false">(C17-$B$2)*E17</f>
        <v>565406.787315566</v>
      </c>
      <c r="H17" s="7" t="n">
        <v>0.961906940248697</v>
      </c>
      <c r="I17" s="54" t="n">
        <f aca="false">($B$3*B17)*H17</f>
        <v>173143.249244766</v>
      </c>
      <c r="J17" s="8" t="n">
        <f aca="false">((C17-$B$7)*I17)</f>
        <v>929779.248444391</v>
      </c>
      <c r="K17" s="8" t="n">
        <f aca="false">((C17-$B$7)-$B$2)*I17</f>
        <v>556655.546321921</v>
      </c>
      <c r="L17" s="7" t="n">
        <v>0.13</v>
      </c>
      <c r="M17" s="9" t="n">
        <f aca="false">L17*E17</f>
        <v>22862.4828463526</v>
      </c>
      <c r="N17" s="8" t="n">
        <f aca="false">((L17-$B$9))*I17</f>
        <v>19045.7574169242</v>
      </c>
      <c r="O17" s="7" t="n">
        <v>0.01</v>
      </c>
      <c r="P17" s="9" t="n">
        <f aca="false">O17*E17</f>
        <v>1758.65252664251</v>
      </c>
      <c r="Q17" s="55" t="n">
        <f aca="false">(O17-$B$10)*I17</f>
        <v>865.716246223828</v>
      </c>
    </row>
    <row r="18" customFormat="false" ht="12.75" hidden="false" customHeight="false" outlineLevel="0" collapsed="false">
      <c r="A18" s="53" t="n">
        <v>37073</v>
      </c>
      <c r="B18" s="2" t="n">
        <v>31</v>
      </c>
      <c r="C18" s="3" t="n">
        <v>5.35</v>
      </c>
      <c r="D18" s="4" t="n">
        <v>0.972861873174448</v>
      </c>
      <c r="E18" s="5" t="n">
        <f aca="false">D18*($B$3*B18)</f>
        <v>180952.308410447</v>
      </c>
      <c r="F18" s="18" t="n">
        <f aca="false">E18*C18</f>
        <v>968094.849995893</v>
      </c>
      <c r="G18" s="18" t="n">
        <f aca="false">(C18-$B$2)*E18</f>
        <v>578142.625371379</v>
      </c>
      <c r="H18" s="7" t="n">
        <v>0.954772474058961</v>
      </c>
      <c r="I18" s="54" t="n">
        <f aca="false">($B$3*B18)*H18</f>
        <v>177587.680174967</v>
      </c>
      <c r="J18" s="8" t="n">
        <f aca="false">((C18-$B$7)*I18)</f>
        <v>950094.088936072</v>
      </c>
      <c r="K18" s="8" t="n">
        <f aca="false">((C18-$B$7)-$B$2)*I18</f>
        <v>567392.638159019</v>
      </c>
      <c r="L18" s="7" t="n">
        <v>0.13</v>
      </c>
      <c r="M18" s="9" t="n">
        <f aca="false">L18*E18</f>
        <v>23523.8000933582</v>
      </c>
      <c r="N18" s="8" t="n">
        <f aca="false">((L18-$B$9))*I18</f>
        <v>19534.6448192463</v>
      </c>
      <c r="O18" s="7" t="n">
        <v>0.01</v>
      </c>
      <c r="P18" s="9" t="n">
        <f aca="false">O18*E18</f>
        <v>1809.52308410447</v>
      </c>
      <c r="Q18" s="55" t="n">
        <f aca="false">(O18-$B$10)*I18</f>
        <v>887.938400874834</v>
      </c>
    </row>
    <row r="19" customFormat="false" ht="12.75" hidden="false" customHeight="false" outlineLevel="0" collapsed="false">
      <c r="A19" s="53" t="n">
        <v>37104</v>
      </c>
      <c r="B19" s="2" t="n">
        <v>31</v>
      </c>
      <c r="C19" s="3" t="n">
        <v>5.325</v>
      </c>
      <c r="D19" s="4" t="n">
        <v>0.968590848058128</v>
      </c>
      <c r="E19" s="5" t="n">
        <f aca="false">D19*($B$3*B19)</f>
        <v>180157.897738812</v>
      </c>
      <c r="F19" s="18" t="n">
        <f aca="false">E19*C19</f>
        <v>959340.805459173</v>
      </c>
      <c r="G19" s="18" t="n">
        <f aca="false">(C19-$B$2)*E19</f>
        <v>571100.535832034</v>
      </c>
      <c r="H19" s="7" t="n">
        <v>0.947471629154566</v>
      </c>
      <c r="I19" s="54" t="n">
        <f aca="false">($B$3*B19)*H19</f>
        <v>176229.723022749</v>
      </c>
      <c r="J19" s="8" t="n">
        <f aca="false">((C19-$B$7)*I19)</f>
        <v>938423.27509614</v>
      </c>
      <c r="K19" s="8" t="n">
        <f aca="false">((C19-$B$7)-$B$2)*I19</f>
        <v>558648.221982115</v>
      </c>
      <c r="L19" s="7" t="n">
        <v>0.13</v>
      </c>
      <c r="M19" s="9" t="n">
        <f aca="false">L19*E19</f>
        <v>23420.5267060455</v>
      </c>
      <c r="N19" s="8" t="n">
        <f aca="false">((L19-$B$9))*I19</f>
        <v>19385.2695325024</v>
      </c>
      <c r="O19" s="7" t="n">
        <v>0.01</v>
      </c>
      <c r="P19" s="9" t="n">
        <f aca="false">O19*E19</f>
        <v>1801.57897738812</v>
      </c>
      <c r="Q19" s="55" t="n">
        <f aca="false">(O19-$B$10)*I19</f>
        <v>881.148615113746</v>
      </c>
    </row>
    <row r="20" customFormat="false" ht="12.75" hidden="false" customHeight="false" outlineLevel="0" collapsed="false">
      <c r="A20" s="53" t="n">
        <v>37135</v>
      </c>
      <c r="B20" s="2" t="n">
        <v>30</v>
      </c>
      <c r="C20" s="3" t="n">
        <v>5.29</v>
      </c>
      <c r="D20" s="4" t="n">
        <v>0.964450807881762</v>
      </c>
      <c r="E20" s="5" t="n">
        <f aca="false">D20*($B$3*B20)</f>
        <v>173601.145418717</v>
      </c>
      <c r="F20" s="18" t="n">
        <f aca="false">E20*C20</f>
        <v>918350.059265014</v>
      </c>
      <c r="G20" s="18" t="n">
        <f aca="false">(C20-$B$2)*E20</f>
        <v>544239.590887678</v>
      </c>
      <c r="H20" s="7" t="n">
        <v>0.940333949428312</v>
      </c>
      <c r="I20" s="54" t="n">
        <f aca="false">($B$3*B20)*H20</f>
        <v>169260.110897096</v>
      </c>
      <c r="J20" s="8" t="n">
        <f aca="false">((C20-$B$7)*I20)</f>
        <v>895385.986645639</v>
      </c>
      <c r="K20" s="8" t="n">
        <f aca="false">((C20-$B$7)-$B$2)*I20</f>
        <v>530630.447662397</v>
      </c>
      <c r="L20" s="7" t="n">
        <v>0.13</v>
      </c>
      <c r="M20" s="9" t="n">
        <f aca="false">L20*E20</f>
        <v>22568.1489044332</v>
      </c>
      <c r="N20" s="8" t="n">
        <f aca="false">((L20-$B$9))*I20</f>
        <v>18618.6121986806</v>
      </c>
      <c r="O20" s="7" t="n">
        <v>0.01</v>
      </c>
      <c r="P20" s="9" t="n">
        <f aca="false">O20*E20</f>
        <v>1736.01145418717</v>
      </c>
      <c r="Q20" s="55" t="n">
        <f aca="false">(O20-$B$10)*I20</f>
        <v>846.300554485481</v>
      </c>
    </row>
    <row r="21" customFormat="false" ht="12.75" hidden="false" customHeight="false" outlineLevel="0" collapsed="false">
      <c r="A21" s="53" t="n">
        <v>37165</v>
      </c>
      <c r="B21" s="2" t="n">
        <v>31</v>
      </c>
      <c r="C21" s="3" t="n">
        <v>5.29</v>
      </c>
      <c r="D21" s="4" t="n">
        <v>0.960480924530752</v>
      </c>
      <c r="E21" s="5" t="n">
        <f aca="false">D21*($B$3*B21)</f>
        <v>178649.45196272</v>
      </c>
      <c r="F21" s="18" t="n">
        <f aca="false">E21*C21</f>
        <v>945055.600882788</v>
      </c>
      <c r="G21" s="18" t="n">
        <f aca="false">(C21-$B$2)*E21</f>
        <v>560066.031903127</v>
      </c>
      <c r="H21" s="7" t="n">
        <v>0.933496552735911</v>
      </c>
      <c r="I21" s="54" t="n">
        <f aca="false">($B$3*B21)*H21</f>
        <v>173630.358808879</v>
      </c>
      <c r="J21" s="8" t="n">
        <f aca="false">((C21-$B$7)*I21)</f>
        <v>918504.598098972</v>
      </c>
      <c r="K21" s="8" t="n">
        <f aca="false">((C21-$B$7)-$B$2)*I21</f>
        <v>544331.174865837</v>
      </c>
      <c r="L21" s="7" t="n">
        <v>0.13</v>
      </c>
      <c r="M21" s="9" t="n">
        <f aca="false">L21*E21</f>
        <v>23224.4287551536</v>
      </c>
      <c r="N21" s="8" t="n">
        <f aca="false">((L21-$B$9))*I21</f>
        <v>19099.3394689767</v>
      </c>
      <c r="O21" s="7" t="n">
        <v>0.01</v>
      </c>
      <c r="P21" s="9" t="n">
        <f aca="false">O21*E21</f>
        <v>1786.4945196272</v>
      </c>
      <c r="Q21" s="55" t="n">
        <f aca="false">(O21-$B$10)*I21</f>
        <v>868.151794044397</v>
      </c>
    </row>
    <row r="22" customFormat="false" ht="12.75" hidden="false" customHeight="false" outlineLevel="0" collapsed="false">
      <c r="A22" s="53" t="n">
        <v>37196</v>
      </c>
      <c r="B22" s="2" t="n">
        <v>30</v>
      </c>
      <c r="C22" s="3" t="n">
        <v>5.385</v>
      </c>
      <c r="D22" s="4" t="n">
        <v>0.956329109053115</v>
      </c>
      <c r="E22" s="5" t="n">
        <f aca="false">D22*($B$3*B22)</f>
        <v>172139.239629561</v>
      </c>
      <c r="F22" s="18" t="n">
        <f aca="false">E22*C22</f>
        <v>926969.805405184</v>
      </c>
      <c r="G22" s="18" t="n">
        <f aca="false">(C22-$B$2)*E22</f>
        <v>556009.744003481</v>
      </c>
      <c r="H22" s="7" t="n">
        <v>0.926420021192736</v>
      </c>
      <c r="I22" s="54" t="n">
        <f aca="false">($B$3*B22)*H22</f>
        <v>166755.603814692</v>
      </c>
      <c r="J22" s="8" t="n">
        <f aca="false">((C22-$B$7)*I22)</f>
        <v>897978.926542118</v>
      </c>
      <c r="K22" s="8" t="n">
        <f aca="false">((C22-$B$7)-$B$2)*I22</f>
        <v>538620.600321456</v>
      </c>
      <c r="L22" s="7" t="n">
        <v>0.19</v>
      </c>
      <c r="M22" s="9" t="n">
        <f aca="false">L22*E22</f>
        <v>32706.4555296165</v>
      </c>
      <c r="N22" s="8" t="n">
        <f aca="false">((L22-$B$9))*I22</f>
        <v>28348.4526484977</v>
      </c>
      <c r="O22" s="7" t="n">
        <v>0.06</v>
      </c>
      <c r="P22" s="9" t="n">
        <f aca="false">O22*E22</f>
        <v>10328.3543777736</v>
      </c>
      <c r="Q22" s="55" t="n">
        <f aca="false">(O22-$B$10)*I22</f>
        <v>9171.55820980808</v>
      </c>
    </row>
    <row r="23" customFormat="false" ht="12.75" hidden="false" customHeight="false" outlineLevel="0" collapsed="false">
      <c r="A23" s="53" t="n">
        <v>37226</v>
      </c>
      <c r="B23" s="2" t="n">
        <v>31</v>
      </c>
      <c r="C23" s="3" t="n">
        <v>5.495</v>
      </c>
      <c r="D23" s="4" t="n">
        <v>0.952383922626335</v>
      </c>
      <c r="E23" s="5" t="n">
        <f aca="false">D23*($B$3*B23)</f>
        <v>177143.409608498</v>
      </c>
      <c r="F23" s="18" t="n">
        <f aca="false">E23*C23</f>
        <v>973403.035798698</v>
      </c>
      <c r="G23" s="18" t="n">
        <f aca="false">(C23-$B$2)*E23</f>
        <v>591658.988092385</v>
      </c>
      <c r="H23" s="7" t="n">
        <v>0.9196755209677</v>
      </c>
      <c r="I23" s="54" t="n">
        <f aca="false">($B$3*B23)*H23</f>
        <v>171059.646899992</v>
      </c>
      <c r="J23" s="8" t="n">
        <f aca="false">((C23-$B$7)*I23)</f>
        <v>939972.759715457</v>
      </c>
      <c r="K23" s="8" t="n">
        <f aca="false">((C23-$B$7)-$B$2)*I23</f>
        <v>571339.220645974</v>
      </c>
      <c r="L23" s="7" t="n">
        <v>0.19</v>
      </c>
      <c r="M23" s="9" t="n">
        <f aca="false">L23*E23</f>
        <v>33657.2478256147</v>
      </c>
      <c r="N23" s="8" t="n">
        <f aca="false">((L23-$B$9))*I23</f>
        <v>29080.1399729987</v>
      </c>
      <c r="O23" s="7" t="n">
        <v>0.06</v>
      </c>
      <c r="P23" s="9" t="n">
        <f aca="false">O23*E23</f>
        <v>10628.6045765099</v>
      </c>
      <c r="Q23" s="55" t="n">
        <f aca="false">(O23-$B$10)*I23</f>
        <v>9408.28057949957</v>
      </c>
    </row>
    <row r="24" customFormat="false" ht="12.75" hidden="false" customHeight="false" outlineLevel="0" collapsed="false">
      <c r="A24" s="53" t="n">
        <v>37257</v>
      </c>
      <c r="B24" s="2" t="n">
        <v>31</v>
      </c>
      <c r="C24" s="3" t="n">
        <v>5.495</v>
      </c>
      <c r="D24" s="4" t="n">
        <v>0.948266709185162</v>
      </c>
      <c r="E24" s="5" t="n">
        <f aca="false">D24*($B$3*B24)</f>
        <v>176377.60790844</v>
      </c>
      <c r="F24" s="18" t="n">
        <f aca="false">E24*C24</f>
        <v>969194.955456878</v>
      </c>
      <c r="G24" s="18" t="n">
        <f aca="false">(C24-$B$2)*E24</f>
        <v>589101.21041419</v>
      </c>
      <c r="H24" s="7" t="n">
        <v>0.912703384590804</v>
      </c>
      <c r="I24" s="54" t="n">
        <f aca="false">($B$3*B24)*H24</f>
        <v>169762.82953389</v>
      </c>
      <c r="J24" s="8" t="n">
        <f aca="false">((C24-$B$7)*I24)</f>
        <v>932846.748288723</v>
      </c>
      <c r="K24" s="8" t="n">
        <f aca="false">((C24-$B$7)-$B$2)*I24</f>
        <v>567007.850643191</v>
      </c>
      <c r="L24" s="7" t="n">
        <v>0.19</v>
      </c>
      <c r="M24" s="9" t="n">
        <f aca="false">L24*E24</f>
        <v>33511.7455026036</v>
      </c>
      <c r="N24" s="8" t="n">
        <f aca="false">((L24-$B$9))*I24</f>
        <v>28859.6810207612</v>
      </c>
      <c r="O24" s="7" t="n">
        <v>0.06</v>
      </c>
      <c r="P24" s="9" t="n">
        <f aca="false">O24*E24</f>
        <v>10582.6564745064</v>
      </c>
      <c r="Q24" s="55" t="n">
        <f aca="false">(O24-$B$10)*I24</f>
        <v>9336.95562436393</v>
      </c>
    </row>
    <row r="25" customFormat="false" ht="12.75" hidden="false" customHeight="false" outlineLevel="0" collapsed="false">
      <c r="A25" s="53" t="n">
        <v>37288</v>
      </c>
      <c r="B25" s="2" t="n">
        <v>28</v>
      </c>
      <c r="C25" s="3" t="n">
        <v>5.24</v>
      </c>
      <c r="D25" s="4" t="n">
        <v>0.944033715046867</v>
      </c>
      <c r="E25" s="5" t="n">
        <f aca="false">D25*($B$3*B25)</f>
        <v>158597.664127874</v>
      </c>
      <c r="F25" s="18" t="n">
        <f aca="false">E25*C25</f>
        <v>831051.760030058</v>
      </c>
      <c r="G25" s="18" t="n">
        <f aca="false">(C25-$B$2)*E25</f>
        <v>489273.79383449</v>
      </c>
      <c r="H25" s="7" t="n">
        <v>0.905658402450993</v>
      </c>
      <c r="I25" s="54" t="n">
        <f aca="false">($B$3*B25)*H25</f>
        <v>152150.611611767</v>
      </c>
      <c r="J25" s="8" t="n">
        <f aca="false">((C25-$B$7)*I25)</f>
        <v>797269.204845658</v>
      </c>
      <c r="K25" s="8" t="n">
        <f aca="false">((C25-$B$7)-$B$2)*I25</f>
        <v>469384.636822301</v>
      </c>
      <c r="L25" s="7" t="n">
        <v>0.19</v>
      </c>
      <c r="M25" s="9" t="n">
        <f aca="false">L25*E25</f>
        <v>30133.556184296</v>
      </c>
      <c r="N25" s="8" t="n">
        <f aca="false">((L25-$B$9))*I25</f>
        <v>25865.6039740004</v>
      </c>
      <c r="O25" s="7" t="n">
        <v>0.06</v>
      </c>
      <c r="P25" s="9" t="n">
        <f aca="false">O25*E25</f>
        <v>9515.85984767242</v>
      </c>
      <c r="Q25" s="55" t="n">
        <f aca="false">(O25-$B$10)*I25</f>
        <v>8368.28363864717</v>
      </c>
    </row>
    <row r="26" customFormat="false" ht="12.75" hidden="false" customHeight="false" outlineLevel="0" collapsed="false">
      <c r="A26" s="53" t="n">
        <v>37316</v>
      </c>
      <c r="B26" s="2" t="n">
        <v>31</v>
      </c>
      <c r="C26" s="3" t="n">
        <v>4.91</v>
      </c>
      <c r="D26" s="4" t="n">
        <v>0.940236171540364</v>
      </c>
      <c r="E26" s="5" t="n">
        <f aca="false">D26*($B$3*B26)</f>
        <v>174883.927906508</v>
      </c>
      <c r="F26" s="18" t="n">
        <f aca="false">E26*C26</f>
        <v>858680.086020953</v>
      </c>
      <c r="G26" s="18" t="n">
        <f aca="false">(C26-$B$2)*E26</f>
        <v>481805.221382429</v>
      </c>
      <c r="H26" s="7" t="n">
        <v>0.899350916057034</v>
      </c>
      <c r="I26" s="54" t="n">
        <f aca="false">($B$3*B26)*H26</f>
        <v>167279.270386608</v>
      </c>
      <c r="J26" s="8" t="n">
        <f aca="false">((C26-$B$7)*I26)</f>
        <v>821341.217598247</v>
      </c>
      <c r="K26" s="8" t="n">
        <f aca="false">((C26-$B$7)-$B$2)*I26</f>
        <v>460854.389915106</v>
      </c>
      <c r="L26" s="7" t="n">
        <v>0.19</v>
      </c>
      <c r="M26" s="9" t="n">
        <f aca="false">L26*E26</f>
        <v>33227.9463022365</v>
      </c>
      <c r="N26" s="8" t="n">
        <f aca="false">((L26-$B$9))*I26</f>
        <v>28437.4759657234</v>
      </c>
      <c r="O26" s="7" t="n">
        <v>0.06</v>
      </c>
      <c r="P26" s="9" t="n">
        <f aca="false">O26*E26</f>
        <v>10493.0356743905</v>
      </c>
      <c r="Q26" s="55" t="n">
        <f aca="false">(O26-$B$10)*I26</f>
        <v>9200.35987126346</v>
      </c>
    </row>
    <row r="27" customFormat="false" ht="12.75" hidden="false" customHeight="false" outlineLevel="0" collapsed="false">
      <c r="A27" s="53" t="n">
        <v>37347</v>
      </c>
      <c r="B27" s="2" t="n">
        <v>30</v>
      </c>
      <c r="C27" s="3" t="n">
        <v>4.29</v>
      </c>
      <c r="D27" s="4" t="n">
        <v>0.936033658999556</v>
      </c>
      <c r="E27" s="5" t="n">
        <f aca="false">D27*($B$3*B27)</f>
        <v>168486.05861992</v>
      </c>
      <c r="F27" s="18" t="n">
        <f aca="false">E27*C27</f>
        <v>722805.191479457</v>
      </c>
      <c r="G27" s="18" t="n">
        <f aca="false">(C27-$B$2)*E27</f>
        <v>359717.735153529</v>
      </c>
      <c r="H27" s="7" t="n">
        <v>0.892403980689577</v>
      </c>
      <c r="I27" s="54" t="n">
        <f aca="false">($B$3*B27)*H27</f>
        <v>160632.716524124</v>
      </c>
      <c r="J27" s="8" t="n">
        <f aca="false">((C27-$B$7)*I27)</f>
        <v>689114.353888491</v>
      </c>
      <c r="K27" s="8" t="n">
        <f aca="false">((C27-$B$7)-$B$2)*I27</f>
        <v>342950.849779004</v>
      </c>
      <c r="L27" s="7" t="n">
        <v>0.075</v>
      </c>
      <c r="M27" s="9" t="n">
        <f aca="false">L27*E27</f>
        <v>12636.454396494</v>
      </c>
      <c r="N27" s="8" t="n">
        <f aca="false">((L27-$B$9))*I27</f>
        <v>8834.79940882681</v>
      </c>
      <c r="O27" s="7" t="n">
        <v>0.01</v>
      </c>
      <c r="P27" s="9" t="n">
        <f aca="false">O27*E27</f>
        <v>1684.8605861992</v>
      </c>
      <c r="Q27" s="55" t="n">
        <f aca="false">(O27-$B$10)*I27</f>
        <v>803.163582620619</v>
      </c>
    </row>
    <row r="28" customFormat="false" ht="12.75" hidden="false" customHeight="false" outlineLevel="0" collapsed="false">
      <c r="A28" s="53" t="n">
        <v>37377</v>
      </c>
      <c r="B28" s="2" t="n">
        <v>31</v>
      </c>
      <c r="C28" s="3" t="n">
        <v>4.125</v>
      </c>
      <c r="D28" s="4" t="n">
        <v>0.931955967173279</v>
      </c>
      <c r="E28" s="5" t="n">
        <f aca="false">D28*($B$3*B28)</f>
        <v>173343.80989423</v>
      </c>
      <c r="F28" s="18" t="n">
        <f aca="false">E28*C28</f>
        <v>715043.215813698</v>
      </c>
      <c r="G28" s="18" t="n">
        <f aca="false">(C28-$B$2)*E28</f>
        <v>341487.305491633</v>
      </c>
      <c r="H28" s="7" t="n">
        <v>0.885705547388461</v>
      </c>
      <c r="I28" s="54" t="n">
        <f aca="false">($B$3*B28)*H28</f>
        <v>164741.231814254</v>
      </c>
      <c r="J28" s="8" t="n">
        <f aca="false">((C28-$B$7)*I28)</f>
        <v>679557.581233796</v>
      </c>
      <c r="K28" s="8" t="n">
        <f aca="false">((C28-$B$7)-$B$2)*I28</f>
        <v>324540.22667408</v>
      </c>
      <c r="L28" s="7" t="n">
        <v>0.075</v>
      </c>
      <c r="M28" s="9" t="n">
        <f aca="false">L28*E28</f>
        <v>13000.7857420672</v>
      </c>
      <c r="N28" s="8" t="n">
        <f aca="false">((L28-$B$9))*I28</f>
        <v>9060.76774978395</v>
      </c>
      <c r="O28" s="7" t="n">
        <v>0.01</v>
      </c>
      <c r="P28" s="9" t="n">
        <f aca="false">O28*E28</f>
        <v>1733.4380989423</v>
      </c>
      <c r="Q28" s="55" t="n">
        <f aca="false">(O28-$B$10)*I28</f>
        <v>823.706159071268</v>
      </c>
    </row>
    <row r="29" customFormat="false" ht="12.75" hidden="false" customHeight="false" outlineLevel="0" collapsed="false">
      <c r="A29" s="53" t="n">
        <v>37408</v>
      </c>
      <c r="B29" s="2" t="n">
        <v>30</v>
      </c>
      <c r="C29" s="3" t="n">
        <v>4.085</v>
      </c>
      <c r="D29" s="4" t="n">
        <v>0.927763628696399</v>
      </c>
      <c r="E29" s="5" t="n">
        <f aca="false">D29*($B$3*B29)</f>
        <v>166997.453165352</v>
      </c>
      <c r="F29" s="18" t="n">
        <f aca="false">E29*C29</f>
        <v>682184.596180462</v>
      </c>
      <c r="G29" s="18" t="n">
        <f aca="false">(C29-$B$2)*E29</f>
        <v>322305.084609129</v>
      </c>
      <c r="H29" s="7" t="n">
        <v>0.878839079393216</v>
      </c>
      <c r="I29" s="54" t="n">
        <f aca="false">($B$3*B29)*H29</f>
        <v>158191.034290779</v>
      </c>
      <c r="J29" s="8" t="n">
        <f aca="false">((C29-$B$7)*I29)</f>
        <v>646210.375077832</v>
      </c>
      <c r="K29" s="8" t="n">
        <f aca="false">((C29-$B$7)-$B$2)*I29</f>
        <v>305308.696181203</v>
      </c>
      <c r="L29" s="7" t="n">
        <v>0.075</v>
      </c>
      <c r="M29" s="9" t="n">
        <f aca="false">L29*E29</f>
        <v>12524.8089874014</v>
      </c>
      <c r="N29" s="8" t="n">
        <f aca="false">((L29-$B$9))*I29</f>
        <v>8700.50688599284</v>
      </c>
      <c r="O29" s="7" t="n">
        <v>0.01</v>
      </c>
      <c r="P29" s="9" t="n">
        <f aca="false">O29*E29</f>
        <v>1669.97453165352</v>
      </c>
      <c r="Q29" s="55" t="n">
        <f aca="false">(O29-$B$10)*I29</f>
        <v>790.955171453894</v>
      </c>
    </row>
    <row r="30" customFormat="false" ht="12.75" hidden="false" customHeight="false" outlineLevel="0" collapsed="false">
      <c r="A30" s="53" t="n">
        <v>37438</v>
      </c>
      <c r="B30" s="2" t="n">
        <v>31</v>
      </c>
      <c r="C30" s="3" t="n">
        <v>4.088</v>
      </c>
      <c r="D30" s="4" t="n">
        <v>0.923689665037598</v>
      </c>
      <c r="E30" s="5" t="n">
        <f aca="false">D30*($B$3*B30)</f>
        <v>171806.277696993</v>
      </c>
      <c r="F30" s="18" t="n">
        <f aca="false">E30*C30</f>
        <v>702344.063225308</v>
      </c>
      <c r="G30" s="18" t="n">
        <f aca="false">(C30-$B$2)*E30</f>
        <v>332101.534788288</v>
      </c>
      <c r="H30" s="7" t="n">
        <v>0.872212548586461</v>
      </c>
      <c r="I30" s="54" t="n">
        <f aca="false">($B$3*B30)*H30</f>
        <v>162231.534037082</v>
      </c>
      <c r="J30" s="8" t="n">
        <f aca="false">((C30-$B$7)*I30)</f>
        <v>663202.51114359</v>
      </c>
      <c r="K30" s="8" t="n">
        <f aca="false">((C30-$B$7)-$B$2)*I30</f>
        <v>313593.555293679</v>
      </c>
      <c r="L30" s="7" t="n">
        <v>0.075</v>
      </c>
      <c r="M30" s="9" t="n">
        <f aca="false">L30*E30</f>
        <v>12885.4708272745</v>
      </c>
      <c r="N30" s="8" t="n">
        <f aca="false">((L30-$B$9))*I30</f>
        <v>8922.7343720395</v>
      </c>
      <c r="O30" s="7" t="n">
        <v>0.01</v>
      </c>
      <c r="P30" s="9" t="n">
        <f aca="false">O30*E30</f>
        <v>1718.06277696993</v>
      </c>
      <c r="Q30" s="55" t="n">
        <f aca="false">(O30-$B$10)*I30</f>
        <v>811.157670185409</v>
      </c>
    </row>
    <row r="31" customFormat="false" ht="12.75" hidden="false" customHeight="false" outlineLevel="0" collapsed="false">
      <c r="A31" s="53" t="n">
        <v>37469</v>
      </c>
      <c r="B31" s="2" t="n">
        <v>31</v>
      </c>
      <c r="C31" s="3" t="n">
        <v>4.09</v>
      </c>
      <c r="D31" s="4" t="n">
        <v>0.919432460551843</v>
      </c>
      <c r="E31" s="5" t="n">
        <f aca="false">D31*($B$3*B31)</f>
        <v>171014.437662643</v>
      </c>
      <c r="F31" s="18" t="n">
        <f aca="false">E31*C31</f>
        <v>699449.050040209</v>
      </c>
      <c r="G31" s="18" t="n">
        <f aca="false">(C31-$B$2)*E31</f>
        <v>330912.936877214</v>
      </c>
      <c r="H31" s="7" t="n">
        <v>0.865356471058135</v>
      </c>
      <c r="I31" s="54" t="n">
        <f aca="false">($B$3*B31)*H31</f>
        <v>160956.303616813</v>
      </c>
      <c r="J31" s="8" t="n">
        <f aca="false">((C31-$B$7)*I31)</f>
        <v>658311.281792766</v>
      </c>
      <c r="K31" s="8" t="n">
        <f aca="false">((C31-$B$7)-$B$2)*I31</f>
        <v>311450.447498533</v>
      </c>
      <c r="L31" s="7" t="n">
        <v>0.075</v>
      </c>
      <c r="M31" s="9" t="n">
        <f aca="false">L31*E31</f>
        <v>12826.0828246982</v>
      </c>
      <c r="N31" s="8" t="n">
        <f aca="false">((L31-$B$9))*I31</f>
        <v>8852.59669892472</v>
      </c>
      <c r="O31" s="7" t="n">
        <v>0.01</v>
      </c>
      <c r="P31" s="9" t="n">
        <f aca="false">O31*E31</f>
        <v>1710.14437662643</v>
      </c>
      <c r="Q31" s="55" t="n">
        <f aca="false">(O31-$B$10)*I31</f>
        <v>804.781518084066</v>
      </c>
    </row>
    <row r="32" customFormat="false" ht="12.75" hidden="false" customHeight="false" outlineLevel="0" collapsed="false">
      <c r="A32" s="53" t="n">
        <v>37500</v>
      </c>
      <c r="B32" s="2" t="n">
        <v>30</v>
      </c>
      <c r="C32" s="3" t="n">
        <v>4.09</v>
      </c>
      <c r="D32" s="4" t="n">
        <v>0.915186200910497</v>
      </c>
      <c r="E32" s="5" t="n">
        <f aca="false">D32*($B$3*B32)</f>
        <v>164733.516163889</v>
      </c>
      <c r="F32" s="18" t="n">
        <f aca="false">E32*C32</f>
        <v>673760.081110308</v>
      </c>
      <c r="G32" s="18" t="n">
        <f aca="false">(C32-$B$2)*E32</f>
        <v>318759.353777126</v>
      </c>
      <c r="H32" s="7" t="n">
        <v>0.858546302279193</v>
      </c>
      <c r="I32" s="54" t="n">
        <f aca="false">($B$3*B32)*H32</f>
        <v>154538.334410255</v>
      </c>
      <c r="J32" s="8" t="n">
        <f aca="false">((C32-$B$7)*I32)</f>
        <v>632061.787737942</v>
      </c>
      <c r="K32" s="8" t="n">
        <f aca="false">((C32-$B$7)-$B$2)*I32</f>
        <v>299031.677083843</v>
      </c>
      <c r="L32" s="7" t="n">
        <v>0.075</v>
      </c>
      <c r="M32" s="9" t="n">
        <f aca="false">L32*E32</f>
        <v>12355.0137122917</v>
      </c>
      <c r="N32" s="8" t="n">
        <f aca="false">((L32-$B$9))*I32</f>
        <v>8499.60839256401</v>
      </c>
      <c r="O32" s="7" t="n">
        <v>0.01</v>
      </c>
      <c r="P32" s="9" t="n">
        <f aca="false">O32*E32</f>
        <v>1647.33516163889</v>
      </c>
      <c r="Q32" s="55" t="n">
        <f aca="false">(O32-$B$10)*I32</f>
        <v>772.691672051274</v>
      </c>
    </row>
    <row r="33" customFormat="false" ht="12.75" hidden="false" customHeight="false" outlineLevel="0" collapsed="false">
      <c r="A33" s="53" t="n">
        <v>37530</v>
      </c>
      <c r="B33" s="2" t="n">
        <v>31</v>
      </c>
      <c r="C33" s="3" t="n">
        <v>4.115</v>
      </c>
      <c r="D33" s="4" t="n">
        <v>0.911072041731945</v>
      </c>
      <c r="E33" s="5" t="n">
        <f aca="false">D33*($B$3*B33)</f>
        <v>169459.399762142</v>
      </c>
      <c r="F33" s="18" t="n">
        <f aca="false">E33*C33</f>
        <v>697325.430021214</v>
      </c>
      <c r="G33" s="18" t="n">
        <f aca="false">(C33-$B$2)*E33</f>
        <v>332140.423533798</v>
      </c>
      <c r="H33" s="7" t="n">
        <v>0.851985249053822</v>
      </c>
      <c r="I33" s="54" t="n">
        <f aca="false">($B$3*B33)*H33</f>
        <v>158469.256324011</v>
      </c>
      <c r="J33" s="8" t="n">
        <f aca="false">((C33-$B$7)*I33)</f>
        <v>652100.989773305</v>
      </c>
      <c r="K33" s="8" t="n">
        <f aca="false">((C33-$B$7)-$B$2)*I33</f>
        <v>310599.742395061</v>
      </c>
      <c r="L33" s="7" t="n">
        <v>0.075</v>
      </c>
      <c r="M33" s="9" t="n">
        <f aca="false">L33*E33</f>
        <v>12709.4549821606</v>
      </c>
      <c r="N33" s="8" t="n">
        <f aca="false">((L33-$B$9))*I33</f>
        <v>8715.8090978206</v>
      </c>
      <c r="O33" s="7" t="n">
        <v>0.01</v>
      </c>
      <c r="P33" s="9" t="n">
        <f aca="false">O33*E33</f>
        <v>1694.59399762142</v>
      </c>
      <c r="Q33" s="55" t="n">
        <f aca="false">(O33-$B$10)*I33</f>
        <v>792.346281620054</v>
      </c>
    </row>
    <row r="34" customFormat="false" ht="12.75" hidden="false" customHeight="false" outlineLevel="0" collapsed="false">
      <c r="A34" s="53" t="n">
        <v>37561</v>
      </c>
      <c r="B34" s="2" t="n">
        <v>30</v>
      </c>
      <c r="C34" s="3" t="n">
        <v>4.218</v>
      </c>
      <c r="D34" s="4" t="n">
        <v>0.9068072883883</v>
      </c>
      <c r="E34" s="5" t="n">
        <f aca="false">D34*($B$3*B34)</f>
        <v>163225.311909894</v>
      </c>
      <c r="F34" s="18" t="n">
        <f aca="false">E34*C34</f>
        <v>688484.365635933</v>
      </c>
      <c r="G34" s="18" t="n">
        <f aca="false">(C34-$B$2)*E34</f>
        <v>336733.818470112</v>
      </c>
      <c r="H34" s="7" t="n">
        <v>0.845228098284002</v>
      </c>
      <c r="I34" s="54" t="n">
        <f aca="false">($B$3*B34)*H34</f>
        <v>152141.05769112</v>
      </c>
      <c r="J34" s="8" t="n">
        <f aca="false">((C34-$B$7)*I34)</f>
        <v>641730.981341146</v>
      </c>
      <c r="K34" s="8" t="n">
        <f aca="false">((C34-$B$7)-$B$2)*I34</f>
        <v>313867.002016782</v>
      </c>
      <c r="L34" s="7" t="n">
        <v>0.14</v>
      </c>
      <c r="M34" s="9" t="n">
        <f aca="false">L34*E34</f>
        <v>22851.5436673852</v>
      </c>
      <c r="N34" s="8" t="n">
        <f aca="false">((L34-$B$9))*I34</f>
        <v>18256.9269229345</v>
      </c>
      <c r="O34" s="7" t="n">
        <v>0.02</v>
      </c>
      <c r="P34" s="9" t="n">
        <f aca="false">O34*E34</f>
        <v>3264.50623819788</v>
      </c>
      <c r="Q34" s="55" t="n">
        <f aca="false">(O34-$B$10)*I34</f>
        <v>2282.11586536681</v>
      </c>
    </row>
    <row r="35" customFormat="false" ht="12.75" hidden="false" customHeight="false" outlineLevel="0" collapsed="false">
      <c r="A35" s="53" t="n">
        <v>37591</v>
      </c>
      <c r="B35" s="2" t="n">
        <v>31</v>
      </c>
      <c r="C35" s="3" t="n">
        <v>4.321</v>
      </c>
      <c r="D35" s="4" t="n">
        <v>0.902687491773781</v>
      </c>
      <c r="E35" s="5" t="n">
        <f aca="false">D35*($B$3*B35)</f>
        <v>167899.873469923</v>
      </c>
      <c r="F35" s="18" t="n">
        <f aca="false">E35*C35</f>
        <v>725495.353263538</v>
      </c>
      <c r="G35" s="18" t="n">
        <f aca="false">(C35-$B$2)*E35</f>
        <v>363671.125935854</v>
      </c>
      <c r="H35" s="7" t="n">
        <v>0.838729355728064</v>
      </c>
      <c r="I35" s="54" t="n">
        <f aca="false">($B$3*B35)*H35</f>
        <v>156003.66016542</v>
      </c>
      <c r="J35" s="8" t="n">
        <f aca="false">((C35-$B$7)*I35)</f>
        <v>674091.815574779</v>
      </c>
      <c r="K35" s="8" t="n">
        <f aca="false">((C35-$B$7)-$B$2)*I35</f>
        <v>337903.9279183</v>
      </c>
      <c r="L35" s="7" t="n">
        <v>0.14</v>
      </c>
      <c r="M35" s="9" t="n">
        <f aca="false">L35*E35</f>
        <v>23505.9822857893</v>
      </c>
      <c r="N35" s="8" t="n">
        <f aca="false">((L35-$B$9))*I35</f>
        <v>18720.4392198504</v>
      </c>
      <c r="O35" s="7" t="n">
        <v>0.02</v>
      </c>
      <c r="P35" s="9" t="n">
        <f aca="false">O35*E35</f>
        <v>3357.99746939846</v>
      </c>
      <c r="Q35" s="55" t="n">
        <f aca="false">(O35-$B$10)*I35</f>
        <v>2340.0549024813</v>
      </c>
    </row>
    <row r="36" customFormat="false" ht="12.75" hidden="false" customHeight="false" outlineLevel="0" collapsed="false">
      <c r="A36" s="53" t="n">
        <v>37622</v>
      </c>
      <c r="B36" s="2" t="n">
        <v>31</v>
      </c>
      <c r="C36" s="3" t="n">
        <v>4.353</v>
      </c>
      <c r="D36" s="4" t="n">
        <v>0.898416013620549</v>
      </c>
      <c r="E36" s="5" t="n">
        <f aca="false">D36*($B$3*B36)</f>
        <v>167105.378533422</v>
      </c>
      <c r="F36" s="18" t="n">
        <f aca="false">E36*C36</f>
        <v>727409.712755987</v>
      </c>
      <c r="G36" s="18" t="n">
        <f aca="false">(C36-$B$2)*E36</f>
        <v>367297.622016462</v>
      </c>
      <c r="H36" s="7" t="n">
        <v>0.832035574925634</v>
      </c>
      <c r="I36" s="54" t="n">
        <f aca="false">($B$3*B36)*H36</f>
        <v>154758.616936168</v>
      </c>
      <c r="J36" s="8" t="n">
        <f aca="false">((C36-$B$7)*I36)</f>
        <v>673664.259523139</v>
      </c>
      <c r="K36" s="8" t="n">
        <f aca="false">((C36-$B$8)-$B$2)*I36</f>
        <v>339695.164174889</v>
      </c>
      <c r="L36" s="7" t="n">
        <v>0.14</v>
      </c>
      <c r="M36" s="9" t="n">
        <f aca="false">L36*E36</f>
        <v>23394.7529946791</v>
      </c>
      <c r="N36" s="8" t="n">
        <f aca="false">((L36-$B$9))*I36</f>
        <v>18571.0340323401</v>
      </c>
      <c r="O36" s="7" t="n">
        <v>0.02</v>
      </c>
      <c r="P36" s="9" t="n">
        <f aca="false">O36*E36</f>
        <v>3342.10757066844</v>
      </c>
      <c r="Q36" s="55" t="n">
        <f aca="false">(O36-$B$10)*I36</f>
        <v>2321.37925404252</v>
      </c>
    </row>
    <row r="37" customFormat="false" ht="12.75" hidden="false" customHeight="false" outlineLevel="0" collapsed="false">
      <c r="A37" s="53" t="n">
        <v>37653</v>
      </c>
      <c r="B37" s="2" t="n">
        <v>28</v>
      </c>
      <c r="C37" s="3" t="n">
        <v>4.188</v>
      </c>
      <c r="D37" s="4" t="n">
        <v>0.894122987633985</v>
      </c>
      <c r="E37" s="5" t="n">
        <f aca="false">D37*($B$3*B37)</f>
        <v>150212.661922509</v>
      </c>
      <c r="F37" s="18" t="n">
        <f aca="false">E37*C37</f>
        <v>629090.62813147</v>
      </c>
      <c r="G37" s="18" t="n">
        <f aca="false">(C37-$B$2)*E37</f>
        <v>305382.341688462</v>
      </c>
      <c r="H37" s="7" t="n">
        <v>0.825357403710386</v>
      </c>
      <c r="I37" s="54" t="n">
        <f aca="false">($B$3*B37)*H37</f>
        <v>138660.043823345</v>
      </c>
      <c r="J37" s="8" t="n">
        <f aca="false">((C37-$B$7)*I37)</f>
        <v>580708.263532168</v>
      </c>
      <c r="K37" s="8" t="n">
        <f aca="false">((C37-$B$8)-$B$2)*I37</f>
        <v>281479.88896139</v>
      </c>
      <c r="L37" s="7" t="n">
        <v>0.14</v>
      </c>
      <c r="M37" s="9" t="n">
        <f aca="false">L37*E37</f>
        <v>21029.7726691513</v>
      </c>
      <c r="N37" s="8" t="n">
        <f aca="false">((L37-$B$9))*I37</f>
        <v>16639.2052588014</v>
      </c>
      <c r="O37" s="7" t="n">
        <v>0.02</v>
      </c>
      <c r="P37" s="9" t="n">
        <f aca="false">O37*E37</f>
        <v>3004.25323845019</v>
      </c>
      <c r="Q37" s="55" t="n">
        <f aca="false">(O37-$B$10)*I37</f>
        <v>2079.90065735017</v>
      </c>
    </row>
    <row r="38" customFormat="false" ht="12.75" hidden="false" customHeight="false" outlineLevel="0" collapsed="false">
      <c r="A38" s="53" t="n">
        <v>37681</v>
      </c>
      <c r="B38" s="2" t="n">
        <v>31</v>
      </c>
      <c r="C38" s="3" t="n">
        <v>3.973</v>
      </c>
      <c r="D38" s="4" t="n">
        <v>0.890249159107065</v>
      </c>
      <c r="E38" s="5" t="n">
        <f aca="false">D38*($B$3*B38)</f>
        <v>165586.343593914</v>
      </c>
      <c r="F38" s="18" t="n">
        <f aca="false">E38*C38</f>
        <v>657874.543098621</v>
      </c>
      <c r="G38" s="18" t="n">
        <f aca="false">(C38-$B$2)*E38</f>
        <v>301035.972653736</v>
      </c>
      <c r="H38" s="7" t="n">
        <v>0.819359048919541</v>
      </c>
      <c r="I38" s="54" t="n">
        <f aca="false">($B$3*B38)*H38</f>
        <v>152400.783099035</v>
      </c>
      <c r="J38" s="8" t="n">
        <f aca="false">((C38-$B$7)*I38)</f>
        <v>605488.311252465</v>
      </c>
      <c r="K38" s="8" t="n">
        <f aca="false">((C38-$B$8)-$B$2)*I38</f>
        <v>276607.421324748</v>
      </c>
      <c r="L38" s="7" t="n">
        <v>0.14</v>
      </c>
      <c r="M38" s="9" t="n">
        <f aca="false">L38*E38</f>
        <v>23182.088103148</v>
      </c>
      <c r="N38" s="8" t="n">
        <f aca="false">((L38-$B$9))*I38</f>
        <v>18288.0939718842</v>
      </c>
      <c r="O38" s="7" t="n">
        <v>0.02</v>
      </c>
      <c r="P38" s="9" t="n">
        <f aca="false">O38*E38</f>
        <v>3311.72687187828</v>
      </c>
      <c r="Q38" s="55" t="n">
        <f aca="false">(O38-$B$10)*I38</f>
        <v>2286.01174648552</v>
      </c>
    </row>
    <row r="39" customFormat="false" ht="12.75" hidden="false" customHeight="false" outlineLevel="0" collapsed="false">
      <c r="A39" s="53" t="n">
        <v>37712</v>
      </c>
      <c r="B39" s="2" t="n">
        <v>30</v>
      </c>
      <c r="C39" s="3" t="n">
        <v>3.708</v>
      </c>
      <c r="D39" s="4" t="n">
        <v>0.885985063042237</v>
      </c>
      <c r="E39" s="5" t="n">
        <f aca="false">D39*($B$3*B39)</f>
        <v>159477.311347603</v>
      </c>
      <c r="F39" s="18" t="n">
        <f aca="false">E39*C39</f>
        <v>591341.870476911</v>
      </c>
      <c r="G39" s="18" t="n">
        <f aca="false">(C39-$B$2)*E39</f>
        <v>247668.264522827</v>
      </c>
      <c r="H39" s="7" t="n">
        <v>0.812773539161381</v>
      </c>
      <c r="I39" s="54" t="n">
        <f aca="false">($B$3*B39)*H39</f>
        <v>146299.237049049</v>
      </c>
      <c r="J39" s="8" t="n">
        <f aca="false">((C39-$B$7)*I39)</f>
        <v>542477.570977872</v>
      </c>
      <c r="K39" s="8" t="n">
        <f aca="false">((C39-$B$8)-$B$2)*I39</f>
        <v>226763.817426025</v>
      </c>
      <c r="L39" s="7" t="n">
        <v>0.065</v>
      </c>
      <c r="M39" s="9" t="n">
        <f aca="false">L39*E39</f>
        <v>10366.0252375942</v>
      </c>
      <c r="N39" s="8" t="n">
        <f aca="false">((L39-$B$9))*I39</f>
        <v>6583.46566720719</v>
      </c>
      <c r="O39" s="7" t="n">
        <v>0.005</v>
      </c>
      <c r="P39" s="9" t="n">
        <f aca="false">O39*E39</f>
        <v>797.386556738013</v>
      </c>
      <c r="Q39" s="55" t="n">
        <f aca="false">(O39-$B$10)*I39</f>
        <v>0</v>
      </c>
    </row>
    <row r="40" customFormat="false" ht="12.75" hidden="false" customHeight="false" outlineLevel="0" collapsed="false">
      <c r="A40" s="53" t="n">
        <v>37742</v>
      </c>
      <c r="B40" s="2" t="n">
        <v>31</v>
      </c>
      <c r="C40" s="3" t="n">
        <v>3.645</v>
      </c>
      <c r="D40" s="4" t="n">
        <v>0.8818925613594</v>
      </c>
      <c r="E40" s="5" t="n">
        <f aca="false">D40*($B$3*B40)</f>
        <v>164032.016412848</v>
      </c>
      <c r="F40" s="18" t="n">
        <f aca="false">E40*C40</f>
        <v>597896.699824832</v>
      </c>
      <c r="G40" s="18" t="n">
        <f aca="false">(C40-$B$2)*E40</f>
        <v>244407.704455144</v>
      </c>
      <c r="H40" s="7" t="n">
        <v>0.806463958401243</v>
      </c>
      <c r="I40" s="54" t="n">
        <f aca="false">($B$3*B40)*H40</f>
        <v>150002.296262631</v>
      </c>
      <c r="J40" s="8" t="n">
        <f aca="false">((C40-$B$7)*I40)</f>
        <v>546758.369877291</v>
      </c>
      <c r="K40" s="8" t="n">
        <f aca="false">((C40-$B$8)-$B$2)*I40</f>
        <v>223053.414542533</v>
      </c>
      <c r="L40" s="7" t="n">
        <v>0.065</v>
      </c>
      <c r="M40" s="9" t="n">
        <f aca="false">L40*E40</f>
        <v>10662.0810668351</v>
      </c>
      <c r="N40" s="8" t="n">
        <f aca="false">((L40-$B$9))*I40</f>
        <v>6750.1033318184</v>
      </c>
      <c r="O40" s="7" t="n">
        <v>0.005</v>
      </c>
      <c r="P40" s="9" t="n">
        <f aca="false">O40*E40</f>
        <v>820.160082064242</v>
      </c>
      <c r="Q40" s="55" t="n">
        <f aca="false">(O40-$B$10)*I40</f>
        <v>0</v>
      </c>
    </row>
    <row r="41" customFormat="false" ht="12.75" hidden="false" customHeight="false" outlineLevel="0" collapsed="false">
      <c r="A41" s="53" t="n">
        <v>37773</v>
      </c>
      <c r="B41" s="2" t="n">
        <v>30</v>
      </c>
      <c r="C41" s="3" t="n">
        <v>3.653</v>
      </c>
      <c r="D41" s="4" t="n">
        <v>0.877671441714923</v>
      </c>
      <c r="E41" s="5" t="n">
        <f aca="false">D41*($B$3*B41)</f>
        <v>157980.859508686</v>
      </c>
      <c r="F41" s="18" t="n">
        <f aca="false">E41*C41</f>
        <v>577104.07978523</v>
      </c>
      <c r="G41" s="18" t="n">
        <f aca="false">(C41-$B$2)*E41</f>
        <v>236655.327544012</v>
      </c>
      <c r="H41" s="7" t="n">
        <v>0.799984728974046</v>
      </c>
      <c r="I41" s="54" t="n">
        <f aca="false">($B$3*B41)*H41</f>
        <v>143997.251215328</v>
      </c>
      <c r="J41" s="8" t="n">
        <f aca="false">((C41-$B$7)*I41)</f>
        <v>526021.958689594</v>
      </c>
      <c r="K41" s="8" t="n">
        <f aca="false">((C41-$B$8)-$B$2)*I41</f>
        <v>215275.890566916</v>
      </c>
      <c r="L41" s="7" t="n">
        <v>0.065</v>
      </c>
      <c r="M41" s="9" t="n">
        <f aca="false">L41*E41</f>
        <v>10268.7558680646</v>
      </c>
      <c r="N41" s="8" t="n">
        <f aca="false">((L41-$B$9))*I41</f>
        <v>6479.87630468977</v>
      </c>
      <c r="O41" s="7" t="n">
        <v>0.005</v>
      </c>
      <c r="P41" s="9" t="n">
        <f aca="false">O41*E41</f>
        <v>789.904297543431</v>
      </c>
      <c r="Q41" s="55" t="n">
        <f aca="false">(O41-$B$10)*I41</f>
        <v>0</v>
      </c>
    </row>
    <row r="42" customFormat="false" ht="12.75" hidden="false" customHeight="false" outlineLevel="0" collapsed="false">
      <c r="A42" s="53" t="n">
        <v>37803</v>
      </c>
      <c r="B42" s="2" t="n">
        <v>31</v>
      </c>
      <c r="C42" s="3" t="n">
        <v>3.668</v>
      </c>
      <c r="D42" s="4" t="n">
        <v>0.873594467239416</v>
      </c>
      <c r="E42" s="5" t="n">
        <f aca="false">D42*($B$3*B42)</f>
        <v>162488.570906531</v>
      </c>
      <c r="F42" s="18" t="n">
        <f aca="false">E42*C42</f>
        <v>596008.078085157</v>
      </c>
      <c r="G42" s="18" t="n">
        <f aca="false">(C42-$B$2)*E42</f>
        <v>245845.207781582</v>
      </c>
      <c r="H42" s="7" t="n">
        <v>0.793754040568287</v>
      </c>
      <c r="I42" s="54" t="n">
        <f aca="false">($B$3*B42)*H42</f>
        <v>147638.251545701</v>
      </c>
      <c r="J42" s="8" t="n">
        <f aca="false">((C42-$B$7)*I42)</f>
        <v>541537.106669633</v>
      </c>
      <c r="K42" s="8" t="n">
        <f aca="false">((C42-$B$8)-$B$2)*I42</f>
        <v>222933.759834009</v>
      </c>
      <c r="L42" s="7" t="n">
        <v>0.065</v>
      </c>
      <c r="M42" s="9" t="n">
        <f aca="false">L42*E42</f>
        <v>10561.7571089245</v>
      </c>
      <c r="N42" s="8" t="n">
        <f aca="false">((L42-$B$9))*I42</f>
        <v>6643.72131955656</v>
      </c>
      <c r="O42" s="7" t="n">
        <v>0.005</v>
      </c>
      <c r="P42" s="9" t="n">
        <f aca="false">O42*E42</f>
        <v>812.442854532657</v>
      </c>
      <c r="Q42" s="55" t="n">
        <f aca="false">(O42-$B$10)*I42</f>
        <v>0</v>
      </c>
    </row>
    <row r="43" customFormat="false" ht="12.75" hidden="false" customHeight="false" outlineLevel="0" collapsed="false">
      <c r="A43" s="53" t="n">
        <v>37834</v>
      </c>
      <c r="B43" s="2" t="n">
        <v>31</v>
      </c>
      <c r="C43" s="3" t="n">
        <v>3.663</v>
      </c>
      <c r="D43" s="4" t="n">
        <v>0.869390097387942</v>
      </c>
      <c r="E43" s="5" t="n">
        <f aca="false">D43*($B$3*B43)</f>
        <v>161706.558114157</v>
      </c>
      <c r="F43" s="18" t="n">
        <f aca="false">E43*C43</f>
        <v>592331.122372158</v>
      </c>
      <c r="G43" s="18" t="n">
        <f aca="false">(C43-$B$2)*E43</f>
        <v>243853.489636149</v>
      </c>
      <c r="H43" s="7" t="n">
        <v>0.787356519850761</v>
      </c>
      <c r="I43" s="54" t="n">
        <f aca="false">($B$3*B43)*H43</f>
        <v>146448.312692241</v>
      </c>
      <c r="J43" s="8" t="n">
        <f aca="false">((C43-$B$7)*I43)</f>
        <v>536440.169391681</v>
      </c>
      <c r="K43" s="8" t="n">
        <f aca="false">((C43-$B$8)-$B$2)*I43</f>
        <v>220404.710601823</v>
      </c>
      <c r="L43" s="7" t="n">
        <v>0.065</v>
      </c>
      <c r="M43" s="9" t="n">
        <f aca="false">L43*E43</f>
        <v>10510.9262774202</v>
      </c>
      <c r="N43" s="8" t="n">
        <f aca="false">((L43-$B$9))*I43</f>
        <v>6590.17407115087</v>
      </c>
      <c r="O43" s="7" t="n">
        <v>0.005</v>
      </c>
      <c r="P43" s="9" t="n">
        <f aca="false">O43*E43</f>
        <v>808.532790570786</v>
      </c>
      <c r="Q43" s="55" t="n">
        <f aca="false">(O43-$B$10)*I43</f>
        <v>0</v>
      </c>
    </row>
    <row r="44" customFormat="false" ht="12.75" hidden="false" customHeight="false" outlineLevel="0" collapsed="false">
      <c r="A44" s="53" t="n">
        <v>37865</v>
      </c>
      <c r="B44" s="2" t="n">
        <v>30</v>
      </c>
      <c r="C44" s="3" t="n">
        <v>3.683</v>
      </c>
      <c r="D44" s="4" t="n">
        <v>0.86519394063859</v>
      </c>
      <c r="E44" s="5" t="n">
        <f aca="false">D44*($B$3*B44)</f>
        <v>155734.909314946</v>
      </c>
      <c r="F44" s="18" t="n">
        <f aca="false">E44*C44</f>
        <v>573571.671006947</v>
      </c>
      <c r="G44" s="18" t="n">
        <f aca="false">(C44-$B$2)*E44</f>
        <v>237962.941433238</v>
      </c>
      <c r="H44" s="7" t="n">
        <v>0.78099991754738</v>
      </c>
      <c r="I44" s="54" t="n">
        <f aca="false">($B$3*B44)*H44</f>
        <v>140579.985158528</v>
      </c>
      <c r="J44" s="8" t="n">
        <f aca="false">((C44-$B$7)*I44)</f>
        <v>517756.08533886</v>
      </c>
      <c r="K44" s="8" t="n">
        <f aca="false">((C44-$B$8)-$B$2)*I44</f>
        <v>214384.477366756</v>
      </c>
      <c r="L44" s="7" t="n">
        <v>0.065</v>
      </c>
      <c r="M44" s="9" t="n">
        <f aca="false">L44*E44</f>
        <v>10122.7691054715</v>
      </c>
      <c r="N44" s="8" t="n">
        <f aca="false">((L44-$B$9))*I44</f>
        <v>6326.09933213378</v>
      </c>
      <c r="O44" s="7" t="n">
        <v>0.005</v>
      </c>
      <c r="P44" s="9" t="n">
        <f aca="false">O44*E44</f>
        <v>778.674546574731</v>
      </c>
      <c r="Q44" s="55" t="n">
        <f aca="false">(O44-$B$10)*I44</f>
        <v>0</v>
      </c>
    </row>
    <row r="45" customFormat="false" ht="12.75" hidden="false" customHeight="false" outlineLevel="0" collapsed="false">
      <c r="A45" s="53" t="n">
        <v>37895</v>
      </c>
      <c r="B45" s="2" t="n">
        <v>31</v>
      </c>
      <c r="C45" s="3" t="n">
        <v>3.708</v>
      </c>
      <c r="D45" s="4" t="n">
        <v>0.861141435040514</v>
      </c>
      <c r="E45" s="5" t="n">
        <f aca="false">D45*($B$3*B45)</f>
        <v>160172.306917536</v>
      </c>
      <c r="F45" s="18" t="n">
        <f aca="false">E45*C45</f>
        <v>593918.914050222</v>
      </c>
      <c r="G45" s="18" t="n">
        <f aca="false">(C45-$B$2)*E45</f>
        <v>248747.592642933</v>
      </c>
      <c r="H45" s="7" t="n">
        <v>0.774887530323972</v>
      </c>
      <c r="I45" s="54" t="n">
        <f aca="false">($B$3*B45)*H45</f>
        <v>144129.080640259</v>
      </c>
      <c r="J45" s="8" t="n">
        <f aca="false">((C45-$B$7)*I45)</f>
        <v>534430.63101408</v>
      </c>
      <c r="K45" s="8" t="n">
        <f aca="false">((C45-$B$8)-$B$2)*I45</f>
        <v>223400.074992401</v>
      </c>
      <c r="L45" s="7" t="n">
        <v>0.065</v>
      </c>
      <c r="M45" s="9" t="n">
        <f aca="false">L45*E45</f>
        <v>10411.1999496398</v>
      </c>
      <c r="N45" s="8" t="n">
        <f aca="false">((L45-$B$9))*I45</f>
        <v>6485.80862881164</v>
      </c>
      <c r="O45" s="7" t="n">
        <v>0.005</v>
      </c>
      <c r="P45" s="9" t="n">
        <f aca="false">O45*E45</f>
        <v>800.861534587678</v>
      </c>
      <c r="Q45" s="55" t="n">
        <f aca="false">(O45-$B$10)*I45</f>
        <v>0</v>
      </c>
    </row>
    <row r="46" customFormat="false" ht="12.75" hidden="false" customHeight="false" outlineLevel="0" collapsed="false">
      <c r="A46" s="53" t="n">
        <v>37926</v>
      </c>
      <c r="B46" s="2" t="n">
        <v>30</v>
      </c>
      <c r="C46" s="3" t="n">
        <v>3.843</v>
      </c>
      <c r="D46" s="4" t="n">
        <v>0.856962610508024</v>
      </c>
      <c r="E46" s="5" t="n">
        <f aca="false">D46*($B$3*B46)</f>
        <v>154253.269891444</v>
      </c>
      <c r="F46" s="18" t="n">
        <f aca="false">E46*C46</f>
        <v>592795.316192821</v>
      </c>
      <c r="G46" s="18" t="n">
        <f aca="false">(C46-$B$2)*E46</f>
        <v>260379.519576758</v>
      </c>
      <c r="H46" s="7" t="n">
        <v>0.76861181644917</v>
      </c>
      <c r="I46" s="54" t="n">
        <f aca="false">($B$3*B46)*H46</f>
        <v>138350.126960851</v>
      </c>
      <c r="J46" s="8" t="n">
        <f aca="false">((C46-$B$7)*I46)</f>
        <v>531679.537910549</v>
      </c>
      <c r="K46" s="8" t="n">
        <f aca="false">((C46-$B$8)-$B$2)*I46</f>
        <v>233119.963929033</v>
      </c>
      <c r="L46" s="7" t="n">
        <v>0.13</v>
      </c>
      <c r="M46" s="9" t="n">
        <f aca="false">L46*E46</f>
        <v>20052.9250858878</v>
      </c>
      <c r="N46" s="8" t="n">
        <f aca="false">((L46-$B$9))*I46</f>
        <v>15218.5139656936</v>
      </c>
      <c r="O46" s="7" t="n">
        <v>0.01</v>
      </c>
      <c r="P46" s="9" t="n">
        <f aca="false">O46*E46</f>
        <v>1542.53269891444</v>
      </c>
      <c r="Q46" s="55" t="n">
        <f aca="false">(O46-$B$10)*I46</f>
        <v>691.750634804253</v>
      </c>
    </row>
    <row r="47" customFormat="false" ht="12.75" hidden="false" customHeight="false" outlineLevel="0" collapsed="false">
      <c r="A47" s="53" t="n">
        <v>37956</v>
      </c>
      <c r="B47" s="2" t="n">
        <v>31</v>
      </c>
      <c r="C47" s="3" t="n">
        <v>3.968</v>
      </c>
      <c r="D47" s="4" t="n">
        <v>0.852926667131516</v>
      </c>
      <c r="E47" s="5" t="n">
        <f aca="false">D47*($B$3*B47)</f>
        <v>158644.360086462</v>
      </c>
      <c r="F47" s="18" t="n">
        <f aca="false">E47*C47</f>
        <v>629500.820823081</v>
      </c>
      <c r="G47" s="18" t="n">
        <f aca="false">(C47-$B$2)*E47</f>
        <v>287622.224836756</v>
      </c>
      <c r="H47" s="7" t="n">
        <v>0.762577095020671</v>
      </c>
      <c r="I47" s="54" t="n">
        <f aca="false">($B$3*B47)*H47</f>
        <v>141839.339673845</v>
      </c>
      <c r="J47" s="8" t="n">
        <f aca="false">((C47-$B$7)*I47)</f>
        <v>562818.499825816</v>
      </c>
      <c r="K47" s="8" t="n">
        <f aca="false">((C47-$B$8)-$B$2)*I47</f>
        <v>256729.204809659</v>
      </c>
      <c r="L47" s="7" t="n">
        <v>0.13</v>
      </c>
      <c r="M47" s="9" t="n">
        <f aca="false">L47*E47</f>
        <v>20623.76681124</v>
      </c>
      <c r="N47" s="8" t="n">
        <f aca="false">((L47-$B$9))*I47</f>
        <v>15602.3273641229</v>
      </c>
      <c r="O47" s="7" t="n">
        <v>0.01</v>
      </c>
      <c r="P47" s="9" t="n">
        <f aca="false">O47*E47</f>
        <v>1586.44360086462</v>
      </c>
      <c r="Q47" s="55" t="n">
        <f aca="false">(O47-$B$10)*I47</f>
        <v>709.196698369224</v>
      </c>
    </row>
    <row r="48" customFormat="false" ht="12.75" hidden="false" customHeight="false" outlineLevel="0" collapsed="false">
      <c r="A48" s="53" t="n">
        <v>37987</v>
      </c>
      <c r="B48" s="2" t="n">
        <v>31</v>
      </c>
      <c r="C48" s="3" t="n">
        <v>3.983</v>
      </c>
      <c r="D48" s="4" t="n">
        <v>0.848747277094461</v>
      </c>
      <c r="E48" s="5" t="n">
        <f aca="false">D48*($B$3*B48)</f>
        <v>157866.99353957</v>
      </c>
      <c r="F48" s="18" t="n">
        <f aca="false">E48*C48</f>
        <v>628784.235268107</v>
      </c>
      <c r="G48" s="18" t="n">
        <f aca="false">(C48-$B$2)*E48</f>
        <v>288580.864190334</v>
      </c>
      <c r="H48" s="7" t="n">
        <v>0.756365740751614</v>
      </c>
      <c r="I48" s="54" t="n">
        <f aca="false">($B$3*B48)*H48</f>
        <v>140684.0277798</v>
      </c>
      <c r="J48" s="8" t="n">
        <f aca="false">((C48-$B$7)*I48)</f>
        <v>560344.482646944</v>
      </c>
      <c r="K48" s="8" t="n">
        <f aca="false">((C48-$B$8)-$B$2)*I48</f>
        <v>256748.350698135</v>
      </c>
      <c r="L48" s="7" t="n">
        <v>0.13</v>
      </c>
      <c r="M48" s="9" t="n">
        <f aca="false">L48*E48</f>
        <v>20522.7091601441</v>
      </c>
      <c r="N48" s="8" t="n">
        <f aca="false">((L48-$B$9))*I48</f>
        <v>15475.243055778</v>
      </c>
      <c r="O48" s="7" t="n">
        <v>0.01</v>
      </c>
      <c r="P48" s="9" t="n">
        <f aca="false">O48*E48</f>
        <v>1578.6699353957</v>
      </c>
      <c r="Q48" s="55" t="n">
        <f aca="false">(O48-$B$10)*I48</f>
        <v>703.420138899001</v>
      </c>
    </row>
    <row r="49" customFormat="false" ht="12.75" hidden="false" customHeight="false" outlineLevel="0" collapsed="false">
      <c r="A49" s="53" t="n">
        <v>38018</v>
      </c>
      <c r="B49" s="2" t="n">
        <v>29</v>
      </c>
      <c r="C49" s="3" t="n">
        <v>3.878</v>
      </c>
      <c r="D49" s="4" t="n">
        <v>0.844556788852646</v>
      </c>
      <c r="E49" s="5" t="n">
        <f aca="false">D49*($B$3*B49)</f>
        <v>146952.88126036</v>
      </c>
      <c r="F49" s="18" t="n">
        <f aca="false">E49*C49</f>
        <v>569883.273527677</v>
      </c>
      <c r="G49" s="18" t="n">
        <f aca="false">(C49-$B$2)*E49</f>
        <v>253199.814411601</v>
      </c>
      <c r="H49" s="7" t="n">
        <v>0.750177465835163</v>
      </c>
      <c r="I49" s="54" t="n">
        <f aca="false">($B$3*B49)*H49</f>
        <v>130530.879055318</v>
      </c>
      <c r="J49" s="8" t="n">
        <f aca="false">((C49-$B$7)*I49)</f>
        <v>506198.748976525</v>
      </c>
      <c r="K49" s="8" t="n">
        <f aca="false">((C49-$B$8)-$B$2)*I49</f>
        <v>224513.111975148</v>
      </c>
      <c r="L49" s="7" t="n">
        <v>0.13</v>
      </c>
      <c r="M49" s="9" t="n">
        <f aca="false">L49*E49</f>
        <v>19103.8745638468</v>
      </c>
      <c r="N49" s="8" t="n">
        <f aca="false">((L49-$B$9))*I49</f>
        <v>14358.396696085</v>
      </c>
      <c r="O49" s="7" t="n">
        <v>0.01</v>
      </c>
      <c r="P49" s="9" t="n">
        <f aca="false">O49*E49</f>
        <v>1469.5288126036</v>
      </c>
      <c r="Q49" s="55" t="n">
        <f aca="false">(O49-$B$10)*I49</f>
        <v>652.654395276592</v>
      </c>
    </row>
    <row r="50" customFormat="false" ht="12.75" hidden="false" customHeight="false" outlineLevel="0" collapsed="false">
      <c r="A50" s="53" t="n">
        <v>38047</v>
      </c>
      <c r="B50" s="2" t="n">
        <v>31</v>
      </c>
      <c r="C50" s="3" t="n">
        <v>3.733</v>
      </c>
      <c r="D50" s="4" t="n">
        <v>0.840643045552647</v>
      </c>
      <c r="E50" s="5" t="n">
        <f aca="false">D50*($B$3*B50)</f>
        <v>156359.606472792</v>
      </c>
      <c r="F50" s="18" t="n">
        <f aca="false">E50*C50</f>
        <v>583690.410962934</v>
      </c>
      <c r="G50" s="18" t="n">
        <f aca="false">(C50-$B$2)*E50</f>
        <v>246735.459014066</v>
      </c>
      <c r="H50" s="7" t="n">
        <v>0.744423557682164</v>
      </c>
      <c r="I50" s="54" t="n">
        <f aca="false">($B$3*B50)*H50</f>
        <v>138462.781728883</v>
      </c>
      <c r="J50" s="8" t="n">
        <f aca="false">((C50-$B$7)*I50)</f>
        <v>516881.564193919</v>
      </c>
      <c r="K50" s="8" t="n">
        <f aca="false">((C50-$B$8)-$B$2)*I50</f>
        <v>218078.88122299</v>
      </c>
      <c r="L50" s="7" t="n">
        <v>0.13</v>
      </c>
      <c r="M50" s="9" t="n">
        <f aca="false">L50*E50</f>
        <v>20326.748841463</v>
      </c>
      <c r="N50" s="8" t="n">
        <f aca="false">((L50-$B$9))*I50</f>
        <v>15230.9059901771</v>
      </c>
      <c r="O50" s="7" t="n">
        <v>0.01</v>
      </c>
      <c r="P50" s="9" t="n">
        <f aca="false">O50*E50</f>
        <v>1563.59606472792</v>
      </c>
      <c r="Q50" s="55" t="n">
        <f aca="false">(O50-$B$10)*I50</f>
        <v>692.313908644413</v>
      </c>
    </row>
    <row r="51" customFormat="false" ht="12.75" hidden="false" customHeight="false" outlineLevel="0" collapsed="false">
      <c r="A51" s="53" t="n">
        <v>38078</v>
      </c>
      <c r="B51" s="2" t="n">
        <v>30</v>
      </c>
      <c r="C51" s="3" t="n">
        <v>3.578</v>
      </c>
      <c r="D51" s="4" t="n">
        <v>0.836497550447503</v>
      </c>
      <c r="E51" s="5" t="n">
        <f aca="false">D51*($B$3*B51)</f>
        <v>150569.559080551</v>
      </c>
      <c r="F51" s="18" t="n">
        <f aca="false">E51*C51</f>
        <v>538737.88239021</v>
      </c>
      <c r="G51" s="18" t="n">
        <f aca="false">(C51-$B$2)*E51</f>
        <v>214260.482571624</v>
      </c>
      <c r="H51" s="7" t="n">
        <v>0.738337300552556</v>
      </c>
      <c r="I51" s="54" t="n">
        <f aca="false">($B$3*B51)*H51</f>
        <v>132900.71409946</v>
      </c>
      <c r="J51" s="8" t="n">
        <f aca="false">((C51-$B$7)*I51)</f>
        <v>475518.755047868</v>
      </c>
      <c r="K51" s="8" t="n">
        <f aca="false">((C51-$B$8)-$B$2)*I51</f>
        <v>188719.014021233</v>
      </c>
      <c r="L51" s="7" t="n">
        <v>0.06</v>
      </c>
      <c r="M51" s="9" t="n">
        <f aca="false">L51*E51</f>
        <v>9034.17354483303</v>
      </c>
      <c r="N51" s="8" t="n">
        <f aca="false">((L51-$B$9))*I51</f>
        <v>5316.0285639784</v>
      </c>
      <c r="O51" s="7" t="n">
        <v>0.005</v>
      </c>
      <c r="P51" s="9" t="n">
        <f aca="false">O51*E51</f>
        <v>752.847795402753</v>
      </c>
      <c r="Q51" s="55" t="n">
        <f aca="false">(O51-$B$10)*I51</f>
        <v>0</v>
      </c>
    </row>
    <row r="52" customFormat="false" ht="12.75" hidden="false" customHeight="false" outlineLevel="0" collapsed="false">
      <c r="A52" s="53" t="n">
        <v>38108</v>
      </c>
      <c r="B52" s="2" t="n">
        <v>31</v>
      </c>
      <c r="C52" s="3" t="n">
        <v>3.565</v>
      </c>
      <c r="D52" s="4" t="n">
        <v>0.83252684351611</v>
      </c>
      <c r="E52" s="5" t="n">
        <f aca="false">D52*($B$3*B52)</f>
        <v>154849.992893996</v>
      </c>
      <c r="F52" s="18" t="n">
        <f aca="false">E52*C52</f>
        <v>552040.224667097</v>
      </c>
      <c r="G52" s="18" t="n">
        <f aca="false">(C52-$B$2)*E52</f>
        <v>218338.489980535</v>
      </c>
      <c r="H52" s="7" t="n">
        <v>0.73251339650729</v>
      </c>
      <c r="I52" s="54" t="n">
        <f aca="false">($B$3*B52)*H52</f>
        <v>136247.491750356</v>
      </c>
      <c r="J52" s="8" t="n">
        <f aca="false">((C52-$B$7)*I52)</f>
        <v>485722.308090019</v>
      </c>
      <c r="K52" s="8" t="n">
        <f aca="false">((C52-$B$8)-$B$2)*I52</f>
        <v>191700.220892751</v>
      </c>
      <c r="L52" s="7" t="n">
        <v>0.06</v>
      </c>
      <c r="M52" s="9" t="n">
        <f aca="false">L52*E52</f>
        <v>9290.99957363979</v>
      </c>
      <c r="N52" s="8" t="n">
        <f aca="false">((L52-$B$9))*I52</f>
        <v>5449.89967001424</v>
      </c>
      <c r="O52" s="7" t="n">
        <v>0.005</v>
      </c>
      <c r="P52" s="9" t="n">
        <f aca="false">O52*E52</f>
        <v>774.249964469982</v>
      </c>
      <c r="Q52" s="55" t="n">
        <f aca="false">(O52-$B$10)*I52</f>
        <v>0</v>
      </c>
    </row>
    <row r="53" customFormat="false" ht="12.75" hidden="false" customHeight="false" outlineLevel="0" collapsed="false">
      <c r="A53" s="53" t="n">
        <v>38139</v>
      </c>
      <c r="B53" s="2" t="n">
        <v>30</v>
      </c>
      <c r="C53" s="3" t="n">
        <v>3.588</v>
      </c>
      <c r="D53" s="4" t="n">
        <v>0.828433655554759</v>
      </c>
      <c r="E53" s="5" t="n">
        <f aca="false">D53*($B$3*B53)</f>
        <v>149118.057999857</v>
      </c>
      <c r="F53" s="18" t="n">
        <f aca="false">E53*C53</f>
        <v>535035.592103486</v>
      </c>
      <c r="G53" s="18" t="n">
        <f aca="false">(C53-$B$2)*E53</f>
        <v>213686.177113795</v>
      </c>
      <c r="H53" s="7" t="n">
        <v>0.726535081142866</v>
      </c>
      <c r="I53" s="54" t="n">
        <f aca="false">($B$3*B53)*H53</f>
        <v>130776.314605716</v>
      </c>
      <c r="J53" s="8" t="n">
        <f aca="false">((C53-$B$7)*I53)</f>
        <v>469225.416805309</v>
      </c>
      <c r="K53" s="8" t="n">
        <f aca="false">((C53-$B$8)-$B$2)*I53</f>
        <v>187010.129886174</v>
      </c>
      <c r="L53" s="7" t="n">
        <v>0.06</v>
      </c>
      <c r="M53" s="9" t="n">
        <f aca="false">L53*E53</f>
        <v>8947.0834799914</v>
      </c>
      <c r="N53" s="8" t="n">
        <f aca="false">((L53-$B$9))*I53</f>
        <v>5231.05258422864</v>
      </c>
      <c r="O53" s="7" t="n">
        <v>0.005</v>
      </c>
      <c r="P53" s="9" t="n">
        <f aca="false">O53*E53</f>
        <v>745.590289999283</v>
      </c>
      <c r="Q53" s="55" t="n">
        <f aca="false">(O53-$B$10)*I53</f>
        <v>0</v>
      </c>
    </row>
    <row r="54" customFormat="false" ht="12.75" hidden="false" customHeight="false" outlineLevel="0" collapsed="false">
      <c r="A54" s="53" t="n">
        <v>38169</v>
      </c>
      <c r="B54" s="2" t="n">
        <v>31</v>
      </c>
      <c r="C54" s="3" t="n">
        <v>3.608</v>
      </c>
      <c r="D54" s="4" t="n">
        <v>0.824483074871766</v>
      </c>
      <c r="E54" s="5" t="n">
        <f aca="false">D54*($B$3*B54)</f>
        <v>153353.851926148</v>
      </c>
      <c r="F54" s="18" t="n">
        <f aca="false">E54*C54</f>
        <v>553300.697749544</v>
      </c>
      <c r="G54" s="18" t="n">
        <f aca="false">(C54-$B$2)*E54</f>
        <v>222823.146848694</v>
      </c>
      <c r="H54" s="7" t="n">
        <v>0.720788705285951</v>
      </c>
      <c r="I54" s="54" t="n">
        <f aca="false">($B$3*B54)*H54</f>
        <v>134066.699183187</v>
      </c>
      <c r="J54" s="8" t="n">
        <f aca="false">((C54-$B$7)*I54)</f>
        <v>483712.650652938</v>
      </c>
      <c r="K54" s="8" t="n">
        <f aca="false">((C54-$B$8)-$B$2)*I54</f>
        <v>194396.713815621</v>
      </c>
      <c r="L54" s="7" t="n">
        <v>0.06</v>
      </c>
      <c r="M54" s="9" t="n">
        <f aca="false">L54*E54</f>
        <v>9201.2311155689</v>
      </c>
      <c r="N54" s="8" t="n">
        <f aca="false">((L54-$B$9))*I54</f>
        <v>5362.66796732748</v>
      </c>
      <c r="O54" s="7" t="n">
        <v>0.005</v>
      </c>
      <c r="P54" s="9" t="n">
        <f aca="false">O54*E54</f>
        <v>766.769259630742</v>
      </c>
      <c r="Q54" s="55" t="n">
        <f aca="false">(O54-$B$10)*I54</f>
        <v>0</v>
      </c>
    </row>
    <row r="55" customFormat="false" ht="12.75" hidden="false" customHeight="false" outlineLevel="0" collapsed="false">
      <c r="A55" s="53" t="n">
        <v>38200</v>
      </c>
      <c r="B55" s="2" t="n">
        <v>31</v>
      </c>
      <c r="C55" s="3" t="n">
        <v>3.623</v>
      </c>
      <c r="D55" s="4" t="n">
        <v>0.820411898925171</v>
      </c>
      <c r="E55" s="5" t="n">
        <f aca="false">D55*($B$3*B55)</f>
        <v>152596.613200082</v>
      </c>
      <c r="F55" s="18" t="n">
        <f aca="false">E55*C55</f>
        <v>552857.529623896</v>
      </c>
      <c r="G55" s="18" t="n">
        <f aca="false">(C55-$B$2)*E55</f>
        <v>224011.82817772</v>
      </c>
      <c r="H55" s="7" t="n">
        <v>0.714891090478503</v>
      </c>
      <c r="I55" s="54" t="n">
        <f aca="false">($B$3*B55)*H55</f>
        <v>132969.742829002</v>
      </c>
      <c r="J55" s="8" t="n">
        <f aca="false">((C55-$B$7)*I55)</f>
        <v>481749.378269473</v>
      </c>
      <c r="K55" s="8" t="n">
        <f aca="false">((C55-$B$8)-$B$2)*I55</f>
        <v>194800.673244487</v>
      </c>
      <c r="L55" s="7" t="n">
        <v>0.06</v>
      </c>
      <c r="M55" s="9" t="n">
        <f aca="false">L55*E55</f>
        <v>9155.7967920049</v>
      </c>
      <c r="N55" s="8" t="n">
        <f aca="false">((L55-$B$9))*I55</f>
        <v>5318.78971316006</v>
      </c>
      <c r="O55" s="7" t="n">
        <v>0.005</v>
      </c>
      <c r="P55" s="9" t="n">
        <f aca="false">O55*E55</f>
        <v>762.983066000409</v>
      </c>
      <c r="Q55" s="55" t="n">
        <f aca="false">(O55-$B$10)*I55</f>
        <v>0</v>
      </c>
    </row>
    <row r="56" customFormat="false" ht="12.75" hidden="false" customHeight="false" outlineLevel="0" collapsed="false">
      <c r="A56" s="53" t="n">
        <v>38231</v>
      </c>
      <c r="B56" s="2" t="n">
        <v>30</v>
      </c>
      <c r="C56" s="3" t="n">
        <v>3.643</v>
      </c>
      <c r="D56" s="4" t="n">
        <v>0.816350986546648</v>
      </c>
      <c r="E56" s="5" t="n">
        <f aca="false">D56*($B$3*B56)</f>
        <v>146943.177578397</v>
      </c>
      <c r="F56" s="18" t="n">
        <f aca="false">E56*C56</f>
        <v>535313.995918099</v>
      </c>
      <c r="G56" s="18" t="n">
        <f aca="false">(C56-$B$2)*E56</f>
        <v>218651.448236654</v>
      </c>
      <c r="H56" s="7" t="n">
        <v>0.709033348083186</v>
      </c>
      <c r="I56" s="54" t="n">
        <f aca="false">($B$3*B56)*H56</f>
        <v>127626.002654973</v>
      </c>
      <c r="J56" s="8" t="n">
        <f aca="false">((C56-$B$7)*I56)</f>
        <v>464941.527672068</v>
      </c>
      <c r="K56" s="8" t="n">
        <f aca="false">((C56-$B$8)-$B$2)*I56</f>
        <v>189524.613942636</v>
      </c>
      <c r="L56" s="7" t="n">
        <v>0.06</v>
      </c>
      <c r="M56" s="9" t="n">
        <f aca="false">L56*E56</f>
        <v>8816.5906547038</v>
      </c>
      <c r="N56" s="8" t="n">
        <f aca="false">((L56-$B$9))*I56</f>
        <v>5105.04010619894</v>
      </c>
      <c r="O56" s="7" t="n">
        <v>0.005</v>
      </c>
      <c r="P56" s="9" t="n">
        <f aca="false">O56*E56</f>
        <v>734.715887891983</v>
      </c>
      <c r="Q56" s="55" t="n">
        <f aca="false">(O56-$B$10)*I56</f>
        <v>0</v>
      </c>
    </row>
    <row r="57" customFormat="false" ht="12.75" hidden="false" customHeight="false" outlineLevel="0" collapsed="false">
      <c r="A57" s="53" t="n">
        <v>38261</v>
      </c>
      <c r="B57" s="2" t="n">
        <v>31</v>
      </c>
      <c r="C57" s="3" t="n">
        <v>3.673</v>
      </c>
      <c r="D57" s="4" t="n">
        <v>0.812432867656266</v>
      </c>
      <c r="E57" s="5" t="n">
        <f aca="false">D57*($B$3*B57)</f>
        <v>151112.513384066</v>
      </c>
      <c r="F57" s="18" t="n">
        <f aca="false">E57*C57</f>
        <v>555036.261659673</v>
      </c>
      <c r="G57" s="18" t="n">
        <f aca="false">(C57-$B$2)*E57</f>
        <v>229388.795317011</v>
      </c>
      <c r="H57" s="7" t="n">
        <v>0.703404032649901</v>
      </c>
      <c r="I57" s="54" t="n">
        <f aca="false">($B$3*B57)*H57</f>
        <v>130833.150072882</v>
      </c>
      <c r="J57" s="8" t="n">
        <f aca="false">((C57-$B$7)*I57)</f>
        <v>480550.160217694</v>
      </c>
      <c r="K57" s="8" t="n">
        <f aca="false">((C57-$B$8)-$B$2)*I57</f>
        <v>198212.222360416</v>
      </c>
      <c r="L57" s="7" t="n">
        <v>0.06</v>
      </c>
      <c r="M57" s="9" t="n">
        <f aca="false">L57*E57</f>
        <v>9066.75080304393</v>
      </c>
      <c r="N57" s="8" t="n">
        <f aca="false">((L57-$B$9))*I57</f>
        <v>5233.32600291526</v>
      </c>
      <c r="O57" s="7" t="n">
        <v>0.005</v>
      </c>
      <c r="P57" s="9" t="n">
        <f aca="false">O57*E57</f>
        <v>755.562566920328</v>
      </c>
      <c r="Q57" s="55" t="n">
        <f aca="false">(O57-$B$10)*I57</f>
        <v>0</v>
      </c>
    </row>
    <row r="58" customFormat="false" ht="12.75" hidden="false" customHeight="false" outlineLevel="0" collapsed="false">
      <c r="A58" s="53" t="n">
        <v>38292</v>
      </c>
      <c r="B58" s="2" t="n">
        <v>30</v>
      </c>
      <c r="C58" s="3" t="n">
        <v>3.813</v>
      </c>
      <c r="D58" s="4" t="n">
        <v>0.808396343515764</v>
      </c>
      <c r="E58" s="5" t="n">
        <f aca="false">D58*($B$3*B58)</f>
        <v>145511.341832838</v>
      </c>
      <c r="F58" s="18" t="n">
        <f aca="false">E58*C58</f>
        <v>554834.74640861</v>
      </c>
      <c r="G58" s="18" t="n">
        <f aca="false">(C58-$B$2)*E58</f>
        <v>241257.804758845</v>
      </c>
      <c r="H58" s="7" t="n">
        <v>0.697627625755204</v>
      </c>
      <c r="I58" s="54" t="n">
        <f aca="false">($B$3*B58)*H58</f>
        <v>125572.972635937</v>
      </c>
      <c r="J58" s="8" t="n">
        <f aca="false">((C58-$B$7)*I58)</f>
        <v>478809.744660827</v>
      </c>
      <c r="K58" s="8" t="n">
        <f aca="false">((C58-$B$8)-$B$2)*I58</f>
        <v>207823.269712475</v>
      </c>
      <c r="L58" s="7" t="n">
        <v>0.14</v>
      </c>
      <c r="M58" s="9" t="n">
        <f aca="false">L58*E58</f>
        <v>20371.5878565973</v>
      </c>
      <c r="N58" s="8" t="n">
        <f aca="false">((L58-$B$9))*I58</f>
        <v>15068.7567163124</v>
      </c>
      <c r="O58" s="7" t="n">
        <v>0.01</v>
      </c>
      <c r="P58" s="9" t="n">
        <f aca="false">O58*E58</f>
        <v>1455.11341832838</v>
      </c>
      <c r="Q58" s="55" t="n">
        <f aca="false">(O58-$B$10)*I58</f>
        <v>627.864863179684</v>
      </c>
    </row>
    <row r="59" customFormat="false" ht="12.75" hidden="false" customHeight="false" outlineLevel="0" collapsed="false">
      <c r="A59" s="53" t="n">
        <v>38322</v>
      </c>
      <c r="B59" s="2" t="n">
        <v>31</v>
      </c>
      <c r="C59" s="3" t="n">
        <v>3.938</v>
      </c>
      <c r="D59" s="4" t="n">
        <v>0.804500063998774</v>
      </c>
      <c r="E59" s="5" t="n">
        <f aca="false">D59*($B$3*B59)</f>
        <v>149637.011903772</v>
      </c>
      <c r="F59" s="18" t="n">
        <f aca="false">E59*C59</f>
        <v>589270.552877054</v>
      </c>
      <c r="G59" s="18" t="n">
        <f aca="false">(C59-$B$2)*E59</f>
        <v>266802.792224425</v>
      </c>
      <c r="H59" s="7" t="n">
        <v>0.692075077141718</v>
      </c>
      <c r="I59" s="54" t="n">
        <f aca="false">($B$3*B59)*H59</f>
        <v>128725.96434836</v>
      </c>
      <c r="J59" s="8" t="n">
        <f aca="false">((C59-$B$7)*I59)</f>
        <v>506922.84760384</v>
      </c>
      <c r="K59" s="8" t="n">
        <f aca="false">((C59-$B$8)-$B$2)*I59</f>
        <v>229132.21654008</v>
      </c>
      <c r="L59" s="7" t="n">
        <v>0.14</v>
      </c>
      <c r="M59" s="9" t="n">
        <f aca="false">L59*E59</f>
        <v>20949.1816665281</v>
      </c>
      <c r="N59" s="8" t="n">
        <f aca="false">((L59-$B$9))*I59</f>
        <v>15447.1157218032</v>
      </c>
      <c r="O59" s="7" t="n">
        <v>0.01</v>
      </c>
      <c r="P59" s="9" t="n">
        <f aca="false">O59*E59</f>
        <v>1496.37011903772</v>
      </c>
      <c r="Q59" s="55" t="n">
        <f aca="false">(O59-$B$10)*I59</f>
        <v>643.629821741798</v>
      </c>
    </row>
    <row r="60" customFormat="false" ht="12.75" hidden="false" customHeight="false" outlineLevel="0" collapsed="false">
      <c r="A60" s="53" t="n">
        <v>38353</v>
      </c>
      <c r="B60" s="2" t="n">
        <v>31</v>
      </c>
      <c r="C60" s="3" t="n">
        <v>3.983</v>
      </c>
      <c r="D60" s="4" t="n">
        <v>0.800467357901388</v>
      </c>
      <c r="E60" s="5" t="n">
        <f aca="false">D60*($B$3*B60)</f>
        <v>148886.928569658</v>
      </c>
      <c r="F60" s="18" t="n">
        <f aca="false">E60*C60</f>
        <v>593016.636492948</v>
      </c>
      <c r="G60" s="18" t="n">
        <f aca="false">(C60-$B$2)*E60</f>
        <v>272165.305425335</v>
      </c>
      <c r="H60" s="7" t="n">
        <v>0.686361765088251</v>
      </c>
      <c r="I60" s="54" t="n">
        <f aca="false">($B$3*B60)*H60</f>
        <v>127663.288306415</v>
      </c>
      <c r="J60" s="8" t="n">
        <f aca="false">((C60-$B$7)*I60)</f>
        <v>508482.87732445</v>
      </c>
      <c r="K60" s="8" t="n">
        <f aca="false">((C60-$B$8)-$B$2)*I60</f>
        <v>232985.501159207</v>
      </c>
      <c r="L60" s="7" t="n">
        <v>0.14</v>
      </c>
      <c r="M60" s="9" t="n">
        <f aca="false">L60*E60</f>
        <v>20844.1699997521</v>
      </c>
      <c r="N60" s="8" t="n">
        <f aca="false">((L60-$B$9))*I60</f>
        <v>15319.5945967698</v>
      </c>
      <c r="O60" s="7" t="n">
        <v>0.01</v>
      </c>
      <c r="P60" s="9" t="n">
        <f aca="false">O60*E60</f>
        <v>1488.86928569658</v>
      </c>
      <c r="Q60" s="55" t="n">
        <f aca="false">(O60-$B$10)*I60</f>
        <v>638.316441532074</v>
      </c>
    </row>
    <row r="61" customFormat="false" ht="12.75" hidden="false" customHeight="false" outlineLevel="0" collapsed="false">
      <c r="A61" s="53" t="n">
        <v>38384</v>
      </c>
      <c r="B61" s="2" t="n">
        <v>28</v>
      </c>
      <c r="C61" s="3" t="n">
        <v>3.878</v>
      </c>
      <c r="D61" s="4" t="n">
        <v>0.796430536251427</v>
      </c>
      <c r="E61" s="5" t="n">
        <f aca="false">D61*($B$3*B61)</f>
        <v>133800.33009024</v>
      </c>
      <c r="F61" s="18" t="n">
        <f aca="false">E61*C61</f>
        <v>518877.680089949</v>
      </c>
      <c r="G61" s="18" t="n">
        <f aca="false">(C61-$B$2)*E61</f>
        <v>230537.968745483</v>
      </c>
      <c r="H61" s="7" t="n">
        <v>0.680675220907907</v>
      </c>
      <c r="I61" s="54" t="n">
        <f aca="false">($B$3*B61)*H61</f>
        <v>114353.437112528</v>
      </c>
      <c r="J61" s="8" t="n">
        <f aca="false">((C61-$B$7)*I61)</f>
        <v>443462.629122385</v>
      </c>
      <c r="K61" s="8" t="n">
        <f aca="false">((C61-$B$8)-$B$2)*I61</f>
        <v>196687.911833549</v>
      </c>
      <c r="L61" s="7" t="n">
        <v>0.14</v>
      </c>
      <c r="M61" s="9" t="n">
        <f aca="false">L61*E61</f>
        <v>18732.0462126336</v>
      </c>
      <c r="N61" s="8" t="n">
        <f aca="false">((L61-$B$9))*I61</f>
        <v>13722.4124535034</v>
      </c>
      <c r="O61" s="7" t="n">
        <v>0.01</v>
      </c>
      <c r="P61" s="9" t="n">
        <f aca="false">O61*E61</f>
        <v>1338.0033009024</v>
      </c>
      <c r="Q61" s="55" t="n">
        <f aca="false">(O61-$B$10)*I61</f>
        <v>571.767185562642</v>
      </c>
    </row>
    <row r="62" customFormat="false" ht="12.75" hidden="false" customHeight="false" outlineLevel="0" collapsed="false">
      <c r="A62" s="53" t="n">
        <v>38412</v>
      </c>
      <c r="B62" s="2" t="n">
        <v>31</v>
      </c>
      <c r="C62" s="3" t="n">
        <v>3.733</v>
      </c>
      <c r="D62" s="4" t="n">
        <v>0.792792697879617</v>
      </c>
      <c r="E62" s="5" t="n">
        <f aca="false">D62*($B$3*B62)</f>
        <v>147459.441805609</v>
      </c>
      <c r="F62" s="18" t="n">
        <f aca="false">E62*C62</f>
        <v>550466.096260338</v>
      </c>
      <c r="G62" s="18" t="n">
        <f aca="false">(C62-$B$2)*E62</f>
        <v>232690.999169251</v>
      </c>
      <c r="H62" s="7" t="n">
        <v>0.675571821421892</v>
      </c>
      <c r="I62" s="54" t="n">
        <f aca="false">($B$3*B62)*H62</f>
        <v>125656.358784472</v>
      </c>
      <c r="J62" s="8" t="n">
        <f aca="false">((C62-$B$7)*I62)</f>
        <v>469075.187342434</v>
      </c>
      <c r="K62" s="8" t="n">
        <f aca="false">((C62-$B$8)-$B$2)*I62</f>
        <v>197908.765085543</v>
      </c>
      <c r="L62" s="7" t="n">
        <v>0.14</v>
      </c>
      <c r="M62" s="9" t="n">
        <f aca="false">L62*E62</f>
        <v>20644.3218527852</v>
      </c>
      <c r="N62" s="8" t="n">
        <f aca="false">((L62-$B$9))*I62</f>
        <v>15078.7630541366</v>
      </c>
      <c r="O62" s="7" t="n">
        <v>0.01</v>
      </c>
      <c r="P62" s="9" t="n">
        <f aca="false">O62*E62</f>
        <v>1474.59441805609</v>
      </c>
      <c r="Q62" s="55" t="n">
        <f aca="false">(O62-$B$10)*I62</f>
        <v>628.28179392236</v>
      </c>
    </row>
    <row r="63" customFormat="false" ht="12.75" hidden="false" customHeight="false" outlineLevel="0" collapsed="false">
      <c r="A63" s="53" t="n">
        <v>38443</v>
      </c>
      <c r="B63" s="2" t="n">
        <v>30</v>
      </c>
      <c r="C63" s="3" t="n">
        <v>3.578</v>
      </c>
      <c r="D63" s="4" t="n">
        <v>0.788800607724952</v>
      </c>
      <c r="E63" s="5" t="n">
        <f aca="false">D63*($B$3*B63)</f>
        <v>141984.109390491</v>
      </c>
      <c r="F63" s="18" t="n">
        <f aca="false">E63*C63</f>
        <v>508019.143399178</v>
      </c>
      <c r="G63" s="18" t="n">
        <f aca="false">(C63-$B$2)*E63</f>
        <v>202043.387662669</v>
      </c>
      <c r="H63" s="7" t="n">
        <v>0.669979694150301</v>
      </c>
      <c r="I63" s="54" t="n">
        <f aca="false">($B$3*B63)*H63</f>
        <v>120596.344947054</v>
      </c>
      <c r="J63" s="8" t="n">
        <f aca="false">((C63-$B$7)*I63)</f>
        <v>431493.72222056</v>
      </c>
      <c r="K63" s="8" t="n">
        <f aca="false">((C63-$B$8)-$B$2)*I63</f>
        <v>171246.809824817</v>
      </c>
      <c r="L63" s="7" t="n">
        <v>0.065</v>
      </c>
      <c r="M63" s="9" t="n">
        <f aca="false">L63*E63</f>
        <v>9228.96711038194</v>
      </c>
      <c r="N63" s="8" t="n">
        <f aca="false">((L63-$B$9))*I63</f>
        <v>5426.83552261744</v>
      </c>
      <c r="O63" s="7" t="n">
        <v>0.005</v>
      </c>
      <c r="P63" s="9" t="n">
        <f aca="false">O63*E63</f>
        <v>709.920546952457</v>
      </c>
      <c r="Q63" s="55" t="n">
        <f aca="false">(O63-$B$10)*I63</f>
        <v>0</v>
      </c>
    </row>
    <row r="64" customFormat="false" ht="12.75" hidden="false" customHeight="false" outlineLevel="0" collapsed="false">
      <c r="A64" s="53" t="n">
        <v>38473</v>
      </c>
      <c r="B64" s="2" t="n">
        <v>31</v>
      </c>
      <c r="C64" s="3" t="n">
        <v>3.565</v>
      </c>
      <c r="D64" s="4" t="n">
        <v>0.784968583439742</v>
      </c>
      <c r="E64" s="5" t="n">
        <f aca="false">D64*($B$3*B64)</f>
        <v>146004.156519792</v>
      </c>
      <c r="F64" s="18" t="n">
        <f aca="false">E64*C64</f>
        <v>520504.817993058</v>
      </c>
      <c r="G64" s="18" t="n">
        <f aca="false">(C64-$B$2)*E64</f>
        <v>205865.860692907</v>
      </c>
      <c r="H64" s="7" t="n">
        <v>0.664622124893998</v>
      </c>
      <c r="I64" s="54" t="n">
        <f aca="false">($B$3*B64)*H64</f>
        <v>123619.715230284</v>
      </c>
      <c r="J64" s="8" t="n">
        <f aca="false">((C64-$B$7)*I64)</f>
        <v>440704.284795961</v>
      </c>
      <c r="K64" s="8" t="n">
        <f aca="false">((C64-$B$8)-$B$2)*I64</f>
        <v>173932.939329009</v>
      </c>
      <c r="L64" s="7" t="n">
        <v>0.065</v>
      </c>
      <c r="M64" s="9" t="n">
        <f aca="false">L64*E64</f>
        <v>9490.27017378648</v>
      </c>
      <c r="N64" s="8" t="n">
        <f aca="false">((L64-$B$9))*I64</f>
        <v>5562.88718536276</v>
      </c>
      <c r="O64" s="7" t="n">
        <v>0.005</v>
      </c>
      <c r="P64" s="9" t="n">
        <f aca="false">O64*E64</f>
        <v>730.02078259896</v>
      </c>
      <c r="Q64" s="55" t="n">
        <f aca="false">(O64-$B$10)*I64</f>
        <v>0</v>
      </c>
    </row>
    <row r="65" customFormat="false" ht="12.75" hidden="false" customHeight="false" outlineLevel="0" collapsed="false">
      <c r="A65" s="53" t="n">
        <v>38504</v>
      </c>
      <c r="B65" s="2" t="n">
        <v>30</v>
      </c>
      <c r="C65" s="3" t="n">
        <v>3.588</v>
      </c>
      <c r="D65" s="4" t="n">
        <v>0.781019897204241</v>
      </c>
      <c r="E65" s="5" t="n">
        <f aca="false">D65*($B$3*B65)</f>
        <v>140583.581496763</v>
      </c>
      <c r="F65" s="18" t="n">
        <f aca="false">E65*C65</f>
        <v>504413.890410387</v>
      </c>
      <c r="G65" s="18" t="n">
        <f aca="false">(C65-$B$2)*E65</f>
        <v>201456.272284862</v>
      </c>
      <c r="H65" s="7" t="n">
        <v>0.659123950902882</v>
      </c>
      <c r="I65" s="54" t="n">
        <f aca="false">($B$3*B65)*H65</f>
        <v>118642.311162519</v>
      </c>
      <c r="J65" s="8" t="n">
        <f aca="false">((C65-$B$7)*I65)</f>
        <v>425688.612451117</v>
      </c>
      <c r="K65" s="8" t="n">
        <f aca="false">((C65-$B$8)-$B$2)*I65</f>
        <v>169658.504962402</v>
      </c>
      <c r="L65" s="7" t="n">
        <v>0.065</v>
      </c>
      <c r="M65" s="9" t="n">
        <f aca="false">L65*E65</f>
        <v>9137.93279728962</v>
      </c>
      <c r="N65" s="8" t="n">
        <f aca="false">((L65-$B$9))*I65</f>
        <v>5338.90400231334</v>
      </c>
      <c r="O65" s="7" t="n">
        <v>0.005</v>
      </c>
      <c r="P65" s="9" t="n">
        <f aca="false">O65*E65</f>
        <v>702.917907483817</v>
      </c>
      <c r="Q65" s="55" t="n">
        <f aca="false">(O65-$B$10)*I65</f>
        <v>0</v>
      </c>
    </row>
    <row r="66" customFormat="false" ht="12.75" hidden="false" customHeight="false" outlineLevel="0" collapsed="false">
      <c r="A66" s="53" t="n">
        <v>38534</v>
      </c>
      <c r="B66" s="2" t="n">
        <v>31</v>
      </c>
      <c r="C66" s="3" t="n">
        <v>3.608</v>
      </c>
      <c r="D66" s="4" t="n">
        <v>0.777209331648421</v>
      </c>
      <c r="E66" s="5" t="n">
        <f aca="false">D66*($B$3*B66)</f>
        <v>144560.935686606</v>
      </c>
      <c r="F66" s="18" t="n">
        <f aca="false">E66*C66</f>
        <v>521575.855957275</v>
      </c>
      <c r="G66" s="18" t="n">
        <f aca="false">(C66-$B$2)*E66</f>
        <v>210047.039552639</v>
      </c>
      <c r="H66" s="7" t="n">
        <v>0.653839706346334</v>
      </c>
      <c r="I66" s="54" t="n">
        <f aca="false">($B$3*B66)*H66</f>
        <v>121614.185380418</v>
      </c>
      <c r="J66" s="8" t="n">
        <f aca="false">((C66-$B$7)*I66)</f>
        <v>438783.980852548</v>
      </c>
      <c r="K66" s="8" t="n">
        <f aca="false">((C66-$B$8)-$B$2)*I66</f>
        <v>176340.568801606</v>
      </c>
      <c r="L66" s="7" t="n">
        <v>0.065</v>
      </c>
      <c r="M66" s="9" t="n">
        <f aca="false">L66*E66</f>
        <v>9396.46081962941</v>
      </c>
      <c r="N66" s="8" t="n">
        <f aca="false">((L66-$B$9))*I66</f>
        <v>5472.63834211881</v>
      </c>
      <c r="O66" s="7" t="n">
        <v>0.005</v>
      </c>
      <c r="P66" s="9" t="n">
        <f aca="false">O66*E66</f>
        <v>722.804678433031</v>
      </c>
      <c r="Q66" s="55" t="n">
        <f aca="false">(O66-$B$10)*I66</f>
        <v>0</v>
      </c>
    </row>
    <row r="67" customFormat="false" ht="12.75" hidden="false" customHeight="false" outlineLevel="0" collapsed="false">
      <c r="A67" s="53" t="n">
        <v>38565</v>
      </c>
      <c r="B67" s="2" t="n">
        <v>31</v>
      </c>
      <c r="C67" s="3" t="n">
        <v>3.623</v>
      </c>
      <c r="D67" s="4" t="n">
        <v>0.773282878517936</v>
      </c>
      <c r="E67" s="5" t="n">
        <f aca="false">D67*($B$3*B67)</f>
        <v>143830.615404336</v>
      </c>
      <c r="F67" s="18" t="n">
        <f aca="false">E67*C67</f>
        <v>521098.31960991</v>
      </c>
      <c r="G67" s="18" t="n">
        <f aca="false">(C67-$B$2)*E67</f>
        <v>211143.343413565</v>
      </c>
      <c r="H67" s="7" t="n">
        <v>0.648416913566518</v>
      </c>
      <c r="I67" s="54" t="n">
        <f aca="false">($B$3*B67)*H67</f>
        <v>120605.545923372</v>
      </c>
      <c r="J67" s="8" t="n">
        <f aca="false">((C67-$B$7)*I67)</f>
        <v>436953.892880378</v>
      </c>
      <c r="K67" s="8" t="n">
        <f aca="false">((C67-$B$8)-$B$2)*I67</f>
        <v>176687.124777741</v>
      </c>
      <c r="L67" s="7" t="n">
        <v>0.065</v>
      </c>
      <c r="M67" s="9" t="n">
        <f aca="false">L67*E67</f>
        <v>9348.99000128184</v>
      </c>
      <c r="N67" s="8" t="n">
        <f aca="false">((L67-$B$9))*I67</f>
        <v>5427.24956655176</v>
      </c>
      <c r="O67" s="7" t="n">
        <v>0.005</v>
      </c>
      <c r="P67" s="9" t="n">
        <f aca="false">O67*E67</f>
        <v>719.15307702168</v>
      </c>
      <c r="Q67" s="55" t="n">
        <f aca="false">(O67-$B$10)*I67</f>
        <v>0</v>
      </c>
    </row>
    <row r="68" customFormat="false" ht="12.75" hidden="false" customHeight="false" outlineLevel="0" collapsed="false">
      <c r="A68" s="53" t="n">
        <v>38596</v>
      </c>
      <c r="B68" s="2" t="n">
        <v>30</v>
      </c>
      <c r="C68" s="3" t="n">
        <v>3.643</v>
      </c>
      <c r="D68" s="4" t="n">
        <v>0.76936776855389</v>
      </c>
      <c r="E68" s="5" t="n">
        <f aca="false">D68*($B$3*B68)</f>
        <v>138486.1983397</v>
      </c>
      <c r="F68" s="18" t="n">
        <f aca="false">E68*C68</f>
        <v>504505.220551528</v>
      </c>
      <c r="G68" s="18" t="n">
        <f aca="false">(C68-$B$2)*E68</f>
        <v>206067.463129474</v>
      </c>
      <c r="H68" s="7" t="n">
        <v>0.643032132858234</v>
      </c>
      <c r="I68" s="54" t="n">
        <f aca="false">($B$3*B68)*H68</f>
        <v>115745.783914482</v>
      </c>
      <c r="J68" s="8" t="n">
        <f aca="false">((C68-$B$7)*I68)</f>
        <v>421661.890800458</v>
      </c>
      <c r="K68" s="8" t="n">
        <f aca="false">((C68-$B$8)-$B$2)*I68</f>
        <v>171882.489113006</v>
      </c>
      <c r="L68" s="7" t="n">
        <v>0.065</v>
      </c>
      <c r="M68" s="9" t="n">
        <f aca="false">L68*E68</f>
        <v>9001.60289208052</v>
      </c>
      <c r="N68" s="8" t="n">
        <f aca="false">((L68-$B$9))*I68</f>
        <v>5208.56027615169</v>
      </c>
      <c r="O68" s="7" t="n">
        <v>0.005</v>
      </c>
      <c r="P68" s="9" t="n">
        <f aca="false">O68*E68</f>
        <v>692.430991698501</v>
      </c>
      <c r="Q68" s="55" t="n">
        <f aca="false">(O68-$B$10)*I68</f>
        <v>0</v>
      </c>
    </row>
    <row r="69" customFormat="false" ht="12.75" hidden="false" customHeight="false" outlineLevel="0" collapsed="false">
      <c r="A69" s="53" t="n">
        <v>38626</v>
      </c>
      <c r="B69" s="2" t="n">
        <v>31</v>
      </c>
      <c r="C69" s="3" t="n">
        <v>3.673</v>
      </c>
      <c r="D69" s="4" t="n">
        <v>0.765589780174041</v>
      </c>
      <c r="E69" s="5" t="n">
        <f aca="false">D69*($B$3*B69)</f>
        <v>142399.699112372</v>
      </c>
      <c r="F69" s="18" t="n">
        <f aca="false">E69*C69</f>
        <v>523034.094839741</v>
      </c>
      <c r="G69" s="18" t="n">
        <f aca="false">(C69-$B$2)*E69</f>
        <v>216162.74325258</v>
      </c>
      <c r="H69" s="7" t="n">
        <v>0.63785705967545</v>
      </c>
      <c r="I69" s="54" t="n">
        <f aca="false">($B$3*B69)*H69</f>
        <v>118641.413099634</v>
      </c>
      <c r="J69" s="8" t="n">
        <f aca="false">((C69-$B$7)*I69)</f>
        <v>435769.910314955</v>
      </c>
      <c r="K69" s="8" t="n">
        <f aca="false">((C69-$B$8)-$B$2)*I69</f>
        <v>179741.740845945</v>
      </c>
      <c r="L69" s="7" t="n">
        <v>0.065</v>
      </c>
      <c r="M69" s="9" t="n">
        <f aca="false">L69*E69</f>
        <v>9255.98044230416</v>
      </c>
      <c r="N69" s="8" t="n">
        <f aca="false">((L69-$B$9))*I69</f>
        <v>5338.86358948352</v>
      </c>
      <c r="O69" s="7" t="n">
        <v>0.005</v>
      </c>
      <c r="P69" s="9" t="n">
        <f aca="false">O69*E69</f>
        <v>711.998495561858</v>
      </c>
      <c r="Q69" s="55" t="n">
        <f aca="false">(O69-$B$10)*I69</f>
        <v>0</v>
      </c>
    </row>
    <row r="70" customFormat="false" ht="12.75" hidden="false" customHeight="false" outlineLevel="0" collapsed="false">
      <c r="A70" s="53" t="n">
        <v>38657</v>
      </c>
      <c r="B70" s="2" t="n">
        <v>30</v>
      </c>
      <c r="C70" s="3" t="n">
        <v>3.813</v>
      </c>
      <c r="D70" s="4" t="n">
        <v>0.761697075400763</v>
      </c>
      <c r="E70" s="5" t="n">
        <f aca="false">D70*($B$3*B70)</f>
        <v>137105.473572137</v>
      </c>
      <c r="F70" s="18" t="n">
        <f aca="false">E70*C70</f>
        <v>522783.17073056</v>
      </c>
      <c r="G70" s="18" t="n">
        <f aca="false">(C70-$B$2)*E70</f>
        <v>227320.875182604</v>
      </c>
      <c r="H70" s="7" t="n">
        <v>0.632546495660882</v>
      </c>
      <c r="I70" s="54" t="n">
        <f aca="false">($B$3*B70)*H70</f>
        <v>113858.369218959</v>
      </c>
      <c r="J70" s="8" t="n">
        <f aca="false">((C70-$B$7)*I70)</f>
        <v>434141.96183189</v>
      </c>
      <c r="K70" s="8" t="n">
        <f aca="false">((C70-$B$8)-$B$2)*I70</f>
        <v>188435.601057377</v>
      </c>
      <c r="L70" s="7" t="n">
        <v>0.145</v>
      </c>
      <c r="M70" s="9" t="n">
        <f aca="false">L70*E70</f>
        <v>19880.2936679599</v>
      </c>
      <c r="N70" s="8" t="n">
        <f aca="false">((L70-$B$9))*I70</f>
        <v>14232.2961523698</v>
      </c>
      <c r="O70" s="7" t="n">
        <v>0.005</v>
      </c>
      <c r="P70" s="9" t="n">
        <f aca="false">O70*E70</f>
        <v>685.527367860687</v>
      </c>
      <c r="Q70" s="55" t="n">
        <f aca="false">(O70-$B$10)*I70</f>
        <v>0</v>
      </c>
    </row>
    <row r="71" customFormat="false" ht="12.75" hidden="false" customHeight="false" outlineLevel="0" collapsed="false">
      <c r="A71" s="53" t="n">
        <v>38687</v>
      </c>
      <c r="B71" s="2" t="n">
        <v>31</v>
      </c>
      <c r="C71" s="3" t="n">
        <v>3.938</v>
      </c>
      <c r="D71" s="4" t="n">
        <v>0.757940822713267</v>
      </c>
      <c r="E71" s="5" t="n">
        <f aca="false">D71*($B$3*B71)</f>
        <v>140976.993024668</v>
      </c>
      <c r="F71" s="18" t="n">
        <f aca="false">E71*C71</f>
        <v>555167.398531141</v>
      </c>
      <c r="G71" s="18" t="n">
        <f aca="false">(C71-$B$2)*E71</f>
        <v>251361.978562982</v>
      </c>
      <c r="H71" s="7" t="n">
        <v>0.627442873038806</v>
      </c>
      <c r="I71" s="54" t="n">
        <f aca="false">($B$3*B71)*H71</f>
        <v>116704.374385218</v>
      </c>
      <c r="J71" s="8" t="n">
        <f aca="false">((C71-$B$7)*I71)</f>
        <v>459581.826328988</v>
      </c>
      <c r="K71" s="8" t="n">
        <f aca="false">((C71-$B$8)-$B$2)*I71</f>
        <v>207733.786405688</v>
      </c>
      <c r="L71" s="7" t="n">
        <v>0.145</v>
      </c>
      <c r="M71" s="9" t="n">
        <f aca="false">L71*E71</f>
        <v>20441.6639885768</v>
      </c>
      <c r="N71" s="8" t="n">
        <f aca="false">((L71-$B$9))*I71</f>
        <v>14588.0467981522</v>
      </c>
      <c r="O71" s="7" t="n">
        <v>0.005</v>
      </c>
      <c r="P71" s="9" t="n">
        <f aca="false">O71*E71</f>
        <v>704.884965123338</v>
      </c>
      <c r="Q71" s="55" t="n">
        <f aca="false">(O71-$B$10)*I71</f>
        <v>0</v>
      </c>
    </row>
    <row r="72" customFormat="false" ht="12.75" hidden="false" customHeight="false" outlineLevel="0" collapsed="false">
      <c r="A72" s="53" t="n">
        <v>38718</v>
      </c>
      <c r="B72" s="2" t="n">
        <v>31</v>
      </c>
      <c r="C72" s="3" t="n">
        <v>4.003</v>
      </c>
      <c r="D72" s="4" t="n">
        <v>0.75407063216918</v>
      </c>
      <c r="E72" s="5" t="n">
        <f aca="false">D72*($B$3*B72)</f>
        <v>140257.137583467</v>
      </c>
      <c r="F72" s="18" t="n">
        <f aca="false">E72*C72</f>
        <v>561449.32174662</v>
      </c>
      <c r="G72" s="18" t="n">
        <f aca="false">(C72-$B$2)*E72</f>
        <v>259195.190254248</v>
      </c>
      <c r="H72" s="7" t="n">
        <v>0.622205757648771</v>
      </c>
      <c r="I72" s="54" t="n">
        <f aca="false">($B$3*B72)*H72</f>
        <v>115730.270922671</v>
      </c>
      <c r="J72" s="8" t="n">
        <f aca="false">((C72-$B$7)*I72)</f>
        <v>463268.274503454</v>
      </c>
      <c r="K72" s="8" t="n">
        <f aca="false">((C72-$B$8)-$B$2)*I72</f>
        <v>213522.349852329</v>
      </c>
      <c r="L72" s="7" t="n">
        <v>0.145</v>
      </c>
      <c r="M72" s="9" t="n">
        <f aca="false">L72*E72</f>
        <v>20337.2849496028</v>
      </c>
      <c r="N72" s="8" t="n">
        <f aca="false">((L72-$B$9))*I72</f>
        <v>14466.2838653339</v>
      </c>
      <c r="O72" s="7" t="n">
        <v>0.005</v>
      </c>
      <c r="P72" s="9" t="n">
        <f aca="false">O72*E72</f>
        <v>701.285687917337</v>
      </c>
      <c r="Q72" s="55" t="n">
        <f aca="false">(O72-$B$10)*I72</f>
        <v>0</v>
      </c>
    </row>
    <row r="73" customFormat="false" ht="12.75" hidden="false" customHeight="false" outlineLevel="0" collapsed="false">
      <c r="A73" s="53" t="n">
        <v>38749</v>
      </c>
      <c r="B73" s="2" t="n">
        <v>28</v>
      </c>
      <c r="C73" s="3" t="n">
        <v>3.898</v>
      </c>
      <c r="D73" s="4" t="n">
        <v>0.750266292663866</v>
      </c>
      <c r="E73" s="5" t="n">
        <f aca="false">D73*($B$3*B73)</f>
        <v>126044.737167529</v>
      </c>
      <c r="F73" s="18" t="n">
        <f aca="false">E73*C73</f>
        <v>491322.38547903</v>
      </c>
      <c r="G73" s="18" t="n">
        <f aca="false">(C73-$B$2)*E73</f>
        <v>219695.976883004</v>
      </c>
      <c r="H73" s="7" t="n">
        <v>0.617049537769353</v>
      </c>
      <c r="I73" s="54" t="n">
        <f aca="false">($B$3*B73)*H73</f>
        <v>103664.322345251</v>
      </c>
      <c r="J73" s="8" t="n">
        <f aca="false">((C73-$B$7)*I73)</f>
        <v>404083.52850179</v>
      </c>
      <c r="K73" s="8" t="n">
        <f aca="false">((C73-$B$8)-$B$2)*I73</f>
        <v>180375.920880737</v>
      </c>
      <c r="L73" s="7" t="n">
        <v>0.145</v>
      </c>
      <c r="M73" s="9" t="n">
        <f aca="false">L73*E73</f>
        <v>18276.4868892918</v>
      </c>
      <c r="N73" s="8" t="n">
        <f aca="false">((L73-$B$9))*I73</f>
        <v>12958.0402931564</v>
      </c>
      <c r="O73" s="7" t="n">
        <v>0.005</v>
      </c>
      <c r="P73" s="9" t="n">
        <f aca="false">O73*E73</f>
        <v>630.223685837647</v>
      </c>
      <c r="Q73" s="55" t="n">
        <f aca="false">(O73-$B$10)*I73</f>
        <v>0</v>
      </c>
    </row>
    <row r="74" customFormat="false" ht="12.75" hidden="false" customHeight="false" outlineLevel="0" collapsed="false">
      <c r="A74" s="53" t="n">
        <v>38777</v>
      </c>
      <c r="B74" s="2" t="n">
        <v>31</v>
      </c>
      <c r="C74" s="3" t="n">
        <v>3.753</v>
      </c>
      <c r="D74" s="4" t="n">
        <v>0.746858343431551</v>
      </c>
      <c r="E74" s="5" t="n">
        <f aca="false">D74*($B$3*B74)</f>
        <v>138915.651878269</v>
      </c>
      <c r="F74" s="18" t="n">
        <f aca="false">E74*C74</f>
        <v>521350.441499142</v>
      </c>
      <c r="G74" s="18" t="n">
        <f aca="false">(C74-$B$2)*E74</f>
        <v>221987.211701473</v>
      </c>
      <c r="H74" s="7" t="n">
        <v>0.612438478091991</v>
      </c>
      <c r="I74" s="54" t="n">
        <f aca="false">($B$3*B74)*H74</f>
        <v>113913.55692511</v>
      </c>
      <c r="J74" s="8" t="n">
        <f aca="false">((C74-$B$7)*I74)</f>
        <v>427517.579139939</v>
      </c>
      <c r="K74" s="8" t="n">
        <f aca="false">((C74-$B$8)-$B$2)*I74</f>
        <v>181692.123295551</v>
      </c>
      <c r="L74" s="7" t="n">
        <v>0.145</v>
      </c>
      <c r="M74" s="9" t="n">
        <f aca="false">L74*E74</f>
        <v>20142.7695223489</v>
      </c>
      <c r="N74" s="8" t="n">
        <f aca="false">((L74-$B$9))*I74</f>
        <v>14239.1946156388</v>
      </c>
      <c r="O74" s="7" t="n">
        <v>0.005</v>
      </c>
      <c r="P74" s="9" t="n">
        <f aca="false">O74*E74</f>
        <v>694.578259391343</v>
      </c>
      <c r="Q74" s="55" t="n">
        <f aca="false">(O74-$B$10)*I74</f>
        <v>0</v>
      </c>
    </row>
    <row r="75" customFormat="false" ht="12.75" hidden="false" customHeight="false" outlineLevel="0" collapsed="false">
      <c r="A75" s="53" t="n">
        <v>38808</v>
      </c>
      <c r="B75" s="2" t="n">
        <v>30</v>
      </c>
      <c r="C75" s="3" t="n">
        <v>3.598</v>
      </c>
      <c r="D75" s="4" t="n">
        <v>0.74309781262541</v>
      </c>
      <c r="E75" s="5" t="n">
        <f aca="false">D75*($B$3*B75)</f>
        <v>133757.606272574</v>
      </c>
      <c r="F75" s="18" t="n">
        <f aca="false">E75*C75</f>
        <v>481259.867368721</v>
      </c>
      <c r="G75" s="18" t="n">
        <f aca="false">(C75-$B$2)*E75</f>
        <v>193012.225851324</v>
      </c>
      <c r="H75" s="7" t="n">
        <v>0.607369150362863</v>
      </c>
      <c r="I75" s="54" t="n">
        <f aca="false">($B$3*B75)*H75</f>
        <v>109326.447065315</v>
      </c>
      <c r="J75" s="8" t="n">
        <f aca="false">((C75-$B$7)*I75)</f>
        <v>393356.556541004</v>
      </c>
      <c r="K75" s="8" t="n">
        <f aca="false">((C75-$B$8)-$B$2)*I75</f>
        <v>157430.083774054</v>
      </c>
      <c r="L75" s="7" t="n">
        <v>0.065</v>
      </c>
      <c r="M75" s="9" t="n">
        <f aca="false">L75*E75</f>
        <v>8694.2444077173</v>
      </c>
      <c r="N75" s="8" t="n">
        <f aca="false">((L75-$B$9))*I75</f>
        <v>4919.69011793919</v>
      </c>
      <c r="O75" s="7" t="n">
        <v>0.005</v>
      </c>
      <c r="P75" s="9" t="n">
        <f aca="false">O75*E75</f>
        <v>668.788031362869</v>
      </c>
      <c r="Q75" s="55" t="n">
        <f aca="false">(O75-$B$10)*I75</f>
        <v>0</v>
      </c>
    </row>
    <row r="76" customFormat="false" ht="12.75" hidden="false" customHeight="false" outlineLevel="0" collapsed="false">
      <c r="A76" s="53" t="n">
        <v>38838</v>
      </c>
      <c r="B76" s="2" t="n">
        <v>31</v>
      </c>
      <c r="C76" s="3" t="n">
        <v>3.585</v>
      </c>
      <c r="D76" s="4" t="n">
        <v>0.739471144760934</v>
      </c>
      <c r="E76" s="5" t="n">
        <f aca="false">D76*($B$3*B76)</f>
        <v>137541.632925534</v>
      </c>
      <c r="F76" s="18" t="n">
        <f aca="false">E76*C76</f>
        <v>493086.754038038</v>
      </c>
      <c r="G76" s="18" t="n">
        <f aca="false">(C76-$B$2)*E76</f>
        <v>196684.535083513</v>
      </c>
      <c r="H76" s="7" t="n">
        <v>0.602498929683863</v>
      </c>
      <c r="I76" s="54" t="n">
        <f aca="false">($B$3*B76)*H76</f>
        <v>112064.800921198</v>
      </c>
      <c r="J76" s="8" t="n">
        <f aca="false">((C76-$B$7)*I76)</f>
        <v>401752.311302496</v>
      </c>
      <c r="K76" s="8" t="n">
        <f aca="false">((C76-$B$8)-$B$2)*I76</f>
        <v>159916.47091455</v>
      </c>
      <c r="L76" s="7" t="n">
        <v>0.065</v>
      </c>
      <c r="M76" s="9" t="n">
        <f aca="false">L76*E76</f>
        <v>8940.20614015969</v>
      </c>
      <c r="N76" s="8" t="n">
        <f aca="false">((L76-$B$9))*I76</f>
        <v>5042.91604145393</v>
      </c>
      <c r="O76" s="7" t="n">
        <v>0.005</v>
      </c>
      <c r="P76" s="9" t="n">
        <f aca="false">O76*E76</f>
        <v>687.708164627669</v>
      </c>
      <c r="Q76" s="55" t="n">
        <f aca="false">(O76-$B$10)*I76</f>
        <v>0</v>
      </c>
    </row>
    <row r="77" customFormat="false" ht="12.75" hidden="false" customHeight="false" outlineLevel="0" collapsed="false">
      <c r="A77" s="53" t="n">
        <v>38869</v>
      </c>
      <c r="B77" s="2" t="n">
        <v>30</v>
      </c>
      <c r="C77" s="3" t="n">
        <v>3.608</v>
      </c>
      <c r="D77" s="4" t="n">
        <v>0.73573655402213</v>
      </c>
      <c r="E77" s="5" t="n">
        <f aca="false">D77*($B$3*B77)</f>
        <v>132432.579723983</v>
      </c>
      <c r="F77" s="18" t="n">
        <f aca="false">E77*C77</f>
        <v>477816.747644132</v>
      </c>
      <c r="G77" s="18" t="n">
        <f aca="false">(C77-$B$2)*E77</f>
        <v>192424.538338948</v>
      </c>
      <c r="H77" s="7" t="n">
        <v>0.597502907892592</v>
      </c>
      <c r="I77" s="54" t="n">
        <f aca="false">($B$3*B77)*H77</f>
        <v>107550.523420667</v>
      </c>
      <c r="J77" s="8" t="n">
        <f aca="false">((C77-$B$7)*I77)</f>
        <v>388042.288501765</v>
      </c>
      <c r="K77" s="8" t="n">
        <f aca="false">((C77-$B$8)-$B$2)*I77</f>
        <v>155948.258959967</v>
      </c>
      <c r="L77" s="7" t="n">
        <v>0.065</v>
      </c>
      <c r="M77" s="9" t="n">
        <f aca="false">L77*E77</f>
        <v>8608.11768205892</v>
      </c>
      <c r="N77" s="8" t="n">
        <f aca="false">((L77-$B$9))*I77</f>
        <v>4839.77355393</v>
      </c>
      <c r="O77" s="7" t="n">
        <v>0.005</v>
      </c>
      <c r="P77" s="9" t="n">
        <f aca="false">O77*E77</f>
        <v>662.162898619917</v>
      </c>
      <c r="Q77" s="55" t="n">
        <f aca="false">(O77-$B$10)*I77</f>
        <v>0</v>
      </c>
    </row>
    <row r="78" customFormat="false" ht="12.75" hidden="false" customHeight="false" outlineLevel="0" collapsed="false">
      <c r="A78" s="53" t="n">
        <v>38899</v>
      </c>
      <c r="B78" s="2" t="n">
        <v>31</v>
      </c>
      <c r="C78" s="3" t="n">
        <v>3.628</v>
      </c>
      <c r="D78" s="4" t="n">
        <v>0.732134973883082</v>
      </c>
      <c r="E78" s="5" t="n">
        <f aca="false">D78*($B$3*B78)</f>
        <v>136177.105142253</v>
      </c>
      <c r="F78" s="18" t="n">
        <f aca="false">E78*C78</f>
        <v>494050.537456095</v>
      </c>
      <c r="G78" s="18" t="n">
        <f aca="false">(C78-$B$2)*E78</f>
        <v>200588.875874539</v>
      </c>
      <c r="H78" s="7" t="n">
        <v>0.592703192884077</v>
      </c>
      <c r="I78" s="54" t="n">
        <f aca="false">($B$3*B78)*H78</f>
        <v>110242.793876438</v>
      </c>
      <c r="J78" s="8" t="n">
        <f aca="false">((C78-$B$7)*I78)</f>
        <v>399960.856183718</v>
      </c>
      <c r="K78" s="8" t="n">
        <f aca="false">((C78-$B$8)-$B$2)*I78</f>
        <v>162056.906998364</v>
      </c>
      <c r="L78" s="7" t="n">
        <v>0.065</v>
      </c>
      <c r="M78" s="9" t="n">
        <f aca="false">L78*E78</f>
        <v>8851.51183424646</v>
      </c>
      <c r="N78" s="8" t="n">
        <f aca="false">((L78-$B$9))*I78</f>
        <v>4960.92572443972</v>
      </c>
      <c r="O78" s="7" t="n">
        <v>0.005</v>
      </c>
      <c r="P78" s="9" t="n">
        <f aca="false">O78*E78</f>
        <v>680.885525711266</v>
      </c>
      <c r="Q78" s="55" t="n">
        <f aca="false">(O78-$B$10)*I78</f>
        <v>0</v>
      </c>
    </row>
    <row r="79" customFormat="false" ht="12.75" hidden="false" customHeight="false" outlineLevel="0" collapsed="false">
      <c r="A79" s="53" t="n">
        <v>38930</v>
      </c>
      <c r="B79" s="2" t="n">
        <v>31</v>
      </c>
      <c r="C79" s="3" t="n">
        <v>3.643</v>
      </c>
      <c r="D79" s="4" t="n">
        <v>0.728426290530457</v>
      </c>
      <c r="E79" s="5" t="n">
        <f aca="false">D79*($B$3*B79)</f>
        <v>135487.290038665</v>
      </c>
      <c r="F79" s="18" t="n">
        <f aca="false">E79*C79</f>
        <v>493580.197610857</v>
      </c>
      <c r="G79" s="18" t="n">
        <f aca="false">(C79-$B$2)*E79</f>
        <v>201605.087577534</v>
      </c>
      <c r="H79" s="7" t="n">
        <v>0.587779578943118</v>
      </c>
      <c r="I79" s="54" t="n">
        <f aca="false">($B$3*B79)*H79</f>
        <v>109327.00168342</v>
      </c>
      <c r="J79" s="8" t="n">
        <f aca="false">((C79-$B$7)*I79)</f>
        <v>398278.267132699</v>
      </c>
      <c r="K79" s="8" t="n">
        <f aca="false">((C79-$B$8)-$B$2)*I79</f>
        <v>162350.597499879</v>
      </c>
      <c r="L79" s="7" t="n">
        <v>0.065</v>
      </c>
      <c r="M79" s="9" t="n">
        <f aca="false">L79*E79</f>
        <v>8806.67385251323</v>
      </c>
      <c r="N79" s="8" t="n">
        <f aca="false">((L79-$B$9))*I79</f>
        <v>4919.7150757539</v>
      </c>
      <c r="O79" s="7" t="n">
        <v>0.005</v>
      </c>
      <c r="P79" s="9" t="n">
        <f aca="false">O79*E79</f>
        <v>677.436450193325</v>
      </c>
      <c r="Q79" s="55" t="n">
        <f aca="false">(O79-$B$10)*I79</f>
        <v>0</v>
      </c>
    </row>
    <row r="80" customFormat="false" ht="12.75" hidden="false" customHeight="false" outlineLevel="0" collapsed="false">
      <c r="A80" s="53" t="n">
        <v>38961</v>
      </c>
      <c r="B80" s="2" t="n">
        <v>30</v>
      </c>
      <c r="C80" s="3" t="n">
        <v>3.663</v>
      </c>
      <c r="D80" s="4" t="n">
        <v>0.724730760052029</v>
      </c>
      <c r="E80" s="5" t="n">
        <f aca="false">D80*($B$3*B80)</f>
        <v>130451.536809365</v>
      </c>
      <c r="F80" s="18" t="n">
        <f aca="false">E80*C80</f>
        <v>477843.979332705</v>
      </c>
      <c r="G80" s="18" t="n">
        <f aca="false">(C80-$B$2)*E80</f>
        <v>196720.917508523</v>
      </c>
      <c r="H80" s="7" t="n">
        <v>0.582892420894008</v>
      </c>
      <c r="I80" s="54" t="n">
        <f aca="false">($B$3*B80)*H80</f>
        <v>104920.635760922</v>
      </c>
      <c r="J80" s="8" t="n">
        <f aca="false">((C80-$B$7)*I80)</f>
        <v>384324.288792256</v>
      </c>
      <c r="K80" s="8" t="n">
        <f aca="false">((C80-$B$8)-$B$2)*I80</f>
        <v>157905.556820187</v>
      </c>
      <c r="L80" s="7" t="n">
        <v>0.065</v>
      </c>
      <c r="M80" s="9" t="n">
        <f aca="false">L80*E80</f>
        <v>8479.34989260873</v>
      </c>
      <c r="N80" s="8" t="n">
        <f aca="false">((L80-$B$9))*I80</f>
        <v>4721.42860924147</v>
      </c>
      <c r="O80" s="7" t="n">
        <v>0.005</v>
      </c>
      <c r="P80" s="9" t="n">
        <f aca="false">O80*E80</f>
        <v>652.257684046826</v>
      </c>
      <c r="Q80" s="55" t="n">
        <f aca="false">(O80-$B$10)*I80</f>
        <v>0</v>
      </c>
    </row>
    <row r="81" customFormat="false" ht="12.75" hidden="false" customHeight="false" outlineLevel="0" collapsed="false">
      <c r="A81" s="53" t="n">
        <v>38991</v>
      </c>
      <c r="B81" s="2" t="n">
        <v>31</v>
      </c>
      <c r="C81" s="3" t="n">
        <v>3.693</v>
      </c>
      <c r="D81" s="4" t="n">
        <v>0.721166954832975</v>
      </c>
      <c r="E81" s="5" t="n">
        <f aca="false">D81*($B$3*B81)</f>
        <v>134137.053598933</v>
      </c>
      <c r="F81" s="18" t="n">
        <f aca="false">E81*C81</f>
        <v>495368.138940861</v>
      </c>
      <c r="G81" s="18" t="n">
        <f aca="false">(C81-$B$2)*E81</f>
        <v>206302.78843516</v>
      </c>
      <c r="H81" s="7" t="n">
        <v>0.578197408507228</v>
      </c>
      <c r="I81" s="54" t="n">
        <f aca="false">($B$3*B81)*H81</f>
        <v>107544.717982344</v>
      </c>
      <c r="J81" s="8" t="n">
        <f aca="false">((C81-$B$7)*I81)</f>
        <v>397162.643508798</v>
      </c>
      <c r="K81" s="8" t="n">
        <f aca="false">((C81-$B$8)-$B$2)*I81</f>
        <v>165081.142102899</v>
      </c>
      <c r="L81" s="7" t="n">
        <v>0.065</v>
      </c>
      <c r="M81" s="9" t="n">
        <f aca="false">L81*E81</f>
        <v>8718.90848393067</v>
      </c>
      <c r="N81" s="8" t="n">
        <f aca="false">((L81-$B$9))*I81</f>
        <v>4839.5123092055</v>
      </c>
      <c r="O81" s="7" t="n">
        <v>0.005</v>
      </c>
      <c r="P81" s="9" t="n">
        <f aca="false">O81*E81</f>
        <v>670.685267994667</v>
      </c>
      <c r="Q81" s="55" t="n">
        <f aca="false">(O81-$B$10)*I81</f>
        <v>0</v>
      </c>
    </row>
    <row r="82" customFormat="false" ht="12.75" hidden="false" customHeight="false" outlineLevel="0" collapsed="false">
      <c r="A82" s="53" t="n">
        <v>39022</v>
      </c>
      <c r="B82" s="2" t="n">
        <v>30</v>
      </c>
      <c r="C82" s="3" t="n">
        <v>3.833</v>
      </c>
      <c r="D82" s="4" t="n">
        <v>0.717497278626916</v>
      </c>
      <c r="E82" s="5" t="n">
        <f aca="false">D82*($B$3*B82)</f>
        <v>129149.510152845</v>
      </c>
      <c r="F82" s="18" t="n">
        <f aca="false">E82*C82</f>
        <v>495030.072415855</v>
      </c>
      <c r="G82" s="18" t="n">
        <f aca="false">(C82-$B$2)*E82</f>
        <v>216712.878036474</v>
      </c>
      <c r="H82" s="7" t="n">
        <v>0.573381319349552</v>
      </c>
      <c r="I82" s="54" t="n">
        <f aca="false">($B$3*B82)*H82</f>
        <v>103208.637482919</v>
      </c>
      <c r="J82" s="8" t="n">
        <f aca="false">((C82-$B$7)*I82)</f>
        <v>395598.70747203</v>
      </c>
      <c r="K82" s="8" t="n">
        <f aca="false">((C82-$B$8)-$B$2)*I82</f>
        <v>172874.46778389</v>
      </c>
      <c r="L82" s="7" t="n">
        <v>0.15</v>
      </c>
      <c r="M82" s="9" t="n">
        <f aca="false">L82*E82</f>
        <v>19372.4265229267</v>
      </c>
      <c r="N82" s="8" t="n">
        <f aca="false">((L82-$B$9))*I82</f>
        <v>13417.1228727795</v>
      </c>
      <c r="O82" s="7" t="n">
        <v>0.005</v>
      </c>
      <c r="P82" s="9" t="n">
        <f aca="false">O82*E82</f>
        <v>645.747550764225</v>
      </c>
      <c r="Q82" s="55" t="n">
        <f aca="false">(O82-$B$10)*I82</f>
        <v>0</v>
      </c>
    </row>
    <row r="83" customFormat="false" ht="12.75" hidden="false" customHeight="false" outlineLevel="0" collapsed="false">
      <c r="A83" s="53" t="n">
        <v>39052</v>
      </c>
      <c r="B83" s="2" t="n">
        <v>31</v>
      </c>
      <c r="C83" s="3" t="n">
        <v>3.958</v>
      </c>
      <c r="D83" s="4" t="n">
        <v>0.713958475662052</v>
      </c>
      <c r="E83" s="5" t="n">
        <f aca="false">D83*($B$3*B83)</f>
        <v>132796.276473142</v>
      </c>
      <c r="F83" s="18" t="n">
        <f aca="false">E83*C83</f>
        <v>525607.662280695</v>
      </c>
      <c r="G83" s="18" t="n">
        <f aca="false">(C83-$B$2)*E83</f>
        <v>239431.686481074</v>
      </c>
      <c r="H83" s="7" t="n">
        <v>0.568754657705275</v>
      </c>
      <c r="I83" s="54" t="n">
        <f aca="false">($B$3*B83)*H83</f>
        <v>105788.366333181</v>
      </c>
      <c r="J83" s="8" t="n">
        <f aca="false">((C83-$B$7)*I83)</f>
        <v>418710.353946731</v>
      </c>
      <c r="K83" s="8" t="n">
        <f aca="false">((C83-$B$8)-$B$2)*I83</f>
        <v>190419.059399726</v>
      </c>
      <c r="L83" s="7" t="n">
        <v>0.15</v>
      </c>
      <c r="M83" s="9" t="n">
        <f aca="false">L83*E83</f>
        <v>19919.4414709712</v>
      </c>
      <c r="N83" s="8" t="n">
        <f aca="false">((L83-$B$9))*I83</f>
        <v>13752.4876233135</v>
      </c>
      <c r="O83" s="7" t="n">
        <v>0.005</v>
      </c>
      <c r="P83" s="9" t="n">
        <f aca="false">O83*E83</f>
        <v>663.981382365708</v>
      </c>
      <c r="Q83" s="55" t="n">
        <f aca="false">(O83-$B$10)*I83</f>
        <v>0</v>
      </c>
    </row>
    <row r="84" customFormat="false" ht="12.75" hidden="false" customHeight="false" outlineLevel="0" collapsed="false">
      <c r="A84" s="53" t="n">
        <v>39083</v>
      </c>
      <c r="B84" s="2" t="n">
        <v>31</v>
      </c>
      <c r="C84" s="3" t="n">
        <v>4.038</v>
      </c>
      <c r="D84" s="4" t="n">
        <v>0.710314616012107</v>
      </c>
      <c r="E84" s="5" t="n">
        <f aca="false">D84*($B$3*B84)</f>
        <v>132118.518578252</v>
      </c>
      <c r="F84" s="18" t="n">
        <f aca="false">E84*C84</f>
        <v>533494.578018981</v>
      </c>
      <c r="G84" s="18" t="n">
        <f aca="false">(C84-$B$2)*E84</f>
        <v>248779.170482848</v>
      </c>
      <c r="H84" s="7" t="n">
        <v>0.564008759908291</v>
      </c>
      <c r="I84" s="54" t="n">
        <f aca="false">($B$3*B84)*H84</f>
        <v>104905.629342942</v>
      </c>
      <c r="J84" s="8" t="n">
        <f aca="false">((C84-$B$7)*I84)</f>
        <v>423608.931286801</v>
      </c>
      <c r="K84" s="8" t="n">
        <f aca="false">((C84-$B$8)-$B$2)*I84</f>
        <v>197222.583164731</v>
      </c>
      <c r="L84" s="7" t="n">
        <v>0.15</v>
      </c>
      <c r="M84" s="9" t="n">
        <f aca="false">L84*E84</f>
        <v>19817.7777867378</v>
      </c>
      <c r="N84" s="8" t="n">
        <f aca="false">((L84-$B$9))*I84</f>
        <v>13637.7318145825</v>
      </c>
      <c r="O84" s="7" t="n">
        <v>0.005</v>
      </c>
      <c r="P84" s="9" t="n">
        <f aca="false">O84*E84</f>
        <v>660.59259289126</v>
      </c>
      <c r="Q84" s="55" t="n">
        <f aca="false">(O84-$B$10)*I84</f>
        <v>0</v>
      </c>
    </row>
    <row r="85" customFormat="false" ht="12.75" hidden="false" customHeight="false" outlineLevel="0" collapsed="false">
      <c r="A85" s="53" t="n">
        <v>39114</v>
      </c>
      <c r="B85" s="2" t="n">
        <v>28</v>
      </c>
      <c r="C85" s="3" t="n">
        <v>3.933</v>
      </c>
      <c r="D85" s="4" t="n">
        <v>0.706683861167012</v>
      </c>
      <c r="E85" s="5" t="n">
        <f aca="false">D85*($B$3*B85)</f>
        <v>118722.888676058</v>
      </c>
      <c r="F85" s="18" t="n">
        <f aca="false">E85*C85</f>
        <v>466937.121162936</v>
      </c>
      <c r="G85" s="18" t="n">
        <f aca="false">(C85-$B$2)*E85</f>
        <v>211089.296066031</v>
      </c>
      <c r="H85" s="7" t="n">
        <v>0.55929819944493</v>
      </c>
      <c r="I85" s="54" t="n">
        <f aca="false">($B$3*B85)*H85</f>
        <v>93962.0975067482</v>
      </c>
      <c r="J85" s="8" t="n">
        <f aca="false">((C85-$B$7)*I85)</f>
        <v>369552.929494041</v>
      </c>
      <c r="K85" s="8" t="n">
        <f aca="false">((C85-$B$8)-$B$2)*I85</f>
        <v>166782.723074478</v>
      </c>
      <c r="L85" s="7" t="n">
        <v>0.15</v>
      </c>
      <c r="M85" s="9" t="n">
        <f aca="false">L85*E85</f>
        <v>17808.4333014087</v>
      </c>
      <c r="N85" s="8" t="n">
        <f aca="false">((L85-$B$9))*I85</f>
        <v>12215.0726758773</v>
      </c>
      <c r="O85" s="7" t="n">
        <v>0.005</v>
      </c>
      <c r="P85" s="9" t="n">
        <f aca="false">O85*E85</f>
        <v>593.61444338029</v>
      </c>
      <c r="Q85" s="55" t="n">
        <f aca="false">(O85-$B$10)*I85</f>
        <v>0</v>
      </c>
    </row>
    <row r="86" customFormat="false" ht="12.75" hidden="false" customHeight="false" outlineLevel="0" collapsed="false">
      <c r="A86" s="53" t="n">
        <v>39142</v>
      </c>
      <c r="B86" s="2" t="n">
        <v>31</v>
      </c>
      <c r="C86" s="3" t="n">
        <v>3.788</v>
      </c>
      <c r="D86" s="4" t="n">
        <v>0.703415724821473</v>
      </c>
      <c r="E86" s="5" t="n">
        <f aca="false">D86*($B$3*B86)</f>
        <v>130835.324816794</v>
      </c>
      <c r="F86" s="18" t="n">
        <f aca="false">E86*C86</f>
        <v>495604.210406016</v>
      </c>
      <c r="G86" s="18" t="n">
        <f aca="false">(C86-$B$2)*E86</f>
        <v>213654.085425825</v>
      </c>
      <c r="H86" s="7" t="n">
        <v>0.555073686965365</v>
      </c>
      <c r="I86" s="54" t="n">
        <f aca="false">($B$3*B86)*H86</f>
        <v>103243.705775558</v>
      </c>
      <c r="J86" s="8" t="n">
        <f aca="false">((C86-$B$7)*I86)</f>
        <v>391087.157477813</v>
      </c>
      <c r="K86" s="8" t="n">
        <f aca="false">((C86-$B$8)-$B$2)*I86</f>
        <v>168287.240414159</v>
      </c>
      <c r="L86" s="7" t="n">
        <v>0.15</v>
      </c>
      <c r="M86" s="9" t="n">
        <f aca="false">L86*E86</f>
        <v>19625.2987225191</v>
      </c>
      <c r="N86" s="8" t="n">
        <f aca="false">((L86-$B$9))*I86</f>
        <v>13421.6817508225</v>
      </c>
      <c r="O86" s="7" t="n">
        <v>0.005</v>
      </c>
      <c r="P86" s="9" t="n">
        <f aca="false">O86*E86</f>
        <v>654.17662408397</v>
      </c>
      <c r="Q86" s="55" t="n">
        <f aca="false">(O86-$B$10)*I86</f>
        <v>0</v>
      </c>
    </row>
    <row r="87" customFormat="false" ht="12.75" hidden="false" customHeight="false" outlineLevel="0" collapsed="false">
      <c r="A87" s="53" t="n">
        <v>39173</v>
      </c>
      <c r="B87" s="2" t="n">
        <v>30</v>
      </c>
      <c r="C87" s="3" t="n">
        <v>3.633</v>
      </c>
      <c r="D87" s="4" t="n">
        <v>0.699809882148836</v>
      </c>
      <c r="E87" s="5" t="n">
        <f aca="false">D87*($B$3*B87)</f>
        <v>125965.77878679</v>
      </c>
      <c r="F87" s="18" t="n">
        <f aca="false">E87*C87</f>
        <v>457633.67433241</v>
      </c>
      <c r="G87" s="18" t="n">
        <f aca="false">(C87-$B$2)*E87</f>
        <v>186177.421046876</v>
      </c>
      <c r="H87" s="7" t="n">
        <v>0.550429764935551</v>
      </c>
      <c r="I87" s="54" t="n">
        <f aca="false">($B$3*B87)*H87</f>
        <v>99077.3576883992</v>
      </c>
      <c r="J87" s="8" t="n">
        <f aca="false">((C87-$B$7)*I87)</f>
        <v>359948.040481954</v>
      </c>
      <c r="K87" s="8" t="n">
        <f aca="false">((C87-$B$8)-$B$2)*I87</f>
        <v>146139.102590389</v>
      </c>
      <c r="L87" s="7" t="n">
        <v>0.065</v>
      </c>
      <c r="M87" s="9" t="n">
        <f aca="false">L87*E87</f>
        <v>8187.77562114138</v>
      </c>
      <c r="N87" s="8" t="n">
        <f aca="false">((L87-$B$9))*I87</f>
        <v>4458.48109597796</v>
      </c>
      <c r="O87" s="7" t="n">
        <v>0.005</v>
      </c>
      <c r="P87" s="9" t="n">
        <f aca="false">O87*E87</f>
        <v>629.828893933952</v>
      </c>
      <c r="Q87" s="55" t="n">
        <f aca="false">(O87-$B$10)*I87</f>
        <v>0</v>
      </c>
    </row>
    <row r="88" customFormat="false" ht="12.75" hidden="false" customHeight="false" outlineLevel="0" collapsed="false">
      <c r="A88" s="53" t="n">
        <v>39203</v>
      </c>
      <c r="B88" s="2" t="n">
        <v>31</v>
      </c>
      <c r="C88" s="3" t="n">
        <v>3.62</v>
      </c>
      <c r="D88" s="4" t="n">
        <v>0.696332804914681</v>
      </c>
      <c r="E88" s="5" t="n">
        <f aca="false">D88*($B$3*B88)</f>
        <v>129517.901714131</v>
      </c>
      <c r="F88" s="18" t="n">
        <f aca="false">E88*C88</f>
        <v>468854.804205153</v>
      </c>
      <c r="G88" s="18" t="n">
        <f aca="false">(C88-$B$2)*E88</f>
        <v>189743.726011201</v>
      </c>
      <c r="H88" s="7" t="n">
        <v>0.54596868003218</v>
      </c>
      <c r="I88" s="54" t="n">
        <f aca="false">($B$3*B88)*H88</f>
        <v>101550.174485986</v>
      </c>
      <c r="J88" s="8" t="n">
        <f aca="false">((C88-$B$7)*I88)</f>
        <v>367611.631639268</v>
      </c>
      <c r="K88" s="8" t="n">
        <f aca="false">((C88-$B$8)-$B$2)*I88</f>
        <v>148466.355098511</v>
      </c>
      <c r="L88" s="7" t="n">
        <v>0.065</v>
      </c>
      <c r="M88" s="9" t="n">
        <f aca="false">L88*E88</f>
        <v>8418.66361141849</v>
      </c>
      <c r="N88" s="8" t="n">
        <f aca="false">((L88-$B$9))*I88</f>
        <v>4569.75785186935</v>
      </c>
      <c r="O88" s="7" t="n">
        <v>0.005</v>
      </c>
      <c r="P88" s="9" t="n">
        <f aca="false">O88*E88</f>
        <v>647.589508570653</v>
      </c>
      <c r="Q88" s="55" t="n">
        <f aca="false">(O88-$B$10)*I88</f>
        <v>0</v>
      </c>
    </row>
    <row r="89" customFormat="false" ht="12.75" hidden="false" customHeight="false" outlineLevel="0" collapsed="false">
      <c r="A89" s="53" t="n">
        <v>39234</v>
      </c>
      <c r="B89" s="2" t="n">
        <v>30</v>
      </c>
      <c r="C89" s="3" t="n">
        <v>3.643</v>
      </c>
      <c r="D89" s="4" t="n">
        <v>0.692752677038328</v>
      </c>
      <c r="E89" s="5" t="n">
        <f aca="false">D89*($B$3*B89)</f>
        <v>124695.481866899</v>
      </c>
      <c r="F89" s="18" t="n">
        <f aca="false">E89*C89</f>
        <v>454265.640441113</v>
      </c>
      <c r="G89" s="18" t="n">
        <f aca="false">(C89-$B$2)*E89</f>
        <v>185546.877017946</v>
      </c>
      <c r="H89" s="7" t="n">
        <v>0.541392812082466</v>
      </c>
      <c r="I89" s="54" t="n">
        <f aca="false">($B$3*B89)*H89</f>
        <v>97450.7061748439</v>
      </c>
      <c r="J89" s="8" t="n">
        <f aca="false">((C89-$B$7)*I89)</f>
        <v>355012.922594956</v>
      </c>
      <c r="K89" s="8" t="n">
        <f aca="false">((C89-$B$8)-$B$2)*I89</f>
        <v>144714.298669643</v>
      </c>
      <c r="L89" s="7" t="n">
        <v>0.065</v>
      </c>
      <c r="M89" s="9" t="n">
        <f aca="false">L89*E89</f>
        <v>8105.20632134844</v>
      </c>
      <c r="N89" s="8" t="n">
        <f aca="false">((L89-$B$9))*I89</f>
        <v>4385.28177786798</v>
      </c>
      <c r="O89" s="7" t="n">
        <v>0.005</v>
      </c>
      <c r="P89" s="9" t="n">
        <f aca="false">O89*E89</f>
        <v>623.477409334495</v>
      </c>
      <c r="Q89" s="55" t="n">
        <f aca="false">(O89-$B$10)*I89</f>
        <v>0</v>
      </c>
    </row>
    <row r="90" customFormat="false" ht="12.75" hidden="false" customHeight="false" outlineLevel="0" collapsed="false">
      <c r="A90" s="56" t="n">
        <v>39264</v>
      </c>
      <c r="B90" s="57" t="n">
        <v>31</v>
      </c>
      <c r="C90" s="58" t="n">
        <v>3.663</v>
      </c>
      <c r="D90" s="59" t="n">
        <v>0.6893004638195</v>
      </c>
      <c r="E90" s="5" t="n">
        <f aca="false">D90*($B$3*B90)</f>
        <v>128209.886270427</v>
      </c>
      <c r="F90" s="60" t="n">
        <f aca="false">E90*C90</f>
        <v>469632.813408574</v>
      </c>
      <c r="G90" s="60" t="n">
        <f aca="false">(C90-$B$2)*E90</f>
        <v>193340.508495804</v>
      </c>
      <c r="H90" s="36" t="n">
        <v>0.53699717400672</v>
      </c>
      <c r="I90" s="54" t="n">
        <f aca="false">($B$3*B90)*H90</f>
        <v>99881.4743652498</v>
      </c>
      <c r="J90" s="8" t="n">
        <f aca="false">((C90-$B$7)*I90)</f>
        <v>365865.84059991</v>
      </c>
      <c r="K90" s="8" t="n">
        <f aca="false">((C90-$B$8)-$B$2)*I90</f>
        <v>150321.618919701</v>
      </c>
      <c r="L90" s="36" t="n">
        <v>0.065</v>
      </c>
      <c r="M90" s="9" t="n">
        <f aca="false">L90*E90</f>
        <v>8333.64260757775</v>
      </c>
      <c r="N90" s="8" t="n">
        <f aca="false">((L90-$B$9))*I90</f>
        <v>4494.66634643624</v>
      </c>
      <c r="O90" s="36" t="n">
        <v>0.005</v>
      </c>
      <c r="P90" s="9" t="n">
        <f aca="false">O90*E90</f>
        <v>641.049431352135</v>
      </c>
      <c r="Q90" s="55" t="n">
        <f aca="false">(O90-$B$10)*I90</f>
        <v>0</v>
      </c>
    </row>
    <row r="91" customFormat="false" ht="13.5" hidden="false" customHeight="false" outlineLevel="0" collapsed="false">
      <c r="A91" s="61" t="n">
        <v>39295</v>
      </c>
      <c r="B91" s="62" t="n">
        <v>31</v>
      </c>
      <c r="C91" s="63" t="n">
        <v>3.678</v>
      </c>
      <c r="D91" s="64" t="n">
        <v>0.685746006303354</v>
      </c>
      <c r="E91" s="65" t="n">
        <f aca="false">D91*($B$3*B91)</f>
        <v>127548.757172424</v>
      </c>
      <c r="F91" s="66" t="n">
        <f aca="false">E91*C91</f>
        <v>469124.328880175</v>
      </c>
      <c r="G91" s="66" t="n">
        <f aca="false">(C91-$B$2)*E91</f>
        <v>194256.757173601</v>
      </c>
      <c r="H91" s="67" t="n">
        <v>0.53248851077782</v>
      </c>
      <c r="I91" s="68" t="n">
        <f aca="false">($B$3*B91)*H91</f>
        <v>99042.8630046746</v>
      </c>
      <c r="J91" s="69" t="n">
        <f aca="false">((C91-$B$7)*I91)</f>
        <v>364279.650131193</v>
      </c>
      <c r="K91" s="69" t="n">
        <f aca="false">((C91-$B$8)-$B$2)*I91</f>
        <v>150545.151767105</v>
      </c>
      <c r="L91" s="67" t="n">
        <v>0.065</v>
      </c>
      <c r="M91" s="9" t="n">
        <f aca="false">L91*E91</f>
        <v>8290.66921620754</v>
      </c>
      <c r="N91" s="69" t="n">
        <f aca="false">((L91-$B$9))*I91</f>
        <v>4456.92883521036</v>
      </c>
      <c r="O91" s="67" t="n">
        <v>0.005</v>
      </c>
      <c r="P91" s="9" t="n">
        <f aca="false">O91*E91</f>
        <v>637.743785862119</v>
      </c>
      <c r="Q91" s="55" t="n">
        <f aca="false">(O91-$B$10)*I91</f>
        <v>0</v>
      </c>
    </row>
    <row r="92" customFormat="false" ht="12.75" hidden="false" customHeight="false" outlineLevel="0" collapsed="false">
      <c r="A92" s="42" t="s">
        <v>16</v>
      </c>
      <c r="B92" s="70" t="n">
        <f aca="false">SUM(B13:B91)</f>
        <v>2403</v>
      </c>
      <c r="C92" s="30" t="s">
        <v>15</v>
      </c>
      <c r="D92" s="71"/>
      <c r="E92" s="5" t="n">
        <f aca="false">SUM(E13:E91)</f>
        <v>12039959.6224514</v>
      </c>
      <c r="F92" s="18" t="n">
        <f aca="false">SUM(F13:F91)</f>
        <v>50964445.117747</v>
      </c>
      <c r="G92" s="18" t="n">
        <f aca="false">SUM(G13:G91)</f>
        <v>25018332.1313643</v>
      </c>
      <c r="H92" s="34" t="n">
        <f aca="false">SUM(H13:H91)</f>
        <v>58.6727618465324</v>
      </c>
      <c r="I92" s="54" t="n">
        <f aca="false">SUM(I13:I91)</f>
        <v>10705450.8332299</v>
      </c>
      <c r="J92" s="8" t="n">
        <f aca="false">SUM(J13:J91)</f>
        <v>45836455.3886077</v>
      </c>
      <c r="K92" s="8" t="n">
        <f aca="false">SUM(K13:K91)</f>
        <v>22745585.0511684</v>
      </c>
      <c r="L92" s="34"/>
      <c r="M92" s="38" t="n">
        <f aca="false">SUM(M13:M91)</f>
        <v>1363614.98377765</v>
      </c>
      <c r="N92" s="72" t="n">
        <f aca="false">SUM(N13:N91)</f>
        <v>1018199.25278496</v>
      </c>
      <c r="O92" s="34"/>
      <c r="P92" s="73" t="n">
        <f aca="false">SUM(P13:P91)</f>
        <v>179757.623975738</v>
      </c>
      <c r="Q92" s="74" t="n">
        <f aca="false">SUM(Q13:Q91)</f>
        <v>115324.182883703</v>
      </c>
    </row>
    <row r="93" customFormat="false" ht="12.75" hidden="false" customHeight="false" outlineLevel="0" collapsed="false">
      <c r="E93" s="5" t="s">
        <v>15</v>
      </c>
    </row>
    <row r="94" customFormat="false" ht="12.75" hidden="false" customHeight="false" outlineLevel="0" collapsed="false">
      <c r="E94" s="12"/>
      <c r="I94" s="72" t="s">
        <v>15</v>
      </c>
    </row>
  </sheetData>
  <mergeCells count="3">
    <mergeCell ref="H1:I1"/>
    <mergeCell ref="J1:K1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75" width="9.14"/>
    <col collapsed="false" customWidth="true" hidden="false" outlineLevel="0" max="3" min="3" style="76" width="9.14"/>
    <col collapsed="false" customWidth="true" hidden="false" outlineLevel="0" max="4" min="4" style="77" width="9.28"/>
    <col collapsed="false" customWidth="true" hidden="false" outlineLevel="0" max="5" min="5" style="77" width="9.14"/>
    <col collapsed="false" customWidth="true" hidden="false" outlineLevel="0" max="6" min="6" style="77" width="11.13"/>
    <col collapsed="false" customWidth="true" hidden="false" outlineLevel="0" max="7" min="7" style="78" width="14.14"/>
    <col collapsed="false" customWidth="true" hidden="false" outlineLevel="0" max="8" min="8" style="75" width="11.56"/>
    <col collapsed="false" customWidth="true" hidden="false" outlineLevel="0" max="12" min="12" style="0" width="14.85"/>
  </cols>
  <sheetData>
    <row r="3" customFormat="false" ht="12.75" hidden="false" customHeight="false" outlineLevel="0" collapsed="false">
      <c r="A3" s="0" t="s">
        <v>28</v>
      </c>
      <c r="B3" s="75" t="s">
        <v>19</v>
      </c>
      <c r="C3" s="76" t="s">
        <v>29</v>
      </c>
      <c r="D3" s="77" t="s">
        <v>13</v>
      </c>
      <c r="E3" s="77" t="s">
        <v>14</v>
      </c>
      <c r="F3" s="77" t="s">
        <v>30</v>
      </c>
      <c r="G3" s="78" t="s">
        <v>31</v>
      </c>
      <c r="H3" s="75" t="s">
        <v>32</v>
      </c>
    </row>
    <row r="4" customFormat="false" ht="13.5" hidden="false" customHeight="false" outlineLevel="0" collapsed="false">
      <c r="A4" s="79" t="n">
        <f aca="false">Orig!A13</f>
        <v>36923</v>
      </c>
      <c r="B4" s="80" t="n">
        <f aca="false">Orig!B13</f>
        <v>28</v>
      </c>
      <c r="C4" s="76" t="n">
        <f aca="false">Orig!C13-Orig!$B$7</f>
        <v>8.961</v>
      </c>
      <c r="D4" s="77" t="n">
        <f aca="false">Orig!L13-Orig!$B$9</f>
        <v>0.36</v>
      </c>
      <c r="E4" s="77" t="n">
        <f aca="false">Orig!O13-Orig!$B$10</f>
        <v>0.115</v>
      </c>
      <c r="F4" s="81" t="n">
        <f aca="false">D4+E4</f>
        <v>0.475</v>
      </c>
      <c r="G4" s="78" t="n">
        <f aca="false">Orig!H13</f>
        <v>0.992388574944016</v>
      </c>
      <c r="H4" s="82" t="n">
        <v>0.1021933181673</v>
      </c>
    </row>
    <row r="5" customFormat="false" ht="13.5" hidden="false" customHeight="false" outlineLevel="0" collapsed="false">
      <c r="A5" s="79" t="n">
        <f aca="false">Orig!A14</f>
        <v>36951</v>
      </c>
      <c r="B5" s="80" t="n">
        <f aca="false">Orig!B14</f>
        <v>31</v>
      </c>
      <c r="C5" s="76" t="n">
        <f aca="false">Orig!C14-Orig!$B$7</f>
        <v>8.262</v>
      </c>
      <c r="D5" s="77" t="n">
        <f aca="false">Orig!L14-Orig!$B$9</f>
        <v>0.36</v>
      </c>
      <c r="E5" s="77" t="n">
        <f aca="false">Orig!O14-Orig!$B$10</f>
        <v>0.115</v>
      </c>
      <c r="F5" s="81" t="n">
        <f aca="false">D5+E5</f>
        <v>0.475</v>
      </c>
      <c r="G5" s="78" t="n">
        <f aca="false">Orig!H14</f>
        <v>0.98495803536242</v>
      </c>
      <c r="H5" s="82" t="n">
        <v>0.101337659979067</v>
      </c>
      <c r="I5" s="0" t="s">
        <v>33</v>
      </c>
      <c r="L5" s="83" t="n">
        <f aca="false">Orig!N5</f>
        <v>23943541.9279291</v>
      </c>
    </row>
    <row r="6" customFormat="false" ht="12.75" hidden="false" customHeight="false" outlineLevel="0" collapsed="false">
      <c r="A6" s="79" t="n">
        <f aca="false">Orig!A15</f>
        <v>36982</v>
      </c>
      <c r="B6" s="80" t="n">
        <f aca="false">Orig!B15</f>
        <v>30</v>
      </c>
      <c r="C6" s="76" t="n">
        <f aca="false">Orig!C15-Orig!$B$7</f>
        <v>6.055</v>
      </c>
      <c r="D6" s="77" t="n">
        <f aca="false">Orig!L15-Orig!$B$9</f>
        <v>0.11</v>
      </c>
      <c r="E6" s="77" t="n">
        <f aca="false">Orig!O15-Orig!$B$10</f>
        <v>0.005</v>
      </c>
      <c r="F6" s="81" t="n">
        <f aca="false">D6+E6</f>
        <v>0.115</v>
      </c>
      <c r="G6" s="78" t="n">
        <f aca="false">Orig!H15</f>
        <v>0.976942376569103</v>
      </c>
      <c r="H6" s="82" t="n">
        <v>0.100373211530024</v>
      </c>
    </row>
    <row r="7" customFormat="false" ht="12.75" hidden="false" customHeight="false" outlineLevel="0" collapsed="false">
      <c r="A7" s="79" t="n">
        <f aca="false">Orig!A16</f>
        <v>37012</v>
      </c>
      <c r="B7" s="80" t="n">
        <f aca="false">Orig!B16</f>
        <v>31</v>
      </c>
      <c r="C7" s="76" t="n">
        <f aca="false">Orig!C16-Orig!$B$7</f>
        <v>5.44</v>
      </c>
      <c r="D7" s="77" t="n">
        <f aca="false">Orig!L16-Orig!$B$9</f>
        <v>0.11</v>
      </c>
      <c r="E7" s="77" t="n">
        <f aca="false">Orig!O16-Orig!$B$10</f>
        <v>0.005</v>
      </c>
      <c r="F7" s="81" t="n">
        <f aca="false">D7+E7</f>
        <v>0.115</v>
      </c>
      <c r="G7" s="78" t="n">
        <f aca="false">Orig!H16</f>
        <v>0.969442154194126</v>
      </c>
      <c r="H7" s="82" t="n">
        <v>0.099268200068604</v>
      </c>
    </row>
    <row r="8" customFormat="false" ht="12.75" hidden="false" customHeight="false" outlineLevel="0" collapsed="false">
      <c r="A8" s="79" t="n">
        <f aca="false">Orig!A17</f>
        <v>37043</v>
      </c>
      <c r="B8" s="80" t="n">
        <f aca="false">Orig!B17</f>
        <v>30</v>
      </c>
      <c r="C8" s="76" t="n">
        <f aca="false">Orig!C17-Orig!$B$7</f>
        <v>5.37</v>
      </c>
      <c r="D8" s="77" t="n">
        <f aca="false">Orig!L17-Orig!$B$9</f>
        <v>0.11</v>
      </c>
      <c r="E8" s="77" t="n">
        <f aca="false">Orig!O17-Orig!$B$10</f>
        <v>0.005</v>
      </c>
      <c r="F8" s="81" t="n">
        <f aca="false">D8+E8</f>
        <v>0.115</v>
      </c>
      <c r="G8" s="78" t="n">
        <f aca="false">Orig!H17</f>
        <v>0.961906940248697</v>
      </c>
      <c r="H8" s="82" t="n">
        <v>0.098181261297013</v>
      </c>
    </row>
    <row r="9" customFormat="false" ht="12.75" hidden="false" customHeight="false" outlineLevel="0" collapsed="false">
      <c r="A9" s="79" t="n">
        <f aca="false">Orig!A18</f>
        <v>37073</v>
      </c>
      <c r="B9" s="80" t="n">
        <f aca="false">Orig!B18</f>
        <v>31</v>
      </c>
      <c r="C9" s="76" t="n">
        <f aca="false">Orig!C18-Orig!$B$7</f>
        <v>5.35</v>
      </c>
      <c r="D9" s="77" t="n">
        <f aca="false">Orig!L18-Orig!$B$9</f>
        <v>0.11</v>
      </c>
      <c r="E9" s="77" t="n">
        <f aca="false">Orig!O18-Orig!$B$10</f>
        <v>0.005</v>
      </c>
      <c r="F9" s="81" t="n">
        <f aca="false">D9+E9</f>
        <v>0.115</v>
      </c>
      <c r="G9" s="78" t="n">
        <f aca="false">Orig!H18</f>
        <v>0.954772474058961</v>
      </c>
      <c r="H9" s="82" t="n">
        <v>0.097260463806946</v>
      </c>
    </row>
    <row r="10" customFormat="false" ht="12.75" hidden="false" customHeight="false" outlineLevel="0" collapsed="false">
      <c r="A10" s="79" t="n">
        <f aca="false">Orig!A19</f>
        <v>37104</v>
      </c>
      <c r="B10" s="80" t="n">
        <f aca="false">Orig!B19</f>
        <v>31</v>
      </c>
      <c r="C10" s="76" t="n">
        <f aca="false">Orig!C19-Orig!$B$7</f>
        <v>5.325</v>
      </c>
      <c r="D10" s="77" t="n">
        <f aca="false">Orig!L19-Orig!$B$9</f>
        <v>0.11</v>
      </c>
      <c r="E10" s="77" t="n">
        <f aca="false">Orig!O19-Orig!$B$10</f>
        <v>0.005</v>
      </c>
      <c r="F10" s="81" t="n">
        <f aca="false">D10+E10</f>
        <v>0.115</v>
      </c>
      <c r="G10" s="78" t="n">
        <f aca="false">Orig!H19</f>
        <v>0.947471629154566</v>
      </c>
      <c r="H10" s="82" t="n">
        <v>0.096556290064852</v>
      </c>
    </row>
    <row r="11" customFormat="false" ht="12.75" hidden="false" customHeight="false" outlineLevel="0" collapsed="false">
      <c r="A11" s="79" t="n">
        <f aca="false">Orig!A20</f>
        <v>37135</v>
      </c>
      <c r="B11" s="80" t="n">
        <f aca="false">Orig!B20</f>
        <v>30</v>
      </c>
      <c r="C11" s="76" t="n">
        <f aca="false">Orig!C20-Orig!$B$7</f>
        <v>5.29</v>
      </c>
      <c r="D11" s="77" t="n">
        <f aca="false">Orig!L20-Orig!$B$9</f>
        <v>0.11</v>
      </c>
      <c r="E11" s="77" t="n">
        <f aca="false">Orig!O20-Orig!$B$10</f>
        <v>0.005</v>
      </c>
      <c r="F11" s="81" t="n">
        <f aca="false">D11+E11</f>
        <v>0.115</v>
      </c>
      <c r="G11" s="78" t="n">
        <f aca="false">Orig!H20</f>
        <v>0.940333949428312</v>
      </c>
      <c r="H11" s="82" t="n">
        <v>0.095852116487789</v>
      </c>
    </row>
    <row r="12" customFormat="false" ht="12.75" hidden="false" customHeight="false" outlineLevel="0" collapsed="false">
      <c r="A12" s="79" t="n">
        <f aca="false">Orig!A21</f>
        <v>37165</v>
      </c>
      <c r="B12" s="80" t="n">
        <f aca="false">Orig!B21</f>
        <v>31</v>
      </c>
      <c r="C12" s="76" t="n">
        <f aca="false">Orig!C21-Orig!$B$7</f>
        <v>5.29</v>
      </c>
      <c r="D12" s="77" t="n">
        <f aca="false">Orig!L21-Orig!$B$9</f>
        <v>0.11</v>
      </c>
      <c r="E12" s="77" t="n">
        <f aca="false">Orig!O21-Orig!$B$10</f>
        <v>0.005</v>
      </c>
      <c r="F12" s="81" t="n">
        <f aca="false">D12+E12</f>
        <v>0.115</v>
      </c>
      <c r="G12" s="78" t="n">
        <f aca="false">Orig!H21</f>
        <v>0.933496552735911</v>
      </c>
      <c r="H12" s="82" t="n">
        <v>0.095296177935793</v>
      </c>
    </row>
    <row r="13" customFormat="false" ht="12.75" hidden="false" customHeight="false" outlineLevel="0" collapsed="false">
      <c r="A13" s="79" t="n">
        <f aca="false">Orig!A22</f>
        <v>37196</v>
      </c>
      <c r="B13" s="80" t="n">
        <f aca="false">Orig!B22</f>
        <v>30</v>
      </c>
      <c r="C13" s="76" t="n">
        <f aca="false">Orig!C22-Orig!$B$7</f>
        <v>5.385</v>
      </c>
      <c r="D13" s="77" t="n">
        <f aca="false">Orig!L22-Orig!$B$9</f>
        <v>0.17</v>
      </c>
      <c r="E13" s="77" t="n">
        <f aca="false">Orig!O22-Orig!$B$10</f>
        <v>0.055</v>
      </c>
      <c r="F13" s="81" t="n">
        <f aca="false">D13+E13</f>
        <v>0.225</v>
      </c>
      <c r="G13" s="78" t="n">
        <f aca="false">Orig!H22</f>
        <v>0.926420021192736</v>
      </c>
      <c r="H13" s="82" t="n">
        <v>0.094925284533871</v>
      </c>
    </row>
    <row r="14" customFormat="false" ht="12.75" hidden="false" customHeight="false" outlineLevel="0" collapsed="false">
      <c r="A14" s="79" t="n">
        <f aca="false">Orig!A23</f>
        <v>37226</v>
      </c>
      <c r="B14" s="80" t="n">
        <f aca="false">Orig!B23</f>
        <v>31</v>
      </c>
      <c r="C14" s="76" t="n">
        <f aca="false">Orig!C23-Orig!$B$7</f>
        <v>5.495</v>
      </c>
      <c r="D14" s="77" t="n">
        <f aca="false">Orig!L23-Orig!$B$9</f>
        <v>0.17</v>
      </c>
      <c r="E14" s="77" t="n">
        <f aca="false">Orig!O23-Orig!$B$10</f>
        <v>0.055</v>
      </c>
      <c r="F14" s="81" t="n">
        <f aca="false">D14+E14</f>
        <v>0.225</v>
      </c>
      <c r="G14" s="78" t="n">
        <f aca="false">Orig!H23</f>
        <v>0.9196755209677</v>
      </c>
      <c r="H14" s="82" t="n">
        <v>0.094566355478864</v>
      </c>
    </row>
    <row r="15" customFormat="false" ht="12.75" hidden="false" customHeight="false" outlineLevel="0" collapsed="false">
      <c r="A15" s="79" t="n">
        <f aca="false">Orig!A24</f>
        <v>37257</v>
      </c>
      <c r="B15" s="80" t="n">
        <f aca="false">Orig!B24</f>
        <v>31</v>
      </c>
      <c r="C15" s="76" t="n">
        <f aca="false">Orig!C24-Orig!$B$7</f>
        <v>5.495</v>
      </c>
      <c r="D15" s="77" t="n">
        <f aca="false">Orig!L24-Orig!$B$9</f>
        <v>0.17</v>
      </c>
      <c r="E15" s="77" t="n">
        <f aca="false">Orig!O24-Orig!$B$10</f>
        <v>0.055</v>
      </c>
      <c r="F15" s="81" t="n">
        <f aca="false">D15+E15</f>
        <v>0.225</v>
      </c>
      <c r="G15" s="78" t="n">
        <f aca="false">Orig!H24</f>
        <v>0.912703384590804</v>
      </c>
      <c r="H15" s="82" t="n">
        <v>0.094320980021924</v>
      </c>
    </row>
    <row r="16" customFormat="false" ht="12.75" hidden="false" customHeight="false" outlineLevel="0" collapsed="false">
      <c r="A16" s="79" t="n">
        <f aca="false">Orig!A25</f>
        <v>37288</v>
      </c>
      <c r="B16" s="80" t="n">
        <f aca="false">Orig!B25</f>
        <v>28</v>
      </c>
      <c r="C16" s="76" t="n">
        <f aca="false">Orig!C25-Orig!$B$7</f>
        <v>5.24</v>
      </c>
      <c r="D16" s="77" t="n">
        <f aca="false">Orig!L25-Orig!$B$9</f>
        <v>0.17</v>
      </c>
      <c r="E16" s="77" t="n">
        <f aca="false">Orig!O25-Orig!$B$10</f>
        <v>0.055</v>
      </c>
      <c r="F16" s="81" t="n">
        <f aca="false">D16+E16</f>
        <v>0.225</v>
      </c>
      <c r="G16" s="78" t="n">
        <f aca="false">Orig!H25</f>
        <v>0.905658402450993</v>
      </c>
      <c r="H16" s="82" t="n">
        <v>0.094249398532319</v>
      </c>
    </row>
    <row r="17" customFormat="false" ht="12.75" hidden="false" customHeight="false" outlineLevel="0" collapsed="false">
      <c r="A17" s="79" t="n">
        <f aca="false">Orig!A26</f>
        <v>37316</v>
      </c>
      <c r="B17" s="80" t="n">
        <f aca="false">Orig!B26</f>
        <v>31</v>
      </c>
      <c r="C17" s="76" t="n">
        <f aca="false">Orig!C26-Orig!$B$7</f>
        <v>4.91</v>
      </c>
      <c r="D17" s="77" t="n">
        <f aca="false">Orig!L26-Orig!$B$9</f>
        <v>0.17</v>
      </c>
      <c r="E17" s="77" t="n">
        <f aca="false">Orig!O26-Orig!$B$10</f>
        <v>0.055</v>
      </c>
      <c r="F17" s="81" t="n">
        <f aca="false">D17+E17</f>
        <v>0.225</v>
      </c>
      <c r="G17" s="78" t="n">
        <f aca="false">Orig!H26</f>
        <v>0.899350916057034</v>
      </c>
      <c r="H17" s="82" t="n">
        <v>0.09418474428511</v>
      </c>
    </row>
    <row r="18" customFormat="false" ht="12.75" hidden="false" customHeight="false" outlineLevel="0" collapsed="false">
      <c r="A18" s="79" t="n">
        <f aca="false">Orig!A27</f>
        <v>37347</v>
      </c>
      <c r="B18" s="80" t="n">
        <f aca="false">Orig!B27</f>
        <v>30</v>
      </c>
      <c r="C18" s="76" t="n">
        <f aca="false">Orig!C27-Orig!$B$7</f>
        <v>4.29</v>
      </c>
      <c r="D18" s="77" t="n">
        <f aca="false">Orig!L27-Orig!$B$9</f>
        <v>0.055</v>
      </c>
      <c r="E18" s="77" t="n">
        <f aca="false">Orig!O27-Orig!$B$10</f>
        <v>0.005</v>
      </c>
      <c r="F18" s="81" t="n">
        <f aca="false">D18+E18</f>
        <v>0.06</v>
      </c>
      <c r="G18" s="78" t="n">
        <f aca="false">Orig!H27</f>
        <v>0.892403980689577</v>
      </c>
      <c r="H18" s="82" t="n">
        <v>0.094136611365538</v>
      </c>
    </row>
    <row r="19" customFormat="false" ht="12.75" hidden="false" customHeight="false" outlineLevel="0" collapsed="false">
      <c r="A19" s="79" t="n">
        <f aca="false">Orig!A28</f>
        <v>37377</v>
      </c>
      <c r="B19" s="80" t="n">
        <f aca="false">Orig!B28</f>
        <v>31</v>
      </c>
      <c r="C19" s="76" t="n">
        <f aca="false">Orig!C28-Orig!$B$7</f>
        <v>4.125</v>
      </c>
      <c r="D19" s="77" t="n">
        <f aca="false">Orig!L28-Orig!$B$9</f>
        <v>0.055</v>
      </c>
      <c r="E19" s="77" t="n">
        <f aca="false">Orig!O28-Orig!$B$10</f>
        <v>0.005</v>
      </c>
      <c r="F19" s="81" t="n">
        <f aca="false">D19+E19</f>
        <v>0.06</v>
      </c>
      <c r="G19" s="78" t="n">
        <f aca="false">Orig!H28</f>
        <v>0.885705547388461</v>
      </c>
      <c r="H19" s="82" t="n">
        <v>0.094119835403815</v>
      </c>
    </row>
    <row r="20" customFormat="false" ht="12.75" hidden="false" customHeight="false" outlineLevel="0" collapsed="false">
      <c r="A20" s="79" t="n">
        <f aca="false">Orig!A29</f>
        <v>37408</v>
      </c>
      <c r="B20" s="80" t="n">
        <f aca="false">Orig!B29</f>
        <v>30</v>
      </c>
      <c r="C20" s="76" t="n">
        <f aca="false">Orig!C29-Orig!$B$7</f>
        <v>4.085</v>
      </c>
      <c r="D20" s="77" t="n">
        <f aca="false">Orig!L29-Orig!$B$9</f>
        <v>0.055</v>
      </c>
      <c r="E20" s="77" t="n">
        <f aca="false">Orig!O29-Orig!$B$10</f>
        <v>0.005</v>
      </c>
      <c r="F20" s="81" t="n">
        <f aca="false">D20+E20</f>
        <v>0.06</v>
      </c>
      <c r="G20" s="78" t="n">
        <f aca="false">Orig!H29</f>
        <v>0.878839079393216</v>
      </c>
      <c r="H20" s="82" t="n">
        <v>0.094102500243467</v>
      </c>
    </row>
    <row r="21" customFormat="false" ht="12.75" hidden="false" customHeight="false" outlineLevel="0" collapsed="false">
      <c r="A21" s="79" t="n">
        <f aca="false">Orig!A30</f>
        <v>37438</v>
      </c>
      <c r="B21" s="80" t="n">
        <f aca="false">Orig!B30</f>
        <v>31</v>
      </c>
      <c r="C21" s="76" t="n">
        <f aca="false">Orig!C30-Orig!$B$7</f>
        <v>4.088</v>
      </c>
      <c r="D21" s="77" t="n">
        <f aca="false">Orig!L30-Orig!$B$9</f>
        <v>0.055</v>
      </c>
      <c r="E21" s="77" t="n">
        <f aca="false">Orig!O30-Orig!$B$10</f>
        <v>0.005</v>
      </c>
      <c r="F21" s="81" t="n">
        <f aca="false">D21+E21</f>
        <v>0.06</v>
      </c>
      <c r="G21" s="78" t="n">
        <f aca="false">Orig!H30</f>
        <v>0.872212548586461</v>
      </c>
      <c r="H21" s="82" t="n">
        <v>0.094113650379366</v>
      </c>
    </row>
    <row r="22" customFormat="false" ht="12.75" hidden="false" customHeight="false" outlineLevel="0" collapsed="false">
      <c r="A22" s="79" t="n">
        <f aca="false">Orig!A31</f>
        <v>37469</v>
      </c>
      <c r="B22" s="80" t="n">
        <f aca="false">Orig!B31</f>
        <v>31</v>
      </c>
      <c r="C22" s="76" t="n">
        <f aca="false">Orig!C31-Orig!$B$7</f>
        <v>4.09</v>
      </c>
      <c r="D22" s="77" t="n">
        <f aca="false">Orig!L31-Orig!$B$9</f>
        <v>0.055</v>
      </c>
      <c r="E22" s="77" t="n">
        <f aca="false">Orig!O31-Orig!$B$10</f>
        <v>0.005</v>
      </c>
      <c r="F22" s="81" t="n">
        <f aca="false">D22+E22</f>
        <v>0.06</v>
      </c>
      <c r="G22" s="78" t="n">
        <f aca="false">Orig!H31</f>
        <v>0.865356471058135</v>
      </c>
      <c r="H22" s="82" t="n">
        <v>0.09417102730304</v>
      </c>
    </row>
    <row r="23" customFormat="false" ht="12.75" hidden="false" customHeight="false" outlineLevel="0" collapsed="false">
      <c r="A23" s="79" t="n">
        <f aca="false">Orig!A32</f>
        <v>37500</v>
      </c>
      <c r="B23" s="80" t="n">
        <f aca="false">Orig!B32</f>
        <v>30</v>
      </c>
      <c r="C23" s="76" t="n">
        <f aca="false">Orig!C32-Orig!$B$7</f>
        <v>4.09</v>
      </c>
      <c r="D23" s="77" t="n">
        <f aca="false">Orig!L32-Orig!$B$9</f>
        <v>0.055</v>
      </c>
      <c r="E23" s="77" t="n">
        <f aca="false">Orig!O32-Orig!$B$10</f>
        <v>0.005</v>
      </c>
      <c r="F23" s="81" t="n">
        <f aca="false">D23+E23</f>
        <v>0.06</v>
      </c>
      <c r="G23" s="78" t="n">
        <f aca="false">Orig!H32</f>
        <v>0.858546302279193</v>
      </c>
      <c r="H23" s="82" t="n">
        <v>0.094228404227811</v>
      </c>
    </row>
    <row r="24" customFormat="false" ht="12.75" hidden="false" customHeight="false" outlineLevel="0" collapsed="false">
      <c r="A24" s="79" t="n">
        <f aca="false">Orig!A33</f>
        <v>37530</v>
      </c>
      <c r="B24" s="80" t="n">
        <f aca="false">Orig!B33</f>
        <v>31</v>
      </c>
      <c r="C24" s="76" t="n">
        <f aca="false">Orig!C33-Orig!$B$7</f>
        <v>4.115</v>
      </c>
      <c r="D24" s="77" t="n">
        <f aca="false">Orig!L33-Orig!$B$9</f>
        <v>0.055</v>
      </c>
      <c r="E24" s="77" t="n">
        <f aca="false">Orig!O33-Orig!$B$10</f>
        <v>0.005</v>
      </c>
      <c r="F24" s="81" t="n">
        <f aca="false">D24+E24</f>
        <v>0.06</v>
      </c>
      <c r="G24" s="78" t="n">
        <f aca="false">Orig!H33</f>
        <v>0.851985249053822</v>
      </c>
      <c r="H24" s="82" t="n">
        <v>0.094293868125501</v>
      </c>
    </row>
    <row r="25" customFormat="false" ht="12.75" hidden="false" customHeight="false" outlineLevel="0" collapsed="false">
      <c r="A25" s="79" t="n">
        <f aca="false">Orig!A34</f>
        <v>37561</v>
      </c>
      <c r="B25" s="80" t="n">
        <f aca="false">Orig!B34</f>
        <v>30</v>
      </c>
      <c r="C25" s="76" t="n">
        <f aca="false">Orig!C34-Orig!$B$7</f>
        <v>4.218</v>
      </c>
      <c r="D25" s="77" t="n">
        <f aca="false">Orig!L34-Orig!$B$9</f>
        <v>0.12</v>
      </c>
      <c r="E25" s="77" t="n">
        <f aca="false">Orig!O34-Orig!$B$10</f>
        <v>0.015</v>
      </c>
      <c r="F25" s="81" t="n">
        <f aca="false">D25+E25</f>
        <v>0.135</v>
      </c>
      <c r="G25" s="78" t="n">
        <f aca="false">Orig!H34</f>
        <v>0.845228098284002</v>
      </c>
      <c r="H25" s="82" t="n">
        <v>0.094375748541694</v>
      </c>
    </row>
    <row r="26" customFormat="false" ht="12.75" hidden="false" customHeight="false" outlineLevel="0" collapsed="false">
      <c r="A26" s="79" t="n">
        <f aca="false">Orig!A35</f>
        <v>37591</v>
      </c>
      <c r="B26" s="80" t="n">
        <f aca="false">Orig!B35</f>
        <v>31</v>
      </c>
      <c r="C26" s="76" t="n">
        <f aca="false">Orig!C35-Orig!$B$7</f>
        <v>4.321</v>
      </c>
      <c r="D26" s="77" t="n">
        <f aca="false">Orig!L35-Orig!$B$9</f>
        <v>0.12</v>
      </c>
      <c r="E26" s="77" t="n">
        <f aca="false">Orig!O35-Orig!$B$10</f>
        <v>0.015</v>
      </c>
      <c r="F26" s="81" t="n">
        <f aca="false">D26+E26</f>
        <v>0.135</v>
      </c>
      <c r="G26" s="78" t="n">
        <f aca="false">Orig!H35</f>
        <v>0.838729355728064</v>
      </c>
      <c r="H26" s="82" t="n">
        <v>0.094454987656266</v>
      </c>
    </row>
    <row r="27" customFormat="false" ht="12.75" hidden="false" customHeight="false" outlineLevel="0" collapsed="false">
      <c r="A27" s="79" t="n">
        <f aca="false">Orig!A36</f>
        <v>37622</v>
      </c>
      <c r="B27" s="80" t="n">
        <f aca="false">Orig!B36</f>
        <v>31</v>
      </c>
      <c r="C27" s="76" t="n">
        <f aca="false">Orig!C36-Orig!$B$8</f>
        <v>4.35</v>
      </c>
      <c r="D27" s="77" t="n">
        <f aca="false">Orig!L36-Orig!$B$9</f>
        <v>0.12</v>
      </c>
      <c r="E27" s="77" t="n">
        <f aca="false">Orig!O36-Orig!$B$10</f>
        <v>0.015</v>
      </c>
      <c r="F27" s="81" t="n">
        <f aca="false">D27+E27</f>
        <v>0.135</v>
      </c>
      <c r="G27" s="78" t="n">
        <f aca="false">Orig!H36</f>
        <v>0.832035574925634</v>
      </c>
      <c r="H27" s="82" t="n">
        <v>0.094549541914902</v>
      </c>
    </row>
    <row r="28" customFormat="false" ht="12.75" hidden="false" customHeight="false" outlineLevel="0" collapsed="false">
      <c r="A28" s="79" t="n">
        <f aca="false">Orig!A37</f>
        <v>37653</v>
      </c>
      <c r="B28" s="80" t="n">
        <f aca="false">Orig!B37</f>
        <v>28</v>
      </c>
      <c r="C28" s="76" t="n">
        <f aca="false">Orig!C37-Orig!$B$8</f>
        <v>4.185</v>
      </c>
      <c r="D28" s="77" t="n">
        <f aca="false">Orig!L37-Orig!$B$9</f>
        <v>0.12</v>
      </c>
      <c r="E28" s="77" t="n">
        <f aca="false">Orig!O37-Orig!$B$10</f>
        <v>0.015</v>
      </c>
      <c r="F28" s="81" t="n">
        <f aca="false">D28+E28</f>
        <v>0.135</v>
      </c>
      <c r="G28" s="78" t="n">
        <f aca="false">Orig!H37</f>
        <v>0.825357403710386</v>
      </c>
      <c r="H28" s="82" t="n">
        <v>0.094659485837559</v>
      </c>
    </row>
    <row r="29" customFormat="false" ht="12.75" hidden="false" customHeight="false" outlineLevel="0" collapsed="false">
      <c r="A29" s="79" t="n">
        <f aca="false">Orig!A38</f>
        <v>37681</v>
      </c>
      <c r="B29" s="80" t="n">
        <f aca="false">Orig!B38</f>
        <v>31</v>
      </c>
      <c r="C29" s="76" t="n">
        <f aca="false">Orig!C38-Orig!$B$8</f>
        <v>3.97</v>
      </c>
      <c r="D29" s="77" t="n">
        <f aca="false">Orig!L38-Orig!$B$9</f>
        <v>0.12</v>
      </c>
      <c r="E29" s="77" t="n">
        <f aca="false">Orig!O38-Orig!$B$10</f>
        <v>0.015</v>
      </c>
      <c r="F29" s="81" t="n">
        <f aca="false">D29+E29</f>
        <v>0.135</v>
      </c>
      <c r="G29" s="78" t="n">
        <f aca="false">Orig!H38</f>
        <v>0.819359048919541</v>
      </c>
      <c r="H29" s="82" t="n">
        <v>0.094758790029227</v>
      </c>
    </row>
    <row r="30" customFormat="false" ht="12.75" hidden="false" customHeight="false" outlineLevel="0" collapsed="false">
      <c r="A30" s="79" t="n">
        <f aca="false">Orig!A39</f>
        <v>37712</v>
      </c>
      <c r="B30" s="80" t="n">
        <f aca="false">Orig!B39</f>
        <v>30</v>
      </c>
      <c r="C30" s="76" t="n">
        <f aca="false">Orig!C39-Orig!$B$8</f>
        <v>3.705</v>
      </c>
      <c r="D30" s="77" t="n">
        <f aca="false">Orig!L39-Orig!$B$9</f>
        <v>0.045</v>
      </c>
      <c r="E30" s="77" t="n">
        <f aca="false">Orig!O39-Orig!$B$10</f>
        <v>0</v>
      </c>
      <c r="F30" s="81" t="n">
        <f aca="false">D30+E30</f>
        <v>0.045</v>
      </c>
      <c r="G30" s="78" t="n">
        <f aca="false">Orig!H39</f>
        <v>0.812773539161381</v>
      </c>
      <c r="H30" s="82" t="n">
        <v>0.094858097567601</v>
      </c>
    </row>
    <row r="31" customFormat="false" ht="12.75" hidden="false" customHeight="false" outlineLevel="0" collapsed="false">
      <c r="A31" s="79" t="n">
        <f aca="false">Orig!A40</f>
        <v>37742</v>
      </c>
      <c r="B31" s="80" t="n">
        <f aca="false">Orig!B40</f>
        <v>31</v>
      </c>
      <c r="C31" s="76" t="n">
        <f aca="false">Orig!C40-Orig!$B$8</f>
        <v>3.642</v>
      </c>
      <c r="D31" s="77" t="n">
        <f aca="false">Orig!L40-Orig!$B$9</f>
        <v>0.045</v>
      </c>
      <c r="E31" s="77" t="n">
        <f aca="false">Orig!O40-Orig!$B$10</f>
        <v>0</v>
      </c>
      <c r="F31" s="81" t="n">
        <f aca="false">D31+E31</f>
        <v>0.045</v>
      </c>
      <c r="G31" s="78" t="n">
        <f aca="false">Orig!H40</f>
        <v>0.806463958401243</v>
      </c>
      <c r="H31" s="82" t="n">
        <v>0.094939951409602</v>
      </c>
    </row>
    <row r="32" customFormat="false" ht="12.75" hidden="false" customHeight="false" outlineLevel="0" collapsed="false">
      <c r="A32" s="79" t="n">
        <f aca="false">Orig!A41</f>
        <v>37773</v>
      </c>
      <c r="B32" s="80" t="n">
        <f aca="false">Orig!B41</f>
        <v>30</v>
      </c>
      <c r="C32" s="76" t="n">
        <f aca="false">Orig!C41-Orig!$B$8</f>
        <v>3.65</v>
      </c>
      <c r="D32" s="77" t="n">
        <f aca="false">Orig!L41-Orig!$B$9</f>
        <v>0.045</v>
      </c>
      <c r="E32" s="77" t="n">
        <f aca="false">Orig!O41-Orig!$B$10</f>
        <v>0</v>
      </c>
      <c r="F32" s="81" t="n">
        <f aca="false">D32+E32</f>
        <v>0.045</v>
      </c>
      <c r="G32" s="78" t="n">
        <f aca="false">Orig!H41</f>
        <v>0.799984728974046</v>
      </c>
      <c r="H32" s="82" t="n">
        <v>0.095024533715348</v>
      </c>
    </row>
    <row r="33" customFormat="false" ht="12.75" hidden="false" customHeight="false" outlineLevel="0" collapsed="false">
      <c r="A33" s="79" t="n">
        <f aca="false">Orig!A42</f>
        <v>37803</v>
      </c>
      <c r="B33" s="80" t="n">
        <f aca="false">Orig!B42</f>
        <v>31</v>
      </c>
      <c r="C33" s="76" t="n">
        <f aca="false">Orig!C42-Orig!$B$8</f>
        <v>3.665</v>
      </c>
      <c r="D33" s="77" t="n">
        <f aca="false">Orig!L42-Orig!$B$9</f>
        <v>0.045</v>
      </c>
      <c r="E33" s="77" t="n">
        <f aca="false">Orig!O42-Orig!$B$10</f>
        <v>0</v>
      </c>
      <c r="F33" s="81" t="n">
        <f aca="false">D33+E33</f>
        <v>0.045</v>
      </c>
      <c r="G33" s="78" t="n">
        <f aca="false">Orig!H42</f>
        <v>0.793754040568287</v>
      </c>
      <c r="H33" s="82" t="n">
        <v>0.095106218225445</v>
      </c>
    </row>
    <row r="34" customFormat="false" ht="12.75" hidden="false" customHeight="false" outlineLevel="0" collapsed="false">
      <c r="A34" s="79" t="n">
        <f aca="false">Orig!A43</f>
        <v>37834</v>
      </c>
      <c r="B34" s="80" t="n">
        <f aca="false">Orig!B43</f>
        <v>31</v>
      </c>
      <c r="C34" s="76" t="n">
        <f aca="false">Orig!C43-Orig!$B$8</f>
        <v>3.66</v>
      </c>
      <c r="D34" s="77" t="n">
        <f aca="false">Orig!L43-Orig!$B$9</f>
        <v>0.045</v>
      </c>
      <c r="E34" s="77" t="n">
        <f aca="false">Orig!O43-Orig!$B$10</f>
        <v>0</v>
      </c>
      <c r="F34" s="81" t="n">
        <f aca="false">D34+E34</f>
        <v>0.045</v>
      </c>
      <c r="G34" s="78" t="n">
        <f aca="false">Orig!H43</f>
        <v>0.787356519850761</v>
      </c>
      <c r="H34" s="82" t="n">
        <v>0.095190382435518</v>
      </c>
    </row>
    <row r="35" customFormat="false" ht="12.75" hidden="false" customHeight="false" outlineLevel="0" collapsed="false">
      <c r="A35" s="79" t="n">
        <f aca="false">Orig!A44</f>
        <v>37865</v>
      </c>
      <c r="B35" s="80" t="n">
        <f aca="false">Orig!B44</f>
        <v>30</v>
      </c>
      <c r="C35" s="76" t="n">
        <f aca="false">Orig!C44-Orig!$B$8</f>
        <v>3.68</v>
      </c>
      <c r="D35" s="77" t="n">
        <f aca="false">Orig!L44-Orig!$B$9</f>
        <v>0.045</v>
      </c>
      <c r="E35" s="77" t="n">
        <f aca="false">Orig!O44-Orig!$B$10</f>
        <v>0</v>
      </c>
      <c r="F35" s="81" t="n">
        <f aca="false">D35+E35</f>
        <v>0.045</v>
      </c>
      <c r="G35" s="78" t="n">
        <f aca="false">Orig!H44</f>
        <v>0.78099991754738</v>
      </c>
      <c r="H35" s="82" t="n">
        <v>0.095274546647949</v>
      </c>
    </row>
    <row r="36" customFormat="false" ht="12.75" hidden="false" customHeight="false" outlineLevel="0" collapsed="false">
      <c r="A36" s="79" t="n">
        <f aca="false">Orig!A45</f>
        <v>37895</v>
      </c>
      <c r="B36" s="80" t="n">
        <f aca="false">Orig!B45</f>
        <v>31</v>
      </c>
      <c r="C36" s="76" t="n">
        <f aca="false">Orig!C45-Orig!$B$8</f>
        <v>3.705</v>
      </c>
      <c r="D36" s="77" t="n">
        <f aca="false">Orig!L45-Orig!$B$9</f>
        <v>0.045</v>
      </c>
      <c r="E36" s="77" t="n">
        <f aca="false">Orig!O45-Orig!$B$10</f>
        <v>0</v>
      </c>
      <c r="F36" s="81" t="n">
        <f aca="false">D36+E36</f>
        <v>0.045</v>
      </c>
      <c r="G36" s="78" t="n">
        <f aca="false">Orig!H45</f>
        <v>0.774887530323972</v>
      </c>
      <c r="H36" s="82" t="n">
        <v>0.095355822246261</v>
      </c>
    </row>
    <row r="37" customFormat="false" ht="12.75" hidden="false" customHeight="false" outlineLevel="0" collapsed="false">
      <c r="A37" s="79" t="n">
        <f aca="false">Orig!A46</f>
        <v>37926</v>
      </c>
      <c r="B37" s="80" t="n">
        <f aca="false">Orig!B46</f>
        <v>30</v>
      </c>
      <c r="C37" s="76" t="n">
        <f aca="false">Orig!C46-Orig!$B$8</f>
        <v>3.84</v>
      </c>
      <c r="D37" s="77" t="n">
        <f aca="false">Orig!L46-Orig!$B$9</f>
        <v>0.11</v>
      </c>
      <c r="E37" s="77" t="n">
        <f aca="false">Orig!O46-Orig!$B$10</f>
        <v>0.005</v>
      </c>
      <c r="F37" s="81" t="n">
        <f aca="false">D37+E37</f>
        <v>0.115</v>
      </c>
      <c r="G37" s="78" t="n">
        <f aca="false">Orig!H46</f>
        <v>0.76861181644917</v>
      </c>
      <c r="H37" s="82" t="n">
        <v>0.095439589112854</v>
      </c>
    </row>
    <row r="38" customFormat="false" ht="12.75" hidden="false" customHeight="false" outlineLevel="0" collapsed="false">
      <c r="A38" s="79" t="n">
        <f aca="false">Orig!A47</f>
        <v>37956</v>
      </c>
      <c r="B38" s="80" t="n">
        <f aca="false">Orig!B47</f>
        <v>31</v>
      </c>
      <c r="C38" s="76" t="n">
        <f aca="false">Orig!C47-Orig!$B$8</f>
        <v>3.965</v>
      </c>
      <c r="D38" s="77" t="n">
        <f aca="false">Orig!L47-Orig!$B$9</f>
        <v>0.11</v>
      </c>
      <c r="E38" s="77" t="n">
        <f aca="false">Orig!O47-Orig!$B$10</f>
        <v>0.005</v>
      </c>
      <c r="F38" s="81" t="n">
        <f aca="false">D38+E38</f>
        <v>0.115</v>
      </c>
      <c r="G38" s="78" t="n">
        <f aca="false">Orig!H47</f>
        <v>0.762577095020671</v>
      </c>
      <c r="H38" s="82" t="n">
        <v>0.095520653824685</v>
      </c>
    </row>
    <row r="39" customFormat="false" ht="12.75" hidden="false" customHeight="false" outlineLevel="0" collapsed="false">
      <c r="A39" s="79" t="n">
        <f aca="false">Orig!A48</f>
        <v>37987</v>
      </c>
      <c r="B39" s="80" t="n">
        <f aca="false">Orig!B48</f>
        <v>31</v>
      </c>
      <c r="C39" s="76" t="n">
        <f aca="false">Orig!C48-Orig!$B$8</f>
        <v>3.98</v>
      </c>
      <c r="D39" s="77" t="n">
        <f aca="false">Orig!L48-Orig!$B$9</f>
        <v>0.11</v>
      </c>
      <c r="E39" s="77" t="n">
        <f aca="false">Orig!O48-Orig!$B$10</f>
        <v>0.005</v>
      </c>
      <c r="F39" s="81" t="n">
        <f aca="false">D39+E39</f>
        <v>0.115</v>
      </c>
      <c r="G39" s="78" t="n">
        <f aca="false">Orig!H48</f>
        <v>0.756365740751614</v>
      </c>
      <c r="H39" s="82" t="n">
        <v>0.09561144299</v>
      </c>
    </row>
    <row r="40" customFormat="false" ht="12.75" hidden="false" customHeight="false" outlineLevel="0" collapsed="false">
      <c r="A40" s="79" t="n">
        <f aca="false">Orig!A49</f>
        <v>38018</v>
      </c>
      <c r="B40" s="80" t="n">
        <f aca="false">Orig!B49</f>
        <v>29</v>
      </c>
      <c r="C40" s="76" t="n">
        <f aca="false">Orig!C49-Orig!$B$8</f>
        <v>3.875</v>
      </c>
      <c r="D40" s="77" t="n">
        <f aca="false">Orig!L49-Orig!$B$9</f>
        <v>0.11</v>
      </c>
      <c r="E40" s="77" t="n">
        <f aca="false">Orig!O49-Orig!$B$10</f>
        <v>0.005</v>
      </c>
      <c r="F40" s="81" t="n">
        <f aca="false">D40+E40</f>
        <v>0.115</v>
      </c>
      <c r="G40" s="78" t="n">
        <f aca="false">Orig!H49</f>
        <v>0.750177465835163</v>
      </c>
      <c r="H40" s="82" t="n">
        <v>0.095709722605354</v>
      </c>
    </row>
    <row r="41" customFormat="false" ht="12.75" hidden="false" customHeight="false" outlineLevel="0" collapsed="false">
      <c r="A41" s="79" t="n">
        <f aca="false">Orig!A50</f>
        <v>38047</v>
      </c>
      <c r="B41" s="80" t="n">
        <f aca="false">Orig!B50</f>
        <v>31</v>
      </c>
      <c r="C41" s="76" t="n">
        <f aca="false">Orig!C50-Orig!$B$8</f>
        <v>3.73</v>
      </c>
      <c r="D41" s="77" t="n">
        <f aca="false">Orig!L50-Orig!$B$9</f>
        <v>0.11</v>
      </c>
      <c r="E41" s="77" t="n">
        <f aca="false">Orig!O50-Orig!$B$10</f>
        <v>0.005</v>
      </c>
      <c r="F41" s="81" t="n">
        <f aca="false">D41+E41</f>
        <v>0.115</v>
      </c>
      <c r="G41" s="78" t="n">
        <f aca="false">Orig!H50</f>
        <v>0.744423557682164</v>
      </c>
      <c r="H41" s="82" t="n">
        <v>0.095801661603279</v>
      </c>
    </row>
    <row r="42" customFormat="false" ht="12.75" hidden="false" customHeight="false" outlineLevel="0" collapsed="false">
      <c r="A42" s="79" t="n">
        <f aca="false">Orig!A51</f>
        <v>38078</v>
      </c>
      <c r="B42" s="80" t="n">
        <f aca="false">Orig!B51</f>
        <v>30</v>
      </c>
      <c r="C42" s="76" t="n">
        <f aca="false">Orig!C51-Orig!$B$8</f>
        <v>3.575</v>
      </c>
      <c r="D42" s="77" t="n">
        <f aca="false">Orig!L51-Orig!$B$9</f>
        <v>0.04</v>
      </c>
      <c r="E42" s="77" t="n">
        <f aca="false">Orig!O51-Orig!$B$10</f>
        <v>0</v>
      </c>
      <c r="F42" s="81" t="n">
        <f aca="false">D42+E42</f>
        <v>0.04</v>
      </c>
      <c r="G42" s="78" t="n">
        <f aca="false">Orig!H51</f>
        <v>0.738337300552556</v>
      </c>
      <c r="H42" s="82" t="n">
        <v>0.09588809046302</v>
      </c>
    </row>
    <row r="43" customFormat="false" ht="12.75" hidden="false" customHeight="false" outlineLevel="0" collapsed="false">
      <c r="A43" s="79" t="n">
        <f aca="false">Orig!A52</f>
        <v>38108</v>
      </c>
      <c r="B43" s="80" t="n">
        <f aca="false">Orig!B52</f>
        <v>31</v>
      </c>
      <c r="C43" s="76" t="n">
        <f aca="false">Orig!C52-Orig!$B$8</f>
        <v>3.562</v>
      </c>
      <c r="D43" s="77" t="n">
        <f aca="false">Orig!L52-Orig!$B$9</f>
        <v>0.04</v>
      </c>
      <c r="E43" s="77" t="n">
        <f aca="false">Orig!O52-Orig!$B$10</f>
        <v>0</v>
      </c>
      <c r="F43" s="81" t="n">
        <f aca="false">D43+E43</f>
        <v>0.04</v>
      </c>
      <c r="G43" s="78" t="n">
        <f aca="false">Orig!H52</f>
        <v>0.73251339650729</v>
      </c>
      <c r="H43" s="82" t="n">
        <v>0.095959498252621</v>
      </c>
    </row>
    <row r="44" customFormat="false" ht="12.75" hidden="false" customHeight="false" outlineLevel="0" collapsed="false">
      <c r="A44" s="79" t="n">
        <f aca="false">Orig!A53</f>
        <v>38139</v>
      </c>
      <c r="B44" s="80" t="n">
        <f aca="false">Orig!B53</f>
        <v>30</v>
      </c>
      <c r="C44" s="76" t="n">
        <f aca="false">Orig!C53-Orig!$B$8</f>
        <v>3.585</v>
      </c>
      <c r="D44" s="77" t="n">
        <f aca="false">Orig!L53-Orig!$B$9</f>
        <v>0.04</v>
      </c>
      <c r="E44" s="77" t="n">
        <f aca="false">Orig!O53-Orig!$B$10</f>
        <v>0</v>
      </c>
      <c r="F44" s="81" t="n">
        <f aca="false">D44+E44</f>
        <v>0.04</v>
      </c>
      <c r="G44" s="78" t="n">
        <f aca="false">Orig!H53</f>
        <v>0.726535081142866</v>
      </c>
      <c r="H44" s="82" t="n">
        <v>0.096033286303659</v>
      </c>
    </row>
    <row r="45" customFormat="false" ht="12.75" hidden="false" customHeight="false" outlineLevel="0" collapsed="false">
      <c r="A45" s="79" t="n">
        <f aca="false">Orig!A54</f>
        <v>38169</v>
      </c>
      <c r="B45" s="80" t="n">
        <f aca="false">Orig!B54</f>
        <v>31</v>
      </c>
      <c r="C45" s="76" t="n">
        <f aca="false">Orig!C54-Orig!$B$8</f>
        <v>3.605</v>
      </c>
      <c r="D45" s="77" t="n">
        <f aca="false">Orig!L54-Orig!$B$9</f>
        <v>0.04</v>
      </c>
      <c r="E45" s="77" t="n">
        <f aca="false">Orig!O54-Orig!$B$10</f>
        <v>0</v>
      </c>
      <c r="F45" s="81" t="n">
        <f aca="false">D45+E45</f>
        <v>0.04</v>
      </c>
      <c r="G45" s="78" t="n">
        <f aca="false">Orig!H54</f>
        <v>0.720788705285951</v>
      </c>
      <c r="H45" s="82" t="n">
        <v>0.096104349303616</v>
      </c>
    </row>
    <row r="46" customFormat="false" ht="12.75" hidden="false" customHeight="false" outlineLevel="0" collapsed="false">
      <c r="A46" s="79" t="n">
        <f aca="false">Orig!A55</f>
        <v>38200</v>
      </c>
      <c r="B46" s="80" t="n">
        <f aca="false">Orig!B55</f>
        <v>31</v>
      </c>
      <c r="C46" s="76" t="n">
        <f aca="false">Orig!C55-Orig!$B$8</f>
        <v>3.62</v>
      </c>
      <c r="D46" s="77" t="n">
        <f aca="false">Orig!L55-Orig!$B$9</f>
        <v>0.04</v>
      </c>
      <c r="E46" s="77" t="n">
        <f aca="false">Orig!O55-Orig!$B$10</f>
        <v>0</v>
      </c>
      <c r="F46" s="81" t="n">
        <f aca="false">D46+E46</f>
        <v>0.04</v>
      </c>
      <c r="G46" s="78" t="n">
        <f aca="false">Orig!H55</f>
        <v>0.714891090478503</v>
      </c>
      <c r="H46" s="82" t="n">
        <v>0.096177402362272</v>
      </c>
    </row>
    <row r="47" customFormat="false" ht="12.75" hidden="false" customHeight="false" outlineLevel="0" collapsed="false">
      <c r="A47" s="79" t="n">
        <f aca="false">Orig!A56</f>
        <v>38231</v>
      </c>
      <c r="B47" s="80" t="n">
        <f aca="false">Orig!B56</f>
        <v>30</v>
      </c>
      <c r="C47" s="76" t="n">
        <f aca="false">Orig!C56-Orig!$B$8</f>
        <v>3.64</v>
      </c>
      <c r="D47" s="77" t="n">
        <f aca="false">Orig!L56-Orig!$B$9</f>
        <v>0.04</v>
      </c>
      <c r="E47" s="77" t="n">
        <f aca="false">Orig!O56-Orig!$B$10</f>
        <v>0</v>
      </c>
      <c r="F47" s="81" t="n">
        <f aca="false">D47+E47</f>
        <v>0.04</v>
      </c>
      <c r="G47" s="78" t="n">
        <f aca="false">Orig!H56</f>
        <v>0.709033348083186</v>
      </c>
      <c r="H47" s="82" t="n">
        <v>0.096250455422704</v>
      </c>
    </row>
    <row r="48" customFormat="false" ht="12.75" hidden="false" customHeight="false" outlineLevel="0" collapsed="false">
      <c r="A48" s="79" t="n">
        <f aca="false">Orig!A57</f>
        <v>38261</v>
      </c>
      <c r="B48" s="80" t="n">
        <f aca="false">Orig!B57</f>
        <v>31</v>
      </c>
      <c r="C48" s="76" t="n">
        <f aca="false">Orig!C57-Orig!$B$8</f>
        <v>3.67</v>
      </c>
      <c r="D48" s="77" t="n">
        <f aca="false">Orig!L57-Orig!$B$9</f>
        <v>0.04</v>
      </c>
      <c r="E48" s="77" t="n">
        <f aca="false">Orig!O57-Orig!$B$10</f>
        <v>0</v>
      </c>
      <c r="F48" s="81" t="n">
        <f aca="false">D48+E48</f>
        <v>0.04</v>
      </c>
      <c r="G48" s="78" t="n">
        <f aca="false">Orig!H57</f>
        <v>0.703404032649901</v>
      </c>
      <c r="H48" s="82" t="n">
        <v>0.096320482127217</v>
      </c>
    </row>
    <row r="49" customFormat="false" ht="12.75" hidden="false" customHeight="false" outlineLevel="0" collapsed="false">
      <c r="A49" s="79" t="n">
        <f aca="false">Orig!A58</f>
        <v>38292</v>
      </c>
      <c r="B49" s="80" t="n">
        <f aca="false">Orig!B58</f>
        <v>30</v>
      </c>
      <c r="C49" s="76" t="n">
        <f aca="false">Orig!C58-Orig!$B$8</f>
        <v>3.81</v>
      </c>
      <c r="D49" s="77" t="n">
        <f aca="false">Orig!L58-Orig!$B$9</f>
        <v>0.12</v>
      </c>
      <c r="E49" s="77" t="n">
        <f aca="false">Orig!O58-Orig!$B$10</f>
        <v>0.005</v>
      </c>
      <c r="F49" s="81" t="n">
        <f aca="false">D49+E49</f>
        <v>0.125</v>
      </c>
      <c r="G49" s="78" t="n">
        <f aca="false">Orig!H58</f>
        <v>0.697627625755204</v>
      </c>
      <c r="H49" s="82" t="n">
        <v>0.096392198477815</v>
      </c>
    </row>
    <row r="50" customFormat="false" ht="12.75" hidden="false" customHeight="false" outlineLevel="0" collapsed="false">
      <c r="A50" s="79" t="n">
        <f aca="false">Orig!A59</f>
        <v>38322</v>
      </c>
      <c r="B50" s="80" t="n">
        <f aca="false">Orig!B59</f>
        <v>31</v>
      </c>
      <c r="C50" s="76" t="n">
        <f aca="false">Orig!C59-Orig!$B$8</f>
        <v>3.935</v>
      </c>
      <c r="D50" s="77" t="n">
        <f aca="false">Orig!L59-Orig!$B$9</f>
        <v>0.12</v>
      </c>
      <c r="E50" s="77" t="n">
        <f aca="false">Orig!O59-Orig!$B$10</f>
        <v>0.005</v>
      </c>
      <c r="F50" s="81" t="n">
        <f aca="false">D50+E50</f>
        <v>0.125</v>
      </c>
      <c r="G50" s="78" t="n">
        <f aca="false">Orig!H59</f>
        <v>0.692075077141718</v>
      </c>
      <c r="H50" s="82" t="n">
        <v>0.096461601399379</v>
      </c>
    </row>
    <row r="51" customFormat="false" ht="12.75" hidden="false" customHeight="false" outlineLevel="0" collapsed="false">
      <c r="A51" s="79" t="n">
        <f aca="false">Orig!A60</f>
        <v>38353</v>
      </c>
      <c r="B51" s="80" t="n">
        <f aca="false">Orig!B60</f>
        <v>31</v>
      </c>
      <c r="C51" s="76" t="n">
        <f aca="false">Orig!C60-Orig!$B$8</f>
        <v>3.98</v>
      </c>
      <c r="D51" s="77" t="n">
        <f aca="false">Orig!L60-Orig!$B$9</f>
        <v>0.12</v>
      </c>
      <c r="E51" s="77" t="n">
        <f aca="false">Orig!O60-Orig!$B$10</f>
        <v>0.005</v>
      </c>
      <c r="F51" s="81" t="n">
        <f aca="false">D51+E51</f>
        <v>0.125</v>
      </c>
      <c r="G51" s="78" t="n">
        <f aca="false">Orig!H60</f>
        <v>0.686361765088251</v>
      </c>
      <c r="H51" s="82" t="n">
        <v>0.096538775903293</v>
      </c>
    </row>
    <row r="52" customFormat="false" ht="12.75" hidden="false" customHeight="false" outlineLevel="0" collapsed="false">
      <c r="A52" s="79" t="n">
        <f aca="false">Orig!A61</f>
        <v>38384</v>
      </c>
      <c r="B52" s="80" t="n">
        <f aca="false">Orig!B61</f>
        <v>28</v>
      </c>
      <c r="C52" s="76" t="n">
        <f aca="false">Orig!C61-Orig!$B$8</f>
        <v>3.875</v>
      </c>
      <c r="D52" s="77" t="n">
        <f aca="false">Orig!L61-Orig!$B$9</f>
        <v>0.12</v>
      </c>
      <c r="E52" s="77" t="n">
        <f aca="false">Orig!O61-Orig!$B$10</f>
        <v>0.005</v>
      </c>
      <c r="F52" s="81" t="n">
        <f aca="false">D52+E52</f>
        <v>0.125</v>
      </c>
      <c r="G52" s="78" t="n">
        <f aca="false">Orig!H61</f>
        <v>0.680675220907907</v>
      </c>
      <c r="H52" s="82" t="n">
        <v>0.096620445356326</v>
      </c>
    </row>
    <row r="53" customFormat="false" ht="12.75" hidden="false" customHeight="false" outlineLevel="0" collapsed="false">
      <c r="A53" s="79" t="n">
        <f aca="false">Orig!A62</f>
        <v>38412</v>
      </c>
      <c r="B53" s="80" t="n">
        <f aca="false">Orig!B62</f>
        <v>31</v>
      </c>
      <c r="C53" s="76" t="n">
        <f aca="false">Orig!C62-Orig!$B$8</f>
        <v>3.73</v>
      </c>
      <c r="D53" s="77" t="n">
        <f aca="false">Orig!L62-Orig!$B$9</f>
        <v>0.12</v>
      </c>
      <c r="E53" s="77" t="n">
        <f aca="false">Orig!O62-Orig!$B$10</f>
        <v>0.005</v>
      </c>
      <c r="F53" s="81" t="n">
        <f aca="false">D53+E53</f>
        <v>0.125</v>
      </c>
      <c r="G53" s="78" t="n">
        <f aca="false">Orig!H62</f>
        <v>0.675571821421892</v>
      </c>
      <c r="H53" s="82" t="n">
        <v>0.096694211315813</v>
      </c>
    </row>
    <row r="54" customFormat="false" ht="12.75" hidden="false" customHeight="false" outlineLevel="0" collapsed="false">
      <c r="A54" s="79" t="n">
        <f aca="false">Orig!A63</f>
        <v>38443</v>
      </c>
      <c r="B54" s="80" t="n">
        <f aca="false">Orig!B63</f>
        <v>30</v>
      </c>
      <c r="C54" s="76" t="n">
        <f aca="false">Orig!C63-Orig!$B$8</f>
        <v>3.575</v>
      </c>
      <c r="D54" s="77" t="n">
        <f aca="false">Orig!L63-Orig!$B$9</f>
        <v>0.045</v>
      </c>
      <c r="E54" s="77" t="n">
        <f aca="false">Orig!O63-Orig!$B$10</f>
        <v>0</v>
      </c>
      <c r="F54" s="81" t="n">
        <f aca="false">D54+E54</f>
        <v>0.045</v>
      </c>
      <c r="G54" s="78" t="n">
        <f aca="false">Orig!H63</f>
        <v>0.669979694150301</v>
      </c>
      <c r="H54" s="82" t="n">
        <v>0.096767806787219</v>
      </c>
    </row>
    <row r="55" customFormat="false" ht="12.75" hidden="false" customHeight="false" outlineLevel="0" collapsed="false">
      <c r="A55" s="79" t="n">
        <f aca="false">Orig!A64</f>
        <v>38473</v>
      </c>
      <c r="B55" s="80" t="n">
        <f aca="false">Orig!B64</f>
        <v>31</v>
      </c>
      <c r="C55" s="76" t="n">
        <f aca="false">Orig!C64-Orig!$B$8</f>
        <v>3.562</v>
      </c>
      <c r="D55" s="77" t="n">
        <f aca="false">Orig!L64-Orig!$B$9</f>
        <v>0.045</v>
      </c>
      <c r="E55" s="77" t="n">
        <f aca="false">Orig!O64-Orig!$B$10</f>
        <v>0</v>
      </c>
      <c r="F55" s="81" t="n">
        <f aca="false">D55+E55</f>
        <v>0.045</v>
      </c>
      <c r="G55" s="78" t="n">
        <f aca="false">Orig!H64</f>
        <v>0.664622124893998</v>
      </c>
      <c r="H55" s="82" t="n">
        <v>0.096832593537108</v>
      </c>
    </row>
    <row r="56" customFormat="false" ht="12.75" hidden="false" customHeight="false" outlineLevel="0" collapsed="false">
      <c r="A56" s="79" t="n">
        <f aca="false">Orig!A65</f>
        <v>38504</v>
      </c>
      <c r="B56" s="80" t="n">
        <f aca="false">Orig!B65</f>
        <v>30</v>
      </c>
      <c r="C56" s="76" t="n">
        <f aca="false">Orig!C65-Orig!$B$8</f>
        <v>3.585</v>
      </c>
      <c r="D56" s="77" t="n">
        <f aca="false">Orig!L65-Orig!$B$9</f>
        <v>0.045</v>
      </c>
      <c r="E56" s="77" t="n">
        <f aca="false">Orig!O65-Orig!$B$10</f>
        <v>0</v>
      </c>
      <c r="F56" s="81" t="n">
        <f aca="false">D56+E56</f>
        <v>0.045</v>
      </c>
      <c r="G56" s="78" t="n">
        <f aca="false">Orig!H65</f>
        <v>0.659123950902882</v>
      </c>
      <c r="H56" s="82" t="n">
        <v>0.096899539846794</v>
      </c>
    </row>
    <row r="57" customFormat="false" ht="12.75" hidden="false" customHeight="false" outlineLevel="0" collapsed="false">
      <c r="A57" s="79" t="n">
        <f aca="false">Orig!A66</f>
        <v>38534</v>
      </c>
      <c r="B57" s="80" t="n">
        <f aca="false">Orig!B66</f>
        <v>31</v>
      </c>
      <c r="C57" s="76" t="n">
        <f aca="false">Orig!C66-Orig!$B$8</f>
        <v>3.605</v>
      </c>
      <c r="D57" s="77" t="n">
        <f aca="false">Orig!L66-Orig!$B$9</f>
        <v>0.045</v>
      </c>
      <c r="E57" s="77" t="n">
        <f aca="false">Orig!O66-Orig!$B$10</f>
        <v>0</v>
      </c>
      <c r="F57" s="81" t="n">
        <f aca="false">D57+E57</f>
        <v>0.045</v>
      </c>
      <c r="G57" s="78" t="n">
        <f aca="false">Orig!H66</f>
        <v>0.653839706346334</v>
      </c>
      <c r="H57" s="82" t="n">
        <v>0.096964326599523</v>
      </c>
    </row>
    <row r="58" customFormat="false" ht="12.75" hidden="false" customHeight="false" outlineLevel="0" collapsed="false">
      <c r="A58" s="79" t="n">
        <f aca="false">Orig!A67</f>
        <v>38565</v>
      </c>
      <c r="B58" s="80" t="n">
        <f aca="false">Orig!B67</f>
        <v>31</v>
      </c>
      <c r="C58" s="76" t="n">
        <f aca="false">Orig!C67-Orig!$B$8</f>
        <v>3.62</v>
      </c>
      <c r="D58" s="77" t="n">
        <f aca="false">Orig!L67-Orig!$B$9</f>
        <v>0.045</v>
      </c>
      <c r="E58" s="77" t="n">
        <f aca="false">Orig!O67-Orig!$B$10</f>
        <v>0</v>
      </c>
      <c r="F58" s="81" t="n">
        <f aca="false">D58+E58</f>
        <v>0.045</v>
      </c>
      <c r="G58" s="78" t="n">
        <f aca="false">Orig!H67</f>
        <v>0.648416913566518</v>
      </c>
      <c r="H58" s="82" t="n">
        <v>0.097031272912143</v>
      </c>
    </row>
    <row r="59" customFormat="false" ht="12.75" hidden="false" customHeight="false" outlineLevel="0" collapsed="false">
      <c r="A59" s="79" t="n">
        <f aca="false">Orig!A68</f>
        <v>38596</v>
      </c>
      <c r="B59" s="80" t="n">
        <f aca="false">Orig!B68</f>
        <v>30</v>
      </c>
      <c r="C59" s="76" t="n">
        <f aca="false">Orig!C68-Orig!$B$8</f>
        <v>3.64</v>
      </c>
      <c r="D59" s="77" t="n">
        <f aca="false">Orig!L68-Orig!$B$9</f>
        <v>0.045</v>
      </c>
      <c r="E59" s="77" t="n">
        <f aca="false">Orig!O68-Orig!$B$10</f>
        <v>0</v>
      </c>
      <c r="F59" s="81" t="n">
        <f aca="false">D59+E59</f>
        <v>0.045</v>
      </c>
      <c r="G59" s="78" t="n">
        <f aca="false">Orig!H68</f>
        <v>0.643032132858234</v>
      </c>
      <c r="H59" s="82" t="n">
        <v>0.097098219226255</v>
      </c>
    </row>
    <row r="60" customFormat="false" ht="12.75" hidden="false" customHeight="false" outlineLevel="0" collapsed="false">
      <c r="A60" s="79" t="n">
        <f aca="false">Orig!A69</f>
        <v>38626</v>
      </c>
      <c r="B60" s="80" t="n">
        <f aca="false">Orig!B69</f>
        <v>31</v>
      </c>
      <c r="C60" s="76" t="n">
        <f aca="false">Orig!C69-Orig!$B$8</f>
        <v>3.67</v>
      </c>
      <c r="D60" s="77" t="n">
        <f aca="false">Orig!L69-Orig!$B$9</f>
        <v>0.045</v>
      </c>
      <c r="E60" s="77" t="n">
        <f aca="false">Orig!O69-Orig!$B$10</f>
        <v>0</v>
      </c>
      <c r="F60" s="81" t="n">
        <f aca="false">D60+E60</f>
        <v>0.045</v>
      </c>
      <c r="G60" s="78" t="n">
        <f aca="false">Orig!H69</f>
        <v>0.63785705967545</v>
      </c>
      <c r="H60" s="82" t="n">
        <v>0.097163005983267</v>
      </c>
    </row>
    <row r="61" customFormat="false" ht="12.75" hidden="false" customHeight="false" outlineLevel="0" collapsed="false">
      <c r="A61" s="79" t="n">
        <f aca="false">Orig!A70</f>
        <v>38657</v>
      </c>
      <c r="B61" s="80" t="n">
        <f aca="false">Orig!B70</f>
        <v>30</v>
      </c>
      <c r="C61" s="76" t="n">
        <f aca="false">Orig!C70-Orig!$B$8</f>
        <v>3.81</v>
      </c>
      <c r="D61" s="77" t="n">
        <f aca="false">Orig!L70-Orig!$B$9</f>
        <v>0.125</v>
      </c>
      <c r="E61" s="77" t="n">
        <f aca="false">Orig!O70-Orig!$B$10</f>
        <v>0</v>
      </c>
      <c r="F61" s="81" t="n">
        <f aca="false">D61+E61</f>
        <v>0.125</v>
      </c>
      <c r="G61" s="78" t="n">
        <f aca="false">Orig!H70</f>
        <v>0.632546495660882</v>
      </c>
      <c r="H61" s="82" t="n">
        <v>0.097229952300313</v>
      </c>
    </row>
    <row r="62" customFormat="false" ht="12.75" hidden="false" customHeight="false" outlineLevel="0" collapsed="false">
      <c r="A62" s="79" t="n">
        <f aca="false">Orig!A71</f>
        <v>38687</v>
      </c>
      <c r="B62" s="80" t="n">
        <f aca="false">Orig!B71</f>
        <v>31</v>
      </c>
      <c r="C62" s="76" t="n">
        <f aca="false">Orig!C71-Orig!$B$8</f>
        <v>3.935</v>
      </c>
      <c r="D62" s="77" t="n">
        <f aca="false">Orig!L71-Orig!$B$9</f>
        <v>0.125</v>
      </c>
      <c r="E62" s="77" t="n">
        <f aca="false">Orig!O71-Orig!$B$10</f>
        <v>0</v>
      </c>
      <c r="F62" s="81" t="n">
        <f aca="false">D62+E62</f>
        <v>0.125</v>
      </c>
      <c r="G62" s="78" t="n">
        <f aca="false">Orig!H71</f>
        <v>0.627442873038806</v>
      </c>
      <c r="H62" s="82" t="n">
        <v>0.097294739060164</v>
      </c>
    </row>
    <row r="63" customFormat="false" ht="12.75" hidden="false" customHeight="false" outlineLevel="0" collapsed="false">
      <c r="A63" s="79" t="n">
        <f aca="false">Orig!A72</f>
        <v>38718</v>
      </c>
      <c r="B63" s="80" t="n">
        <f aca="false">Orig!B72</f>
        <v>31</v>
      </c>
      <c r="C63" s="76" t="n">
        <f aca="false">Orig!C72-Orig!$B$8</f>
        <v>4</v>
      </c>
      <c r="D63" s="77" t="n">
        <f aca="false">Orig!L72-Orig!$B$9</f>
        <v>0.125</v>
      </c>
      <c r="E63" s="77" t="n">
        <f aca="false">Orig!O72-Orig!$B$10</f>
        <v>0</v>
      </c>
      <c r="F63" s="81" t="n">
        <f aca="false">D63+E63</f>
        <v>0.125</v>
      </c>
      <c r="G63" s="78" t="n">
        <f aca="false">Orig!H72</f>
        <v>0.622205757648771</v>
      </c>
      <c r="H63" s="82" t="n">
        <v>0.097361685380145</v>
      </c>
    </row>
    <row r="64" customFormat="false" ht="12.75" hidden="false" customHeight="false" outlineLevel="0" collapsed="false">
      <c r="A64" s="79" t="n">
        <f aca="false">Orig!A73</f>
        <v>38749</v>
      </c>
      <c r="B64" s="80" t="n">
        <f aca="false">Orig!B73</f>
        <v>28</v>
      </c>
      <c r="C64" s="76" t="n">
        <f aca="false">Orig!C73-Orig!$B$8</f>
        <v>3.895</v>
      </c>
      <c r="D64" s="77" t="n">
        <f aca="false">Orig!L73-Orig!$B$9</f>
        <v>0.125</v>
      </c>
      <c r="E64" s="77" t="n">
        <f aca="false">Orig!O73-Orig!$B$10</f>
        <v>0</v>
      </c>
      <c r="F64" s="81" t="n">
        <f aca="false">D64+E64</f>
        <v>0.125</v>
      </c>
      <c r="G64" s="78" t="n">
        <f aca="false">Orig!H73</f>
        <v>0.617049537769353</v>
      </c>
      <c r="H64" s="82" t="n">
        <v>0.097413944995031</v>
      </c>
    </row>
    <row r="65" customFormat="false" ht="12.75" hidden="false" customHeight="false" outlineLevel="0" collapsed="false">
      <c r="A65" s="79" t="n">
        <f aca="false">Orig!A74</f>
        <v>38777</v>
      </c>
      <c r="B65" s="80" t="n">
        <f aca="false">Orig!B74</f>
        <v>31</v>
      </c>
      <c r="C65" s="76" t="n">
        <f aca="false">Orig!C74-Orig!$B$8</f>
        <v>3.75</v>
      </c>
      <c r="D65" s="77" t="n">
        <f aca="false">Orig!L74-Orig!$B$9</f>
        <v>0.125</v>
      </c>
      <c r="E65" s="77" t="n">
        <f aca="false">Orig!O74-Orig!$B$10</f>
        <v>0</v>
      </c>
      <c r="F65" s="81" t="n">
        <f aca="false">D65+E65</f>
        <v>0.125</v>
      </c>
      <c r="G65" s="78" t="n">
        <f aca="false">Orig!H74</f>
        <v>0.612438478091991</v>
      </c>
      <c r="H65" s="82" t="n">
        <v>0.097456533172068</v>
      </c>
    </row>
    <row r="66" customFormat="false" ht="12.75" hidden="false" customHeight="false" outlineLevel="0" collapsed="false">
      <c r="A66" s="79" t="n">
        <f aca="false">Orig!A75</f>
        <v>38808</v>
      </c>
      <c r="B66" s="80" t="n">
        <f aca="false">Orig!B75</f>
        <v>30</v>
      </c>
      <c r="C66" s="76" t="n">
        <f aca="false">Orig!C75-Orig!$B$8</f>
        <v>3.595</v>
      </c>
      <c r="D66" s="77" t="n">
        <f aca="false">Orig!L75-Orig!$B$9</f>
        <v>0.045</v>
      </c>
      <c r="E66" s="77" t="n">
        <f aca="false">Orig!O75-Orig!$B$10</f>
        <v>0</v>
      </c>
      <c r="F66" s="81" t="n">
        <f aca="false">D66+E66</f>
        <v>0.045</v>
      </c>
      <c r="G66" s="78" t="n">
        <f aca="false">Orig!H75</f>
        <v>0.607369150362863</v>
      </c>
      <c r="H66" s="82" t="n">
        <v>0.097503684368778</v>
      </c>
    </row>
    <row r="67" customFormat="false" ht="12.75" hidden="false" customHeight="false" outlineLevel="0" collapsed="false">
      <c r="A67" s="79" t="n">
        <f aca="false">Orig!A76</f>
        <v>38838</v>
      </c>
      <c r="B67" s="80" t="n">
        <f aca="false">Orig!B76</f>
        <v>31</v>
      </c>
      <c r="C67" s="76" t="n">
        <f aca="false">Orig!C76-Orig!$B$8</f>
        <v>3.582</v>
      </c>
      <c r="D67" s="77" t="n">
        <f aca="false">Orig!L76-Orig!$B$9</f>
        <v>0.045</v>
      </c>
      <c r="E67" s="77" t="n">
        <f aca="false">Orig!O76-Orig!$B$10</f>
        <v>0</v>
      </c>
      <c r="F67" s="81" t="n">
        <f aca="false">D67+E67</f>
        <v>0.045</v>
      </c>
      <c r="G67" s="78" t="n">
        <f aca="false">Orig!H76</f>
        <v>0.602498929683863</v>
      </c>
      <c r="H67" s="82" t="n">
        <v>0.097549314559847</v>
      </c>
    </row>
    <row r="68" customFormat="false" ht="12.75" hidden="false" customHeight="false" outlineLevel="0" collapsed="false">
      <c r="A68" s="79" t="n">
        <f aca="false">Orig!A77</f>
        <v>38869</v>
      </c>
      <c r="B68" s="80" t="n">
        <f aca="false">Orig!B77</f>
        <v>30</v>
      </c>
      <c r="C68" s="76" t="n">
        <f aca="false">Orig!C77-Orig!$B$8</f>
        <v>3.605</v>
      </c>
      <c r="D68" s="77" t="n">
        <f aca="false">Orig!L77-Orig!$B$9</f>
        <v>0.045</v>
      </c>
      <c r="E68" s="77" t="n">
        <f aca="false">Orig!O77-Orig!$B$10</f>
        <v>0</v>
      </c>
      <c r="F68" s="81" t="n">
        <f aca="false">D68+E68</f>
        <v>0.045</v>
      </c>
      <c r="G68" s="78" t="n">
        <f aca="false">Orig!H77</f>
        <v>0.597502907892592</v>
      </c>
      <c r="H68" s="82" t="n">
        <v>0.097596465758011</v>
      </c>
    </row>
    <row r="69" customFormat="false" ht="12.75" hidden="false" customHeight="false" outlineLevel="0" collapsed="false">
      <c r="A69" s="79" t="n">
        <f aca="false">Orig!A78</f>
        <v>38899</v>
      </c>
      <c r="B69" s="80" t="n">
        <f aca="false">Orig!B78</f>
        <v>31</v>
      </c>
      <c r="C69" s="76" t="n">
        <f aca="false">Orig!C78-Orig!$B$8</f>
        <v>3.625</v>
      </c>
      <c r="D69" s="77" t="n">
        <f aca="false">Orig!L78-Orig!$B$9</f>
        <v>0.045</v>
      </c>
      <c r="E69" s="77" t="n">
        <f aca="false">Orig!O78-Orig!$B$10</f>
        <v>0</v>
      </c>
      <c r="F69" s="81" t="n">
        <f aca="false">D69+E69</f>
        <v>0.045</v>
      </c>
      <c r="G69" s="78" t="n">
        <f aca="false">Orig!H78</f>
        <v>0.592703192884077</v>
      </c>
      <c r="H69" s="82" t="n">
        <v>0.097642095950488</v>
      </c>
    </row>
    <row r="70" customFormat="false" ht="12.75" hidden="false" customHeight="false" outlineLevel="0" collapsed="false">
      <c r="A70" s="79" t="n">
        <f aca="false">Orig!A79</f>
        <v>38930</v>
      </c>
      <c r="B70" s="80" t="n">
        <f aca="false">Orig!B79</f>
        <v>31</v>
      </c>
      <c r="C70" s="76" t="n">
        <f aca="false">Orig!C79-Orig!$B$8</f>
        <v>3.64</v>
      </c>
      <c r="D70" s="77" t="n">
        <f aca="false">Orig!L79-Orig!$B$9</f>
        <v>0.045</v>
      </c>
      <c r="E70" s="77" t="n">
        <f aca="false">Orig!O79-Orig!$B$10</f>
        <v>0</v>
      </c>
      <c r="F70" s="81" t="n">
        <f aca="false">D70+E70</f>
        <v>0.045</v>
      </c>
      <c r="G70" s="78" t="n">
        <f aca="false">Orig!H79</f>
        <v>0.587779578943118</v>
      </c>
      <c r="H70" s="82" t="n">
        <v>0.097689247150109</v>
      </c>
    </row>
    <row r="71" customFormat="false" ht="12.75" hidden="false" customHeight="false" outlineLevel="0" collapsed="false">
      <c r="A71" s="79" t="n">
        <f aca="false">Orig!A80</f>
        <v>38961</v>
      </c>
      <c r="B71" s="80" t="n">
        <f aca="false">Orig!B80</f>
        <v>30</v>
      </c>
      <c r="C71" s="76" t="n">
        <f aca="false">Orig!C80-Orig!$B$8</f>
        <v>3.66</v>
      </c>
      <c r="D71" s="77" t="n">
        <f aca="false">Orig!L80-Orig!$B$9</f>
        <v>0.045</v>
      </c>
      <c r="E71" s="77" t="n">
        <f aca="false">Orig!O80-Orig!$B$10</f>
        <v>0</v>
      </c>
      <c r="F71" s="81" t="n">
        <f aca="false">D71+E71</f>
        <v>0.045</v>
      </c>
      <c r="G71" s="78" t="n">
        <f aca="false">Orig!H80</f>
        <v>0.582892420894008</v>
      </c>
      <c r="H71" s="82" t="n">
        <v>0.097736398350468</v>
      </c>
    </row>
    <row r="72" customFormat="false" ht="12.75" hidden="false" customHeight="false" outlineLevel="0" collapsed="false">
      <c r="A72" s="79" t="n">
        <f aca="false">Orig!A81</f>
        <v>38991</v>
      </c>
      <c r="B72" s="80" t="n">
        <f aca="false">Orig!B81</f>
        <v>31</v>
      </c>
      <c r="C72" s="76" t="n">
        <f aca="false">Orig!C81-Orig!$B$8</f>
        <v>3.69</v>
      </c>
      <c r="D72" s="77" t="n">
        <f aca="false">Orig!L81-Orig!$B$9</f>
        <v>0.045</v>
      </c>
      <c r="E72" s="77" t="n">
        <f aca="false">Orig!O81-Orig!$B$10</f>
        <v>0</v>
      </c>
      <c r="F72" s="81" t="n">
        <f aca="false">D72+E72</f>
        <v>0.045</v>
      </c>
      <c r="G72" s="78" t="n">
        <f aca="false">Orig!H81</f>
        <v>0.578197408507228</v>
      </c>
      <c r="H72" s="82" t="n">
        <v>0.097782028545069</v>
      </c>
    </row>
    <row r="73" customFormat="false" ht="12.75" hidden="false" customHeight="false" outlineLevel="0" collapsed="false">
      <c r="A73" s="79" t="n">
        <f aca="false">Orig!A82</f>
        <v>39022</v>
      </c>
      <c r="B73" s="80" t="n">
        <f aca="false">Orig!B82</f>
        <v>30</v>
      </c>
      <c r="C73" s="76" t="n">
        <f aca="false">Orig!C82-Orig!$B$8</f>
        <v>3.83</v>
      </c>
      <c r="D73" s="77" t="n">
        <f aca="false">Orig!L82-Orig!$B$9</f>
        <v>0.13</v>
      </c>
      <c r="E73" s="77" t="n">
        <f aca="false">Orig!O82-Orig!$B$10</f>
        <v>0</v>
      </c>
      <c r="F73" s="81" t="n">
        <f aca="false">D73+E73</f>
        <v>0.13</v>
      </c>
      <c r="G73" s="78" t="n">
        <f aca="false">Orig!H82</f>
        <v>0.573381319349552</v>
      </c>
      <c r="H73" s="82" t="n">
        <v>0.097829179746884</v>
      </c>
    </row>
    <row r="74" customFormat="false" ht="12.75" hidden="false" customHeight="false" outlineLevel="0" collapsed="false">
      <c r="A74" s="79" t="n">
        <f aca="false">Orig!A83</f>
        <v>39052</v>
      </c>
      <c r="B74" s="80" t="n">
        <f aca="false">Orig!B83</f>
        <v>31</v>
      </c>
      <c r="C74" s="76" t="n">
        <f aca="false">Orig!C83-Orig!$B$8</f>
        <v>3.955</v>
      </c>
      <c r="D74" s="77" t="n">
        <f aca="false">Orig!L83-Orig!$B$9</f>
        <v>0.13</v>
      </c>
      <c r="E74" s="77" t="n">
        <f aca="false">Orig!O83-Orig!$B$10</f>
        <v>0</v>
      </c>
      <c r="F74" s="81" t="n">
        <f aca="false">D74+E74</f>
        <v>0.13</v>
      </c>
      <c r="G74" s="78" t="n">
        <f aca="false">Orig!H83</f>
        <v>0.568754657705275</v>
      </c>
      <c r="H74" s="82" t="n">
        <v>0.097874809942893</v>
      </c>
    </row>
    <row r="75" customFormat="false" ht="12.75" hidden="false" customHeight="false" outlineLevel="0" collapsed="false">
      <c r="A75" s="79" t="n">
        <f aca="false">Orig!A84</f>
        <v>39083</v>
      </c>
      <c r="B75" s="80" t="n">
        <f aca="false">Orig!B84</f>
        <v>31</v>
      </c>
      <c r="C75" s="76" t="n">
        <f aca="false">Orig!C84-Orig!$B$8</f>
        <v>4.035</v>
      </c>
      <c r="D75" s="77" t="n">
        <f aca="false">Orig!L84-Orig!$B$9</f>
        <v>0.13</v>
      </c>
      <c r="E75" s="77" t="n">
        <f aca="false">Orig!O84-Orig!$B$10</f>
        <v>0</v>
      </c>
      <c r="F75" s="81" t="n">
        <f aca="false">D75+E75</f>
        <v>0.13</v>
      </c>
      <c r="G75" s="78" t="n">
        <f aca="false">Orig!H84</f>
        <v>0.564008759908291</v>
      </c>
      <c r="H75" s="82" t="n">
        <v>0.097921961146163</v>
      </c>
    </row>
    <row r="76" customFormat="false" ht="12.75" hidden="false" customHeight="false" outlineLevel="0" collapsed="false">
      <c r="A76" s="79" t="n">
        <f aca="false">Orig!A85</f>
        <v>39114</v>
      </c>
      <c r="B76" s="80" t="n">
        <f aca="false">Orig!B85</f>
        <v>28</v>
      </c>
      <c r="C76" s="76" t="n">
        <f aca="false">Orig!C85-Orig!$B$8</f>
        <v>3.93</v>
      </c>
      <c r="D76" s="77" t="n">
        <f aca="false">Orig!L85-Orig!$B$9</f>
        <v>0.13</v>
      </c>
      <c r="E76" s="77" t="n">
        <f aca="false">Orig!O85-Orig!$B$10</f>
        <v>0</v>
      </c>
      <c r="F76" s="81" t="n">
        <f aca="false">D76+E76</f>
        <v>0.13</v>
      </c>
      <c r="G76" s="78" t="n">
        <f aca="false">Orig!H85</f>
        <v>0.55929819944493</v>
      </c>
      <c r="H76" s="82" t="n">
        <v>0.097969112350172</v>
      </c>
    </row>
    <row r="77" customFormat="false" ht="12.75" hidden="false" customHeight="false" outlineLevel="0" collapsed="false">
      <c r="A77" s="79" t="n">
        <f aca="false">Orig!A86</f>
        <v>39142</v>
      </c>
      <c r="B77" s="80" t="n">
        <f aca="false">Orig!B86</f>
        <v>31</v>
      </c>
      <c r="C77" s="76" t="n">
        <f aca="false">Orig!C86-Orig!$B$8</f>
        <v>3.785</v>
      </c>
      <c r="D77" s="77" t="n">
        <f aca="false">Orig!L86-Orig!$B$9</f>
        <v>0.13</v>
      </c>
      <c r="E77" s="77" t="n">
        <f aca="false">Orig!O86-Orig!$B$10</f>
        <v>0</v>
      </c>
      <c r="F77" s="81" t="n">
        <f aca="false">D77+E77</f>
        <v>0.13</v>
      </c>
      <c r="G77" s="78" t="n">
        <f aca="false">Orig!H86</f>
        <v>0.555073686965365</v>
      </c>
      <c r="H77" s="82" t="n">
        <v>0.098011700535074</v>
      </c>
    </row>
    <row r="78" customFormat="false" ht="12.75" hidden="false" customHeight="false" outlineLevel="0" collapsed="false">
      <c r="A78" s="79" t="n">
        <f aca="false">Orig!A87</f>
        <v>39173</v>
      </c>
      <c r="B78" s="80" t="n">
        <f aca="false">Orig!B87</f>
        <v>30</v>
      </c>
      <c r="C78" s="76" t="n">
        <f aca="false">Orig!C87-Orig!$B$8</f>
        <v>3.63</v>
      </c>
      <c r="D78" s="77" t="n">
        <f aca="false">Orig!L87-Orig!$B$9</f>
        <v>0.045</v>
      </c>
      <c r="E78" s="77" t="n">
        <f aca="false">Orig!O87-Orig!$B$10</f>
        <v>0</v>
      </c>
      <c r="F78" s="81" t="n">
        <f aca="false">D78+E78</f>
        <v>0.045</v>
      </c>
      <c r="G78" s="78" t="n">
        <f aca="false">Orig!H87</f>
        <v>0.550429764935551</v>
      </c>
      <c r="H78" s="82" t="n">
        <v>0.098058851740491</v>
      </c>
    </row>
    <row r="79" customFormat="false" ht="12.75" hidden="false" customHeight="false" outlineLevel="0" collapsed="false">
      <c r="A79" s="79" t="n">
        <f aca="false">Orig!A88</f>
        <v>39203</v>
      </c>
      <c r="B79" s="80" t="n">
        <f aca="false">Orig!B88</f>
        <v>31</v>
      </c>
      <c r="C79" s="76" t="n">
        <f aca="false">Orig!C88-Orig!$B$8</f>
        <v>3.617</v>
      </c>
      <c r="D79" s="77" t="n">
        <f aca="false">Orig!L88-Orig!$B$9</f>
        <v>0.045</v>
      </c>
      <c r="E79" s="77" t="n">
        <f aca="false">Orig!O88-Orig!$B$10</f>
        <v>0</v>
      </c>
      <c r="F79" s="81" t="n">
        <f aca="false">D79+E79</f>
        <v>0.045</v>
      </c>
      <c r="G79" s="78" t="n">
        <f aca="false">Orig!H88</f>
        <v>0.54596868003218</v>
      </c>
      <c r="H79" s="82" t="n">
        <v>0.098104481939985</v>
      </c>
    </row>
    <row r="80" customFormat="false" ht="12.75" hidden="false" customHeight="false" outlineLevel="0" collapsed="false">
      <c r="A80" s="79" t="n">
        <f aca="false">Orig!A89</f>
        <v>39234</v>
      </c>
      <c r="B80" s="80" t="n">
        <f aca="false">Orig!B89</f>
        <v>30</v>
      </c>
      <c r="C80" s="76" t="n">
        <f aca="false">Orig!C89-Orig!$B$8</f>
        <v>3.64</v>
      </c>
      <c r="D80" s="77" t="n">
        <f aca="false">Orig!L89-Orig!$B$9</f>
        <v>0.045</v>
      </c>
      <c r="E80" s="77" t="n">
        <f aca="false">Orig!O89-Orig!$B$10</f>
        <v>0</v>
      </c>
      <c r="F80" s="81" t="n">
        <f aca="false">D80+E80</f>
        <v>0.045</v>
      </c>
      <c r="G80" s="78" t="n">
        <f aca="false">Orig!H89</f>
        <v>0.541392812082466</v>
      </c>
      <c r="H80" s="82" t="n">
        <v>0.098151633146856</v>
      </c>
    </row>
    <row r="81" customFormat="false" ht="12.75" hidden="false" customHeight="false" outlineLevel="0" collapsed="false">
      <c r="A81" s="79" t="n">
        <f aca="false">Orig!A90</f>
        <v>39264</v>
      </c>
      <c r="B81" s="80" t="n">
        <f aca="false">Orig!B90</f>
        <v>31</v>
      </c>
      <c r="C81" s="76" t="n">
        <f aca="false">Orig!C90-Orig!$B$8</f>
        <v>3.66</v>
      </c>
      <c r="D81" s="77" t="n">
        <f aca="false">Orig!L90-Orig!$B$9</f>
        <v>0.045</v>
      </c>
      <c r="E81" s="77" t="n">
        <f aca="false">Orig!O90-Orig!$B$10</f>
        <v>0</v>
      </c>
      <c r="F81" s="81" t="n">
        <f aca="false">D81+E81</f>
        <v>0.045</v>
      </c>
      <c r="G81" s="78" t="n">
        <f aca="false">Orig!H90</f>
        <v>0.53699717400672</v>
      </c>
      <c r="H81" s="82" t="n">
        <v>0.098197263347759</v>
      </c>
    </row>
    <row r="82" customFormat="false" ht="12.75" hidden="false" customHeight="false" outlineLevel="0" collapsed="false">
      <c r="A82" s="79" t="n">
        <f aca="false">Orig!A91</f>
        <v>39295</v>
      </c>
      <c r="B82" s="80" t="n">
        <f aca="false">Orig!B91</f>
        <v>31</v>
      </c>
      <c r="C82" s="76" t="n">
        <f aca="false">Orig!C91-Orig!$B$8</f>
        <v>3.675</v>
      </c>
      <c r="D82" s="77" t="n">
        <f aca="false">Orig!L91-Orig!$B$9</f>
        <v>0.045</v>
      </c>
      <c r="E82" s="77" t="n">
        <f aca="false">Orig!O91-Orig!$B$10</f>
        <v>0</v>
      </c>
      <c r="F82" s="81" t="n">
        <f aca="false">D82+E82</f>
        <v>0.045</v>
      </c>
      <c r="G82" s="78" t="n">
        <f aca="false">Orig!H91</f>
        <v>0.53248851077782</v>
      </c>
      <c r="H82" s="82" t="n">
        <v>0.098244414556086</v>
      </c>
    </row>
    <row r="83" customFormat="false" ht="12.75" hidden="false" customHeight="false" outlineLevel="0" collapsed="false">
      <c r="A83" s="79" t="str">
        <f aca="false">Orig!A92</f>
        <v>Total</v>
      </c>
      <c r="B83" s="80" t="n">
        <f aca="false">Orig!B92</f>
        <v>2403</v>
      </c>
      <c r="C83" s="76" t="e">
        <f aca="false">Orig!C92-Orig!$B$8</f>
        <v>#VALUE!</v>
      </c>
      <c r="D83" s="77" t="n">
        <f aca="false">Orig!L92-Orig!$B$9</f>
        <v>-0.02</v>
      </c>
      <c r="E83" s="77" t="n">
        <f aca="false">Orig!O92-Orig!$B$10</f>
        <v>-0.005</v>
      </c>
      <c r="F83" s="81" t="n">
        <f aca="false">D83+E83</f>
        <v>-0.025</v>
      </c>
      <c r="G83" s="78" t="n">
        <f aca="false">Orig!H92</f>
        <v>58.6727618465324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2001-01-04T14:26:08Z</dcterms:created>
  <dc:creator>mfrank4</dc:creator>
  <dc:description/>
  <dc:language>en-US</dc:language>
  <cp:lastModifiedBy>tblack3</cp:lastModifiedBy>
  <cp:revision>0</cp:revision>
  <dc:subject/>
  <dc:title/>
</cp:coreProperties>
</file>