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" sheetId="1" state="visible" r:id="rId3"/>
    <sheet name="Customer" sheetId="2" state="visible" r:id="rId4"/>
    <sheet name="Sheet3" sheetId="3" state="visible" r:id="rId5"/>
  </sheets>
  <externalReferences>
    <externalReference r:id="rId6"/>
  </externalReferences>
  <definedNames>
    <definedName function="false" hidden="false" name="DateToday" vbProcedure="false">[1]MAIN!$C$2</definedName>
    <definedName function="false" hidden="false" name="PhysicalType" vbProcedure="false">[1]MAIN!$Z$3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<sst xmlns="http://schemas.openxmlformats.org/spreadsheetml/2006/main" count="56" uniqueCount="36">
  <si>
    <t xml:space="preserve">NYMEX</t>
  </si>
  <si>
    <t xml:space="preserve">BASIS</t>
  </si>
  <si>
    <t xml:space="preserve">Fixed Price</t>
  </si>
  <si>
    <t xml:space="preserve">Libor</t>
  </si>
  <si>
    <t xml:space="preserve">Volume</t>
  </si>
  <si>
    <t xml:space="preserve">National</t>
  </si>
  <si>
    <t xml:space="preserve">Overage</t>
  </si>
  <si>
    <t xml:space="preserve">Libor Spread</t>
  </si>
  <si>
    <t xml:space="preserve">INDEX</t>
  </si>
  <si>
    <t xml:space="preserve">Total National</t>
  </si>
  <si>
    <t xml:space="preserve">Total Overage</t>
  </si>
  <si>
    <t xml:space="preserve">Orig '01-'03</t>
  </si>
  <si>
    <t xml:space="preserve">Orig '03-</t>
  </si>
  <si>
    <t xml:space="preserve">Basis</t>
  </si>
  <si>
    <t xml:space="preserve">Index</t>
  </si>
  <si>
    <t xml:space="preserve"> </t>
  </si>
  <si>
    <t xml:space="preserve">National Price</t>
  </si>
  <si>
    <t xml:space="preserve">Date</t>
  </si>
  <si>
    <t xml:space="preserve">Days</t>
  </si>
  <si>
    <t xml:space="preserve">Change</t>
  </si>
  <si>
    <t xml:space="preserve">Curve</t>
  </si>
  <si>
    <t xml:space="preserve">Live </t>
  </si>
  <si>
    <t xml:space="preserve">Lib PV Vol</t>
  </si>
  <si>
    <t xml:space="preserve">PV VOL*P</t>
  </si>
  <si>
    <t xml:space="preserve">NPV Pay</t>
  </si>
  <si>
    <t xml:space="preserve">Libor+400</t>
  </si>
  <si>
    <t xml:space="preserve">Libor+4 Vol</t>
  </si>
  <si>
    <t xml:space="preserve">Libor+400*Price</t>
  </si>
  <si>
    <t xml:space="preserve">400 + Ovg.</t>
  </si>
  <si>
    <t xml:space="preserve">Total</t>
  </si>
  <si>
    <t xml:space="preserve">Month</t>
  </si>
  <si>
    <t xml:space="preserve">Nymex</t>
  </si>
  <si>
    <t xml:space="preserve">EFP Basis</t>
  </si>
  <si>
    <t xml:space="preserve">Discount Factor</t>
  </si>
  <si>
    <t xml:space="preserve">Interest Rate</t>
  </si>
  <si>
    <t xml:space="preserve">Total Value of Contract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</si>
</sst>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"/>
    <numFmt numFmtId="166" formatCode="0.000"/>
    <numFmt numFmtId="167" formatCode="_(\$* #,##0.00_);_(\$* \(#,##0.00\);_(\$* \-??_);_(@_)"/>
    <numFmt numFmtId="168" formatCode="[$-409]#,##0.00_);\(#,##0.00\)"/>
    <numFmt numFmtId="169" formatCode="_(\$* #,##0_);_(\$* \(#,##0\);_(\$* \-??_);_(@_)"/>
    <numFmt numFmtId="170" formatCode="#,##0.000_);\(#,##0.000\)"/>
    <numFmt numFmtId="171" formatCode="[$-409]mmm\-yy"/>
    <numFmt numFmtId="172" formatCode="_(\$* #,##0.000_);_(\$* \(#,##0.000\);_(\$* \-??_);_(@_)"/>
    <numFmt numFmtId="173" formatCode="0.0000"/>
    <numFmt numFmtId="174" formatCode="_(\$* #,##0.0000_);_(\$* \(#,##0.0000\);_(\$* \-??_);_(@_)"/>
    <numFmt numFmtId="175" formatCode="0%"/>
    <numFmt numFmtId="176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3366"/>
      <name val="Arial"/>
      <family val="2"/>
    </font>
    <font>
      <sz val="10"/>
      <color rgb="FFFF0000"/>
      <name val="Arial"/>
      <family val="2"/>
    </font>
    <font>
      <b val="true"/>
      <u val="singl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6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6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6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6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model/Ng_strc97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PS"/>
      <sheetName val="MAIN"/>
      <sheetName val="CALC"/>
      <sheetName val="CURVES"/>
      <sheetName val="Pricing Macros"/>
      <sheetName val="Fetching Macr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56"/>
    <col collapsed="false" customWidth="true" hidden="false" outlineLevel="0" max="2" min="2" style="2" width="6.56"/>
    <col collapsed="false" customWidth="true" hidden="false" outlineLevel="0" max="3" min="3" style="2" width="9.7"/>
    <col collapsed="false" customWidth="true" hidden="false" outlineLevel="0" max="4" min="4" style="3" width="6.56"/>
    <col collapsed="false" customWidth="true" hidden="false" outlineLevel="0" max="5" min="5" style="4" width="9.14"/>
    <col collapsed="false" customWidth="true" hidden="false" outlineLevel="0" max="6" min="6" style="5" width="5.71"/>
    <col collapsed="false" customWidth="true" hidden="false" outlineLevel="0" max="7" min="7" style="6" width="14.7"/>
    <col collapsed="false" customWidth="true" hidden="false" outlineLevel="0" max="8" min="8" style="4" width="14.85"/>
    <col collapsed="false" customWidth="true" hidden="false" outlineLevel="0" max="9" min="9" style="4" width="15.41"/>
    <col collapsed="false" customWidth="true" hidden="false" outlineLevel="0" max="10" min="10" style="7" width="9.85"/>
    <col collapsed="false" customWidth="true" hidden="false" outlineLevel="0" max="11" min="11" style="8" width="17.99"/>
    <col collapsed="false" customWidth="true" hidden="false" outlineLevel="0" max="12" min="12" style="8" width="15.28"/>
    <col collapsed="false" customWidth="true" hidden="false" outlineLevel="0" max="13" min="13" style="8" width="16.13"/>
    <col collapsed="false" customWidth="true" hidden="false" outlineLevel="0" max="14" min="14" style="7" width="9.14"/>
    <col collapsed="false" customWidth="true" hidden="false" outlineLevel="0" max="15" min="15" style="9" width="18.56"/>
    <col collapsed="false" customWidth="true" hidden="false" outlineLevel="0" max="16" min="16" style="10" width="17.56"/>
    <col collapsed="false" customWidth="true" hidden="false" outlineLevel="0" max="17" min="17" style="7" width="9.14"/>
    <col collapsed="false" customWidth="true" hidden="false" outlineLevel="0" max="18" min="18" style="4" width="15.7"/>
    <col collapsed="false" customWidth="true" hidden="false" outlineLevel="0" max="19" min="19" style="11" width="15.28"/>
  </cols>
  <sheetData>
    <row r="1" customFormat="false" ht="12.75" hidden="false" customHeight="false" outlineLevel="0" collapsed="false">
      <c r="G1" s="12"/>
      <c r="H1" s="13"/>
      <c r="J1" s="14" t="s">
        <v>0</v>
      </c>
      <c r="K1" s="14"/>
      <c r="L1" s="15" t="s">
        <v>1</v>
      </c>
      <c r="M1" s="15"/>
    </row>
    <row r="2" customFormat="false" ht="12.75" hidden="false" customHeight="false" outlineLevel="0" collapsed="false">
      <c r="A2" s="16" t="s">
        <v>2</v>
      </c>
      <c r="B2" s="17" t="n">
        <v>2.155</v>
      </c>
      <c r="C2" s="18"/>
      <c r="D2" s="19"/>
      <c r="H2" s="20"/>
      <c r="I2" s="21"/>
      <c r="J2" s="22" t="s">
        <v>3</v>
      </c>
      <c r="K2" s="23" t="n">
        <f aca="false">I92</f>
        <v>28517135.2666866</v>
      </c>
      <c r="L2" s="24" t="s">
        <v>3</v>
      </c>
      <c r="M2" s="23" t="n">
        <f aca="false">O92</f>
        <v>1537845.68721884</v>
      </c>
    </row>
    <row r="3" customFormat="false" ht="12.75" hidden="false" customHeight="false" outlineLevel="0" collapsed="false">
      <c r="A3" s="16" t="s">
        <v>4</v>
      </c>
      <c r="B3" s="25" t="n">
        <v>6000</v>
      </c>
      <c r="C3" s="26"/>
      <c r="D3" s="27"/>
      <c r="H3" s="28"/>
      <c r="I3" s="21"/>
      <c r="J3" s="22" t="s">
        <v>5</v>
      </c>
      <c r="K3" s="23" t="n">
        <f aca="false">M92</f>
        <v>25996117.1497832</v>
      </c>
      <c r="L3" s="24" t="s">
        <v>5</v>
      </c>
      <c r="M3" s="23" t="n">
        <f aca="false">P92</f>
        <v>1404880.88781045</v>
      </c>
    </row>
    <row r="4" customFormat="false" ht="12.75" hidden="false" customHeight="false" outlineLevel="0" collapsed="false">
      <c r="H4" s="21"/>
      <c r="I4" s="21"/>
      <c r="J4" s="22" t="s">
        <v>6</v>
      </c>
      <c r="K4" s="29" t="n">
        <f aca="false">K2-K3</f>
        <v>2521018.11690335</v>
      </c>
      <c r="L4" s="24" t="s">
        <v>6</v>
      </c>
      <c r="M4" s="29" t="n">
        <f aca="false">M2-M3</f>
        <v>132964.799408385</v>
      </c>
    </row>
    <row r="5" customFormat="false" ht="12.75" hidden="false" customHeight="false" outlineLevel="0" collapsed="false">
      <c r="A5" s="1" t="s">
        <v>7</v>
      </c>
      <c r="H5" s="30"/>
      <c r="I5" s="30"/>
      <c r="L5" s="31" t="s">
        <v>8</v>
      </c>
      <c r="M5" s="31"/>
      <c r="O5" s="32" t="s">
        <v>9</v>
      </c>
      <c r="P5" s="33" t="n">
        <f aca="false">K3+M3+M6</f>
        <v>27581306.4684294</v>
      </c>
    </row>
    <row r="6" customFormat="false" ht="12.75" hidden="false" customHeight="false" outlineLevel="0" collapsed="false">
      <c r="E6" s="34"/>
      <c r="H6" s="35"/>
      <c r="I6" s="35"/>
      <c r="J6" s="36"/>
      <c r="L6" s="29" t="s">
        <v>3</v>
      </c>
      <c r="M6" s="37" t="n">
        <f aca="false">R92</f>
        <v>180308.430835777</v>
      </c>
      <c r="N6" s="38"/>
      <c r="O6" s="32" t="s">
        <v>10</v>
      </c>
      <c r="P6" s="33" t="n">
        <f aca="false">K4+M4+M8</f>
        <v>2664867.03628513</v>
      </c>
    </row>
    <row r="7" customFormat="false" ht="12.75" hidden="false" customHeight="false" outlineLevel="0" collapsed="false">
      <c r="A7" s="16" t="s">
        <v>11</v>
      </c>
      <c r="B7" s="39" t="n">
        <v>0</v>
      </c>
      <c r="C7" s="40"/>
      <c r="D7" s="41"/>
      <c r="E7" s="34"/>
      <c r="H7" s="35"/>
      <c r="I7" s="35"/>
      <c r="J7" s="42"/>
      <c r="L7" s="29" t="s">
        <v>5</v>
      </c>
      <c r="M7" s="37" t="n">
        <f aca="false">S92</f>
        <v>169424.310862376</v>
      </c>
    </row>
    <row r="8" customFormat="false" ht="12.75" hidden="false" customHeight="false" outlineLevel="0" collapsed="false">
      <c r="A8" s="16" t="s">
        <v>12</v>
      </c>
      <c r="B8" s="39" t="n">
        <v>0</v>
      </c>
      <c r="C8" s="40"/>
      <c r="D8" s="41"/>
      <c r="E8" s="34"/>
      <c r="H8" s="30"/>
      <c r="I8" s="30"/>
      <c r="J8" s="43"/>
      <c r="L8" s="29" t="s">
        <v>6</v>
      </c>
      <c r="M8" s="29" t="n">
        <f aca="false">M6-M7</f>
        <v>10884.1199734008</v>
      </c>
      <c r="N8" s="38"/>
      <c r="O8" s="44"/>
      <c r="P8" s="45"/>
      <c r="Q8" s="46"/>
    </row>
    <row r="9" customFormat="false" ht="12.75" hidden="false" customHeight="false" outlineLevel="0" collapsed="false">
      <c r="A9" s="16" t="s">
        <v>13</v>
      </c>
      <c r="B9" s="47" t="n">
        <v>0</v>
      </c>
      <c r="C9" s="48"/>
      <c r="D9" s="49"/>
      <c r="H9" s="30"/>
      <c r="I9" s="30"/>
      <c r="J9" s="42"/>
    </row>
    <row r="10" customFormat="false" ht="12.75" hidden="false" customHeight="false" outlineLevel="0" collapsed="false">
      <c r="A10" s="16" t="s">
        <v>14</v>
      </c>
      <c r="B10" s="47" t="n">
        <v>0</v>
      </c>
      <c r="C10" s="48"/>
      <c r="D10" s="49"/>
      <c r="H10" s="30" t="s">
        <v>15</v>
      </c>
      <c r="I10" s="30"/>
      <c r="J10" s="43"/>
      <c r="K10" s="50"/>
    </row>
    <row r="11" customFormat="false" ht="12.75" hidden="false" customHeight="false" outlineLevel="0" collapsed="false">
      <c r="A11" s="51"/>
      <c r="H11" s="30"/>
      <c r="I11" s="30"/>
      <c r="M11" s="8" t="s">
        <v>16</v>
      </c>
      <c r="P11" s="10" t="s">
        <v>16</v>
      </c>
      <c r="S11" s="11" t="s">
        <v>16</v>
      </c>
    </row>
    <row r="12" customFormat="false" ht="12.75" hidden="false" customHeight="false" outlineLevel="0" collapsed="false">
      <c r="A12" s="52" t="s">
        <v>17</v>
      </c>
      <c r="B12" s="53" t="s">
        <v>18</v>
      </c>
      <c r="C12" s="53" t="s">
        <v>19</v>
      </c>
      <c r="D12" s="54" t="s">
        <v>20</v>
      </c>
      <c r="E12" s="55" t="s">
        <v>21</v>
      </c>
      <c r="F12" s="56" t="s">
        <v>3</v>
      </c>
      <c r="G12" s="57" t="s">
        <v>22</v>
      </c>
      <c r="H12" s="55" t="s">
        <v>23</v>
      </c>
      <c r="I12" s="55" t="s">
        <v>24</v>
      </c>
      <c r="J12" s="58" t="s">
        <v>25</v>
      </c>
      <c r="K12" s="59" t="s">
        <v>26</v>
      </c>
      <c r="L12" s="59" t="s">
        <v>27</v>
      </c>
      <c r="M12" s="60" t="s">
        <v>28</v>
      </c>
      <c r="N12" s="58" t="s">
        <v>13</v>
      </c>
      <c r="O12" s="61" t="s">
        <v>3</v>
      </c>
      <c r="P12" s="60" t="s">
        <v>28</v>
      </c>
      <c r="Q12" s="58" t="s">
        <v>14</v>
      </c>
      <c r="R12" s="61" t="s">
        <v>3</v>
      </c>
      <c r="S12" s="60" t="s">
        <v>28</v>
      </c>
    </row>
    <row r="13" customFormat="false" ht="12.75" hidden="false" customHeight="false" outlineLevel="0" collapsed="false">
      <c r="A13" s="62" t="n">
        <v>36923</v>
      </c>
      <c r="B13" s="2" t="n">
        <v>28</v>
      </c>
      <c r="C13" s="63" t="n">
        <v>0</v>
      </c>
      <c r="D13" s="5" t="n">
        <v>9.814</v>
      </c>
      <c r="E13" s="64" t="n">
        <f aca="false">C13+D13</f>
        <v>9.814</v>
      </c>
      <c r="F13" s="5" t="n">
        <v>0.99621324630889</v>
      </c>
      <c r="G13" s="6" t="n">
        <f aca="false">F13*($B$3*B13)</f>
        <v>167363.825379894</v>
      </c>
      <c r="H13" s="20" t="n">
        <f aca="false">G13*E13</f>
        <v>1642508.58227828</v>
      </c>
      <c r="I13" s="20" t="n">
        <f aca="false">(E13-$B$2)*G13</f>
        <v>1281839.5385846</v>
      </c>
      <c r="J13" s="7" t="n">
        <v>0.993804666737969</v>
      </c>
      <c r="K13" s="65" t="n">
        <f aca="false">($B$3*B13)*J13</f>
        <v>166959.184011979</v>
      </c>
      <c r="L13" s="8" t="n">
        <f aca="false">((E13-$B$7)*K13)</f>
        <v>1638537.43189356</v>
      </c>
      <c r="M13" s="8" t="n">
        <f aca="false">((E13-$B$7)-$B$2)*K13</f>
        <v>1278740.39034775</v>
      </c>
      <c r="N13" s="7" t="n">
        <v>0.68</v>
      </c>
      <c r="O13" s="9" t="n">
        <f aca="false">N13*G13</f>
        <v>113807.401258328</v>
      </c>
      <c r="P13" s="8" t="n">
        <f aca="false">((N13-$B$9))*K13</f>
        <v>113532.245128146</v>
      </c>
      <c r="Q13" s="7" t="n">
        <v>0.12</v>
      </c>
      <c r="R13" s="9" t="n">
        <f aca="false">Q13*G13</f>
        <v>20083.6590455872</v>
      </c>
      <c r="S13" s="66" t="n">
        <f aca="false">(Q13-$B$10)*K13</f>
        <v>20035.1020814375</v>
      </c>
    </row>
    <row r="14" customFormat="false" ht="12.75" hidden="false" customHeight="false" outlineLevel="0" collapsed="false">
      <c r="A14" s="62" t="n">
        <v>36951</v>
      </c>
      <c r="B14" s="2" t="n">
        <v>31</v>
      </c>
      <c r="C14" s="63" t="n">
        <v>0</v>
      </c>
      <c r="D14" s="5" t="n">
        <v>9.165</v>
      </c>
      <c r="E14" s="64" t="n">
        <f aca="false">C14+D14</f>
        <v>9.165</v>
      </c>
      <c r="F14" s="5" t="n">
        <v>0.991834640423522</v>
      </c>
      <c r="G14" s="6" t="n">
        <f aca="false">F14*($B$3*B14)</f>
        <v>184481.243118775</v>
      </c>
      <c r="H14" s="20" t="n">
        <f aca="false">G14*E14</f>
        <v>1690770.59318357</v>
      </c>
      <c r="I14" s="20" t="n">
        <f aca="false">(E14-$B$2)*G14</f>
        <v>1293213.51426261</v>
      </c>
      <c r="J14" s="7" t="n">
        <v>0.986521158615873</v>
      </c>
      <c r="K14" s="65" t="n">
        <f aca="false">($B$3*B14)*J14</f>
        <v>183492.935502552</v>
      </c>
      <c r="L14" s="8" t="n">
        <f aca="false">((E14-$B$7)*K14)</f>
        <v>1681712.75388089</v>
      </c>
      <c r="M14" s="8" t="n">
        <f aca="false">((E14-$B$7)-$B$2)*K14</f>
        <v>1286285.47787289</v>
      </c>
      <c r="N14" s="7" t="n">
        <v>0.78</v>
      </c>
      <c r="O14" s="9" t="n">
        <f aca="false">N14*G14</f>
        <v>143895.369632645</v>
      </c>
      <c r="P14" s="8" t="n">
        <f aca="false">((N14-$B$9))*K14</f>
        <v>143124.489691991</v>
      </c>
      <c r="Q14" s="7" t="n">
        <v>0.12</v>
      </c>
      <c r="R14" s="9" t="n">
        <f aca="false">Q14*G14</f>
        <v>22137.749174253</v>
      </c>
      <c r="S14" s="66" t="n">
        <f aca="false">(Q14-$B$10)*K14</f>
        <v>22019.1522603063</v>
      </c>
    </row>
    <row r="15" customFormat="false" ht="12.75" hidden="false" customHeight="false" outlineLevel="0" collapsed="false">
      <c r="A15" s="62" t="n">
        <v>36982</v>
      </c>
      <c r="B15" s="2" t="n">
        <v>30</v>
      </c>
      <c r="C15" s="63" t="n">
        <v>0</v>
      </c>
      <c r="D15" s="5" t="n">
        <v>6.775</v>
      </c>
      <c r="E15" s="64" t="n">
        <f aca="false">C15+D15</f>
        <v>6.775</v>
      </c>
      <c r="F15" s="5" t="n">
        <v>0.987245952659734</v>
      </c>
      <c r="G15" s="6" t="n">
        <f aca="false">F15*($B$3*B15)</f>
        <v>177704.271478752</v>
      </c>
      <c r="H15" s="20" t="n">
        <f aca="false">G15*E15</f>
        <v>1203946.43926855</v>
      </c>
      <c r="I15" s="20" t="n">
        <f aca="false">(E15-$B$2)*G15</f>
        <v>820993.734231835</v>
      </c>
      <c r="J15" s="7" t="n">
        <v>0.978749625472736</v>
      </c>
      <c r="K15" s="65" t="n">
        <f aca="false">($B$3*B15)*J15</f>
        <v>176174.932585092</v>
      </c>
      <c r="L15" s="8" t="n">
        <f aca="false">((E15-$B$7)*K15)</f>
        <v>1193585.168264</v>
      </c>
      <c r="M15" s="8" t="n">
        <f aca="false">((E15-$B$7)-$B$2)*K15</f>
        <v>813928.188543127</v>
      </c>
      <c r="N15" s="7" t="n">
        <v>0.165</v>
      </c>
      <c r="O15" s="9" t="n">
        <f aca="false">N15*G15</f>
        <v>29321.2047939941</v>
      </c>
      <c r="P15" s="8" t="n">
        <f aca="false">((N15-$B$9))*K15</f>
        <v>29068.8638765403</v>
      </c>
      <c r="Q15" s="7" t="n">
        <v>0.01</v>
      </c>
      <c r="R15" s="9" t="n">
        <f aca="false">Q15*G15</f>
        <v>1777.04271478752</v>
      </c>
      <c r="S15" s="66" t="n">
        <f aca="false">(Q15-$B$10)*K15</f>
        <v>1761.74932585092</v>
      </c>
    </row>
    <row r="16" customFormat="false" ht="12.75" hidden="false" customHeight="false" outlineLevel="0" collapsed="false">
      <c r="A16" s="62" t="n">
        <v>37012</v>
      </c>
      <c r="B16" s="2" t="n">
        <v>31</v>
      </c>
      <c r="C16" s="63" t="n">
        <v>0</v>
      </c>
      <c r="D16" s="5" t="n">
        <v>6.045</v>
      </c>
      <c r="E16" s="64" t="n">
        <f aca="false">C16+D16</f>
        <v>6.045</v>
      </c>
      <c r="F16" s="5" t="n">
        <v>0.982873484048315</v>
      </c>
      <c r="G16" s="6" t="n">
        <f aca="false">F16*($B$3*B16)</f>
        <v>182814.468032987</v>
      </c>
      <c r="H16" s="20" t="n">
        <f aca="false">G16*E16</f>
        <v>1105113.4592594</v>
      </c>
      <c r="I16" s="20" t="n">
        <f aca="false">(E16-$B$2)*G16</f>
        <v>711148.280648318</v>
      </c>
      <c r="J16" s="7" t="n">
        <v>0.97133359619593</v>
      </c>
      <c r="K16" s="65" t="n">
        <f aca="false">($B$3*B16)*J16</f>
        <v>180668.048892443</v>
      </c>
      <c r="L16" s="8" t="n">
        <f aca="false">((E16-$B$7)*K16)</f>
        <v>1092138.35555482</v>
      </c>
      <c r="M16" s="8" t="n">
        <f aca="false">((E16-$B$7)-$B$2)*K16</f>
        <v>702798.710191603</v>
      </c>
      <c r="N16" s="7" t="n">
        <v>0.165</v>
      </c>
      <c r="O16" s="9" t="n">
        <f aca="false">N16*G16</f>
        <v>30164.3872254428</v>
      </c>
      <c r="P16" s="8" t="n">
        <f aca="false">((N16-$B$9))*K16</f>
        <v>29810.2280672531</v>
      </c>
      <c r="Q16" s="7" t="n">
        <v>0.01</v>
      </c>
      <c r="R16" s="9" t="n">
        <f aca="false">Q16*G16</f>
        <v>1828.14468032987</v>
      </c>
      <c r="S16" s="66" t="n">
        <f aca="false">(Q16-$B$10)*K16</f>
        <v>1806.68048892443</v>
      </c>
    </row>
    <row r="17" customFormat="false" ht="12.75" hidden="false" customHeight="false" outlineLevel="0" collapsed="false">
      <c r="A17" s="62" t="n">
        <v>37043</v>
      </c>
      <c r="B17" s="2" t="n">
        <v>30</v>
      </c>
      <c r="C17" s="63" t="n">
        <v>0</v>
      </c>
      <c r="D17" s="5" t="n">
        <v>5.96</v>
      </c>
      <c r="E17" s="64" t="n">
        <f aca="false">C17+D17</f>
        <v>5.96</v>
      </c>
      <c r="F17" s="5" t="n">
        <v>0.978431974601559</v>
      </c>
      <c r="G17" s="6" t="n">
        <f aca="false">F17*($B$3*B17)</f>
        <v>176117.755428281</v>
      </c>
      <c r="H17" s="20" t="n">
        <f aca="false">G17*E17</f>
        <v>1049661.82235255</v>
      </c>
      <c r="I17" s="20" t="n">
        <f aca="false">(E17-$B$2)*G17</f>
        <v>670128.059404608</v>
      </c>
      <c r="J17" s="7" t="n">
        <v>0.963783853704452</v>
      </c>
      <c r="K17" s="65" t="n">
        <f aca="false">($B$3*B17)*J17</f>
        <v>173481.093666801</v>
      </c>
      <c r="L17" s="8" t="n">
        <f aca="false">((E17-$B$7)*K17)</f>
        <v>1033947.31825414</v>
      </c>
      <c r="M17" s="8" t="n">
        <f aca="false">((E17-$B$7)-$B$2)*K17</f>
        <v>660095.561402179</v>
      </c>
      <c r="N17" s="7" t="n">
        <v>0.165</v>
      </c>
      <c r="O17" s="9" t="n">
        <f aca="false">N17*G17</f>
        <v>29059.4296456663</v>
      </c>
      <c r="P17" s="8" t="n">
        <f aca="false">((N17-$B$9))*K17</f>
        <v>28624.3804550222</v>
      </c>
      <c r="Q17" s="7" t="n">
        <v>0.01</v>
      </c>
      <c r="R17" s="9" t="n">
        <f aca="false">Q17*G17</f>
        <v>1761.17755428281</v>
      </c>
      <c r="S17" s="66" t="n">
        <f aca="false">(Q17-$B$10)*K17</f>
        <v>1734.81093666801</v>
      </c>
    </row>
    <row r="18" customFormat="false" ht="12.75" hidden="false" customHeight="false" outlineLevel="0" collapsed="false">
      <c r="A18" s="62" t="n">
        <v>37073</v>
      </c>
      <c r="B18" s="2" t="n">
        <v>31</v>
      </c>
      <c r="C18" s="63" t="n">
        <v>0</v>
      </c>
      <c r="D18" s="5" t="n">
        <v>5.94</v>
      </c>
      <c r="E18" s="64" t="n">
        <f aca="false">C18+D18</f>
        <v>5.94</v>
      </c>
      <c r="F18" s="5" t="n">
        <v>0.9742409534557</v>
      </c>
      <c r="G18" s="6" t="n">
        <f aca="false">F18*($B$3*B18)</f>
        <v>181208.81734276</v>
      </c>
      <c r="H18" s="20" t="n">
        <f aca="false">G18*E18</f>
        <v>1076380.375016</v>
      </c>
      <c r="I18" s="20" t="n">
        <f aca="false">(E18-$B$2)*G18</f>
        <v>685875.373642347</v>
      </c>
      <c r="J18" s="7" t="n">
        <v>0.956618385294255</v>
      </c>
      <c r="K18" s="65" t="n">
        <f aca="false">($B$3*B18)*J18</f>
        <v>177931.019664732</v>
      </c>
      <c r="L18" s="8" t="n">
        <f aca="false">((E18-$B$7)*K18)</f>
        <v>1056910.25680851</v>
      </c>
      <c r="M18" s="8" t="n">
        <f aca="false">((E18-$B$7)-$B$2)*K18</f>
        <v>673468.909431009</v>
      </c>
      <c r="N18" s="7" t="n">
        <v>0.165</v>
      </c>
      <c r="O18" s="9" t="n">
        <f aca="false">N18*G18</f>
        <v>29899.4548615554</v>
      </c>
      <c r="P18" s="8" t="n">
        <f aca="false">((N18-$B$9))*K18</f>
        <v>29358.6182446807</v>
      </c>
      <c r="Q18" s="7" t="n">
        <v>0.01</v>
      </c>
      <c r="R18" s="9" t="n">
        <f aca="false">Q18*G18</f>
        <v>1812.0881734276</v>
      </c>
      <c r="S18" s="66" t="n">
        <f aca="false">(Q18-$B$10)*K18</f>
        <v>1779.31019664732</v>
      </c>
    </row>
    <row r="19" customFormat="false" ht="12.75" hidden="false" customHeight="false" outlineLevel="0" collapsed="false">
      <c r="A19" s="62" t="n">
        <v>37104</v>
      </c>
      <c r="B19" s="2" t="n">
        <v>31</v>
      </c>
      <c r="C19" s="63" t="n">
        <v>0</v>
      </c>
      <c r="D19" s="5" t="n">
        <v>5.92</v>
      </c>
      <c r="E19" s="64" t="n">
        <f aca="false">C19+D19</f>
        <v>5.92</v>
      </c>
      <c r="F19" s="5" t="n">
        <v>0.969997580029562</v>
      </c>
      <c r="G19" s="6" t="n">
        <f aca="false">F19*($B$3*B19)</f>
        <v>180419.549885499</v>
      </c>
      <c r="H19" s="20" t="n">
        <f aca="false">G19*E19</f>
        <v>1068083.73532215</v>
      </c>
      <c r="I19" s="20" t="n">
        <f aca="false">(E19-$B$2)*G19</f>
        <v>679279.605318902</v>
      </c>
      <c r="J19" s="7" t="n">
        <v>0.949335780212211</v>
      </c>
      <c r="K19" s="65" t="n">
        <f aca="false">($B$3*B19)*J19</f>
        <v>176576.455119471</v>
      </c>
      <c r="L19" s="8" t="n">
        <f aca="false">((E19-$B$7)*K19)</f>
        <v>1045332.61430727</v>
      </c>
      <c r="M19" s="8" t="n">
        <f aca="false">((E19-$B$7)-$B$2)*K19</f>
        <v>664810.35352481</v>
      </c>
      <c r="N19" s="7" t="n">
        <v>0.165</v>
      </c>
      <c r="O19" s="9" t="n">
        <f aca="false">N19*G19</f>
        <v>29769.2257311073</v>
      </c>
      <c r="P19" s="8" t="n">
        <f aca="false">((N19-$B$9))*K19</f>
        <v>29135.1150947128</v>
      </c>
      <c r="Q19" s="7" t="n">
        <v>0.01</v>
      </c>
      <c r="R19" s="9" t="n">
        <f aca="false">Q19*G19</f>
        <v>1804.19549885499</v>
      </c>
      <c r="S19" s="66" t="n">
        <f aca="false">(Q19-$B$10)*K19</f>
        <v>1765.76455119471</v>
      </c>
    </row>
    <row r="20" customFormat="false" ht="12.75" hidden="false" customHeight="false" outlineLevel="0" collapsed="false">
      <c r="A20" s="62" t="n">
        <v>37135</v>
      </c>
      <c r="B20" s="2" t="n">
        <v>30</v>
      </c>
      <c r="C20" s="63" t="n">
        <v>0</v>
      </c>
      <c r="D20" s="5" t="n">
        <v>5.88</v>
      </c>
      <c r="E20" s="64" t="n">
        <f aca="false">C20+D20</f>
        <v>5.88</v>
      </c>
      <c r="F20" s="5" t="n">
        <v>0.965864130218132</v>
      </c>
      <c r="G20" s="6" t="n">
        <f aca="false">F20*($B$3*B20)</f>
        <v>173855.543439264</v>
      </c>
      <c r="H20" s="20" t="n">
        <f aca="false">G20*E20</f>
        <v>1022270.59542287</v>
      </c>
      <c r="I20" s="20" t="n">
        <f aca="false">(E20-$B$2)*G20</f>
        <v>647611.899311258</v>
      </c>
      <c r="J20" s="7" t="n">
        <v>0.942196112865638</v>
      </c>
      <c r="K20" s="65" t="n">
        <f aca="false">($B$3*B20)*J20</f>
        <v>169595.300315815</v>
      </c>
      <c r="L20" s="8" t="n">
        <f aca="false">((E20-$B$7)*K20)</f>
        <v>997220.365856991</v>
      </c>
      <c r="M20" s="8" t="n">
        <f aca="false">((E20-$B$7)-$B$2)*K20</f>
        <v>631742.49367641</v>
      </c>
      <c r="N20" s="7" t="n">
        <v>0.165</v>
      </c>
      <c r="O20" s="9" t="n">
        <f aca="false">N20*G20</f>
        <v>28686.1646674785</v>
      </c>
      <c r="P20" s="8" t="n">
        <f aca="false">((N20-$B$9))*K20</f>
        <v>27983.2245521095</v>
      </c>
      <c r="Q20" s="7" t="n">
        <v>0.01</v>
      </c>
      <c r="R20" s="9" t="n">
        <f aca="false">Q20*G20</f>
        <v>1738.55543439264</v>
      </c>
      <c r="S20" s="66" t="n">
        <f aca="false">(Q20-$B$10)*K20</f>
        <v>1695.95300315815</v>
      </c>
    </row>
    <row r="21" customFormat="false" ht="12.75" hidden="false" customHeight="false" outlineLevel="0" collapsed="false">
      <c r="A21" s="62" t="n">
        <v>37165</v>
      </c>
      <c r="B21" s="2" t="n">
        <v>31</v>
      </c>
      <c r="C21" s="63" t="n">
        <v>0</v>
      </c>
      <c r="D21" s="5" t="n">
        <v>5.875</v>
      </c>
      <c r="E21" s="64" t="n">
        <f aca="false">C21+D21</f>
        <v>5.875</v>
      </c>
      <c r="F21" s="5" t="n">
        <v>0.961910737390176</v>
      </c>
      <c r="G21" s="6" t="n">
        <f aca="false">F21*($B$3*B21)</f>
        <v>178915.397154573</v>
      </c>
      <c r="H21" s="20" t="n">
        <f aca="false">G21*E21</f>
        <v>1051127.95828312</v>
      </c>
      <c r="I21" s="20" t="n">
        <f aca="false">(E21-$B$2)*G21</f>
        <v>665565.277415011</v>
      </c>
      <c r="J21" s="7" t="n">
        <v>0.935366451013349</v>
      </c>
      <c r="K21" s="65" t="n">
        <f aca="false">($B$3*B21)*J21</f>
        <v>173978.159888483</v>
      </c>
      <c r="L21" s="8" t="n">
        <f aca="false">((E21-$B$7)*K21)</f>
        <v>1022121.68934484</v>
      </c>
      <c r="M21" s="8" t="n">
        <f aca="false">((E21-$B$7)-$B$2)*K21</f>
        <v>647198.754785157</v>
      </c>
      <c r="N21" s="7" t="n">
        <v>0.165</v>
      </c>
      <c r="O21" s="9" t="n">
        <f aca="false">N21*G21</f>
        <v>29521.0405305045</v>
      </c>
      <c r="P21" s="8" t="n">
        <f aca="false">((N21-$B$9))*K21</f>
        <v>28706.3963815997</v>
      </c>
      <c r="Q21" s="7" t="n">
        <v>0.01</v>
      </c>
      <c r="R21" s="9" t="n">
        <f aca="false">Q21*G21</f>
        <v>1789.15397154573</v>
      </c>
      <c r="S21" s="66" t="n">
        <f aca="false">(Q21-$B$10)*K21</f>
        <v>1739.78159888483</v>
      </c>
    </row>
    <row r="22" customFormat="false" ht="12.75" hidden="false" customHeight="false" outlineLevel="0" collapsed="false">
      <c r="A22" s="62" t="n">
        <v>37196</v>
      </c>
      <c r="B22" s="2" t="n">
        <v>30</v>
      </c>
      <c r="C22" s="63" t="n">
        <v>0</v>
      </c>
      <c r="D22" s="5" t="n">
        <v>5.967</v>
      </c>
      <c r="E22" s="64" t="n">
        <f aca="false">C22+D22</f>
        <v>5.967</v>
      </c>
      <c r="F22" s="5" t="n">
        <v>0.957815943096994</v>
      </c>
      <c r="G22" s="6" t="n">
        <f aca="false">F22*($B$3*B22)</f>
        <v>172406.869757459</v>
      </c>
      <c r="H22" s="20" t="n">
        <f aca="false">G22*E22</f>
        <v>1028751.79184276</v>
      </c>
      <c r="I22" s="20" t="n">
        <f aca="false">(E22-$B$2)*G22</f>
        <v>657214.987515434</v>
      </c>
      <c r="J22" s="7" t="n">
        <v>0.928335828726287</v>
      </c>
      <c r="K22" s="65" t="n">
        <f aca="false">($B$3*B22)*J22</f>
        <v>167100.449170732</v>
      </c>
      <c r="L22" s="8" t="n">
        <f aca="false">((E22-$B$7)*K22)</f>
        <v>997088.380201756</v>
      </c>
      <c r="M22" s="8" t="n">
        <f aca="false">((E22-$B$7)-$B$2)*K22</f>
        <v>636986.912238829</v>
      </c>
      <c r="N22" s="7" t="n">
        <v>0.19</v>
      </c>
      <c r="O22" s="9" t="n">
        <f aca="false">N22*G22</f>
        <v>32757.3052539172</v>
      </c>
      <c r="P22" s="8" t="n">
        <f aca="false">((N22-$B$9))*K22</f>
        <v>31749.085342439</v>
      </c>
      <c r="Q22" s="7" t="n">
        <v>0.06</v>
      </c>
      <c r="R22" s="9" t="n">
        <f aca="false">Q22*G22</f>
        <v>10344.4121854475</v>
      </c>
      <c r="S22" s="66" t="n">
        <f aca="false">(Q22-$B$10)*K22</f>
        <v>10026.0269502439</v>
      </c>
    </row>
    <row r="23" customFormat="false" ht="12.75" hidden="false" customHeight="false" outlineLevel="0" collapsed="false">
      <c r="A23" s="62" t="n">
        <v>37226</v>
      </c>
      <c r="B23" s="2" t="n">
        <v>31</v>
      </c>
      <c r="C23" s="63" t="n">
        <v>0</v>
      </c>
      <c r="D23" s="5" t="n">
        <v>6.077</v>
      </c>
      <c r="E23" s="64" t="n">
        <f aca="false">C23+D23</f>
        <v>6.077</v>
      </c>
      <c r="F23" s="5" t="n">
        <v>0.953922537452416</v>
      </c>
      <c r="G23" s="6" t="n">
        <f aca="false">F23*($B$3*B23)</f>
        <v>177429.591966149</v>
      </c>
      <c r="H23" s="20" t="n">
        <f aca="false">G23*E23</f>
        <v>1078239.63037829</v>
      </c>
      <c r="I23" s="20" t="n">
        <f aca="false">(E23-$B$2)*G23</f>
        <v>695878.859691238</v>
      </c>
      <c r="J23" s="7" t="n">
        <v>0.921632263972733</v>
      </c>
      <c r="K23" s="65" t="n">
        <f aca="false">($B$3*B23)*J23</f>
        <v>171423.601098928</v>
      </c>
      <c r="L23" s="8" t="n">
        <f aca="false">((E23-$B$7)*K23)</f>
        <v>1041741.22387819</v>
      </c>
      <c r="M23" s="8" t="n">
        <f aca="false">((E23-$B$7)-$B$2)*K23</f>
        <v>672323.363509997</v>
      </c>
      <c r="N23" s="7" t="n">
        <v>0.19</v>
      </c>
      <c r="O23" s="9" t="n">
        <f aca="false">N23*G23</f>
        <v>33711.6224735684</v>
      </c>
      <c r="P23" s="8" t="n">
        <f aca="false">((N23-$B$9))*K23</f>
        <v>32570.4842087964</v>
      </c>
      <c r="Q23" s="7" t="n">
        <v>0.06</v>
      </c>
      <c r="R23" s="9" t="n">
        <f aca="false">Q23*G23</f>
        <v>10645.775517969</v>
      </c>
      <c r="S23" s="66" t="n">
        <f aca="false">(Q23-$B$10)*K23</f>
        <v>10285.4160659357</v>
      </c>
    </row>
    <row r="24" customFormat="false" ht="12.75" hidden="false" customHeight="false" outlineLevel="0" collapsed="false">
      <c r="A24" s="62" t="n">
        <v>37257</v>
      </c>
      <c r="B24" s="2" t="n">
        <v>31</v>
      </c>
      <c r="C24" s="63" t="n">
        <v>0</v>
      </c>
      <c r="D24" s="5" t="n">
        <v>6.082</v>
      </c>
      <c r="E24" s="64" t="n">
        <f aca="false">C24+D24</f>
        <v>6.082</v>
      </c>
      <c r="F24" s="5" t="n">
        <v>0.949871047585669</v>
      </c>
      <c r="G24" s="6" t="n">
        <f aca="false">F24*($B$3*B24)</f>
        <v>176676.014850935</v>
      </c>
      <c r="H24" s="20" t="n">
        <f aca="false">G24*E24</f>
        <v>1074543.52232338</v>
      </c>
      <c r="I24" s="20" t="n">
        <f aca="false">(E24-$B$2)*G24</f>
        <v>693806.71031962</v>
      </c>
      <c r="J24" s="7" t="n">
        <v>0.914713656443399</v>
      </c>
      <c r="K24" s="65" t="n">
        <f aca="false">($B$3*B24)*J24</f>
        <v>170136.740098472</v>
      </c>
      <c r="L24" s="8" t="n">
        <f aca="false">((E24-$B$7)*K24)</f>
        <v>1034771.65327891</v>
      </c>
      <c r="M24" s="8" t="n">
        <f aca="false">((E24-$B$7)-$B$2)*K24</f>
        <v>668126.9783667</v>
      </c>
      <c r="N24" s="7" t="n">
        <v>0.19</v>
      </c>
      <c r="O24" s="9" t="n">
        <f aca="false">N24*G24</f>
        <v>33568.4428216776</v>
      </c>
      <c r="P24" s="8" t="n">
        <f aca="false">((N24-$B$9))*K24</f>
        <v>32325.9806187097</v>
      </c>
      <c r="Q24" s="7" t="n">
        <v>0.06</v>
      </c>
      <c r="R24" s="9" t="n">
        <f aca="false">Q24*G24</f>
        <v>10600.5608910561</v>
      </c>
      <c r="S24" s="66" t="n">
        <f aca="false">(Q24-$B$10)*K24</f>
        <v>10208.2044059083</v>
      </c>
    </row>
    <row r="25" customFormat="false" ht="12.75" hidden="false" customHeight="false" outlineLevel="0" collapsed="false">
      <c r="A25" s="62" t="n">
        <v>37288</v>
      </c>
      <c r="B25" s="2" t="n">
        <v>28</v>
      </c>
      <c r="C25" s="63" t="n">
        <v>0</v>
      </c>
      <c r="D25" s="5" t="n">
        <v>5.827</v>
      </c>
      <c r="E25" s="64" t="n">
        <f aca="false">C25+D25</f>
        <v>5.827</v>
      </c>
      <c r="F25" s="5" t="n">
        <v>0.945725891557132</v>
      </c>
      <c r="G25" s="6" t="n">
        <f aca="false">F25*($B$3*B25)</f>
        <v>158881.949781598</v>
      </c>
      <c r="H25" s="20" t="n">
        <f aca="false">G25*E25</f>
        <v>925805.121377373</v>
      </c>
      <c r="I25" s="20" t="n">
        <f aca="false">(E25-$B$2)*G25</f>
        <v>583414.519598029</v>
      </c>
      <c r="J25" s="7" t="n">
        <v>0.907742599082259</v>
      </c>
      <c r="K25" s="65" t="n">
        <f aca="false">($B$3*B25)*J25</f>
        <v>152500.756645819</v>
      </c>
      <c r="L25" s="8" t="n">
        <f aca="false">((E25-$B$7)*K25)</f>
        <v>888621.90897519</v>
      </c>
      <c r="M25" s="8" t="n">
        <f aca="false">((E25-$B$7)-$B$2)*K25</f>
        <v>559982.778403449</v>
      </c>
      <c r="N25" s="7" t="n">
        <v>0.19</v>
      </c>
      <c r="O25" s="9" t="n">
        <f aca="false">N25*G25</f>
        <v>30187.5704585037</v>
      </c>
      <c r="P25" s="8" t="n">
        <f aca="false">((N25-$B$9))*K25</f>
        <v>28975.1437627057</v>
      </c>
      <c r="Q25" s="7" t="n">
        <v>0.06</v>
      </c>
      <c r="R25" s="9" t="n">
        <f aca="false">Q25*G25</f>
        <v>9532.91698689589</v>
      </c>
      <c r="S25" s="66" t="n">
        <f aca="false">(Q25-$B$10)*K25</f>
        <v>9150.04539874917</v>
      </c>
    </row>
    <row r="26" customFormat="false" ht="12.75" hidden="false" customHeight="false" outlineLevel="0" collapsed="false">
      <c r="A26" s="62" t="n">
        <v>37316</v>
      </c>
      <c r="B26" s="2" t="n">
        <v>31</v>
      </c>
      <c r="C26" s="63" t="n">
        <v>0</v>
      </c>
      <c r="D26" s="5" t="n">
        <v>5.467</v>
      </c>
      <c r="E26" s="64" t="n">
        <f aca="false">C26+D26</f>
        <v>5.467</v>
      </c>
      <c r="F26" s="5" t="n">
        <v>0.94200938330016</v>
      </c>
      <c r="G26" s="6" t="n">
        <f aca="false">F26*($B$3*B26)</f>
        <v>175213.74529383</v>
      </c>
      <c r="H26" s="20" t="n">
        <f aca="false">G26*E26</f>
        <v>957893.545521367</v>
      </c>
      <c r="I26" s="20" t="n">
        <f aca="false">(E26-$B$2)*G26</f>
        <v>580307.924413164</v>
      </c>
      <c r="J26" s="7" t="n">
        <v>0.901503055704848</v>
      </c>
      <c r="K26" s="65" t="n">
        <f aca="false">($B$3*B26)*J26</f>
        <v>167679.568361102</v>
      </c>
      <c r="L26" s="8" t="n">
        <f aca="false">((E26-$B$7)*K26)</f>
        <v>916704.200230143</v>
      </c>
      <c r="M26" s="8" t="n">
        <f aca="false">((E26-$B$7)-$B$2)*K26</f>
        <v>555354.730411969</v>
      </c>
      <c r="N26" s="7" t="n">
        <v>0.19</v>
      </c>
      <c r="O26" s="9" t="n">
        <f aca="false">N26*G26</f>
        <v>33290.6116058277</v>
      </c>
      <c r="P26" s="8" t="n">
        <f aca="false">((N26-$B$9))*K26</f>
        <v>31859.1179886093</v>
      </c>
      <c r="Q26" s="7" t="n">
        <v>0.06</v>
      </c>
      <c r="R26" s="9" t="n">
        <f aca="false">Q26*G26</f>
        <v>10512.8247176298</v>
      </c>
      <c r="S26" s="66" t="n">
        <f aca="false">(Q26-$B$10)*K26</f>
        <v>10060.7741016661</v>
      </c>
    </row>
    <row r="27" customFormat="false" ht="12.75" hidden="false" customHeight="false" outlineLevel="0" collapsed="false">
      <c r="A27" s="62" t="n">
        <v>37347</v>
      </c>
      <c r="B27" s="2" t="n">
        <v>30</v>
      </c>
      <c r="C27" s="63" t="n">
        <v>0</v>
      </c>
      <c r="D27" s="5" t="n">
        <v>4.597</v>
      </c>
      <c r="E27" s="64" t="n">
        <f aca="false">C27+D27</f>
        <v>4.597</v>
      </c>
      <c r="F27" s="5" t="n">
        <v>0.937905725517842</v>
      </c>
      <c r="G27" s="6" t="n">
        <f aca="false">F27*($B$3*B27)</f>
        <v>168823.030593212</v>
      </c>
      <c r="H27" s="20" t="n">
        <f aca="false">G27*E27</f>
        <v>776079.471636994</v>
      </c>
      <c r="I27" s="20" t="n">
        <f aca="false">(E27-$B$2)*G27</f>
        <v>412265.840708623</v>
      </c>
      <c r="J27" s="7" t="n">
        <v>0.894639404410613</v>
      </c>
      <c r="K27" s="65" t="n">
        <f aca="false">($B$3*B27)*J27</f>
        <v>161035.09279391</v>
      </c>
      <c r="L27" s="8" t="n">
        <f aca="false">((E27-$B$7)*K27)</f>
        <v>740278.321573606</v>
      </c>
      <c r="M27" s="8" t="n">
        <f aca="false">((E27-$B$7)-$B$2)*K27</f>
        <v>393247.696602729</v>
      </c>
      <c r="N27" s="7" t="n">
        <v>0.075</v>
      </c>
      <c r="O27" s="9" t="n">
        <f aca="false">N27*G27</f>
        <v>12661.7272944909</v>
      </c>
      <c r="P27" s="8" t="n">
        <f aca="false">((N27-$B$9))*K27</f>
        <v>12077.6319595433</v>
      </c>
      <c r="Q27" s="7" t="n">
        <v>0.01</v>
      </c>
      <c r="R27" s="9" t="n">
        <f aca="false">Q27*G27</f>
        <v>1688.23030593212</v>
      </c>
      <c r="S27" s="66" t="n">
        <f aca="false">(Q27-$B$10)*K27</f>
        <v>1610.3509279391</v>
      </c>
    </row>
    <row r="28" customFormat="false" ht="12.75" hidden="false" customHeight="false" outlineLevel="0" collapsed="false">
      <c r="A28" s="62" t="n">
        <v>37377</v>
      </c>
      <c r="B28" s="2" t="n">
        <v>31</v>
      </c>
      <c r="C28" s="63" t="n">
        <v>0</v>
      </c>
      <c r="D28" s="5" t="n">
        <v>4.39</v>
      </c>
      <c r="E28" s="64" t="n">
        <f aca="false">C28+D28</f>
        <v>4.39</v>
      </c>
      <c r="F28" s="5" t="n">
        <v>0.93393599517424</v>
      </c>
      <c r="G28" s="6" t="n">
        <f aca="false">F28*($B$3*B28)</f>
        <v>173712.095102409</v>
      </c>
      <c r="H28" s="20" t="n">
        <f aca="false">G28*E28</f>
        <v>762596.097499574</v>
      </c>
      <c r="I28" s="20" t="n">
        <f aca="false">(E28-$B$2)*G28</f>
        <v>388246.532553883</v>
      </c>
      <c r="J28" s="7" t="n">
        <v>0.888032491845647</v>
      </c>
      <c r="K28" s="65" t="n">
        <f aca="false">($B$3*B28)*J28</f>
        <v>165174.04348329</v>
      </c>
      <c r="L28" s="8" t="n">
        <f aca="false">((E28-$B$7)*K28)</f>
        <v>725114.050891644</v>
      </c>
      <c r="M28" s="8" t="n">
        <f aca="false">((E28-$B$7)-$B$2)*K28</f>
        <v>369163.987185154</v>
      </c>
      <c r="N28" s="7" t="n">
        <v>0.075</v>
      </c>
      <c r="O28" s="9" t="n">
        <f aca="false">N28*G28</f>
        <v>13028.4071326807</v>
      </c>
      <c r="P28" s="8" t="n">
        <f aca="false">((N28-$B$9))*K28</f>
        <v>12388.0532612468</v>
      </c>
      <c r="Q28" s="7" t="n">
        <v>0.01</v>
      </c>
      <c r="R28" s="9" t="n">
        <f aca="false">Q28*G28</f>
        <v>1737.12095102409</v>
      </c>
      <c r="S28" s="66" t="n">
        <f aca="false">(Q28-$B$10)*K28</f>
        <v>1651.7404348329</v>
      </c>
    </row>
    <row r="29" customFormat="false" ht="12.75" hidden="false" customHeight="false" outlineLevel="0" collapsed="false">
      <c r="A29" s="62" t="n">
        <v>37408</v>
      </c>
      <c r="B29" s="2" t="n">
        <v>30</v>
      </c>
      <c r="C29" s="63" t="n">
        <v>0</v>
      </c>
      <c r="D29" s="5" t="n">
        <v>4.35</v>
      </c>
      <c r="E29" s="64" t="n">
        <f aca="false">C29+D29</f>
        <v>4.35</v>
      </c>
      <c r="F29" s="5" t="n">
        <v>0.92985907278689</v>
      </c>
      <c r="G29" s="6" t="n">
        <f aca="false">F29*($B$3*B29)</f>
        <v>167374.63310164</v>
      </c>
      <c r="H29" s="20" t="n">
        <f aca="false">G29*E29</f>
        <v>728079.653992135</v>
      </c>
      <c r="I29" s="20" t="n">
        <f aca="false">(E29-$B$2)*G29</f>
        <v>367387.3196581</v>
      </c>
      <c r="J29" s="7" t="n">
        <v>0.88126355850164</v>
      </c>
      <c r="K29" s="65" t="n">
        <f aca="false">($B$3*B29)*J29</f>
        <v>158627.440530295</v>
      </c>
      <c r="L29" s="8" t="n">
        <f aca="false">((E29-$B$7)*K29)</f>
        <v>690029.366306784</v>
      </c>
      <c r="M29" s="8" t="n">
        <f aca="false">((E29-$B$7)-$B$2)*K29</f>
        <v>348187.231963998</v>
      </c>
      <c r="N29" s="7" t="n">
        <v>0.075</v>
      </c>
      <c r="O29" s="9" t="n">
        <f aca="false">N29*G29</f>
        <v>12553.097482623</v>
      </c>
      <c r="P29" s="8" t="n">
        <f aca="false">((N29-$B$9))*K29</f>
        <v>11897.0580397721</v>
      </c>
      <c r="Q29" s="7" t="n">
        <v>0.01</v>
      </c>
      <c r="R29" s="9" t="n">
        <f aca="false">Q29*G29</f>
        <v>1673.7463310164</v>
      </c>
      <c r="S29" s="66" t="n">
        <f aca="false">(Q29-$B$10)*K29</f>
        <v>1586.27440530295</v>
      </c>
    </row>
    <row r="30" customFormat="false" ht="12.75" hidden="false" customHeight="false" outlineLevel="0" collapsed="false">
      <c r="A30" s="62" t="n">
        <v>37438</v>
      </c>
      <c r="B30" s="2" t="n">
        <v>31</v>
      </c>
      <c r="C30" s="63" t="n">
        <v>0</v>
      </c>
      <c r="D30" s="5" t="n">
        <v>4.345</v>
      </c>
      <c r="E30" s="64" t="n">
        <f aca="false">C30+D30</f>
        <v>4.345</v>
      </c>
      <c r="F30" s="5" t="n">
        <v>0.925899570276659</v>
      </c>
      <c r="G30" s="6" t="n">
        <f aca="false">F30*($B$3*B30)</f>
        <v>172217.320071459</v>
      </c>
      <c r="H30" s="20" t="n">
        <f aca="false">G30*E30</f>
        <v>748284.255710487</v>
      </c>
      <c r="I30" s="20" t="n">
        <f aca="false">(E30-$B$2)*G30</f>
        <v>377155.930956494</v>
      </c>
      <c r="J30" s="7" t="n">
        <v>0.87473334366576</v>
      </c>
      <c r="K30" s="65" t="n">
        <f aca="false">($B$3*B30)*J30</f>
        <v>162700.401921831</v>
      </c>
      <c r="L30" s="8" t="n">
        <f aca="false">((E30-$B$7)*K30)</f>
        <v>706933.246350357</v>
      </c>
      <c r="M30" s="8" t="n">
        <f aca="false">((E30-$B$7)-$B$2)*K30</f>
        <v>356313.880208811</v>
      </c>
      <c r="N30" s="7" t="n">
        <v>0.075</v>
      </c>
      <c r="O30" s="9" t="n">
        <f aca="false">N30*G30</f>
        <v>12916.2990053594</v>
      </c>
      <c r="P30" s="8" t="n">
        <f aca="false">((N30-$B$9))*K30</f>
        <v>12202.5301441373</v>
      </c>
      <c r="Q30" s="7" t="n">
        <v>0.01</v>
      </c>
      <c r="R30" s="9" t="n">
        <f aca="false">Q30*G30</f>
        <v>1722.17320071459</v>
      </c>
      <c r="S30" s="66" t="n">
        <f aca="false">(Q30-$B$10)*K30</f>
        <v>1627.00401921831</v>
      </c>
    </row>
    <row r="31" customFormat="false" ht="12.75" hidden="false" customHeight="false" outlineLevel="0" collapsed="false">
      <c r="A31" s="62" t="n">
        <v>37469</v>
      </c>
      <c r="B31" s="2" t="n">
        <v>31</v>
      </c>
      <c r="C31" s="63" t="n">
        <v>0</v>
      </c>
      <c r="D31" s="5" t="n">
        <v>4.337</v>
      </c>
      <c r="E31" s="64" t="n">
        <f aca="false">C31+D31</f>
        <v>4.337</v>
      </c>
      <c r="F31" s="5" t="n">
        <v>0.921762631452218</v>
      </c>
      <c r="G31" s="6" t="n">
        <f aca="false">F31*($B$3*B31)</f>
        <v>171447.849450112</v>
      </c>
      <c r="H31" s="20" t="n">
        <f aca="false">G31*E31</f>
        <v>743569.323065138</v>
      </c>
      <c r="I31" s="20" t="n">
        <f aca="false">(E31-$B$2)*G31</f>
        <v>374099.207500145</v>
      </c>
      <c r="J31" s="7" t="n">
        <v>0.867977944166859</v>
      </c>
      <c r="K31" s="65" t="n">
        <f aca="false">($B$3*B31)*J31</f>
        <v>161443.897615036</v>
      </c>
      <c r="L31" s="8" t="n">
        <f aca="false">((E31-$B$7)*K31)</f>
        <v>700182.18395641</v>
      </c>
      <c r="M31" s="8" t="n">
        <f aca="false">((E31-$B$7)-$B$2)*K31</f>
        <v>352270.584596008</v>
      </c>
      <c r="N31" s="7" t="n">
        <v>0.075</v>
      </c>
      <c r="O31" s="9" t="n">
        <f aca="false">N31*G31</f>
        <v>12858.5887087584</v>
      </c>
      <c r="P31" s="8" t="n">
        <f aca="false">((N31-$B$9))*K31</f>
        <v>12108.2923211277</v>
      </c>
      <c r="Q31" s="7" t="n">
        <v>0.01</v>
      </c>
      <c r="R31" s="9" t="n">
        <f aca="false">Q31*G31</f>
        <v>1714.47849450112</v>
      </c>
      <c r="S31" s="66" t="n">
        <f aca="false">(Q31-$B$10)*K31</f>
        <v>1614.43897615036</v>
      </c>
    </row>
    <row r="32" customFormat="false" ht="12.75" hidden="false" customHeight="false" outlineLevel="0" collapsed="false">
      <c r="A32" s="62" t="n">
        <v>37500</v>
      </c>
      <c r="B32" s="2" t="n">
        <v>30</v>
      </c>
      <c r="C32" s="63" t="n">
        <v>0</v>
      </c>
      <c r="D32" s="5" t="n">
        <v>4.337</v>
      </c>
      <c r="E32" s="64" t="n">
        <f aca="false">C32+D32</f>
        <v>4.337</v>
      </c>
      <c r="F32" s="5" t="n">
        <v>0.917639994129434</v>
      </c>
      <c r="G32" s="6" t="n">
        <f aca="false">F32*($B$3*B32)</f>
        <v>165175.198943298</v>
      </c>
      <c r="H32" s="20" t="n">
        <f aca="false">G32*E32</f>
        <v>716364.837817084</v>
      </c>
      <c r="I32" s="20" t="n">
        <f aca="false">(E32-$B$2)*G32</f>
        <v>360412.284094276</v>
      </c>
      <c r="J32" s="7" t="n">
        <v>0.861270864840142</v>
      </c>
      <c r="K32" s="65" t="n">
        <f aca="false">($B$3*B32)*J32</f>
        <v>155028.755671226</v>
      </c>
      <c r="L32" s="8" t="n">
        <f aca="false">((E32-$B$7)*K32)</f>
        <v>672359.713346105</v>
      </c>
      <c r="M32" s="8" t="n">
        <f aca="false">((E32-$B$7)-$B$2)*K32</f>
        <v>338272.744874614</v>
      </c>
      <c r="N32" s="7" t="n">
        <v>0.075</v>
      </c>
      <c r="O32" s="9" t="n">
        <f aca="false">N32*G32</f>
        <v>12388.1399207474</v>
      </c>
      <c r="P32" s="8" t="n">
        <f aca="false">((N32-$B$9))*K32</f>
        <v>11627.1566753419</v>
      </c>
      <c r="Q32" s="7" t="n">
        <v>0.01</v>
      </c>
      <c r="R32" s="9" t="n">
        <f aca="false">Q32*G32</f>
        <v>1651.75198943298</v>
      </c>
      <c r="S32" s="66" t="n">
        <f aca="false">(Q32-$B$10)*K32</f>
        <v>1550.28755671226</v>
      </c>
    </row>
    <row r="33" customFormat="false" ht="12.75" hidden="false" customHeight="false" outlineLevel="0" collapsed="false">
      <c r="A33" s="62" t="n">
        <v>37530</v>
      </c>
      <c r="B33" s="2" t="n">
        <v>31</v>
      </c>
      <c r="C33" s="63" t="n">
        <v>0</v>
      </c>
      <c r="D33" s="5" t="n">
        <v>4.362</v>
      </c>
      <c r="E33" s="64" t="n">
        <f aca="false">C33+D33</f>
        <v>4.362</v>
      </c>
      <c r="F33" s="5" t="n">
        <v>0.913645210128517</v>
      </c>
      <c r="G33" s="6" t="n">
        <f aca="false">F33*($B$3*B33)</f>
        <v>169938.009083904</v>
      </c>
      <c r="H33" s="20" t="n">
        <f aca="false">G33*E33</f>
        <v>741269.59562399</v>
      </c>
      <c r="I33" s="20" t="n">
        <f aca="false">(E33-$B$2)*G33</f>
        <v>375053.186048177</v>
      </c>
      <c r="J33" s="7" t="n">
        <v>0.854808668551775</v>
      </c>
      <c r="K33" s="65" t="n">
        <f aca="false">($B$3*B33)*J33</f>
        <v>158994.41235063</v>
      </c>
      <c r="L33" s="8" t="n">
        <f aca="false">((E33-$B$7)*K33)</f>
        <v>693533.626673448</v>
      </c>
      <c r="M33" s="8" t="n">
        <f aca="false">((E33-$B$7)-$B$2)*K33</f>
        <v>350900.668057841</v>
      </c>
      <c r="N33" s="7" t="n">
        <v>0.075</v>
      </c>
      <c r="O33" s="9" t="n">
        <f aca="false">N33*G33</f>
        <v>12745.3506812928</v>
      </c>
      <c r="P33" s="8" t="n">
        <f aca="false">((N33-$B$9))*K33</f>
        <v>11924.5809262973</v>
      </c>
      <c r="Q33" s="7" t="n">
        <v>0.01</v>
      </c>
      <c r="R33" s="9" t="n">
        <f aca="false">Q33*G33</f>
        <v>1699.38009083904</v>
      </c>
      <c r="S33" s="66" t="n">
        <f aca="false">(Q33-$B$10)*K33</f>
        <v>1589.9441235063</v>
      </c>
    </row>
    <row r="34" customFormat="false" ht="12.75" hidden="false" customHeight="false" outlineLevel="0" collapsed="false">
      <c r="A34" s="62" t="n">
        <v>37561</v>
      </c>
      <c r="B34" s="2" t="n">
        <v>30</v>
      </c>
      <c r="C34" s="63" t="n">
        <v>0</v>
      </c>
      <c r="D34" s="5" t="n">
        <v>4.462</v>
      </c>
      <c r="E34" s="64" t="n">
        <f aca="false">C34+D34</f>
        <v>4.462</v>
      </c>
      <c r="F34" s="5" t="n">
        <v>0.909501579705412</v>
      </c>
      <c r="G34" s="6" t="n">
        <f aca="false">F34*($B$3*B34)</f>
        <v>163710.284346974</v>
      </c>
      <c r="H34" s="20" t="n">
        <f aca="false">G34*E34</f>
        <v>730475.288756199</v>
      </c>
      <c r="I34" s="20" t="n">
        <f aca="false">(E34-$B$2)*G34</f>
        <v>377679.625988469</v>
      </c>
      <c r="J34" s="7" t="n">
        <v>0.848150938973356</v>
      </c>
      <c r="K34" s="65" t="n">
        <f aca="false">($B$3*B34)*J34</f>
        <v>152667.169015204</v>
      </c>
      <c r="L34" s="8" t="n">
        <f aca="false">((E34-$B$7)*K34)</f>
        <v>681200.908145841</v>
      </c>
      <c r="M34" s="8" t="n">
        <f aca="false">((E34-$B$7)-$B$2)*K34</f>
        <v>352203.158918076</v>
      </c>
      <c r="N34" s="7" t="n">
        <v>0.14</v>
      </c>
      <c r="O34" s="9" t="n">
        <f aca="false">N34*G34</f>
        <v>22919.4398085764</v>
      </c>
      <c r="P34" s="8" t="n">
        <f aca="false">((N34-$B$9))*K34</f>
        <v>21373.4036621286</v>
      </c>
      <c r="Q34" s="7" t="n">
        <v>0.02</v>
      </c>
      <c r="R34" s="9" t="n">
        <f aca="false">Q34*G34</f>
        <v>3274.20568693948</v>
      </c>
      <c r="S34" s="66" t="n">
        <f aca="false">(Q34-$B$10)*K34</f>
        <v>3053.34338030408</v>
      </c>
    </row>
    <row r="35" customFormat="false" ht="12.75" hidden="false" customHeight="false" outlineLevel="0" collapsed="false">
      <c r="A35" s="62" t="n">
        <v>37591</v>
      </c>
      <c r="B35" s="2" t="n">
        <v>31</v>
      </c>
      <c r="C35" s="63" t="n">
        <v>0</v>
      </c>
      <c r="D35" s="5" t="n">
        <v>4.562</v>
      </c>
      <c r="E35" s="64" t="n">
        <f aca="false">C35+D35</f>
        <v>4.562</v>
      </c>
      <c r="F35" s="5" t="n">
        <v>0.905501293519062</v>
      </c>
      <c r="G35" s="6" t="n">
        <f aca="false">F35*($B$3*B35)</f>
        <v>168423.240594545</v>
      </c>
      <c r="H35" s="20" t="n">
        <f aca="false">G35*E35</f>
        <v>768346.823592317</v>
      </c>
      <c r="I35" s="20" t="n">
        <f aca="false">(E35-$B$2)*G35</f>
        <v>405394.740111071</v>
      </c>
      <c r="J35" s="7" t="n">
        <v>0.841749860235833</v>
      </c>
      <c r="K35" s="65" t="n">
        <f aca="false">($B$3*B35)*J35</f>
        <v>156565.474003865</v>
      </c>
      <c r="L35" s="8" t="n">
        <f aca="false">((E35-$B$7)*K35)</f>
        <v>714251.692405632</v>
      </c>
      <c r="M35" s="8" t="n">
        <f aca="false">((E35-$B$7)-$B$2)*K35</f>
        <v>376853.095927303</v>
      </c>
      <c r="N35" s="7" t="n">
        <v>0.14</v>
      </c>
      <c r="O35" s="9" t="n">
        <f aca="false">N35*G35</f>
        <v>23579.2536832364</v>
      </c>
      <c r="P35" s="8" t="n">
        <f aca="false">((N35-$B$9))*K35</f>
        <v>21919.1663605411</v>
      </c>
      <c r="Q35" s="7" t="n">
        <v>0.02</v>
      </c>
      <c r="R35" s="9" t="n">
        <f aca="false">Q35*G35</f>
        <v>3368.46481189091</v>
      </c>
      <c r="S35" s="66" t="n">
        <f aca="false">(Q35-$B$10)*K35</f>
        <v>3131.3094800773</v>
      </c>
    </row>
    <row r="36" customFormat="false" ht="12.75" hidden="false" customHeight="false" outlineLevel="0" collapsed="false">
      <c r="A36" s="62" t="n">
        <v>37622</v>
      </c>
      <c r="B36" s="2" t="n">
        <v>31</v>
      </c>
      <c r="C36" s="63" t="n">
        <v>0</v>
      </c>
      <c r="D36" s="5" t="n">
        <v>4.604</v>
      </c>
      <c r="E36" s="64" t="n">
        <f aca="false">C36+D36</f>
        <v>4.604</v>
      </c>
      <c r="F36" s="5" t="n">
        <v>0.901348159661329</v>
      </c>
      <c r="G36" s="6" t="n">
        <f aca="false">F36*($B$3*B36)</f>
        <v>167650.757697007</v>
      </c>
      <c r="H36" s="20" t="n">
        <f aca="false">G36*E36</f>
        <v>771864.088437021</v>
      </c>
      <c r="I36" s="20" t="n">
        <f aca="false">(E36-$B$2)*G36</f>
        <v>410576.705599971</v>
      </c>
      <c r="J36" s="7" t="n">
        <v>0.835151634345255</v>
      </c>
      <c r="K36" s="65" t="n">
        <f aca="false">($B$3*B36)*J36</f>
        <v>155338.203988218</v>
      </c>
      <c r="L36" s="8" t="n">
        <f aca="false">((E36-$B$7)*K36)</f>
        <v>715177.091161753</v>
      </c>
      <c r="M36" s="8" t="n">
        <f aca="false">((E36-$B$8)-$B$2)*K36</f>
        <v>380423.261567145</v>
      </c>
      <c r="N36" s="7" t="n">
        <v>0.14</v>
      </c>
      <c r="O36" s="9" t="n">
        <f aca="false">N36*G36</f>
        <v>23471.106077581</v>
      </c>
      <c r="P36" s="8" t="n">
        <f aca="false">((N36-$B$9))*K36</f>
        <v>21747.3485583505</v>
      </c>
      <c r="Q36" s="7" t="n">
        <v>0.02</v>
      </c>
      <c r="R36" s="9" t="n">
        <f aca="false">Q36*G36</f>
        <v>3353.01515394014</v>
      </c>
      <c r="S36" s="66" t="n">
        <f aca="false">(Q36-$B$10)*K36</f>
        <v>3106.76407976435</v>
      </c>
    </row>
    <row r="37" customFormat="false" ht="12.75" hidden="false" customHeight="false" outlineLevel="0" collapsed="false">
      <c r="A37" s="62" t="n">
        <v>37653</v>
      </c>
      <c r="B37" s="2" t="n">
        <v>28</v>
      </c>
      <c r="C37" s="63" t="n">
        <v>0</v>
      </c>
      <c r="D37" s="5" t="n">
        <v>4.429</v>
      </c>
      <c r="E37" s="64" t="n">
        <f aca="false">C37+D37</f>
        <v>4.429</v>
      </c>
      <c r="F37" s="5" t="n">
        <v>0.897165770681912</v>
      </c>
      <c r="G37" s="6" t="n">
        <f aca="false">F37*($B$3*B37)</f>
        <v>150723.849474561</v>
      </c>
      <c r="H37" s="20" t="n">
        <f aca="false">G37*E37</f>
        <v>667555.929322832</v>
      </c>
      <c r="I37" s="20" t="n">
        <f aca="false">(E37-$B$2)*G37</f>
        <v>342746.033705152</v>
      </c>
      <c r="J37" s="7" t="n">
        <v>0.828561372326221</v>
      </c>
      <c r="K37" s="65" t="n">
        <f aca="false">($B$3*B37)*J37</f>
        <v>139198.310550805</v>
      </c>
      <c r="L37" s="8" t="n">
        <f aca="false">((E37-$B$7)*K37)</f>
        <v>616509.317429516</v>
      </c>
      <c r="M37" s="8" t="n">
        <f aca="false">((E37-$B$8)-$B$2)*K37</f>
        <v>316536.958192531</v>
      </c>
      <c r="N37" s="7" t="n">
        <v>0.14</v>
      </c>
      <c r="O37" s="9" t="n">
        <f aca="false">N37*G37</f>
        <v>21101.3389264386</v>
      </c>
      <c r="P37" s="8" t="n">
        <f aca="false">((N37-$B$9))*K37</f>
        <v>19487.7634771127</v>
      </c>
      <c r="Q37" s="7" t="n">
        <v>0.02</v>
      </c>
      <c r="R37" s="9" t="n">
        <f aca="false">Q37*G37</f>
        <v>3014.47698949123</v>
      </c>
      <c r="S37" s="66" t="n">
        <f aca="false">(Q37-$B$10)*K37</f>
        <v>2783.9662110161</v>
      </c>
    </row>
    <row r="38" customFormat="false" ht="12.75" hidden="false" customHeight="false" outlineLevel="0" collapsed="false">
      <c r="A38" s="62" t="n">
        <v>37681</v>
      </c>
      <c r="B38" s="2" t="n">
        <v>31</v>
      </c>
      <c r="C38" s="63" t="n">
        <v>0</v>
      </c>
      <c r="D38" s="5" t="n">
        <v>4.189</v>
      </c>
      <c r="E38" s="64" t="n">
        <f aca="false">C38+D38</f>
        <v>4.189</v>
      </c>
      <c r="F38" s="5" t="n">
        <v>0.89339271605416</v>
      </c>
      <c r="G38" s="6" t="n">
        <f aca="false">F38*($B$3*B38)</f>
        <v>166171.045186074</v>
      </c>
      <c r="H38" s="20" t="n">
        <f aca="false">G38*E38</f>
        <v>696090.508284463</v>
      </c>
      <c r="I38" s="20" t="n">
        <f aca="false">(E38-$B$2)*G38</f>
        <v>337991.905908474</v>
      </c>
      <c r="J38" s="7" t="n">
        <v>0.822642662407943</v>
      </c>
      <c r="K38" s="65" t="n">
        <f aca="false">($B$3*B38)*J38</f>
        <v>153011.535207877</v>
      </c>
      <c r="L38" s="8" t="n">
        <f aca="false">((E38-$B$7)*K38)</f>
        <v>640965.320985798</v>
      </c>
      <c r="M38" s="8" t="n">
        <f aca="false">((E38-$B$8)-$B$2)*K38</f>
        <v>311225.462612823</v>
      </c>
      <c r="N38" s="7" t="n">
        <v>0.14</v>
      </c>
      <c r="O38" s="9" t="n">
        <f aca="false">N38*G38</f>
        <v>23263.9463260503</v>
      </c>
      <c r="P38" s="8" t="n">
        <f aca="false">((N38-$B$9))*K38</f>
        <v>21421.6149291028</v>
      </c>
      <c r="Q38" s="7" t="n">
        <v>0.02</v>
      </c>
      <c r="R38" s="9" t="n">
        <f aca="false">Q38*G38</f>
        <v>3323.42090372147</v>
      </c>
      <c r="S38" s="66" t="n">
        <f aca="false">(Q38-$B$10)*K38</f>
        <v>3060.23070415755</v>
      </c>
    </row>
    <row r="39" customFormat="false" ht="12.75" hidden="false" customHeight="false" outlineLevel="0" collapsed="false">
      <c r="A39" s="62" t="n">
        <v>37712</v>
      </c>
      <c r="B39" s="2" t="n">
        <v>30</v>
      </c>
      <c r="C39" s="63" t="n">
        <v>0</v>
      </c>
      <c r="D39" s="5" t="n">
        <v>3.886</v>
      </c>
      <c r="E39" s="64" t="n">
        <f aca="false">C39+D39</f>
        <v>3.886</v>
      </c>
      <c r="F39" s="5" t="n">
        <v>0.889244965174254</v>
      </c>
      <c r="G39" s="6" t="n">
        <f aca="false">F39*($B$3*B39)</f>
        <v>160064.093731366</v>
      </c>
      <c r="H39" s="20" t="n">
        <f aca="false">G39*E39</f>
        <v>622009.068240087</v>
      </c>
      <c r="I39" s="20" t="n">
        <f aca="false">(E39-$B$2)*G39</f>
        <v>277070.946248994</v>
      </c>
      <c r="J39" s="7" t="n">
        <v>0.816149060353445</v>
      </c>
      <c r="K39" s="65" t="n">
        <f aca="false">($B$3*B39)*J39</f>
        <v>146906.83086362</v>
      </c>
      <c r="L39" s="8" t="n">
        <f aca="false">((E39-$B$7)*K39)</f>
        <v>570879.944736027</v>
      </c>
      <c r="M39" s="8" t="n">
        <f aca="false">((E39-$B$8)-$B$2)*K39</f>
        <v>254295.724224926</v>
      </c>
      <c r="N39" s="7" t="n">
        <v>0.065</v>
      </c>
      <c r="O39" s="9" t="n">
        <f aca="false">N39*G39</f>
        <v>10404.1660925388</v>
      </c>
      <c r="P39" s="8" t="n">
        <f aca="false">((N39-$B$9))*K39</f>
        <v>9548.9440061353</v>
      </c>
      <c r="Q39" s="7" t="n">
        <v>0.005</v>
      </c>
      <c r="R39" s="9" t="n">
        <f aca="false">Q39*G39</f>
        <v>800.320468656828</v>
      </c>
      <c r="S39" s="66" t="n">
        <f aca="false">(Q39-$B$10)*K39</f>
        <v>734.5341543181</v>
      </c>
    </row>
    <row r="40" customFormat="false" ht="12.75" hidden="false" customHeight="false" outlineLevel="0" collapsed="false">
      <c r="A40" s="62" t="n">
        <v>37742</v>
      </c>
      <c r="B40" s="2" t="n">
        <v>31</v>
      </c>
      <c r="C40" s="63" t="n">
        <v>0</v>
      </c>
      <c r="D40" s="5" t="n">
        <v>3.811</v>
      </c>
      <c r="E40" s="64" t="n">
        <f aca="false">C40+D40</f>
        <v>3.811</v>
      </c>
      <c r="F40" s="5" t="n">
        <v>0.885270474763517</v>
      </c>
      <c r="G40" s="6" t="n">
        <f aca="false">F40*($B$3*B40)</f>
        <v>164660.308306014</v>
      </c>
      <c r="H40" s="20" t="n">
        <f aca="false">G40*E40</f>
        <v>627520.43495422</v>
      </c>
      <c r="I40" s="20" t="n">
        <f aca="false">(E40-$B$2)*G40</f>
        <v>272677.47055476</v>
      </c>
      <c r="J40" s="7" t="n">
        <v>0.809932696657189</v>
      </c>
      <c r="K40" s="65" t="n">
        <f aca="false">($B$3*B40)*J40</f>
        <v>150647.481578237</v>
      </c>
      <c r="L40" s="8" t="n">
        <f aca="false">((E40-$B$7)*K40)</f>
        <v>574117.552294662</v>
      </c>
      <c r="M40" s="8" t="n">
        <f aca="false">((E40-$B$8)-$B$2)*K40</f>
        <v>249472.229493561</v>
      </c>
      <c r="N40" s="7" t="n">
        <v>0.065</v>
      </c>
      <c r="O40" s="9" t="n">
        <f aca="false">N40*G40</f>
        <v>10702.9200398909</v>
      </c>
      <c r="P40" s="8" t="n">
        <f aca="false">((N40-$B$9))*K40</f>
        <v>9792.08630258541</v>
      </c>
      <c r="Q40" s="7" t="n">
        <v>0.005</v>
      </c>
      <c r="R40" s="9" t="n">
        <f aca="false">Q40*G40</f>
        <v>823.301541530071</v>
      </c>
      <c r="S40" s="66" t="n">
        <f aca="false">(Q40-$B$10)*K40</f>
        <v>753.237407891185</v>
      </c>
    </row>
    <row r="41" customFormat="false" ht="12.75" hidden="false" customHeight="false" outlineLevel="0" collapsed="false">
      <c r="A41" s="62" t="n">
        <v>37773</v>
      </c>
      <c r="B41" s="2" t="n">
        <v>30</v>
      </c>
      <c r="C41" s="63" t="n">
        <v>0</v>
      </c>
      <c r="D41" s="5" t="n">
        <v>3.815</v>
      </c>
      <c r="E41" s="64" t="n">
        <f aca="false">C41+D41</f>
        <v>3.815</v>
      </c>
      <c r="F41" s="5" t="n">
        <v>0.881172750967533</v>
      </c>
      <c r="G41" s="6" t="n">
        <f aca="false">F41*($B$3*B41)</f>
        <v>158611.095174156</v>
      </c>
      <c r="H41" s="20" t="n">
        <f aca="false">G41*E41</f>
        <v>605101.328089405</v>
      </c>
      <c r="I41" s="20" t="n">
        <f aca="false">(E41-$B$2)*G41</f>
        <v>263294.417989099</v>
      </c>
      <c r="J41" s="7" t="n">
        <v>0.803550439946182</v>
      </c>
      <c r="K41" s="65" t="n">
        <f aca="false">($B$3*B41)*J41</f>
        <v>144639.079190313</v>
      </c>
      <c r="L41" s="8" t="n">
        <f aca="false">((E41-$B$7)*K41)</f>
        <v>551798.087111043</v>
      </c>
      <c r="M41" s="8" t="n">
        <f aca="false">((E41-$B$8)-$B$2)*K41</f>
        <v>240100.871455919</v>
      </c>
      <c r="N41" s="7" t="n">
        <v>0.065</v>
      </c>
      <c r="O41" s="9" t="n">
        <f aca="false">N41*G41</f>
        <v>10309.7211863201</v>
      </c>
      <c r="P41" s="8" t="n">
        <f aca="false">((N41-$B$9))*K41</f>
        <v>9401.54014737033</v>
      </c>
      <c r="Q41" s="7" t="n">
        <v>0.005</v>
      </c>
      <c r="R41" s="9" t="n">
        <f aca="false">Q41*G41</f>
        <v>793.05547587078</v>
      </c>
      <c r="S41" s="66" t="n">
        <f aca="false">(Q41-$B$10)*K41</f>
        <v>723.195395951564</v>
      </c>
    </row>
    <row r="42" customFormat="false" ht="12.75" hidden="false" customHeight="false" outlineLevel="0" collapsed="false">
      <c r="A42" s="62" t="n">
        <v>37803</v>
      </c>
      <c r="B42" s="2" t="n">
        <v>31</v>
      </c>
      <c r="C42" s="63" t="n">
        <v>0</v>
      </c>
      <c r="D42" s="5" t="n">
        <v>3.83</v>
      </c>
      <c r="E42" s="64" t="n">
        <f aca="false">C42+D42</f>
        <v>3.83</v>
      </c>
      <c r="F42" s="5" t="n">
        <v>0.877213551528926</v>
      </c>
      <c r="G42" s="6" t="n">
        <f aca="false">F42*($B$3*B42)</f>
        <v>163161.72058438</v>
      </c>
      <c r="H42" s="20" t="n">
        <f aca="false">G42*E42</f>
        <v>624909.389838177</v>
      </c>
      <c r="I42" s="20" t="n">
        <f aca="false">(E42-$B$2)*G42</f>
        <v>273295.881978837</v>
      </c>
      <c r="J42" s="7" t="n">
        <v>0.797411500322561</v>
      </c>
      <c r="K42" s="65" t="n">
        <f aca="false">($B$3*B42)*J42</f>
        <v>148318.539059996</v>
      </c>
      <c r="L42" s="8" t="n">
        <f aca="false">((E42-$B$7)*K42)</f>
        <v>568060.004599786</v>
      </c>
      <c r="M42" s="8" t="n">
        <f aca="false">((E42-$B$8)-$B$2)*K42</f>
        <v>248433.552925494</v>
      </c>
      <c r="N42" s="7" t="n">
        <v>0.065</v>
      </c>
      <c r="O42" s="9" t="n">
        <f aca="false">N42*G42</f>
        <v>10605.5118379847</v>
      </c>
      <c r="P42" s="8" t="n">
        <f aca="false">((N42-$B$9))*K42</f>
        <v>9640.70503889976</v>
      </c>
      <c r="Q42" s="7" t="n">
        <v>0.005</v>
      </c>
      <c r="R42" s="9" t="n">
        <f aca="false">Q42*G42</f>
        <v>815.808602921902</v>
      </c>
      <c r="S42" s="66" t="n">
        <f aca="false">(Q42-$B$10)*K42</f>
        <v>741.592695299982</v>
      </c>
    </row>
    <row r="43" customFormat="false" ht="12.75" hidden="false" customHeight="false" outlineLevel="0" collapsed="false">
      <c r="A43" s="62" t="n">
        <v>37834</v>
      </c>
      <c r="B43" s="2" t="n">
        <v>31</v>
      </c>
      <c r="C43" s="63" t="n">
        <v>0</v>
      </c>
      <c r="D43" s="5" t="n">
        <v>3.83</v>
      </c>
      <c r="E43" s="64" t="n">
        <f aca="false">C43+D43</f>
        <v>3.83</v>
      </c>
      <c r="F43" s="5" t="n">
        <v>0.873127632502617</v>
      </c>
      <c r="G43" s="6" t="n">
        <f aca="false">F43*($B$3*B43)</f>
        <v>162401.739645487</v>
      </c>
      <c r="H43" s="20" t="n">
        <f aca="false">G43*E43</f>
        <v>621998.662842214</v>
      </c>
      <c r="I43" s="20" t="n">
        <f aca="false">(E43-$B$2)*G43</f>
        <v>272022.91390619</v>
      </c>
      <c r="J43" s="7" t="n">
        <v>0.791105257006073</v>
      </c>
      <c r="K43" s="65" t="n">
        <f aca="false">($B$3*B43)*J43</f>
        <v>147145.57780313</v>
      </c>
      <c r="L43" s="8" t="n">
        <f aca="false">((E43-$B$7)*K43)</f>
        <v>563567.562985987</v>
      </c>
      <c r="M43" s="8" t="n">
        <f aca="false">((E43-$B$8)-$B$2)*K43</f>
        <v>246468.842820242</v>
      </c>
      <c r="N43" s="7" t="n">
        <v>0.065</v>
      </c>
      <c r="O43" s="9" t="n">
        <f aca="false">N43*G43</f>
        <v>10556.1130769566</v>
      </c>
      <c r="P43" s="8" t="n">
        <f aca="false">((N43-$B$9))*K43</f>
        <v>9564.46255720343</v>
      </c>
      <c r="Q43" s="7" t="n">
        <v>0.005</v>
      </c>
      <c r="R43" s="9" t="n">
        <f aca="false">Q43*G43</f>
        <v>812.008698227434</v>
      </c>
      <c r="S43" s="66" t="n">
        <f aca="false">(Q43-$B$10)*K43</f>
        <v>735.727889015648</v>
      </c>
    </row>
    <row r="44" customFormat="false" ht="12.75" hidden="false" customHeight="false" outlineLevel="0" collapsed="false">
      <c r="A44" s="62" t="n">
        <v>37865</v>
      </c>
      <c r="B44" s="2" t="n">
        <v>30</v>
      </c>
      <c r="C44" s="63" t="n">
        <v>0</v>
      </c>
      <c r="D44" s="5" t="n">
        <v>3.851</v>
      </c>
      <c r="E44" s="64" t="n">
        <f aca="false">C44+D44</f>
        <v>3.851</v>
      </c>
      <c r="F44" s="5" t="n">
        <v>0.869050866719514</v>
      </c>
      <c r="G44" s="6" t="n">
        <f aca="false">F44*($B$3*B44)</f>
        <v>156429.156009512</v>
      </c>
      <c r="H44" s="20" t="n">
        <f aca="false">G44*E44</f>
        <v>602408.679792633</v>
      </c>
      <c r="I44" s="20" t="n">
        <f aca="false">(E44-$B$2)*G44</f>
        <v>265303.848592133</v>
      </c>
      <c r="J44" s="7" t="n">
        <v>0.784840135183642</v>
      </c>
      <c r="K44" s="65" t="n">
        <f aca="false">($B$3*B44)*J44</f>
        <v>141271.224333056</v>
      </c>
      <c r="L44" s="8" t="n">
        <f aca="false">((E44-$B$7)*K44)</f>
        <v>544035.484906597</v>
      </c>
      <c r="M44" s="8" t="n">
        <f aca="false">((E44-$B$8)-$B$2)*K44</f>
        <v>239595.996468862</v>
      </c>
      <c r="N44" s="7" t="n">
        <v>0.065</v>
      </c>
      <c r="O44" s="9" t="n">
        <f aca="false">N44*G44</f>
        <v>10167.8951406183</v>
      </c>
      <c r="P44" s="8" t="n">
        <f aca="false">((N44-$B$9))*K44</f>
        <v>9182.62958164861</v>
      </c>
      <c r="Q44" s="7" t="n">
        <v>0.005</v>
      </c>
      <c r="R44" s="9" t="n">
        <f aca="false">Q44*G44</f>
        <v>782.145780047562</v>
      </c>
      <c r="S44" s="66" t="n">
        <f aca="false">(Q44-$B$10)*K44</f>
        <v>706.356121665278</v>
      </c>
    </row>
    <row r="45" customFormat="false" ht="12.75" hidden="false" customHeight="false" outlineLevel="0" collapsed="false">
      <c r="A45" s="62" t="n">
        <v>37895</v>
      </c>
      <c r="B45" s="2" t="n">
        <v>31</v>
      </c>
      <c r="C45" s="63" t="n">
        <v>0</v>
      </c>
      <c r="D45" s="5" t="n">
        <v>3.876</v>
      </c>
      <c r="E45" s="64" t="n">
        <f aca="false">C45+D45</f>
        <v>3.876</v>
      </c>
      <c r="F45" s="5" t="n">
        <v>0.865113678107979</v>
      </c>
      <c r="G45" s="6" t="n">
        <f aca="false">F45*($B$3*B45)</f>
        <v>160911.144128084</v>
      </c>
      <c r="H45" s="20" t="n">
        <f aca="false">G45*E45</f>
        <v>623691.594640454</v>
      </c>
      <c r="I45" s="20" t="n">
        <f aca="false">(E45-$B$2)*G45</f>
        <v>276928.079044433</v>
      </c>
      <c r="J45" s="7" t="n">
        <v>0.778815479267106</v>
      </c>
      <c r="K45" s="65" t="n">
        <f aca="false">($B$3*B45)*J45</f>
        <v>144859.679143682</v>
      </c>
      <c r="L45" s="8" t="n">
        <f aca="false">((E45-$B$7)*K45)</f>
        <v>561476.11636091</v>
      </c>
      <c r="M45" s="8" t="n">
        <f aca="false">((E45-$B$8)-$B$2)*K45</f>
        <v>249303.507806276</v>
      </c>
      <c r="N45" s="7" t="n">
        <v>0.065</v>
      </c>
      <c r="O45" s="9" t="n">
        <f aca="false">N45*G45</f>
        <v>10459.2243683255</v>
      </c>
      <c r="P45" s="8" t="n">
        <f aca="false">((N45-$B$9))*K45</f>
        <v>9415.87914433931</v>
      </c>
      <c r="Q45" s="7" t="n">
        <v>0.005</v>
      </c>
      <c r="R45" s="9" t="n">
        <f aca="false">Q45*G45</f>
        <v>804.555720640421</v>
      </c>
      <c r="S45" s="66" t="n">
        <f aca="false">(Q45-$B$10)*K45</f>
        <v>724.298395718408</v>
      </c>
    </row>
    <row r="46" customFormat="false" ht="12.75" hidden="false" customHeight="false" outlineLevel="0" collapsed="false">
      <c r="A46" s="62" t="n">
        <v>37926</v>
      </c>
      <c r="B46" s="2" t="n">
        <v>30</v>
      </c>
      <c r="C46" s="63" t="n">
        <v>0</v>
      </c>
      <c r="D46" s="5" t="n">
        <v>4.011</v>
      </c>
      <c r="E46" s="64" t="n">
        <f aca="false">C46+D46</f>
        <v>4.011</v>
      </c>
      <c r="F46" s="5" t="n">
        <v>0.861053421847769</v>
      </c>
      <c r="G46" s="6" t="n">
        <f aca="false">F46*($B$3*B46)</f>
        <v>154989.615932598</v>
      </c>
      <c r="H46" s="20" t="n">
        <f aca="false">G46*E46</f>
        <v>621663.349505652</v>
      </c>
      <c r="I46" s="20" t="n">
        <f aca="false">(E46-$B$2)*G46</f>
        <v>287660.727170903</v>
      </c>
      <c r="J46" s="7" t="n">
        <v>0.772629282360838</v>
      </c>
      <c r="K46" s="65" t="n">
        <f aca="false">($B$3*B46)*J46</f>
        <v>139073.270824951</v>
      </c>
      <c r="L46" s="8" t="n">
        <f aca="false">((E46-$B$7)*K46)</f>
        <v>557822.889278878</v>
      </c>
      <c r="M46" s="8" t="n">
        <f aca="false">((E46-$B$8)-$B$2)*K46</f>
        <v>258119.990651109</v>
      </c>
      <c r="N46" s="7" t="n">
        <v>0.13</v>
      </c>
      <c r="O46" s="9" t="n">
        <f aca="false">N46*G46</f>
        <v>20148.6500712378</v>
      </c>
      <c r="P46" s="8" t="n">
        <f aca="false">((N46-$B$9))*K46</f>
        <v>18079.5252072436</v>
      </c>
      <c r="Q46" s="7" t="n">
        <v>0.01</v>
      </c>
      <c r="R46" s="9" t="n">
        <f aca="false">Q46*G46</f>
        <v>1549.89615932598</v>
      </c>
      <c r="S46" s="66" t="n">
        <f aca="false">(Q46-$B$10)*K46</f>
        <v>1390.73270824951</v>
      </c>
    </row>
    <row r="47" customFormat="false" ht="12.75" hidden="false" customHeight="false" outlineLevel="0" collapsed="false">
      <c r="A47" s="62" t="n">
        <v>37956</v>
      </c>
      <c r="B47" s="2" t="n">
        <v>31</v>
      </c>
      <c r="C47" s="63" t="n">
        <v>0</v>
      </c>
      <c r="D47" s="5" t="n">
        <v>4.136</v>
      </c>
      <c r="E47" s="64" t="n">
        <f aca="false">C47+D47</f>
        <v>4.136</v>
      </c>
      <c r="F47" s="5" t="n">
        <v>0.857132918119075</v>
      </c>
      <c r="G47" s="6" t="n">
        <f aca="false">F47*($B$3*B47)</f>
        <v>159426.722770148</v>
      </c>
      <c r="H47" s="20" t="n">
        <f aca="false">G47*E47</f>
        <v>659388.925377332</v>
      </c>
      <c r="I47" s="20" t="n">
        <f aca="false">(E47-$B$2)*G47</f>
        <v>315824.337807663</v>
      </c>
      <c r="J47" s="7" t="n">
        <v>0.766681209908701</v>
      </c>
      <c r="K47" s="65" t="n">
        <f aca="false">($B$3*B47)*J47</f>
        <v>142602.705043018</v>
      </c>
      <c r="L47" s="8" t="n">
        <f aca="false">((E47-$B$7)*K47)</f>
        <v>589804.788057924</v>
      </c>
      <c r="M47" s="8" t="n">
        <f aca="false">((E47-$B$8)-$B$2)*K47</f>
        <v>282495.95869022</v>
      </c>
      <c r="N47" s="7" t="n">
        <v>0.13</v>
      </c>
      <c r="O47" s="9" t="n">
        <f aca="false">N47*G47</f>
        <v>20725.4739601192</v>
      </c>
      <c r="P47" s="8" t="n">
        <f aca="false">((N47-$B$9))*K47</f>
        <v>18538.3516555924</v>
      </c>
      <c r="Q47" s="7" t="n">
        <v>0.01</v>
      </c>
      <c r="R47" s="9" t="n">
        <f aca="false">Q47*G47</f>
        <v>1594.26722770148</v>
      </c>
      <c r="S47" s="66" t="n">
        <f aca="false">(Q47-$B$10)*K47</f>
        <v>1426.02705043018</v>
      </c>
    </row>
    <row r="48" customFormat="false" ht="12.75" hidden="false" customHeight="false" outlineLevel="0" collapsed="false">
      <c r="A48" s="62" t="n">
        <v>37987</v>
      </c>
      <c r="B48" s="2" t="n">
        <v>31</v>
      </c>
      <c r="C48" s="63" t="n">
        <v>0</v>
      </c>
      <c r="D48" s="5" t="n">
        <v>4.165</v>
      </c>
      <c r="E48" s="64" t="n">
        <f aca="false">C48+D48</f>
        <v>4.165</v>
      </c>
      <c r="F48" s="5" t="n">
        <v>0.853070760297535</v>
      </c>
      <c r="G48" s="6" t="n">
        <f aca="false">F48*($B$3*B48)</f>
        <v>158671.161415341</v>
      </c>
      <c r="H48" s="20" t="n">
        <f aca="false">G48*E48</f>
        <v>660865.387294897</v>
      </c>
      <c r="I48" s="20" t="n">
        <f aca="false">(E48-$B$2)*G48</f>
        <v>318929.034444836</v>
      </c>
      <c r="J48" s="7" t="n">
        <v>0.760556977071877</v>
      </c>
      <c r="K48" s="65" t="n">
        <f aca="false">($B$3*B48)*J48</f>
        <v>141463.597735369</v>
      </c>
      <c r="L48" s="8" t="n">
        <f aca="false">((E48-$B$7)*K48)</f>
        <v>589195.884567812</v>
      </c>
      <c r="M48" s="8" t="n">
        <f aca="false">((E48-$B$8)-$B$2)*K48</f>
        <v>284341.831448092</v>
      </c>
      <c r="N48" s="7" t="n">
        <v>0.13</v>
      </c>
      <c r="O48" s="9" t="n">
        <f aca="false">N48*G48</f>
        <v>20627.2509839944</v>
      </c>
      <c r="P48" s="8" t="n">
        <f aca="false">((N48-$B$9))*K48</f>
        <v>18390.267705598</v>
      </c>
      <c r="Q48" s="7" t="n">
        <v>0.01</v>
      </c>
      <c r="R48" s="9" t="n">
        <f aca="false">Q48*G48</f>
        <v>1586.71161415341</v>
      </c>
      <c r="S48" s="66" t="n">
        <f aca="false">(Q48-$B$10)*K48</f>
        <v>1414.63597735369</v>
      </c>
    </row>
    <row r="49" customFormat="false" ht="12.75" hidden="false" customHeight="false" outlineLevel="0" collapsed="false">
      <c r="A49" s="62" t="n">
        <v>38018</v>
      </c>
      <c r="B49" s="2" t="n">
        <v>29</v>
      </c>
      <c r="C49" s="63" t="n">
        <v>0</v>
      </c>
      <c r="D49" s="5" t="n">
        <v>4.056</v>
      </c>
      <c r="E49" s="64" t="n">
        <f aca="false">C49+D49</f>
        <v>4.056</v>
      </c>
      <c r="F49" s="5" t="n">
        <v>0.848995037557427</v>
      </c>
      <c r="G49" s="6" t="n">
        <f aca="false">F49*($B$3*B49)</f>
        <v>147725.136534992</v>
      </c>
      <c r="H49" s="20" t="n">
        <f aca="false">G49*E49</f>
        <v>599173.153785929</v>
      </c>
      <c r="I49" s="20" t="n">
        <f aca="false">(E49-$B$2)*G49</f>
        <v>280825.48455302</v>
      </c>
      <c r="J49" s="7" t="n">
        <v>0.754453059282098</v>
      </c>
      <c r="K49" s="65" t="n">
        <f aca="false">($B$3*B49)*J49</f>
        <v>131274.832315085</v>
      </c>
      <c r="L49" s="8" t="n">
        <f aca="false">((E49-$B$7)*K49)</f>
        <v>532450.719869985</v>
      </c>
      <c r="M49" s="8" t="n">
        <f aca="false">((E49-$B$8)-$B$2)*K49</f>
        <v>249553.456230977</v>
      </c>
      <c r="N49" s="7" t="n">
        <v>0.13</v>
      </c>
      <c r="O49" s="9" t="n">
        <f aca="false">N49*G49</f>
        <v>19204.267749549</v>
      </c>
      <c r="P49" s="8" t="n">
        <f aca="false">((N49-$B$9))*K49</f>
        <v>17065.7282009611</v>
      </c>
      <c r="Q49" s="7" t="n">
        <v>0.01</v>
      </c>
      <c r="R49" s="9" t="n">
        <f aca="false">Q49*G49</f>
        <v>1477.25136534992</v>
      </c>
      <c r="S49" s="66" t="n">
        <f aca="false">(Q49-$B$10)*K49</f>
        <v>1312.74832315085</v>
      </c>
    </row>
    <row r="50" customFormat="false" ht="12.75" hidden="false" customHeight="false" outlineLevel="0" collapsed="false">
      <c r="A50" s="62" t="n">
        <v>38047</v>
      </c>
      <c r="B50" s="2" t="n">
        <v>31</v>
      </c>
      <c r="C50" s="63" t="n">
        <v>0</v>
      </c>
      <c r="D50" s="5" t="n">
        <v>3.919</v>
      </c>
      <c r="E50" s="64" t="n">
        <f aca="false">C50+D50</f>
        <v>3.919</v>
      </c>
      <c r="F50" s="5" t="n">
        <v>0.845188992198109</v>
      </c>
      <c r="G50" s="6" t="n">
        <f aca="false">F50*($B$3*B50)</f>
        <v>157205.152548848</v>
      </c>
      <c r="H50" s="20" t="n">
        <f aca="false">G50*E50</f>
        <v>616086.992838937</v>
      </c>
      <c r="I50" s="20" t="n">
        <f aca="false">(E50-$B$2)*G50</f>
        <v>277309.889096169</v>
      </c>
      <c r="J50" s="7" t="n">
        <v>0.748777824158704</v>
      </c>
      <c r="K50" s="65" t="n">
        <f aca="false">($B$3*B50)*J50</f>
        <v>139272.675293519</v>
      </c>
      <c r="L50" s="8" t="n">
        <f aca="false">((E50-$B$7)*K50)</f>
        <v>545809.614475301</v>
      </c>
      <c r="M50" s="8" t="n">
        <f aca="false">((E50-$B$8)-$B$2)*K50</f>
        <v>245676.999217767</v>
      </c>
      <c r="N50" s="7" t="n">
        <v>0.13</v>
      </c>
      <c r="O50" s="9" t="n">
        <f aca="false">N50*G50</f>
        <v>20436.6698313503</v>
      </c>
      <c r="P50" s="8" t="n">
        <f aca="false">((N50-$B$9))*K50</f>
        <v>18105.4477881575</v>
      </c>
      <c r="Q50" s="7" t="n">
        <v>0.01</v>
      </c>
      <c r="R50" s="9" t="n">
        <f aca="false">Q50*G50</f>
        <v>1572.05152548848</v>
      </c>
      <c r="S50" s="66" t="n">
        <f aca="false">(Q50-$B$10)*K50</f>
        <v>1392.72675293519</v>
      </c>
    </row>
    <row r="51" customFormat="false" ht="12.75" hidden="false" customHeight="false" outlineLevel="0" collapsed="false">
      <c r="A51" s="62" t="n">
        <v>38078</v>
      </c>
      <c r="B51" s="2" t="n">
        <v>30</v>
      </c>
      <c r="C51" s="63" t="n">
        <v>0</v>
      </c>
      <c r="D51" s="5" t="n">
        <v>3.736</v>
      </c>
      <c r="E51" s="64" t="n">
        <f aca="false">C51+D51</f>
        <v>3.736</v>
      </c>
      <c r="F51" s="5" t="n">
        <v>0.841158549536884</v>
      </c>
      <c r="G51" s="6" t="n">
        <f aca="false">F51*($B$3*B51)</f>
        <v>151408.538916639</v>
      </c>
      <c r="H51" s="20" t="n">
        <f aca="false">G51*E51</f>
        <v>565662.301392564</v>
      </c>
      <c r="I51" s="20" t="n">
        <f aca="false">(E51-$B$2)*G51</f>
        <v>239376.900027206</v>
      </c>
      <c r="J51" s="7" t="n">
        <v>0.742775043831227</v>
      </c>
      <c r="K51" s="65" t="n">
        <f aca="false">($B$3*B51)*J51</f>
        <v>133699.507889621</v>
      </c>
      <c r="L51" s="8" t="n">
        <f aca="false">((E51-$B$7)*K51)</f>
        <v>499501.361475623</v>
      </c>
      <c r="M51" s="8" t="n">
        <f aca="false">((E51-$B$8)-$B$2)*K51</f>
        <v>211378.92197349</v>
      </c>
      <c r="N51" s="7" t="n">
        <v>0.06</v>
      </c>
      <c r="O51" s="9" t="n">
        <f aca="false">N51*G51</f>
        <v>9084.51233499834</v>
      </c>
      <c r="P51" s="8" t="n">
        <f aca="false">((N51-$B$9))*K51</f>
        <v>8021.97047337725</v>
      </c>
      <c r="Q51" s="7" t="n">
        <v>0.005</v>
      </c>
      <c r="R51" s="9" t="n">
        <f aca="false">Q51*G51</f>
        <v>757.042694583195</v>
      </c>
      <c r="S51" s="66" t="n">
        <f aca="false">(Q51-$B$10)*K51</f>
        <v>668.497539448104</v>
      </c>
    </row>
    <row r="52" customFormat="false" ht="12.75" hidden="false" customHeight="false" outlineLevel="0" collapsed="false">
      <c r="A52" s="62" t="n">
        <v>38108</v>
      </c>
      <c r="B52" s="2" t="n">
        <v>31</v>
      </c>
      <c r="C52" s="63" t="n">
        <v>0</v>
      </c>
      <c r="D52" s="5" t="n">
        <v>3.711</v>
      </c>
      <c r="E52" s="64" t="n">
        <f aca="false">C52+D52</f>
        <v>3.711</v>
      </c>
      <c r="F52" s="5" t="n">
        <v>0.837299073328141</v>
      </c>
      <c r="G52" s="6" t="n">
        <f aca="false">F52*($B$3*B52)</f>
        <v>155737.627639034</v>
      </c>
      <c r="H52" s="20" t="n">
        <f aca="false">G52*E52</f>
        <v>577942.336168456</v>
      </c>
      <c r="I52" s="20" t="n">
        <f aca="false">(E52-$B$2)*G52</f>
        <v>242327.748606337</v>
      </c>
      <c r="J52" s="7" t="n">
        <v>0.737031282841846</v>
      </c>
      <c r="K52" s="65" t="n">
        <f aca="false">($B$3*B52)*J52</f>
        <v>137087.818608583</v>
      </c>
      <c r="L52" s="8" t="n">
        <f aca="false">((E52-$B$7)*K52)</f>
        <v>508732.894856453</v>
      </c>
      <c r="M52" s="8" t="n">
        <f aca="false">((E52-$B$8)-$B$2)*K52</f>
        <v>213308.645754956</v>
      </c>
      <c r="N52" s="7" t="n">
        <v>0.06</v>
      </c>
      <c r="O52" s="9" t="n">
        <f aca="false">N52*G52</f>
        <v>9344.25765834205</v>
      </c>
      <c r="P52" s="8" t="n">
        <f aca="false">((N52-$B$9))*K52</f>
        <v>8225.269116515</v>
      </c>
      <c r="Q52" s="7" t="n">
        <v>0.005</v>
      </c>
      <c r="R52" s="9" t="n">
        <f aca="false">Q52*G52</f>
        <v>778.688138195171</v>
      </c>
      <c r="S52" s="66" t="n">
        <f aca="false">(Q52-$B$10)*K52</f>
        <v>685.439093042917</v>
      </c>
    </row>
    <row r="53" customFormat="false" ht="12.75" hidden="false" customHeight="false" outlineLevel="0" collapsed="false">
      <c r="A53" s="62" t="n">
        <v>38139</v>
      </c>
      <c r="B53" s="2" t="n">
        <v>30</v>
      </c>
      <c r="C53" s="63" t="n">
        <v>0</v>
      </c>
      <c r="D53" s="5" t="n">
        <v>3.74</v>
      </c>
      <c r="E53" s="64" t="n">
        <f aca="false">C53+D53</f>
        <v>3.74</v>
      </c>
      <c r="F53" s="5" t="n">
        <v>0.833321132800643</v>
      </c>
      <c r="G53" s="6" t="n">
        <f aca="false">F53*($B$3*B53)</f>
        <v>149997.803904116</v>
      </c>
      <c r="H53" s="20" t="n">
        <f aca="false">G53*E53</f>
        <v>560991.786601393</v>
      </c>
      <c r="I53" s="20" t="n">
        <f aca="false">(E53-$B$2)*G53</f>
        <v>237746.519188023</v>
      </c>
      <c r="J53" s="7" t="n">
        <v>0.731135475578674</v>
      </c>
      <c r="K53" s="65" t="n">
        <f aca="false">($B$3*B53)*J53</f>
        <v>131604.385604161</v>
      </c>
      <c r="L53" s="8" t="n">
        <f aca="false">((E53-$B$7)*K53)</f>
        <v>492200.402159563</v>
      </c>
      <c r="M53" s="8" t="n">
        <f aca="false">((E53-$B$8)-$B$2)*K53</f>
        <v>208592.951182596</v>
      </c>
      <c r="N53" s="7" t="n">
        <v>0.06</v>
      </c>
      <c r="O53" s="9" t="n">
        <f aca="false">N53*G53</f>
        <v>8999.86823424694</v>
      </c>
      <c r="P53" s="8" t="n">
        <f aca="false">((N53-$B$9))*K53</f>
        <v>7896.26313624967</v>
      </c>
      <c r="Q53" s="7" t="n">
        <v>0.005</v>
      </c>
      <c r="R53" s="9" t="n">
        <f aca="false">Q53*G53</f>
        <v>749.989019520579</v>
      </c>
      <c r="S53" s="66" t="n">
        <f aca="false">(Q53-$B$10)*K53</f>
        <v>658.021928020806</v>
      </c>
    </row>
    <row r="54" customFormat="false" ht="12.75" hidden="false" customHeight="false" outlineLevel="0" collapsed="false">
      <c r="A54" s="62" t="n">
        <v>38169</v>
      </c>
      <c r="B54" s="2" t="n">
        <v>31</v>
      </c>
      <c r="C54" s="63" t="n">
        <v>0</v>
      </c>
      <c r="D54" s="5" t="n">
        <v>3.77</v>
      </c>
      <c r="E54" s="64" t="n">
        <f aca="false">C54+D54</f>
        <v>3.77</v>
      </c>
      <c r="F54" s="5" t="n">
        <v>0.829478730893578</v>
      </c>
      <c r="G54" s="6" t="n">
        <f aca="false">F54*($B$3*B54)</f>
        <v>154283.043946206</v>
      </c>
      <c r="H54" s="20" t="n">
        <f aca="false">G54*E54</f>
        <v>581647.075677195</v>
      </c>
      <c r="I54" s="20" t="n">
        <f aca="false">(E54-$B$2)*G54</f>
        <v>249167.115973122</v>
      </c>
      <c r="J54" s="7" t="n">
        <v>0.725465519033816</v>
      </c>
      <c r="K54" s="65" t="n">
        <f aca="false">($B$3*B54)*J54</f>
        <v>134936.58654029</v>
      </c>
      <c r="L54" s="8" t="n">
        <f aca="false">((E54-$B$7)*K54)</f>
        <v>508710.931256892</v>
      </c>
      <c r="M54" s="8" t="n">
        <f aca="false">((E54-$B$8)-$B$2)*K54</f>
        <v>217922.587262568</v>
      </c>
      <c r="N54" s="7" t="n">
        <v>0.06</v>
      </c>
      <c r="O54" s="9" t="n">
        <f aca="false">N54*G54</f>
        <v>9256.98263677233</v>
      </c>
      <c r="P54" s="8" t="n">
        <f aca="false">((N54-$B$9))*K54</f>
        <v>8096.19519241738</v>
      </c>
      <c r="Q54" s="7" t="n">
        <v>0.005</v>
      </c>
      <c r="R54" s="9" t="n">
        <f aca="false">Q54*G54</f>
        <v>771.415219731028</v>
      </c>
      <c r="S54" s="66" t="n">
        <f aca="false">(Q54-$B$10)*K54</f>
        <v>674.682932701448</v>
      </c>
    </row>
    <row r="55" customFormat="false" ht="12.75" hidden="false" customHeight="false" outlineLevel="0" collapsed="false">
      <c r="A55" s="62" t="n">
        <v>38200</v>
      </c>
      <c r="B55" s="2" t="n">
        <v>31</v>
      </c>
      <c r="C55" s="63" t="n">
        <v>0</v>
      </c>
      <c r="D55" s="5" t="n">
        <v>3.79</v>
      </c>
      <c r="E55" s="64" t="n">
        <f aca="false">C55+D55</f>
        <v>3.79</v>
      </c>
      <c r="F55" s="5" t="n">
        <v>0.825515400373853</v>
      </c>
      <c r="G55" s="6" t="n">
        <f aca="false">F55*($B$3*B55)</f>
        <v>153545.864469537</v>
      </c>
      <c r="H55" s="20" t="n">
        <f aca="false">G55*E55</f>
        <v>581938.826339544</v>
      </c>
      <c r="I55" s="20" t="n">
        <f aca="false">(E55-$B$2)*G55</f>
        <v>251047.488407692</v>
      </c>
      <c r="J55" s="7" t="n">
        <v>0.719642953513929</v>
      </c>
      <c r="K55" s="65" t="n">
        <f aca="false">($B$3*B55)*J55</f>
        <v>133853.589353591</v>
      </c>
      <c r="L55" s="8" t="n">
        <f aca="false">((E55-$B$7)*K55)</f>
        <v>507305.103650109</v>
      </c>
      <c r="M55" s="8" t="n">
        <f aca="false">((E55-$B$8)-$B$2)*K55</f>
        <v>218850.618593121</v>
      </c>
      <c r="N55" s="7" t="n">
        <v>0.06</v>
      </c>
      <c r="O55" s="9" t="n">
        <f aca="false">N55*G55</f>
        <v>9212.75186817219</v>
      </c>
      <c r="P55" s="8" t="n">
        <f aca="false">((N55-$B$9))*K55</f>
        <v>8031.21536121545</v>
      </c>
      <c r="Q55" s="7" t="n">
        <v>0.005</v>
      </c>
      <c r="R55" s="9" t="n">
        <f aca="false">Q55*G55</f>
        <v>767.729322347683</v>
      </c>
      <c r="S55" s="66" t="n">
        <f aca="false">(Q55-$B$10)*K55</f>
        <v>669.267946767954</v>
      </c>
    </row>
    <row r="56" customFormat="false" ht="12.75" hidden="false" customHeight="false" outlineLevel="0" collapsed="false">
      <c r="A56" s="62" t="n">
        <v>38231</v>
      </c>
      <c r="B56" s="2" t="n">
        <v>30</v>
      </c>
      <c r="C56" s="63" t="n">
        <v>0</v>
      </c>
      <c r="D56" s="5" t="n">
        <v>3.811</v>
      </c>
      <c r="E56" s="64" t="n">
        <f aca="false">C56+D56</f>
        <v>3.811</v>
      </c>
      <c r="F56" s="5" t="n">
        <v>0.821562298075738</v>
      </c>
      <c r="G56" s="6" t="n">
        <f aca="false">F56*($B$3*B56)</f>
        <v>147881.213653633</v>
      </c>
      <c r="H56" s="20" t="n">
        <f aca="false">G56*E56</f>
        <v>563575.305233995</v>
      </c>
      <c r="I56" s="20" t="n">
        <f aca="false">(E56-$B$2)*G56</f>
        <v>244891.289810416</v>
      </c>
      <c r="J56" s="7" t="n">
        <v>0.713859696896329</v>
      </c>
      <c r="K56" s="65" t="n">
        <f aca="false">($B$3*B56)*J56</f>
        <v>128494.745441339</v>
      </c>
      <c r="L56" s="8" t="n">
        <f aca="false">((E56-$B$7)*K56)</f>
        <v>489693.474876944</v>
      </c>
      <c r="M56" s="8" t="n">
        <f aca="false">((E56-$B$8)-$B$2)*K56</f>
        <v>212787.298450858</v>
      </c>
      <c r="N56" s="7" t="n">
        <v>0.06</v>
      </c>
      <c r="O56" s="9" t="n">
        <f aca="false">N56*G56</f>
        <v>8872.87281921797</v>
      </c>
      <c r="P56" s="8" t="n">
        <f aca="false">((N56-$B$9))*K56</f>
        <v>7709.68472648035</v>
      </c>
      <c r="Q56" s="7" t="n">
        <v>0.005</v>
      </c>
      <c r="R56" s="9" t="n">
        <f aca="false">Q56*G56</f>
        <v>739.406068268164</v>
      </c>
      <c r="S56" s="66" t="n">
        <f aca="false">(Q56-$B$10)*K56</f>
        <v>642.473727206696</v>
      </c>
    </row>
    <row r="57" customFormat="false" ht="12.75" hidden="false" customHeight="false" outlineLevel="0" collapsed="false">
      <c r="A57" s="62" t="n">
        <v>38261</v>
      </c>
      <c r="B57" s="2" t="n">
        <v>31</v>
      </c>
      <c r="C57" s="63" t="n">
        <v>0</v>
      </c>
      <c r="D57" s="5" t="n">
        <v>3.841</v>
      </c>
      <c r="E57" s="64" t="n">
        <f aca="false">C57+D57</f>
        <v>3.841</v>
      </c>
      <c r="F57" s="5" t="n">
        <v>0.81774517107599</v>
      </c>
      <c r="G57" s="6" t="n">
        <f aca="false">F57*($B$3*B57)</f>
        <v>152100.601820134</v>
      </c>
      <c r="H57" s="20" t="n">
        <f aca="false">G57*E57</f>
        <v>584218.411591135</v>
      </c>
      <c r="I57" s="20" t="n">
        <f aca="false">(E57-$B$2)*G57</f>
        <v>256441.614668746</v>
      </c>
      <c r="J57" s="7" t="n">
        <v>0.708299121954009</v>
      </c>
      <c r="K57" s="65" t="n">
        <f aca="false">($B$3*B57)*J57</f>
        <v>131743.636683446</v>
      </c>
      <c r="L57" s="8" t="n">
        <f aca="false">((E57-$B$7)*K57)</f>
        <v>506027.308501114</v>
      </c>
      <c r="M57" s="8" t="n">
        <f aca="false">((E57-$B$8)-$B$2)*K57</f>
        <v>222119.771448289</v>
      </c>
      <c r="N57" s="7" t="n">
        <v>0.06</v>
      </c>
      <c r="O57" s="9" t="n">
        <f aca="false">N57*G57</f>
        <v>9126.03610920805</v>
      </c>
      <c r="P57" s="8" t="n">
        <f aca="false">((N57-$B$9))*K57</f>
        <v>7904.61820100673</v>
      </c>
      <c r="Q57" s="7" t="n">
        <v>0.005</v>
      </c>
      <c r="R57" s="9" t="n">
        <f aca="false">Q57*G57</f>
        <v>760.503009100671</v>
      </c>
      <c r="S57" s="66" t="n">
        <f aca="false">(Q57-$B$10)*K57</f>
        <v>658.718183417228</v>
      </c>
    </row>
    <row r="58" customFormat="false" ht="12.75" hidden="false" customHeight="false" outlineLevel="0" collapsed="false">
      <c r="A58" s="62" t="n">
        <v>38292</v>
      </c>
      <c r="B58" s="2" t="n">
        <v>30</v>
      </c>
      <c r="C58" s="63" t="n">
        <v>0</v>
      </c>
      <c r="D58" s="5" t="n">
        <v>3.981</v>
      </c>
      <c r="E58" s="64" t="n">
        <f aca="false">C58+D58</f>
        <v>3.981</v>
      </c>
      <c r="F58" s="5" t="n">
        <v>0.813809600972016</v>
      </c>
      <c r="G58" s="6" t="n">
        <f aca="false">F58*($B$3*B58)</f>
        <v>146485.728174963</v>
      </c>
      <c r="H58" s="20" t="n">
        <f aca="false">G58*E58</f>
        <v>583159.683864527</v>
      </c>
      <c r="I58" s="20" t="n">
        <f aca="false">(E58-$B$2)*G58</f>
        <v>267482.939647482</v>
      </c>
      <c r="J58" s="7" t="n">
        <v>0.702590364236864</v>
      </c>
      <c r="K58" s="65" t="n">
        <f aca="false">($B$3*B58)*J58</f>
        <v>126466.265562636</v>
      </c>
      <c r="L58" s="8" t="n">
        <f aca="false">((E58-$B$7)*K58)</f>
        <v>503462.203204852</v>
      </c>
      <c r="M58" s="8" t="n">
        <f aca="false">((E58-$B$8)-$B$2)*K58</f>
        <v>230927.400917373</v>
      </c>
      <c r="N58" s="7" t="n">
        <v>0.14</v>
      </c>
      <c r="O58" s="9" t="n">
        <f aca="false">N58*G58</f>
        <v>20508.0019444948</v>
      </c>
      <c r="P58" s="8" t="n">
        <f aca="false">((N58-$B$9))*K58</f>
        <v>17705.277178769</v>
      </c>
      <c r="Q58" s="7" t="n">
        <v>0.01</v>
      </c>
      <c r="R58" s="9" t="n">
        <f aca="false">Q58*G58</f>
        <v>1464.85728174963</v>
      </c>
      <c r="S58" s="66" t="n">
        <f aca="false">(Q58-$B$10)*K58</f>
        <v>1264.66265562636</v>
      </c>
    </row>
    <row r="59" customFormat="false" ht="12.75" hidden="false" customHeight="false" outlineLevel="0" collapsed="false">
      <c r="A59" s="62" t="n">
        <v>38322</v>
      </c>
      <c r="B59" s="2" t="n">
        <v>31</v>
      </c>
      <c r="C59" s="63" t="n">
        <v>0</v>
      </c>
      <c r="D59" s="5" t="n">
        <v>4.106</v>
      </c>
      <c r="E59" s="64" t="n">
        <f aca="false">C59+D59</f>
        <v>4.106</v>
      </c>
      <c r="F59" s="5" t="n">
        <v>0.81001073278416</v>
      </c>
      <c r="G59" s="6" t="n">
        <f aca="false">F59*($B$3*B59)</f>
        <v>150661.996297854</v>
      </c>
      <c r="H59" s="20" t="n">
        <f aca="false">G59*E59</f>
        <v>618618.156798988</v>
      </c>
      <c r="I59" s="20" t="n">
        <f aca="false">(E59-$B$2)*G59</f>
        <v>293941.554777113</v>
      </c>
      <c r="J59" s="7" t="n">
        <v>0.697102577096297</v>
      </c>
      <c r="K59" s="65" t="n">
        <f aca="false">($B$3*B59)*J59</f>
        <v>129661.079339911</v>
      </c>
      <c r="L59" s="8" t="n">
        <f aca="false">((E59-$B$7)*K59)</f>
        <v>532388.391769676</v>
      </c>
      <c r="M59" s="8" t="n">
        <f aca="false">((E59-$B$8)-$B$2)*K59</f>
        <v>252968.765792167</v>
      </c>
      <c r="N59" s="7" t="n">
        <v>0.14</v>
      </c>
      <c r="O59" s="9" t="n">
        <f aca="false">N59*G59</f>
        <v>21092.6794816995</v>
      </c>
      <c r="P59" s="8" t="n">
        <f aca="false">((N59-$B$9))*K59</f>
        <v>18152.5511075876</v>
      </c>
      <c r="Q59" s="7" t="n">
        <v>0.01</v>
      </c>
      <c r="R59" s="9" t="n">
        <f aca="false">Q59*G59</f>
        <v>1506.61996297854</v>
      </c>
      <c r="S59" s="66" t="n">
        <f aca="false">(Q59-$B$10)*K59</f>
        <v>1296.61079339911</v>
      </c>
    </row>
    <row r="60" customFormat="false" ht="12.75" hidden="false" customHeight="false" outlineLevel="0" collapsed="false">
      <c r="A60" s="62" t="n">
        <v>38353</v>
      </c>
      <c r="B60" s="2" t="n">
        <v>31</v>
      </c>
      <c r="C60" s="63" t="n">
        <v>0</v>
      </c>
      <c r="D60" s="5" t="n">
        <v>4.17</v>
      </c>
      <c r="E60" s="64" t="n">
        <f aca="false">C60+D60</f>
        <v>4.17</v>
      </c>
      <c r="F60" s="5" t="n">
        <v>0.806073371973599</v>
      </c>
      <c r="G60" s="6" t="n">
        <f aca="false">F60*($B$3*B60)</f>
        <v>149929.64718709</v>
      </c>
      <c r="H60" s="20" t="n">
        <f aca="false">G60*E60</f>
        <v>625206.628770163</v>
      </c>
      <c r="I60" s="20" t="n">
        <f aca="false">(E60-$B$2)*G60</f>
        <v>302108.239081985</v>
      </c>
      <c r="J60" s="7" t="n">
        <v>0.691451233707879</v>
      </c>
      <c r="K60" s="65" t="n">
        <f aca="false">($B$3*B60)*J60</f>
        <v>128609.929469665</v>
      </c>
      <c r="L60" s="8" t="n">
        <f aca="false">((E60-$B$7)*K60)</f>
        <v>536303.405888505</v>
      </c>
      <c r="M60" s="8" t="n">
        <f aca="false">((E60-$B$8)-$B$2)*K60</f>
        <v>259149.007881376</v>
      </c>
      <c r="N60" s="7" t="n">
        <v>0.14</v>
      </c>
      <c r="O60" s="9" t="n">
        <f aca="false">N60*G60</f>
        <v>20990.1506061925</v>
      </c>
      <c r="P60" s="8" t="n">
        <f aca="false">((N60-$B$9))*K60</f>
        <v>18005.3901257532</v>
      </c>
      <c r="Q60" s="7" t="n">
        <v>0.01</v>
      </c>
      <c r="R60" s="9" t="n">
        <f aca="false">Q60*G60</f>
        <v>1499.2964718709</v>
      </c>
      <c r="S60" s="66" t="n">
        <f aca="false">(Q60-$B$10)*K60</f>
        <v>1286.09929469665</v>
      </c>
    </row>
    <row r="61" customFormat="false" ht="12.75" hidden="false" customHeight="false" outlineLevel="0" collapsed="false">
      <c r="A61" s="62" t="n">
        <v>38384</v>
      </c>
      <c r="B61" s="2" t="n">
        <v>28</v>
      </c>
      <c r="C61" s="63" t="n">
        <v>0</v>
      </c>
      <c r="D61" s="5" t="n">
        <v>4.061</v>
      </c>
      <c r="E61" s="64" t="n">
        <f aca="false">C61+D61</f>
        <v>4.061</v>
      </c>
      <c r="F61" s="5" t="n">
        <v>0.802127211914402</v>
      </c>
      <c r="G61" s="6" t="n">
        <f aca="false">F61*($B$3*B61)</f>
        <v>134757.371601619</v>
      </c>
      <c r="H61" s="20" t="n">
        <f aca="false">G61*E61</f>
        <v>547249.686074177</v>
      </c>
      <c r="I61" s="20" t="n">
        <f aca="false">(E61-$B$2)*G61</f>
        <v>256847.550272687</v>
      </c>
      <c r="J61" s="7" t="n">
        <v>0.685822273843851</v>
      </c>
      <c r="K61" s="65" t="n">
        <f aca="false">($B$3*B61)*J61</f>
        <v>115218.142005767</v>
      </c>
      <c r="L61" s="8" t="n">
        <f aca="false">((E61-$B$7)*K61)</f>
        <v>467900.87468542</v>
      </c>
      <c r="M61" s="8" t="n">
        <f aca="false">((E61-$B$8)-$B$2)*K61</f>
        <v>219605.778662992</v>
      </c>
      <c r="N61" s="7" t="n">
        <v>0.14</v>
      </c>
      <c r="O61" s="9" t="n">
        <f aca="false">N61*G61</f>
        <v>18866.0320242267</v>
      </c>
      <c r="P61" s="8" t="n">
        <f aca="false">((N61-$B$9))*K61</f>
        <v>16130.5398808074</v>
      </c>
      <c r="Q61" s="7" t="n">
        <v>0.01</v>
      </c>
      <c r="R61" s="9" t="n">
        <f aca="false">Q61*G61</f>
        <v>1347.57371601619</v>
      </c>
      <c r="S61" s="66" t="n">
        <f aca="false">(Q61-$B$10)*K61</f>
        <v>1152.18142005767</v>
      </c>
    </row>
    <row r="62" customFormat="false" ht="12.75" hidden="false" customHeight="false" outlineLevel="0" collapsed="false">
      <c r="A62" s="62" t="n">
        <v>38412</v>
      </c>
      <c r="B62" s="2" t="n">
        <v>31</v>
      </c>
      <c r="C62" s="63" t="n">
        <v>0</v>
      </c>
      <c r="D62" s="5" t="n">
        <v>3.924</v>
      </c>
      <c r="E62" s="64" t="n">
        <f aca="false">C62+D62</f>
        <v>3.924</v>
      </c>
      <c r="F62" s="5" t="n">
        <v>0.798570718206914</v>
      </c>
      <c r="G62" s="6" t="n">
        <f aca="false">F62*($B$3*B62)</f>
        <v>148534.153586486</v>
      </c>
      <c r="H62" s="20" t="n">
        <f aca="false">G62*E62</f>
        <v>582848.018673371</v>
      </c>
      <c r="I62" s="20" t="n">
        <f aca="false">(E62-$B$2)*G62</f>
        <v>262756.917694494</v>
      </c>
      <c r="J62" s="7" t="n">
        <v>0.68077006754194</v>
      </c>
      <c r="K62" s="65" t="n">
        <f aca="false">($B$3*B62)*J62</f>
        <v>126623.232562801</v>
      </c>
      <c r="L62" s="8" t="n">
        <f aca="false">((E62-$B$7)*K62)</f>
        <v>496869.564576431</v>
      </c>
      <c r="M62" s="8" t="n">
        <f aca="false">((E62-$B$8)-$B$2)*K62</f>
        <v>223996.498403595</v>
      </c>
      <c r="N62" s="7" t="n">
        <v>0.14</v>
      </c>
      <c r="O62" s="9" t="n">
        <f aca="false">N62*G62</f>
        <v>20794.781502108</v>
      </c>
      <c r="P62" s="8" t="n">
        <f aca="false">((N62-$B$9))*K62</f>
        <v>17727.2525587921</v>
      </c>
      <c r="Q62" s="7" t="n">
        <v>0.01</v>
      </c>
      <c r="R62" s="9" t="n">
        <f aca="false">Q62*G62</f>
        <v>1485.34153586486</v>
      </c>
      <c r="S62" s="66" t="n">
        <f aca="false">(Q62-$B$10)*K62</f>
        <v>1266.23232562801</v>
      </c>
    </row>
    <row r="63" customFormat="false" ht="12.75" hidden="false" customHeight="false" outlineLevel="0" collapsed="false">
      <c r="A63" s="62" t="n">
        <v>38443</v>
      </c>
      <c r="B63" s="2" t="n">
        <v>30</v>
      </c>
      <c r="C63" s="63" t="n">
        <v>0</v>
      </c>
      <c r="D63" s="5" t="n">
        <v>3.741</v>
      </c>
      <c r="E63" s="64" t="n">
        <f aca="false">C63+D63</f>
        <v>3.741</v>
      </c>
      <c r="F63" s="5" t="n">
        <v>0.794669113731957</v>
      </c>
      <c r="G63" s="6" t="n">
        <f aca="false">F63*($B$3*B63)</f>
        <v>143040.440471752</v>
      </c>
      <c r="H63" s="20" t="n">
        <f aca="false">G63*E63</f>
        <v>535114.287804825</v>
      </c>
      <c r="I63" s="20" t="n">
        <f aca="false">(E63-$B$2)*G63</f>
        <v>226862.138588199</v>
      </c>
      <c r="J63" s="7" t="n">
        <v>0.675234583458469</v>
      </c>
      <c r="K63" s="65" t="n">
        <f aca="false">($B$3*B63)*J63</f>
        <v>121542.225022524</v>
      </c>
      <c r="L63" s="8" t="n">
        <f aca="false">((E63-$B$7)*K63)</f>
        <v>454689.463809264</v>
      </c>
      <c r="M63" s="8" t="n">
        <f aca="false">((E63-$B$8)-$B$2)*K63</f>
        <v>192765.968885724</v>
      </c>
      <c r="N63" s="7" t="n">
        <v>0.065</v>
      </c>
      <c r="O63" s="9" t="n">
        <f aca="false">N63*G63</f>
        <v>9297.62863066389</v>
      </c>
      <c r="P63" s="8" t="n">
        <f aca="false">((N63-$B$9))*K63</f>
        <v>7900.24462646409</v>
      </c>
      <c r="Q63" s="7" t="n">
        <v>0.005</v>
      </c>
      <c r="R63" s="9" t="n">
        <f aca="false">Q63*G63</f>
        <v>715.202202358761</v>
      </c>
      <c r="S63" s="66" t="n">
        <f aca="false">(Q63-$B$10)*K63</f>
        <v>607.711125112622</v>
      </c>
    </row>
    <row r="64" customFormat="false" ht="12.75" hidden="false" customHeight="false" outlineLevel="0" collapsed="false">
      <c r="A64" s="62" t="n">
        <v>38473</v>
      </c>
      <c r="B64" s="2" t="n">
        <v>31</v>
      </c>
      <c r="C64" s="63" t="n">
        <v>0</v>
      </c>
      <c r="D64" s="5" t="n">
        <v>3.716</v>
      </c>
      <c r="E64" s="64" t="n">
        <f aca="false">C64+D64</f>
        <v>3.716</v>
      </c>
      <c r="F64" s="5" t="n">
        <v>0.790924926910719</v>
      </c>
      <c r="G64" s="6" t="n">
        <f aca="false">F64*($B$3*B64)</f>
        <v>147112.036405394</v>
      </c>
      <c r="H64" s="20" t="n">
        <f aca="false">G64*E64</f>
        <v>546668.327282443</v>
      </c>
      <c r="I64" s="20" t="n">
        <f aca="false">(E64-$B$2)*G64</f>
        <v>229641.88882882</v>
      </c>
      <c r="J64" s="7" t="n">
        <v>0.669931663389709</v>
      </c>
      <c r="K64" s="65" t="n">
        <f aca="false">($B$3*B64)*J64</f>
        <v>124607.289390486</v>
      </c>
      <c r="L64" s="8" t="n">
        <f aca="false">((E64-$B$7)*K64)</f>
        <v>463040.687375046</v>
      </c>
      <c r="M64" s="8" t="n">
        <f aca="false">((E64-$B$8)-$B$2)*K64</f>
        <v>194511.978738549</v>
      </c>
      <c r="N64" s="7" t="n">
        <v>0.065</v>
      </c>
      <c r="O64" s="9" t="n">
        <f aca="false">N64*G64</f>
        <v>9562.28236635059</v>
      </c>
      <c r="P64" s="8" t="n">
        <f aca="false">((N64-$B$9))*K64</f>
        <v>8099.47381038158</v>
      </c>
      <c r="Q64" s="7" t="n">
        <v>0.005</v>
      </c>
      <c r="R64" s="9" t="n">
        <f aca="false">Q64*G64</f>
        <v>735.560182026969</v>
      </c>
      <c r="S64" s="66" t="n">
        <f aca="false">(Q64-$B$10)*K64</f>
        <v>623.03644695243</v>
      </c>
    </row>
    <row r="65" customFormat="false" ht="12.75" hidden="false" customHeight="false" outlineLevel="0" collapsed="false">
      <c r="A65" s="62" t="n">
        <v>38504</v>
      </c>
      <c r="B65" s="2" t="n">
        <v>30</v>
      </c>
      <c r="C65" s="63" t="n">
        <v>0</v>
      </c>
      <c r="D65" s="5" t="n">
        <v>3.745</v>
      </c>
      <c r="E65" s="64" t="n">
        <f aca="false">C65+D65</f>
        <v>3.745</v>
      </c>
      <c r="F65" s="5" t="n">
        <v>0.787066452672796</v>
      </c>
      <c r="G65" s="6" t="n">
        <f aca="false">F65*($B$3*B65)</f>
        <v>141671.961481103</v>
      </c>
      <c r="H65" s="20" t="n">
        <f aca="false">G65*E65</f>
        <v>530561.495746732</v>
      </c>
      <c r="I65" s="20" t="n">
        <f aca="false">(E65-$B$2)*G65</f>
        <v>225258.418754954</v>
      </c>
      <c r="J65" s="7" t="n">
        <v>0.664489090896328</v>
      </c>
      <c r="K65" s="65" t="n">
        <f aca="false">($B$3*B65)*J65</f>
        <v>119608.036361339</v>
      </c>
      <c r="L65" s="8" t="n">
        <f aca="false">((E65-$B$7)*K65)</f>
        <v>447932.096173215</v>
      </c>
      <c r="M65" s="8" t="n">
        <f aca="false">((E65-$B$8)-$B$2)*K65</f>
        <v>190176.777814529</v>
      </c>
      <c r="N65" s="7" t="n">
        <v>0.065</v>
      </c>
      <c r="O65" s="9" t="n">
        <f aca="false">N65*G65</f>
        <v>9208.67749627171</v>
      </c>
      <c r="P65" s="8" t="n">
        <f aca="false">((N65-$B$9))*K65</f>
        <v>7774.52236348704</v>
      </c>
      <c r="Q65" s="7" t="n">
        <v>0.005</v>
      </c>
      <c r="R65" s="9" t="n">
        <f aca="false">Q65*G65</f>
        <v>708.359807405516</v>
      </c>
      <c r="S65" s="66" t="n">
        <f aca="false">(Q65-$B$10)*K65</f>
        <v>598.040181806696</v>
      </c>
    </row>
    <row r="66" customFormat="false" ht="12.75" hidden="false" customHeight="false" outlineLevel="0" collapsed="false">
      <c r="A66" s="62" t="n">
        <v>38534</v>
      </c>
      <c r="B66" s="2" t="n">
        <v>31</v>
      </c>
      <c r="C66" s="63" t="n">
        <v>0</v>
      </c>
      <c r="D66" s="5" t="n">
        <v>3.775</v>
      </c>
      <c r="E66" s="64" t="n">
        <f aca="false">C66+D66</f>
        <v>3.775</v>
      </c>
      <c r="F66" s="5" t="n">
        <v>0.783342650810737</v>
      </c>
      <c r="G66" s="6" t="n">
        <f aca="false">F66*($B$3*B66)</f>
        <v>145701.733050797</v>
      </c>
      <c r="H66" s="20" t="n">
        <f aca="false">G66*E66</f>
        <v>550024.042266759</v>
      </c>
      <c r="I66" s="20" t="n">
        <f aca="false">(E66-$B$2)*G66</f>
        <v>236036.807542291</v>
      </c>
      <c r="J66" s="7" t="n">
        <v>0.659257816975954</v>
      </c>
      <c r="K66" s="65" t="n">
        <f aca="false">($B$3*B66)*J66</f>
        <v>122621.953957527</v>
      </c>
      <c r="L66" s="8" t="n">
        <f aca="false">((E66-$B$7)*K66)</f>
        <v>462897.876189666</v>
      </c>
      <c r="M66" s="8" t="n">
        <f aca="false">((E66-$B$8)-$B$2)*K66</f>
        <v>198647.565411194</v>
      </c>
      <c r="N66" s="7" t="n">
        <v>0.065</v>
      </c>
      <c r="O66" s="9" t="n">
        <f aca="false">N66*G66</f>
        <v>9470.61264830181</v>
      </c>
      <c r="P66" s="8" t="n">
        <f aca="false">((N66-$B$9))*K66</f>
        <v>7970.42700723928</v>
      </c>
      <c r="Q66" s="7" t="n">
        <v>0.005</v>
      </c>
      <c r="R66" s="9" t="n">
        <f aca="false">Q66*G66</f>
        <v>728.508665253985</v>
      </c>
      <c r="S66" s="66" t="n">
        <f aca="false">(Q66-$B$10)*K66</f>
        <v>613.109769787637</v>
      </c>
    </row>
    <row r="67" customFormat="false" ht="12.75" hidden="false" customHeight="false" outlineLevel="0" collapsed="false">
      <c r="A67" s="62" t="n">
        <v>38565</v>
      </c>
      <c r="B67" s="2" t="n">
        <v>31</v>
      </c>
      <c r="C67" s="63" t="n">
        <v>0</v>
      </c>
      <c r="D67" s="5" t="n">
        <v>3.795</v>
      </c>
      <c r="E67" s="64" t="n">
        <f aca="false">C67+D67</f>
        <v>3.795</v>
      </c>
      <c r="F67" s="5" t="n">
        <v>0.779505294544939</v>
      </c>
      <c r="G67" s="6" t="n">
        <f aca="false">F67*($B$3*B67)</f>
        <v>144987.984785359</v>
      </c>
      <c r="H67" s="20" t="n">
        <f aca="false">G67*E67</f>
        <v>550229.402260436</v>
      </c>
      <c r="I67" s="20" t="n">
        <f aca="false">(E67-$B$2)*G67</f>
        <v>237780.295047988</v>
      </c>
      <c r="J67" s="7" t="n">
        <v>0.653888899586872</v>
      </c>
      <c r="K67" s="65" t="n">
        <f aca="false">($B$3*B67)*J67</f>
        <v>121623.335323158</v>
      </c>
      <c r="L67" s="8" t="n">
        <f aca="false">((E67-$B$7)*K67)</f>
        <v>461560.557551386</v>
      </c>
      <c r="M67" s="8" t="n">
        <f aca="false">((E67-$B$8)-$B$2)*K67</f>
        <v>199462.26992998</v>
      </c>
      <c r="N67" s="7" t="n">
        <v>0.065</v>
      </c>
      <c r="O67" s="9" t="n">
        <f aca="false">N67*G67</f>
        <v>9424.21901104832</v>
      </c>
      <c r="P67" s="8" t="n">
        <f aca="false">((N67-$B$9))*K67</f>
        <v>7905.51679600529</v>
      </c>
      <c r="Q67" s="7" t="n">
        <v>0.005</v>
      </c>
      <c r="R67" s="9" t="n">
        <f aca="false">Q67*G67</f>
        <v>724.939923926793</v>
      </c>
      <c r="S67" s="66" t="n">
        <f aca="false">(Q67-$B$10)*K67</f>
        <v>608.116676615791</v>
      </c>
    </row>
    <row r="68" customFormat="false" ht="12.75" hidden="false" customHeight="false" outlineLevel="0" collapsed="false">
      <c r="A68" s="62" t="n">
        <v>38596</v>
      </c>
      <c r="B68" s="2" t="n">
        <v>30</v>
      </c>
      <c r="C68" s="63" t="n">
        <v>0</v>
      </c>
      <c r="D68" s="5" t="n">
        <v>3.816</v>
      </c>
      <c r="E68" s="64" t="n">
        <f aca="false">C68+D68</f>
        <v>3.816</v>
      </c>
      <c r="F68" s="5" t="n">
        <v>0.775678710572647</v>
      </c>
      <c r="G68" s="6" t="n">
        <f aca="false">F68*($B$3*B68)</f>
        <v>139622.167903076</v>
      </c>
      <c r="H68" s="20" t="n">
        <f aca="false">G68*E68</f>
        <v>532798.19271814</v>
      </c>
      <c r="I68" s="20" t="n">
        <f aca="false">(E68-$B$2)*G68</f>
        <v>231912.42088701</v>
      </c>
      <c r="J68" s="7" t="n">
        <v>0.648557123571245</v>
      </c>
      <c r="K68" s="65" t="n">
        <f aca="false">($B$3*B68)*J68</f>
        <v>116740.282242824</v>
      </c>
      <c r="L68" s="8" t="n">
        <f aca="false">((E68-$B$7)*K68)</f>
        <v>445480.917038617</v>
      </c>
      <c r="M68" s="8" t="n">
        <f aca="false">((E68-$B$8)-$B$2)*K68</f>
        <v>193905.608805331</v>
      </c>
      <c r="N68" s="7" t="n">
        <v>0.065</v>
      </c>
      <c r="O68" s="9" t="n">
        <f aca="false">N68*G68</f>
        <v>9075.44091369997</v>
      </c>
      <c r="P68" s="8" t="n">
        <f aca="false">((N68-$B$9))*K68</f>
        <v>7588.11834578357</v>
      </c>
      <c r="Q68" s="7" t="n">
        <v>0.005</v>
      </c>
      <c r="R68" s="9" t="n">
        <f aca="false">Q68*G68</f>
        <v>698.110839515382</v>
      </c>
      <c r="S68" s="66" t="n">
        <f aca="false">(Q68-$B$10)*K68</f>
        <v>583.701411214121</v>
      </c>
    </row>
    <row r="69" customFormat="false" ht="12.75" hidden="false" customHeight="false" outlineLevel="0" collapsed="false">
      <c r="A69" s="62" t="n">
        <v>38626</v>
      </c>
      <c r="B69" s="2" t="n">
        <v>31</v>
      </c>
      <c r="C69" s="63" t="n">
        <v>0</v>
      </c>
      <c r="D69" s="5" t="n">
        <v>3.846</v>
      </c>
      <c r="E69" s="64" t="n">
        <f aca="false">C69+D69</f>
        <v>3.846</v>
      </c>
      <c r="F69" s="5" t="n">
        <v>0.771985846390602</v>
      </c>
      <c r="G69" s="6" t="n">
        <f aca="false">F69*($B$3*B69)</f>
        <v>143589.367428652</v>
      </c>
      <c r="H69" s="20" t="n">
        <f aca="false">G69*E69</f>
        <v>552244.707130596</v>
      </c>
      <c r="I69" s="20" t="n">
        <f aca="false">(E69-$B$2)*G69</f>
        <v>242809.620321851</v>
      </c>
      <c r="J69" s="7" t="n">
        <v>0.643432520408426</v>
      </c>
      <c r="K69" s="65" t="n">
        <f aca="false">($B$3*B69)*J69</f>
        <v>119678.448795967</v>
      </c>
      <c r="L69" s="8" t="n">
        <f aca="false">((E69-$B$7)*K69)</f>
        <v>460283.31406929</v>
      </c>
      <c r="M69" s="8" t="n">
        <f aca="false">((E69-$B$8)-$B$2)*K69</f>
        <v>202376.256913981</v>
      </c>
      <c r="N69" s="7" t="n">
        <v>0.065</v>
      </c>
      <c r="O69" s="9" t="n">
        <f aca="false">N69*G69</f>
        <v>9333.30888286238</v>
      </c>
      <c r="P69" s="8" t="n">
        <f aca="false">((N69-$B$9))*K69</f>
        <v>7779.09917173787</v>
      </c>
      <c r="Q69" s="7" t="n">
        <v>0.005</v>
      </c>
      <c r="R69" s="9" t="n">
        <f aca="false">Q69*G69</f>
        <v>717.94683714326</v>
      </c>
      <c r="S69" s="66" t="n">
        <f aca="false">(Q69-$B$10)*K69</f>
        <v>598.392243979836</v>
      </c>
    </row>
    <row r="70" customFormat="false" ht="12.75" hidden="false" customHeight="false" outlineLevel="0" collapsed="false">
      <c r="A70" s="62" t="n">
        <v>38657</v>
      </c>
      <c r="B70" s="2" t="n">
        <v>30</v>
      </c>
      <c r="C70" s="63" t="n">
        <v>0</v>
      </c>
      <c r="D70" s="5" t="n">
        <v>3.986</v>
      </c>
      <c r="E70" s="64" t="n">
        <f aca="false">C70+D70</f>
        <v>3.986</v>
      </c>
      <c r="F70" s="5" t="n">
        <v>0.768180536370358</v>
      </c>
      <c r="G70" s="6" t="n">
        <f aca="false">F70*($B$3*B70)</f>
        <v>138272.496546664</v>
      </c>
      <c r="H70" s="20" t="n">
        <f aca="false">G70*E70</f>
        <v>551154.171235004</v>
      </c>
      <c r="I70" s="20" t="n">
        <f aca="false">(E70-$B$2)*G70</f>
        <v>253176.941176943</v>
      </c>
      <c r="J70" s="7" t="n">
        <v>0.638173260761479</v>
      </c>
      <c r="K70" s="65" t="n">
        <f aca="false">($B$3*B70)*J70</f>
        <v>114871.186937066</v>
      </c>
      <c r="L70" s="8" t="n">
        <f aca="false">((E70-$B$7)*K70)</f>
        <v>457876.551131146</v>
      </c>
      <c r="M70" s="8" t="n">
        <f aca="false">((E70-$B$8)-$B$2)*K70</f>
        <v>210329.143281768</v>
      </c>
      <c r="N70" s="7" t="n">
        <v>0.145</v>
      </c>
      <c r="O70" s="9" t="n">
        <f aca="false">N70*G70</f>
        <v>20049.5119992663</v>
      </c>
      <c r="P70" s="8" t="n">
        <f aca="false">((N70-$B$9))*K70</f>
        <v>16656.3221058746</v>
      </c>
      <c r="Q70" s="7" t="n">
        <v>0.005</v>
      </c>
      <c r="R70" s="9" t="n">
        <f aca="false">Q70*G70</f>
        <v>691.362482733322</v>
      </c>
      <c r="S70" s="66" t="n">
        <f aca="false">(Q70-$B$10)*K70</f>
        <v>574.355934685331</v>
      </c>
    </row>
    <row r="71" customFormat="false" ht="12.75" hidden="false" customHeight="false" outlineLevel="0" collapsed="false">
      <c r="A71" s="62" t="n">
        <v>38687</v>
      </c>
      <c r="B71" s="2" t="n">
        <v>31</v>
      </c>
      <c r="C71" s="63" t="n">
        <v>0</v>
      </c>
      <c r="D71" s="5" t="n">
        <v>4.111</v>
      </c>
      <c r="E71" s="64" t="n">
        <f aca="false">C71+D71</f>
        <v>4.111</v>
      </c>
      <c r="F71" s="5" t="n">
        <v>0.764508308188626</v>
      </c>
      <c r="G71" s="6" t="n">
        <f aca="false">F71*($B$3*B71)</f>
        <v>142198.545323084</v>
      </c>
      <c r="H71" s="20" t="n">
        <f aca="false">G71*E71</f>
        <v>584578.2198232</v>
      </c>
      <c r="I71" s="20" t="n">
        <f aca="false">(E71-$B$2)*G71</f>
        <v>278140.354651953</v>
      </c>
      <c r="J71" s="7" t="n">
        <v>0.633118471095387</v>
      </c>
      <c r="K71" s="65" t="n">
        <f aca="false">($B$3*B71)*J71</f>
        <v>117760.035623742</v>
      </c>
      <c r="L71" s="8" t="n">
        <f aca="false">((E71-$B$7)*K71)</f>
        <v>484111.506449203</v>
      </c>
      <c r="M71" s="8" t="n">
        <f aca="false">((E71-$B$8)-$B$2)*K71</f>
        <v>230338.629680039</v>
      </c>
      <c r="N71" s="7" t="n">
        <v>0.145</v>
      </c>
      <c r="O71" s="9" t="n">
        <f aca="false">N71*G71</f>
        <v>20618.7890718472</v>
      </c>
      <c r="P71" s="8" t="n">
        <f aca="false">((N71-$B$9))*K71</f>
        <v>17075.2051654426</v>
      </c>
      <c r="Q71" s="7" t="n">
        <v>0.005</v>
      </c>
      <c r="R71" s="9" t="n">
        <f aca="false">Q71*G71</f>
        <v>710.992726615422</v>
      </c>
      <c r="S71" s="66" t="n">
        <f aca="false">(Q71-$B$10)*K71</f>
        <v>588.80017811871</v>
      </c>
    </row>
    <row r="72" customFormat="false" ht="12.75" hidden="false" customHeight="false" outlineLevel="0" collapsed="false">
      <c r="A72" s="62" t="n">
        <v>38718</v>
      </c>
      <c r="B72" s="2" t="n">
        <v>31</v>
      </c>
      <c r="C72" s="63" t="n">
        <v>0</v>
      </c>
      <c r="D72" s="5" t="n">
        <v>4.195</v>
      </c>
      <c r="E72" s="64" t="n">
        <f aca="false">C72+D72</f>
        <v>4.195</v>
      </c>
      <c r="F72" s="5" t="n">
        <v>0.760724371053975</v>
      </c>
      <c r="G72" s="6" t="n">
        <f aca="false">F72*($B$3*B72)</f>
        <v>141494.733016039</v>
      </c>
      <c r="H72" s="20" t="n">
        <f aca="false">G72*E72</f>
        <v>593570.405002285</v>
      </c>
      <c r="I72" s="20" t="n">
        <f aca="false">(E72-$B$2)*G72</f>
        <v>288649.25535272</v>
      </c>
      <c r="J72" s="7" t="n">
        <v>0.627930977202058</v>
      </c>
      <c r="K72" s="65" t="n">
        <f aca="false">($B$3*B72)*J72</f>
        <v>116795.161759583</v>
      </c>
      <c r="L72" s="8" t="n">
        <f aca="false">((E72-$B$7)*K72)</f>
        <v>489955.703581449</v>
      </c>
      <c r="M72" s="8" t="n">
        <f aca="false">((E72-$B$8)-$B$2)*K72</f>
        <v>238262.129989549</v>
      </c>
      <c r="N72" s="7" t="n">
        <v>0.145</v>
      </c>
      <c r="O72" s="9" t="n">
        <f aca="false">N72*G72</f>
        <v>20516.7362873257</v>
      </c>
      <c r="P72" s="8" t="n">
        <f aca="false">((N72-$B$9))*K72</f>
        <v>16935.2984551395</v>
      </c>
      <c r="Q72" s="7" t="n">
        <v>0.005</v>
      </c>
      <c r="R72" s="9" t="n">
        <f aca="false">Q72*G72</f>
        <v>707.473665080197</v>
      </c>
      <c r="S72" s="66" t="n">
        <f aca="false">(Q72-$B$10)*K72</f>
        <v>583.975808797914</v>
      </c>
    </row>
    <row r="73" customFormat="false" ht="12.75" hidden="false" customHeight="false" outlineLevel="0" collapsed="false">
      <c r="A73" s="62" t="n">
        <v>38749</v>
      </c>
      <c r="B73" s="2" t="n">
        <v>28</v>
      </c>
      <c r="C73" s="63" t="n">
        <v>0</v>
      </c>
      <c r="D73" s="5" t="n">
        <v>4.086</v>
      </c>
      <c r="E73" s="64" t="n">
        <f aca="false">C73+D73</f>
        <v>4.086</v>
      </c>
      <c r="F73" s="5" t="n">
        <v>0.756963732484351</v>
      </c>
      <c r="G73" s="6" t="n">
        <f aca="false">F73*($B$3*B73)</f>
        <v>127169.907057371</v>
      </c>
      <c r="H73" s="20" t="n">
        <f aca="false">G73*E73</f>
        <v>519616.240236418</v>
      </c>
      <c r="I73" s="20" t="n">
        <f aca="false">(E73-$B$2)*G73</f>
        <v>245565.090527783</v>
      </c>
      <c r="J73" s="7" t="n">
        <v>0.622789675397169</v>
      </c>
      <c r="K73" s="65" t="n">
        <f aca="false">($B$3*B73)*J73</f>
        <v>104628.665466724</v>
      </c>
      <c r="L73" s="8" t="n">
        <f aca="false">((E73-$B$7)*K73)</f>
        <v>427512.727097036</v>
      </c>
      <c r="M73" s="8" t="n">
        <f aca="false">((E73-$B$8)-$B$2)*K73</f>
        <v>202037.953016245</v>
      </c>
      <c r="N73" s="7" t="n">
        <v>0.145</v>
      </c>
      <c r="O73" s="9" t="n">
        <f aca="false">N73*G73</f>
        <v>18439.6365233188</v>
      </c>
      <c r="P73" s="8" t="n">
        <f aca="false">((N73-$B$9))*K73</f>
        <v>15171.156492675</v>
      </c>
      <c r="Q73" s="7" t="n">
        <v>0.005</v>
      </c>
      <c r="R73" s="9" t="n">
        <f aca="false">Q73*G73</f>
        <v>635.849535286855</v>
      </c>
      <c r="S73" s="66" t="n">
        <f aca="false">(Q73-$B$10)*K73</f>
        <v>523.143327333622</v>
      </c>
    </row>
    <row r="74" customFormat="false" ht="12.75" hidden="false" customHeight="false" outlineLevel="0" collapsed="false">
      <c r="A74" s="62" t="n">
        <v>38777</v>
      </c>
      <c r="B74" s="2" t="n">
        <v>31</v>
      </c>
      <c r="C74" s="63" t="n">
        <v>0</v>
      </c>
      <c r="D74" s="5" t="n">
        <v>3.949</v>
      </c>
      <c r="E74" s="64" t="n">
        <f aca="false">C74+D74</f>
        <v>3.949</v>
      </c>
      <c r="F74" s="5" t="n">
        <v>0.753582053439466</v>
      </c>
      <c r="G74" s="6" t="n">
        <f aca="false">F74*($B$3*B74)</f>
        <v>140166.261939741</v>
      </c>
      <c r="H74" s="20" t="n">
        <f aca="false">G74*E74</f>
        <v>553516.568400036</v>
      </c>
      <c r="I74" s="20" t="n">
        <f aca="false">(E74-$B$2)*G74</f>
        <v>251458.273919895</v>
      </c>
      <c r="J74" s="7" t="n">
        <v>0.618181341913309</v>
      </c>
      <c r="K74" s="65" t="n">
        <f aca="false">($B$3*B74)*J74</f>
        <v>114981.729595875</v>
      </c>
      <c r="L74" s="8" t="n">
        <f aca="false">((E74-$B$7)*K74)</f>
        <v>454062.850174112</v>
      </c>
      <c r="M74" s="8" t="n">
        <f aca="false">((E74-$B$8)-$B$2)*K74</f>
        <v>206277.222895001</v>
      </c>
      <c r="N74" s="7" t="n">
        <v>0.145</v>
      </c>
      <c r="O74" s="9" t="n">
        <f aca="false">N74*G74</f>
        <v>20324.1079812624</v>
      </c>
      <c r="P74" s="8" t="n">
        <f aca="false">((N74-$B$9))*K74</f>
        <v>16672.3507914019</v>
      </c>
      <c r="Q74" s="7" t="n">
        <v>0.005</v>
      </c>
      <c r="R74" s="9" t="n">
        <f aca="false">Q74*G74</f>
        <v>700.831309698704</v>
      </c>
      <c r="S74" s="66" t="n">
        <f aca="false">(Q74-$B$10)*K74</f>
        <v>574.908647979377</v>
      </c>
    </row>
    <row r="75" customFormat="false" ht="12.75" hidden="false" customHeight="false" outlineLevel="0" collapsed="false">
      <c r="A75" s="62" t="n">
        <v>38808</v>
      </c>
      <c r="B75" s="2" t="n">
        <v>30</v>
      </c>
      <c r="C75" s="63" t="n">
        <v>0</v>
      </c>
      <c r="D75" s="5" t="n">
        <v>3.766</v>
      </c>
      <c r="E75" s="64" t="n">
        <f aca="false">C75+D75</f>
        <v>3.766</v>
      </c>
      <c r="F75" s="5" t="n">
        <v>0.749848867703072</v>
      </c>
      <c r="G75" s="6" t="n">
        <f aca="false">F75*($B$3*B75)</f>
        <v>134972.796186553</v>
      </c>
      <c r="H75" s="20" t="n">
        <f aca="false">G75*E75</f>
        <v>508307.550438558</v>
      </c>
      <c r="I75" s="20" t="n">
        <f aca="false">(E75-$B$2)*G75</f>
        <v>217441.174656537</v>
      </c>
      <c r="J75" s="7" t="n">
        <v>0.613113566674584</v>
      </c>
      <c r="K75" s="65" t="n">
        <f aca="false">($B$3*B75)*J75</f>
        <v>110360.442001425</v>
      </c>
      <c r="L75" s="8" t="n">
        <f aca="false">((E75-$B$7)*K75)</f>
        <v>415617.424577367</v>
      </c>
      <c r="M75" s="8" t="n">
        <f aca="false">((E75-$B$8)-$B$2)*K75</f>
        <v>177790.672064296</v>
      </c>
      <c r="N75" s="7" t="n">
        <v>0.065</v>
      </c>
      <c r="O75" s="9" t="n">
        <f aca="false">N75*G75</f>
        <v>8773.23175212594</v>
      </c>
      <c r="P75" s="8" t="n">
        <f aca="false">((N75-$B$9))*K75</f>
        <v>7173.42873009263</v>
      </c>
      <c r="Q75" s="7" t="n">
        <v>0.005</v>
      </c>
      <c r="R75" s="9" t="n">
        <f aca="false">Q75*G75</f>
        <v>674.863980932765</v>
      </c>
      <c r="S75" s="66" t="n">
        <f aca="false">(Q75-$B$10)*K75</f>
        <v>551.802210007125</v>
      </c>
    </row>
    <row r="76" customFormat="false" ht="12.75" hidden="false" customHeight="false" outlineLevel="0" collapsed="false">
      <c r="A76" s="62" t="n">
        <v>38838</v>
      </c>
      <c r="B76" s="2" t="n">
        <v>31</v>
      </c>
      <c r="C76" s="63" t="n">
        <v>0</v>
      </c>
      <c r="D76" s="5" t="n">
        <v>3.741</v>
      </c>
      <c r="E76" s="64" t="n">
        <f aca="false">C76+D76</f>
        <v>3.741</v>
      </c>
      <c r="F76" s="5" t="n">
        <v>0.746246942955276</v>
      </c>
      <c r="G76" s="6" t="n">
        <f aca="false">F76*($B$3*B76)</f>
        <v>138801.931389681</v>
      </c>
      <c r="H76" s="20" t="n">
        <f aca="false">G76*E76</f>
        <v>519258.025328798</v>
      </c>
      <c r="I76" s="20" t="n">
        <f aca="false">(E76-$B$2)*G76</f>
        <v>220139.863184035</v>
      </c>
      <c r="J76" s="7" t="n">
        <v>0.608243411962182</v>
      </c>
      <c r="K76" s="65" t="n">
        <f aca="false">($B$3*B76)*J76</f>
        <v>113133.274624966</v>
      </c>
      <c r="L76" s="8" t="n">
        <f aca="false">((E76-$B$7)*K76)</f>
        <v>423231.580371997</v>
      </c>
      <c r="M76" s="8" t="n">
        <f aca="false">((E76-$B$8)-$B$2)*K76</f>
        <v>179429.373555196</v>
      </c>
      <c r="N76" s="7" t="n">
        <v>0.065</v>
      </c>
      <c r="O76" s="9" t="n">
        <f aca="false">N76*G76</f>
        <v>9022.12554032929</v>
      </c>
      <c r="P76" s="8" t="n">
        <f aca="false">((N76-$B$9))*K76</f>
        <v>7353.66285062278</v>
      </c>
      <c r="Q76" s="7" t="n">
        <v>0.005</v>
      </c>
      <c r="R76" s="9" t="n">
        <f aca="false">Q76*G76</f>
        <v>694.009656948407</v>
      </c>
      <c r="S76" s="66" t="n">
        <f aca="false">(Q76-$B$10)*K76</f>
        <v>565.666373124829</v>
      </c>
    </row>
    <row r="77" customFormat="false" ht="12.75" hidden="false" customHeight="false" outlineLevel="0" collapsed="false">
      <c r="A77" s="62" t="n">
        <v>38869</v>
      </c>
      <c r="B77" s="2" t="n">
        <v>30</v>
      </c>
      <c r="C77" s="63" t="n">
        <v>0</v>
      </c>
      <c r="D77" s="5" t="n">
        <v>3.77</v>
      </c>
      <c r="E77" s="64" t="n">
        <f aca="false">C77+D77</f>
        <v>3.77</v>
      </c>
      <c r="F77" s="5" t="n">
        <v>0.742536165096228</v>
      </c>
      <c r="G77" s="6" t="n">
        <f aca="false">F77*($B$3*B77)</f>
        <v>133656.509717321</v>
      </c>
      <c r="H77" s="20" t="n">
        <f aca="false">G77*E77</f>
        <v>503885.041634301</v>
      </c>
      <c r="I77" s="20" t="n">
        <f aca="false">(E77-$B$2)*G77</f>
        <v>215855.263193474</v>
      </c>
      <c r="J77" s="7" t="n">
        <v>0.603246005803427</v>
      </c>
      <c r="K77" s="65" t="n">
        <f aca="false">($B$3*B77)*J77</f>
        <v>108584.281044617</v>
      </c>
      <c r="L77" s="8" t="n">
        <f aca="false">((E77-$B$7)*K77)</f>
        <v>409362.739538206</v>
      </c>
      <c r="M77" s="8" t="n">
        <f aca="false">((E77-$B$8)-$B$2)*K77</f>
        <v>175363.613887056</v>
      </c>
      <c r="N77" s="7" t="n">
        <v>0.065</v>
      </c>
      <c r="O77" s="9" t="n">
        <f aca="false">N77*G77</f>
        <v>8687.67313162587</v>
      </c>
      <c r="P77" s="8" t="n">
        <f aca="false">((N77-$B$9))*K77</f>
        <v>7057.9782679001</v>
      </c>
      <c r="Q77" s="7" t="n">
        <v>0.005</v>
      </c>
      <c r="R77" s="9" t="n">
        <f aca="false">Q77*G77</f>
        <v>668.282548586606</v>
      </c>
      <c r="S77" s="66" t="n">
        <f aca="false">(Q77-$B$10)*K77</f>
        <v>542.921405223084</v>
      </c>
    </row>
    <row r="78" customFormat="false" ht="12.75" hidden="false" customHeight="false" outlineLevel="0" collapsed="false">
      <c r="A78" s="62" t="n">
        <v>38899</v>
      </c>
      <c r="B78" s="2" t="n">
        <v>31</v>
      </c>
      <c r="C78" s="63" t="n">
        <v>0</v>
      </c>
      <c r="D78" s="5" t="n">
        <v>3.8</v>
      </c>
      <c r="E78" s="64" t="n">
        <f aca="false">C78+D78</f>
        <v>3.8</v>
      </c>
      <c r="F78" s="5" t="n">
        <v>0.738955952389003</v>
      </c>
      <c r="G78" s="6" t="n">
        <f aca="false">F78*($B$3*B78)</f>
        <v>137445.807144355</v>
      </c>
      <c r="H78" s="20" t="n">
        <f aca="false">G78*E78</f>
        <v>522294.067148547</v>
      </c>
      <c r="I78" s="20" t="n">
        <f aca="false">(E78-$B$2)*G78</f>
        <v>226098.352752463</v>
      </c>
      <c r="J78" s="7" t="n">
        <v>0.598443575437579</v>
      </c>
      <c r="K78" s="65" t="n">
        <f aca="false">($B$3*B78)*J78</f>
        <v>111310.50503139</v>
      </c>
      <c r="L78" s="8" t="n">
        <f aca="false">((E78-$B$7)*K78)</f>
        <v>422979.919119281</v>
      </c>
      <c r="M78" s="8" t="n">
        <f aca="false">((E78-$B$8)-$B$2)*K78</f>
        <v>183105.780776636</v>
      </c>
      <c r="N78" s="7" t="n">
        <v>0.065</v>
      </c>
      <c r="O78" s="9" t="n">
        <f aca="false">N78*G78</f>
        <v>8933.97746438304</v>
      </c>
      <c r="P78" s="8" t="n">
        <f aca="false">((N78-$B$9))*K78</f>
        <v>7235.18282704033</v>
      </c>
      <c r="Q78" s="7" t="n">
        <v>0.005</v>
      </c>
      <c r="R78" s="9" t="n">
        <f aca="false">Q78*G78</f>
        <v>687.229035721773</v>
      </c>
      <c r="S78" s="66" t="n">
        <f aca="false">(Q78-$B$10)*K78</f>
        <v>556.552525156948</v>
      </c>
    </row>
    <row r="79" customFormat="false" ht="12.75" hidden="false" customHeight="false" outlineLevel="0" collapsed="false">
      <c r="A79" s="62" t="n">
        <v>38930</v>
      </c>
      <c r="B79" s="2" t="n">
        <v>31</v>
      </c>
      <c r="C79" s="63" t="n">
        <v>0</v>
      </c>
      <c r="D79" s="5" t="n">
        <v>3.82</v>
      </c>
      <c r="E79" s="64" t="n">
        <f aca="false">C79+D79</f>
        <v>3.82</v>
      </c>
      <c r="F79" s="5" t="n">
        <v>0.735267637434347</v>
      </c>
      <c r="G79" s="6" t="n">
        <f aca="false">F79*($B$3*B79)</f>
        <v>136759.780562789</v>
      </c>
      <c r="H79" s="20" t="n">
        <f aca="false">G79*E79</f>
        <v>522422.361749852</v>
      </c>
      <c r="I79" s="20" t="n">
        <f aca="false">(E79-$B$2)*G79</f>
        <v>227705.034637043</v>
      </c>
      <c r="J79" s="7" t="n">
        <v>0.593515765081935</v>
      </c>
      <c r="K79" s="65" t="n">
        <f aca="false">($B$3*B79)*J79</f>
        <v>110393.93230524</v>
      </c>
      <c r="L79" s="8" t="n">
        <f aca="false">((E79-$B$7)*K79)</f>
        <v>421704.821406016</v>
      </c>
      <c r="M79" s="8" t="n">
        <f aca="false">((E79-$B$8)-$B$2)*K79</f>
        <v>183805.897288224</v>
      </c>
      <c r="N79" s="7" t="n">
        <v>0.065</v>
      </c>
      <c r="O79" s="9" t="n">
        <f aca="false">N79*G79</f>
        <v>8889.38573658126</v>
      </c>
      <c r="P79" s="8" t="n">
        <f aca="false">((N79-$B$9))*K79</f>
        <v>7175.60559984059</v>
      </c>
      <c r="Q79" s="7" t="n">
        <v>0.005</v>
      </c>
      <c r="R79" s="9" t="n">
        <f aca="false">Q79*G79</f>
        <v>683.798902813943</v>
      </c>
      <c r="S79" s="66" t="n">
        <f aca="false">(Q79-$B$10)*K79</f>
        <v>551.969661526199</v>
      </c>
    </row>
    <row r="80" customFormat="false" ht="12.75" hidden="false" customHeight="false" outlineLevel="0" collapsed="false">
      <c r="A80" s="62" t="n">
        <v>38961</v>
      </c>
      <c r="B80" s="2" t="n">
        <v>30</v>
      </c>
      <c r="C80" s="63" t="n">
        <v>0</v>
      </c>
      <c r="D80" s="5" t="n">
        <v>3.841</v>
      </c>
      <c r="E80" s="64" t="n">
        <f aca="false">C80+D80</f>
        <v>3.841</v>
      </c>
      <c r="F80" s="5" t="n">
        <v>0.731590758164861</v>
      </c>
      <c r="G80" s="6" t="n">
        <f aca="false">F80*($B$3*B80)</f>
        <v>131686.336469675</v>
      </c>
      <c r="H80" s="20" t="n">
        <f aca="false">G80*E80</f>
        <v>505807.218380022</v>
      </c>
      <c r="I80" s="20" t="n">
        <f aca="false">(E80-$B$2)*G80</f>
        <v>222023.163287872</v>
      </c>
      <c r="J80" s="7" t="n">
        <v>0.588623028318465</v>
      </c>
      <c r="K80" s="65" t="n">
        <f aca="false">($B$3*B80)*J80</f>
        <v>105952.145097324</v>
      </c>
      <c r="L80" s="8" t="n">
        <f aca="false">((E80-$B$7)*K80)</f>
        <v>406962.18931882</v>
      </c>
      <c r="M80" s="8" t="n">
        <f aca="false">((E80-$B$8)-$B$2)*K80</f>
        <v>178635.316634088</v>
      </c>
      <c r="N80" s="7" t="n">
        <v>0.065</v>
      </c>
      <c r="O80" s="9" t="n">
        <f aca="false">N80*G80</f>
        <v>8559.61187052887</v>
      </c>
      <c r="P80" s="8" t="n">
        <f aca="false">((N80-$B$9))*K80</f>
        <v>6886.88943132604</v>
      </c>
      <c r="Q80" s="7" t="n">
        <v>0.005</v>
      </c>
      <c r="R80" s="9" t="n">
        <f aca="false">Q80*G80</f>
        <v>658.431682348375</v>
      </c>
      <c r="S80" s="66" t="n">
        <f aca="false">(Q80-$B$10)*K80</f>
        <v>529.760725486618</v>
      </c>
    </row>
    <row r="81" customFormat="false" ht="12.75" hidden="false" customHeight="false" outlineLevel="0" collapsed="false">
      <c r="A81" s="62" t="n">
        <v>38991</v>
      </c>
      <c r="B81" s="2" t="n">
        <v>31</v>
      </c>
      <c r="C81" s="63" t="n">
        <v>0</v>
      </c>
      <c r="D81" s="5" t="n">
        <v>3.871</v>
      </c>
      <c r="E81" s="64" t="n">
        <f aca="false">C81+D81</f>
        <v>3.871</v>
      </c>
      <c r="F81" s="5" t="n">
        <v>0.728043388472068</v>
      </c>
      <c r="G81" s="6" t="n">
        <f aca="false">F81*($B$3*B81)</f>
        <v>135416.070255805</v>
      </c>
      <c r="H81" s="20" t="n">
        <f aca="false">G81*E81</f>
        <v>524195.60796022</v>
      </c>
      <c r="I81" s="20" t="n">
        <f aca="false">(E81-$B$2)*G81</f>
        <v>232373.976558961</v>
      </c>
      <c r="J81" s="7" t="n">
        <v>0.583921330203154</v>
      </c>
      <c r="K81" s="65" t="n">
        <f aca="false">($B$3*B81)*J81</f>
        <v>108609.367417787</v>
      </c>
      <c r="L81" s="8" t="n">
        <f aca="false">((E81-$B$7)*K81)</f>
        <v>420426.861274252</v>
      </c>
      <c r="M81" s="8" t="n">
        <f aca="false">((E81-$B$8)-$B$2)*K81</f>
        <v>186373.674488922</v>
      </c>
      <c r="N81" s="7" t="n">
        <v>0.065</v>
      </c>
      <c r="O81" s="9" t="n">
        <f aca="false">N81*G81</f>
        <v>8802.0445666273</v>
      </c>
      <c r="P81" s="8" t="n">
        <f aca="false">((N81-$B$9))*K81</f>
        <v>7059.60888215613</v>
      </c>
      <c r="Q81" s="7" t="n">
        <v>0.005</v>
      </c>
      <c r="R81" s="9" t="n">
        <f aca="false">Q81*G81</f>
        <v>677.080351279023</v>
      </c>
      <c r="S81" s="66" t="n">
        <f aca="false">(Q81-$B$10)*K81</f>
        <v>543.046837088933</v>
      </c>
    </row>
    <row r="82" customFormat="false" ht="12.75" hidden="false" customHeight="false" outlineLevel="0" collapsed="false">
      <c r="A82" s="62" t="n">
        <v>39022</v>
      </c>
      <c r="B82" s="2" t="n">
        <v>30</v>
      </c>
      <c r="C82" s="63" t="n">
        <v>0</v>
      </c>
      <c r="D82" s="5" t="n">
        <v>4.011</v>
      </c>
      <c r="E82" s="64" t="n">
        <f aca="false">C82+D82</f>
        <v>4.011</v>
      </c>
      <c r="F82" s="5" t="n">
        <v>0.724389049342241</v>
      </c>
      <c r="G82" s="6" t="n">
        <f aca="false">F82*($B$3*B82)</f>
        <v>130390.028881603</v>
      </c>
      <c r="H82" s="20" t="n">
        <f aca="false">G82*E82</f>
        <v>522994.405844111</v>
      </c>
      <c r="I82" s="20" t="n">
        <f aca="false">(E82-$B$2)*G82</f>
        <v>242003.893604256</v>
      </c>
      <c r="J82" s="7" t="n">
        <v>0.57909703231259</v>
      </c>
      <c r="K82" s="65" t="n">
        <f aca="false">($B$3*B82)*J82</f>
        <v>104237.465816266</v>
      </c>
      <c r="L82" s="8" t="n">
        <f aca="false">((E82-$B$7)*K82)</f>
        <v>418096.475389043</v>
      </c>
      <c r="M82" s="8" t="n">
        <f aca="false">((E82-$B$8)-$B$2)*K82</f>
        <v>193464.73655499</v>
      </c>
      <c r="N82" s="7" t="n">
        <v>0.15</v>
      </c>
      <c r="O82" s="9" t="n">
        <f aca="false">N82*G82</f>
        <v>19558.5043322405</v>
      </c>
      <c r="P82" s="8" t="n">
        <f aca="false">((N82-$B$9))*K82</f>
        <v>15635.6198724399</v>
      </c>
      <c r="Q82" s="7" t="n">
        <v>0.005</v>
      </c>
      <c r="R82" s="9" t="n">
        <f aca="false">Q82*G82</f>
        <v>651.950144408017</v>
      </c>
      <c r="S82" s="66" t="n">
        <f aca="false">(Q82-$B$10)*K82</f>
        <v>521.187329081331</v>
      </c>
    </row>
    <row r="83" customFormat="false" ht="12.75" hidden="false" customHeight="false" outlineLevel="0" collapsed="false">
      <c r="A83" s="62" t="n">
        <v>39052</v>
      </c>
      <c r="B83" s="2" t="n">
        <v>31</v>
      </c>
      <c r="C83" s="63" t="n">
        <v>0</v>
      </c>
      <c r="D83" s="5" t="n">
        <v>4.136</v>
      </c>
      <c r="E83" s="64" t="n">
        <f aca="false">C83+D83</f>
        <v>4.136</v>
      </c>
      <c r="F83" s="5" t="n">
        <v>0.720863516001422</v>
      </c>
      <c r="G83" s="6" t="n">
        <f aca="false">F83*($B$3*B83)</f>
        <v>134080.613976265</v>
      </c>
      <c r="H83" s="20" t="n">
        <f aca="false">G83*E83</f>
        <v>554557.41940583</v>
      </c>
      <c r="I83" s="20" t="n">
        <f aca="false">(E83-$B$2)*G83</f>
        <v>265613.69628698</v>
      </c>
      <c r="J83" s="7" t="n">
        <v>0.574461196596789</v>
      </c>
      <c r="K83" s="65" t="n">
        <f aca="false">($B$3*B83)*J83</f>
        <v>106849.782567003</v>
      </c>
      <c r="L83" s="8" t="n">
        <f aca="false">((E83-$B$7)*K83)</f>
        <v>441930.700697123</v>
      </c>
      <c r="M83" s="8" t="n">
        <f aca="false">((E83-$B$8)-$B$2)*K83</f>
        <v>211669.419265232</v>
      </c>
      <c r="N83" s="7" t="n">
        <v>0.15</v>
      </c>
      <c r="O83" s="9" t="n">
        <f aca="false">N83*G83</f>
        <v>20112.0920964397</v>
      </c>
      <c r="P83" s="8" t="n">
        <f aca="false">((N83-$B$9))*K83</f>
        <v>16027.4673850504</v>
      </c>
      <c r="Q83" s="7" t="n">
        <v>0.005</v>
      </c>
      <c r="R83" s="9" t="n">
        <f aca="false">Q83*G83</f>
        <v>670.403069881323</v>
      </c>
      <c r="S83" s="66" t="n">
        <f aca="false">(Q83-$B$10)*K83</f>
        <v>534.248912835013</v>
      </c>
    </row>
    <row r="84" customFormat="false" ht="12.75" hidden="false" customHeight="false" outlineLevel="0" collapsed="false">
      <c r="A84" s="62" t="n">
        <v>39083</v>
      </c>
      <c r="B84" s="2" t="n">
        <v>31</v>
      </c>
      <c r="C84" s="63" t="n">
        <v>0</v>
      </c>
      <c r="D84" s="5" t="n">
        <v>4.23</v>
      </c>
      <c r="E84" s="64" t="n">
        <f aca="false">C84+D84</f>
        <v>4.23</v>
      </c>
      <c r="F84" s="5" t="n">
        <v>0.717231764438217</v>
      </c>
      <c r="G84" s="6" t="n">
        <f aca="false">F84*($B$3*B84)</f>
        <v>133405.108185508</v>
      </c>
      <c r="H84" s="20" t="n">
        <f aca="false">G84*E84</f>
        <v>564303.6076247</v>
      </c>
      <c r="I84" s="20" t="n">
        <f aca="false">(E84-$B$2)*G84</f>
        <v>276815.59948493</v>
      </c>
      <c r="J84" s="7" t="n">
        <v>0.569704576712524</v>
      </c>
      <c r="K84" s="65" t="n">
        <f aca="false">($B$3*B84)*J84</f>
        <v>105965.05126853</v>
      </c>
      <c r="L84" s="8" t="n">
        <f aca="false">((E84-$B$7)*K84)</f>
        <v>448232.16686588</v>
      </c>
      <c r="M84" s="8" t="n">
        <f aca="false">((E84-$B$8)-$B$2)*K84</f>
        <v>219877.481382199</v>
      </c>
      <c r="N84" s="7" t="n">
        <v>0.15</v>
      </c>
      <c r="O84" s="9" t="n">
        <f aca="false">N84*G84</f>
        <v>20010.7662278262</v>
      </c>
      <c r="P84" s="8" t="n">
        <f aca="false">((N84-$B$9))*K84</f>
        <v>15894.7576902794</v>
      </c>
      <c r="Q84" s="7" t="n">
        <v>0.005</v>
      </c>
      <c r="R84" s="9" t="n">
        <f aca="false">Q84*G84</f>
        <v>667.025540927541</v>
      </c>
      <c r="S84" s="66" t="n">
        <f aca="false">(Q84-$B$10)*K84</f>
        <v>529.825256342648</v>
      </c>
    </row>
    <row r="85" customFormat="false" ht="12.75" hidden="false" customHeight="false" outlineLevel="0" collapsed="false">
      <c r="A85" s="62" t="n">
        <v>39114</v>
      </c>
      <c r="B85" s="2" t="n">
        <v>28</v>
      </c>
      <c r="C85" s="63" t="n">
        <v>0</v>
      </c>
      <c r="D85" s="5" t="n">
        <v>4.121</v>
      </c>
      <c r="E85" s="64" t="n">
        <f aca="false">C85+D85</f>
        <v>4.121</v>
      </c>
      <c r="F85" s="5" t="n">
        <v>0.71361150901889</v>
      </c>
      <c r="G85" s="6" t="n">
        <f aca="false">F85*($B$3*B85)</f>
        <v>119886.733515174</v>
      </c>
      <c r="H85" s="20" t="n">
        <f aca="false">G85*E85</f>
        <v>494053.22881603</v>
      </c>
      <c r="I85" s="20" t="n">
        <f aca="false">(E85-$B$2)*G85</f>
        <v>235697.318090831</v>
      </c>
      <c r="J85" s="7" t="n">
        <v>0.56498206058345</v>
      </c>
      <c r="K85" s="65" t="n">
        <f aca="false">($B$3*B85)*J85</f>
        <v>94916.9861780196</v>
      </c>
      <c r="L85" s="8" t="n">
        <f aca="false">((E85-$B$7)*K85)</f>
        <v>391152.900039619</v>
      </c>
      <c r="M85" s="8" t="n">
        <f aca="false">((E85-$B$8)-$B$2)*K85</f>
        <v>186606.794825987</v>
      </c>
      <c r="N85" s="7" t="n">
        <v>0.15</v>
      </c>
      <c r="O85" s="9" t="n">
        <f aca="false">N85*G85</f>
        <v>17983.010027276</v>
      </c>
      <c r="P85" s="8" t="n">
        <f aca="false">((N85-$B$9))*K85</f>
        <v>14237.5479267029</v>
      </c>
      <c r="Q85" s="7" t="n">
        <v>0.005</v>
      </c>
      <c r="R85" s="9" t="n">
        <f aca="false">Q85*G85</f>
        <v>599.433667575868</v>
      </c>
      <c r="S85" s="66" t="n">
        <f aca="false">(Q85-$B$10)*K85</f>
        <v>474.584930890098</v>
      </c>
    </row>
    <row r="86" customFormat="false" ht="12.75" hidden="false" customHeight="false" outlineLevel="0" collapsed="false">
      <c r="A86" s="62" t="n">
        <v>39142</v>
      </c>
      <c r="B86" s="2" t="n">
        <v>31</v>
      </c>
      <c r="C86" s="63" t="n">
        <v>0</v>
      </c>
      <c r="D86" s="5" t="n">
        <v>3.984</v>
      </c>
      <c r="E86" s="64" t="n">
        <f aca="false">C86+D86</f>
        <v>3.984</v>
      </c>
      <c r="F86" s="5" t="n">
        <v>0.710351491308244</v>
      </c>
      <c r="G86" s="6" t="n">
        <f aca="false">F86*($B$3*B86)</f>
        <v>132125.377383333</v>
      </c>
      <c r="H86" s="20" t="n">
        <f aca="false">G86*E86</f>
        <v>526387.5034952</v>
      </c>
      <c r="I86" s="20" t="n">
        <f aca="false">(E86-$B$2)*G86</f>
        <v>241657.315234117</v>
      </c>
      <c r="J86" s="7" t="n">
        <v>0.560745713207273</v>
      </c>
      <c r="K86" s="65" t="n">
        <f aca="false">($B$3*B86)*J86</f>
        <v>104298.702656553</v>
      </c>
      <c r="L86" s="8" t="n">
        <f aca="false">((E86-$B$7)*K86)</f>
        <v>415526.031383706</v>
      </c>
      <c r="M86" s="8" t="n">
        <f aca="false">((E86-$B$8)-$B$2)*K86</f>
        <v>190762.327158835</v>
      </c>
      <c r="N86" s="7" t="n">
        <v>0.15</v>
      </c>
      <c r="O86" s="9" t="n">
        <f aca="false">N86*G86</f>
        <v>19818.8066075</v>
      </c>
      <c r="P86" s="8" t="n">
        <f aca="false">((N86-$B$9))*K86</f>
        <v>15644.8053984829</v>
      </c>
      <c r="Q86" s="7" t="n">
        <v>0.005</v>
      </c>
      <c r="R86" s="9" t="n">
        <f aca="false">Q86*G86</f>
        <v>660.626886916667</v>
      </c>
      <c r="S86" s="66" t="n">
        <f aca="false">(Q86-$B$10)*K86</f>
        <v>521.493513282764</v>
      </c>
    </row>
    <row r="87" customFormat="false" ht="12.75" hidden="false" customHeight="false" outlineLevel="0" collapsed="false">
      <c r="A87" s="62" t="n">
        <v>39173</v>
      </c>
      <c r="B87" s="2" t="n">
        <v>30</v>
      </c>
      <c r="C87" s="63" t="n">
        <v>0</v>
      </c>
      <c r="D87" s="5" t="n">
        <v>3.801</v>
      </c>
      <c r="E87" s="64" t="n">
        <f aca="false">C87+D87</f>
        <v>3.801</v>
      </c>
      <c r="F87" s="5" t="n">
        <v>0.706753145951352</v>
      </c>
      <c r="G87" s="6" t="n">
        <f aca="false">F87*($B$3*B87)</f>
        <v>127215.566271243</v>
      </c>
      <c r="H87" s="20" t="n">
        <f aca="false">G87*E87</f>
        <v>483546.367396996</v>
      </c>
      <c r="I87" s="20" t="n">
        <f aca="false">(E87-$B$2)*G87</f>
        <v>209396.822082467</v>
      </c>
      <c r="J87" s="7" t="n">
        <v>0.556087567272304</v>
      </c>
      <c r="K87" s="65" t="n">
        <f aca="false">($B$3*B87)*J87</f>
        <v>100095.762109015</v>
      </c>
      <c r="L87" s="8" t="n">
        <f aca="false">((E87-$B$7)*K87)</f>
        <v>380463.991776365</v>
      </c>
      <c r="M87" s="8" t="n">
        <f aca="false">((E87-$B$8)-$B$2)*K87</f>
        <v>164757.624431438</v>
      </c>
      <c r="N87" s="7" t="n">
        <v>0.065</v>
      </c>
      <c r="O87" s="9" t="n">
        <f aca="false">N87*G87</f>
        <v>8269.01180763082</v>
      </c>
      <c r="P87" s="8" t="n">
        <f aca="false">((N87-$B$9))*K87</f>
        <v>6506.22453708596</v>
      </c>
      <c r="Q87" s="7" t="n">
        <v>0.005</v>
      </c>
      <c r="R87" s="9" t="n">
        <f aca="false">Q87*G87</f>
        <v>636.077831356217</v>
      </c>
      <c r="S87" s="66" t="n">
        <f aca="false">(Q87-$B$10)*K87</f>
        <v>500.478810545074</v>
      </c>
    </row>
    <row r="88" customFormat="false" ht="12.75" hidden="false" customHeight="false" outlineLevel="0" collapsed="false">
      <c r="A88" s="62" t="n">
        <v>39203</v>
      </c>
      <c r="B88" s="2" t="n">
        <v>31</v>
      </c>
      <c r="C88" s="63" t="n">
        <v>0</v>
      </c>
      <c r="D88" s="5" t="n">
        <v>3.776</v>
      </c>
      <c r="E88" s="64" t="n">
        <f aca="false">C88+D88</f>
        <v>3.776</v>
      </c>
      <c r="F88" s="5" t="n">
        <v>0.703281851632253</v>
      </c>
      <c r="G88" s="6" t="n">
        <f aca="false">F88*($B$3*B88)</f>
        <v>130810.424403599</v>
      </c>
      <c r="H88" s="20" t="n">
        <f aca="false">G88*E88</f>
        <v>493940.16254799</v>
      </c>
      <c r="I88" s="20" t="n">
        <f aca="false">(E88-$B$2)*G88</f>
        <v>212043.697958234</v>
      </c>
      <c r="J88" s="7" t="n">
        <v>0.551611621344711</v>
      </c>
      <c r="K88" s="65" t="n">
        <f aca="false">($B$3*B88)*J88</f>
        <v>102599.761570116</v>
      </c>
      <c r="L88" s="8" t="n">
        <f aca="false">((E88-$B$7)*K88)</f>
        <v>387416.699688759</v>
      </c>
      <c r="M88" s="8" t="n">
        <f aca="false">((E88-$B$8)-$B$2)*K88</f>
        <v>166314.213505159</v>
      </c>
      <c r="N88" s="7" t="n">
        <v>0.065</v>
      </c>
      <c r="O88" s="9" t="n">
        <f aca="false">N88*G88</f>
        <v>8502.67758623394</v>
      </c>
      <c r="P88" s="8" t="n">
        <f aca="false">((N88-$B$9))*K88</f>
        <v>6668.98450205756</v>
      </c>
      <c r="Q88" s="7" t="n">
        <v>0.005</v>
      </c>
      <c r="R88" s="9" t="n">
        <f aca="false">Q88*G88</f>
        <v>654.052122017995</v>
      </c>
      <c r="S88" s="66" t="n">
        <f aca="false">(Q88-$B$10)*K88</f>
        <v>512.998807850582</v>
      </c>
    </row>
    <row r="89" customFormat="false" ht="12.75" hidden="false" customHeight="false" outlineLevel="0" collapsed="false">
      <c r="A89" s="62" t="n">
        <v>39234</v>
      </c>
      <c r="B89" s="2" t="n">
        <v>30</v>
      </c>
      <c r="C89" s="63" t="n">
        <v>0</v>
      </c>
      <c r="D89" s="5" t="n">
        <v>3.805</v>
      </c>
      <c r="E89" s="64" t="n">
        <f aca="false">C89+D89</f>
        <v>3.805</v>
      </c>
      <c r="F89" s="5" t="n">
        <v>0.699706198432103</v>
      </c>
      <c r="G89" s="6" t="n">
        <f aca="false">F89*($B$3*B89)</f>
        <v>125947.115717779</v>
      </c>
      <c r="H89" s="20" t="n">
        <f aca="false">G89*E89</f>
        <v>479228.775306147</v>
      </c>
      <c r="I89" s="20" t="n">
        <f aca="false">(E89-$B$2)*G89</f>
        <v>207812.740934335</v>
      </c>
      <c r="J89" s="7" t="n">
        <v>0.547019291534467</v>
      </c>
      <c r="K89" s="65" t="n">
        <f aca="false">($B$3*B89)*J89</f>
        <v>98463.4724762041</v>
      </c>
      <c r="L89" s="8" t="n">
        <f aca="false">((E89-$B$7)*K89)</f>
        <v>374653.512771957</v>
      </c>
      <c r="M89" s="8" t="n">
        <f aca="false">((E89-$B$8)-$B$2)*K89</f>
        <v>162464.729585737</v>
      </c>
      <c r="N89" s="7" t="n">
        <v>0.065</v>
      </c>
      <c r="O89" s="9" t="n">
        <f aca="false">N89*G89</f>
        <v>8186.5625216556</v>
      </c>
      <c r="P89" s="8" t="n">
        <f aca="false">((N89-$B$9))*K89</f>
        <v>6400.12571095327</v>
      </c>
      <c r="Q89" s="7" t="n">
        <v>0.005</v>
      </c>
      <c r="R89" s="9" t="n">
        <f aca="false">Q89*G89</f>
        <v>629.735578588893</v>
      </c>
      <c r="S89" s="66" t="n">
        <f aca="false">(Q89-$B$10)*K89</f>
        <v>492.317362381021</v>
      </c>
    </row>
    <row r="90" customFormat="false" ht="12.75" hidden="false" customHeight="false" outlineLevel="0" collapsed="false">
      <c r="A90" s="67" t="n">
        <v>39264</v>
      </c>
      <c r="B90" s="68" t="n">
        <v>31</v>
      </c>
      <c r="C90" s="63" t="n">
        <v>0</v>
      </c>
      <c r="D90" s="69" t="n">
        <v>3.835</v>
      </c>
      <c r="E90" s="64" t="n">
        <f aca="false">C90+D90</f>
        <v>3.835</v>
      </c>
      <c r="F90" s="69" t="n">
        <v>0.696256882589604</v>
      </c>
      <c r="G90" s="6" t="n">
        <f aca="false">F90*($B$3*B90)</f>
        <v>129503.780161666</v>
      </c>
      <c r="H90" s="70" t="n">
        <f aca="false">G90*E90</f>
        <v>496646.99691999</v>
      </c>
      <c r="I90" s="70" t="n">
        <f aca="false">(E90-$B$2)*G90</f>
        <v>217566.350671599</v>
      </c>
      <c r="J90" s="42" t="n">
        <v>0.542606678320505</v>
      </c>
      <c r="K90" s="65" t="n">
        <f aca="false">($B$3*B90)*J90</f>
        <v>100924.842167614</v>
      </c>
      <c r="L90" s="8" t="n">
        <f aca="false">((E90-$B$7)*K90)</f>
        <v>387046.7697128</v>
      </c>
      <c r="M90" s="8" t="n">
        <f aca="false">((E90-$B$8)-$B$2)*K90</f>
        <v>169553.734841591</v>
      </c>
      <c r="N90" s="42" t="n">
        <v>0.065</v>
      </c>
      <c r="O90" s="9" t="n">
        <f aca="false">N90*G90</f>
        <v>8417.74571050831</v>
      </c>
      <c r="P90" s="8" t="n">
        <f aca="false">((N90-$B$9))*K90</f>
        <v>6560.11474089491</v>
      </c>
      <c r="Q90" s="42" t="n">
        <v>0.005</v>
      </c>
      <c r="R90" s="9" t="n">
        <f aca="false">Q90*G90</f>
        <v>647.518900808331</v>
      </c>
      <c r="S90" s="66" t="n">
        <f aca="false">(Q90-$B$10)*K90</f>
        <v>504.62421083807</v>
      </c>
    </row>
    <row r="91" customFormat="false" ht="13.5" hidden="false" customHeight="false" outlineLevel="0" collapsed="false">
      <c r="A91" s="71" t="n">
        <v>39295</v>
      </c>
      <c r="B91" s="72" t="n">
        <v>31</v>
      </c>
      <c r="C91" s="63" t="n">
        <v>0</v>
      </c>
      <c r="D91" s="73" t="n">
        <v>3.855</v>
      </c>
      <c r="E91" s="64" t="n">
        <f aca="false">C91+D91</f>
        <v>3.855</v>
      </c>
      <c r="F91" s="73" t="n">
        <v>0.692703958683926</v>
      </c>
      <c r="G91" s="74" t="n">
        <f aca="false">F91*($B$3*B91)</f>
        <v>128842.93631521</v>
      </c>
      <c r="H91" s="75" t="n">
        <f aca="false">G91*E91</f>
        <v>496689.519495135</v>
      </c>
      <c r="I91" s="75" t="n">
        <f aca="false">(E91-$B$2)*G91</f>
        <v>219032.991735857</v>
      </c>
      <c r="J91" s="76" t="n">
        <v>0.538079421271339</v>
      </c>
      <c r="K91" s="77" t="n">
        <f aca="false">($B$3*B91)*J91</f>
        <v>100082.772356469</v>
      </c>
      <c r="L91" s="78" t="n">
        <f aca="false">((E91-$B$7)*K91)</f>
        <v>385819.087434188</v>
      </c>
      <c r="M91" s="78" t="n">
        <f aca="false">((E91-$B$8)-$B$2)*K91</f>
        <v>170140.713005997</v>
      </c>
      <c r="N91" s="76" t="n">
        <v>0.065</v>
      </c>
      <c r="O91" s="9" t="n">
        <f aca="false">N91*G91</f>
        <v>8374.79086048867</v>
      </c>
      <c r="P91" s="78" t="n">
        <f aca="false">((N91-$B$9))*K91</f>
        <v>6505.38020317049</v>
      </c>
      <c r="Q91" s="76" t="n">
        <v>0.005</v>
      </c>
      <c r="R91" s="9" t="n">
        <f aca="false">Q91*G91</f>
        <v>644.214681576051</v>
      </c>
      <c r="S91" s="66" t="n">
        <f aca="false">(Q91-$B$10)*K91</f>
        <v>500.413861782345</v>
      </c>
    </row>
    <row r="92" customFormat="false" ht="12.75" hidden="false" customHeight="false" outlineLevel="0" collapsed="false">
      <c r="A92" s="51" t="s">
        <v>29</v>
      </c>
      <c r="B92" s="79" t="n">
        <f aca="false">SUM(B13:B91)</f>
        <v>2403</v>
      </c>
      <c r="C92" s="79"/>
      <c r="D92" s="80"/>
      <c r="E92" s="81" t="n">
        <f aca="false">C92+D92</f>
        <v>0</v>
      </c>
      <c r="F92" s="82"/>
      <c r="G92" s="6" t="n">
        <f aca="false">SUM(G13:G91)</f>
        <v>12104411.5464808</v>
      </c>
      <c r="H92" s="20" t="n">
        <f aca="false">SUM(H13:H91)</f>
        <v>54602142.1493526</v>
      </c>
      <c r="I92" s="20" t="n">
        <f aca="false">SUM(I13:I91)</f>
        <v>28517135.2666866</v>
      </c>
      <c r="J92" s="38" t="n">
        <f aca="false">SUM(J13:J91)</f>
        <v>58.9999555772017</v>
      </c>
      <c r="K92" s="65" t="n">
        <f aca="false">SUM(K13:K91)</f>
        <v>10765194.2915658</v>
      </c>
      <c r="L92" s="8" t="n">
        <f aca="false">SUM(L13:L91)</f>
        <v>49195110.8481074</v>
      </c>
      <c r="M92" s="8" t="n">
        <f aca="false">SUM(M13:M91)</f>
        <v>25996117.1497832</v>
      </c>
      <c r="N92" s="38"/>
      <c r="O92" s="44" t="n">
        <f aca="false">SUM(O13:O91)</f>
        <v>1537845.68721884</v>
      </c>
      <c r="P92" s="50" t="n">
        <f aca="false">SUM(P13:P91)</f>
        <v>1404880.88781045</v>
      </c>
      <c r="Q92" s="38"/>
      <c r="R92" s="83" t="n">
        <f aca="false">SUM(R13:R91)</f>
        <v>180308.430835777</v>
      </c>
      <c r="S92" s="84" t="n">
        <f aca="false">SUM(S13:S91)</f>
        <v>169424.310862376</v>
      </c>
    </row>
    <row r="93" customFormat="false" ht="12.75" hidden="false" customHeight="false" outlineLevel="0" collapsed="false">
      <c r="G93" s="6" t="s">
        <v>15</v>
      </c>
    </row>
    <row r="94" customFormat="false" ht="12.75" hidden="false" customHeight="false" outlineLevel="0" collapsed="false">
      <c r="G94" s="12"/>
      <c r="K94" s="50" t="s">
        <v>15</v>
      </c>
    </row>
  </sheetData>
  <mergeCells count="3">
    <mergeCell ref="J1:K1"/>
    <mergeCell ref="L1:M1"/>
    <mergeCell ref="L5:M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85" width="9.14"/>
    <col collapsed="false" customWidth="true" hidden="false" outlineLevel="0" max="3" min="3" style="86" width="9.14"/>
    <col collapsed="false" customWidth="true" hidden="false" outlineLevel="0" max="4" min="4" style="87" width="9.28"/>
    <col collapsed="false" customWidth="true" hidden="false" outlineLevel="0" max="5" min="5" style="87" width="9.14"/>
    <col collapsed="false" customWidth="true" hidden="false" outlineLevel="0" max="6" min="6" style="87" width="11.13"/>
    <col collapsed="false" customWidth="true" hidden="false" outlineLevel="0" max="7" min="7" style="88" width="14.14"/>
    <col collapsed="false" customWidth="true" hidden="false" outlineLevel="0" max="8" min="8" style="85" width="11.56"/>
    <col collapsed="false" customWidth="true" hidden="false" outlineLevel="0" max="12" min="12" style="0" width="14.85"/>
  </cols>
  <sheetData>
    <row r="3" customFormat="false" ht="12.75" hidden="false" customHeight="false" outlineLevel="0" collapsed="false">
      <c r="A3" s="0" t="s">
        <v>30</v>
      </c>
      <c r="B3" s="85" t="s">
        <v>18</v>
      </c>
      <c r="C3" s="86" t="s">
        <v>31</v>
      </c>
      <c r="D3" s="87" t="s">
        <v>13</v>
      </c>
      <c r="E3" s="87" t="s">
        <v>14</v>
      </c>
      <c r="F3" s="87" t="s">
        <v>32</v>
      </c>
      <c r="G3" s="88" t="s">
        <v>33</v>
      </c>
      <c r="H3" s="85" t="s">
        <v>34</v>
      </c>
    </row>
    <row r="4" customFormat="false" ht="13.5" hidden="false" customHeight="false" outlineLevel="0" collapsed="false">
      <c r="A4" s="89" t="n">
        <f aca="false">Orig!A13</f>
        <v>36923</v>
      </c>
      <c r="B4" s="90" t="n">
        <f aca="false">Orig!B13</f>
        <v>28</v>
      </c>
      <c r="C4" s="86" t="n">
        <f aca="false">Orig!E13-Orig!$B$7</f>
        <v>9.814</v>
      </c>
      <c r="D4" s="87" t="n">
        <f aca="false">Orig!N13-Orig!$B$9</f>
        <v>0.68</v>
      </c>
      <c r="E4" s="87" t="n">
        <f aca="false">Orig!Q13-Orig!$B$10</f>
        <v>0.12</v>
      </c>
      <c r="F4" s="91" t="n">
        <f aca="false">D4+E4</f>
        <v>0.8</v>
      </c>
      <c r="G4" s="88" t="n">
        <f aca="false">Orig!J13</f>
        <v>0.993804666737969</v>
      </c>
      <c r="H4" s="92" t="n">
        <v>0.101166122638719</v>
      </c>
    </row>
    <row r="5" customFormat="false" ht="13.5" hidden="false" customHeight="false" outlineLevel="0" collapsed="false">
      <c r="A5" s="89" t="n">
        <f aca="false">Orig!A14</f>
        <v>36951</v>
      </c>
      <c r="B5" s="90" t="n">
        <f aca="false">Orig!B14</f>
        <v>31</v>
      </c>
      <c r="C5" s="86" t="n">
        <f aca="false">Orig!E14-Orig!$B$7</f>
        <v>9.165</v>
      </c>
      <c r="D5" s="87" t="n">
        <f aca="false">Orig!N14-Orig!$B$9</f>
        <v>0.78</v>
      </c>
      <c r="E5" s="87" t="n">
        <f aca="false">Orig!Q14-Orig!$B$10</f>
        <v>0.12</v>
      </c>
      <c r="F5" s="91" t="n">
        <f aca="false">D5+E5</f>
        <v>0.9</v>
      </c>
      <c r="G5" s="88" t="n">
        <f aca="false">Orig!J14</f>
        <v>0.986521158615873</v>
      </c>
      <c r="H5" s="92" t="n">
        <v>0.099588901812229</v>
      </c>
      <c r="I5" s="0" t="s">
        <v>35</v>
      </c>
      <c r="L5" s="93" t="n">
        <f aca="false">Orig!P5</f>
        <v>27581306.4684294</v>
      </c>
    </row>
    <row r="6" customFormat="false" ht="12.75" hidden="false" customHeight="false" outlineLevel="0" collapsed="false">
      <c r="A6" s="89" t="n">
        <f aca="false">Orig!A15</f>
        <v>36982</v>
      </c>
      <c r="B6" s="90" t="n">
        <f aca="false">Orig!B15</f>
        <v>30</v>
      </c>
      <c r="C6" s="86" t="n">
        <f aca="false">Orig!E15-Orig!$B$7</f>
        <v>6.775</v>
      </c>
      <c r="D6" s="87" t="n">
        <f aca="false">Orig!N15-Orig!$B$9</f>
        <v>0.165</v>
      </c>
      <c r="E6" s="87" t="n">
        <f aca="false">Orig!Q15-Orig!$B$10</f>
        <v>0.01</v>
      </c>
      <c r="F6" s="91" t="n">
        <f aca="false">D6+E6</f>
        <v>0.175</v>
      </c>
      <c r="G6" s="88" t="n">
        <f aca="false">Orig!J15</f>
        <v>0.978749625472736</v>
      </c>
      <c r="H6" s="92" t="n">
        <v>0.098000435748085</v>
      </c>
    </row>
    <row r="7" customFormat="false" ht="12.75" hidden="false" customHeight="false" outlineLevel="0" collapsed="false">
      <c r="A7" s="89" t="n">
        <f aca="false">Orig!A16</f>
        <v>37012</v>
      </c>
      <c r="B7" s="90" t="n">
        <f aca="false">Orig!B16</f>
        <v>31</v>
      </c>
      <c r="C7" s="86" t="n">
        <f aca="false">Orig!E16-Orig!$B$7</f>
        <v>6.045</v>
      </c>
      <c r="D7" s="87" t="n">
        <f aca="false">Orig!N16-Orig!$B$9</f>
        <v>0.165</v>
      </c>
      <c r="E7" s="87" t="n">
        <f aca="false">Orig!Q16-Orig!$B$10</f>
        <v>0.01</v>
      </c>
      <c r="F7" s="91" t="n">
        <f aca="false">D7+E7</f>
        <v>0.175</v>
      </c>
      <c r="G7" s="88" t="n">
        <f aca="false">Orig!J16</f>
        <v>0.97133359619593</v>
      </c>
      <c r="H7" s="92" t="n">
        <v>0.097137073323747</v>
      </c>
    </row>
    <row r="8" customFormat="false" ht="12.75" hidden="false" customHeight="false" outlineLevel="0" collapsed="false">
      <c r="A8" s="89" t="n">
        <f aca="false">Orig!A17</f>
        <v>37043</v>
      </c>
      <c r="B8" s="90" t="n">
        <f aca="false">Orig!B17</f>
        <v>30</v>
      </c>
      <c r="C8" s="86" t="n">
        <f aca="false">Orig!E17-Orig!$B$7</f>
        <v>5.96</v>
      </c>
      <c r="D8" s="87" t="n">
        <f aca="false">Orig!N17-Orig!$B$9</f>
        <v>0.165</v>
      </c>
      <c r="E8" s="87" t="n">
        <f aca="false">Orig!Q17-Orig!$B$10</f>
        <v>0.01</v>
      </c>
      <c r="F8" s="91" t="n">
        <f aca="false">D8+E8</f>
        <v>0.175</v>
      </c>
      <c r="G8" s="88" t="n">
        <f aca="false">Orig!J17</f>
        <v>0.963783853704452</v>
      </c>
      <c r="H8" s="92" t="n">
        <v>0.096474362245743</v>
      </c>
    </row>
    <row r="9" customFormat="false" ht="12.75" hidden="false" customHeight="false" outlineLevel="0" collapsed="false">
      <c r="A9" s="89" t="n">
        <f aca="false">Orig!A18</f>
        <v>37073</v>
      </c>
      <c r="B9" s="90" t="n">
        <f aca="false">Orig!B18</f>
        <v>31</v>
      </c>
      <c r="C9" s="86" t="n">
        <f aca="false">Orig!E18-Orig!$B$7</f>
        <v>5.94</v>
      </c>
      <c r="D9" s="87" t="n">
        <f aca="false">Orig!N18-Orig!$B$9</f>
        <v>0.165</v>
      </c>
      <c r="E9" s="87" t="n">
        <f aca="false">Orig!Q18-Orig!$B$10</f>
        <v>0.01</v>
      </c>
      <c r="F9" s="91" t="n">
        <f aca="false">D9+E9</f>
        <v>0.175</v>
      </c>
      <c r="G9" s="88" t="n">
        <f aca="false">Orig!J18</f>
        <v>0.956618385294255</v>
      </c>
      <c r="H9" s="92" t="n">
        <v>0.09586299431886</v>
      </c>
    </row>
    <row r="10" customFormat="false" ht="12.75" hidden="false" customHeight="false" outlineLevel="0" collapsed="false">
      <c r="A10" s="89" t="n">
        <f aca="false">Orig!A19</f>
        <v>37104</v>
      </c>
      <c r="B10" s="90" t="n">
        <f aca="false">Orig!B19</f>
        <v>31</v>
      </c>
      <c r="C10" s="86" t="n">
        <f aca="false">Orig!E19-Orig!$B$7</f>
        <v>5.92</v>
      </c>
      <c r="D10" s="87" t="n">
        <f aca="false">Orig!N19-Orig!$B$9</f>
        <v>0.165</v>
      </c>
      <c r="E10" s="87" t="n">
        <f aca="false">Orig!Q19-Orig!$B$10</f>
        <v>0.01</v>
      </c>
      <c r="F10" s="91" t="n">
        <f aca="false">D10+E10</f>
        <v>0.175</v>
      </c>
      <c r="G10" s="88" t="n">
        <f aca="false">Orig!J19</f>
        <v>0.949335780212211</v>
      </c>
      <c r="H10" s="92" t="n">
        <v>0.095290342001914</v>
      </c>
    </row>
    <row r="11" customFormat="false" ht="12.75" hidden="false" customHeight="false" outlineLevel="0" collapsed="false">
      <c r="A11" s="89" t="n">
        <f aca="false">Orig!A20</f>
        <v>37135</v>
      </c>
      <c r="B11" s="90" t="n">
        <f aca="false">Orig!B20</f>
        <v>30</v>
      </c>
      <c r="C11" s="86" t="n">
        <f aca="false">Orig!E20-Orig!$B$7</f>
        <v>5.88</v>
      </c>
      <c r="D11" s="87" t="n">
        <f aca="false">Orig!N20-Orig!$B$9</f>
        <v>0.165</v>
      </c>
      <c r="E11" s="87" t="n">
        <f aca="false">Orig!Q20-Orig!$B$10</f>
        <v>0.01</v>
      </c>
      <c r="F11" s="91" t="n">
        <f aca="false">D11+E11</f>
        <v>0.175</v>
      </c>
      <c r="G11" s="88" t="n">
        <f aca="false">Orig!J20</f>
        <v>0.942196112865638</v>
      </c>
      <c r="H11" s="92" t="n">
        <v>0.094717689794176</v>
      </c>
    </row>
    <row r="12" customFormat="false" ht="12.75" hidden="false" customHeight="false" outlineLevel="0" collapsed="false">
      <c r="A12" s="89" t="n">
        <f aca="false">Orig!A21</f>
        <v>37165</v>
      </c>
      <c r="B12" s="90" t="n">
        <f aca="false">Orig!B21</f>
        <v>31</v>
      </c>
      <c r="C12" s="86" t="n">
        <f aca="false">Orig!E21-Orig!$B$7</f>
        <v>5.875</v>
      </c>
      <c r="D12" s="87" t="n">
        <f aca="false">Orig!N21-Orig!$B$9</f>
        <v>0.165</v>
      </c>
      <c r="E12" s="87" t="n">
        <f aca="false">Orig!Q21-Orig!$B$10</f>
        <v>0.01</v>
      </c>
      <c r="F12" s="91" t="n">
        <f aca="false">D12+E12</f>
        <v>0.175</v>
      </c>
      <c r="G12" s="88" t="n">
        <f aca="false">Orig!J21</f>
        <v>0.935366451013349</v>
      </c>
      <c r="H12" s="92" t="n">
        <v>0.094247102306506</v>
      </c>
    </row>
    <row r="13" customFormat="false" ht="12.75" hidden="false" customHeight="false" outlineLevel="0" collapsed="false">
      <c r="A13" s="89" t="n">
        <f aca="false">Orig!A22</f>
        <v>37196</v>
      </c>
      <c r="B13" s="90" t="n">
        <f aca="false">Orig!B22</f>
        <v>30</v>
      </c>
      <c r="C13" s="86" t="n">
        <f aca="false">Orig!E22-Orig!$B$7</f>
        <v>5.967</v>
      </c>
      <c r="D13" s="87" t="n">
        <f aca="false">Orig!N22-Orig!$B$9</f>
        <v>0.19</v>
      </c>
      <c r="E13" s="87" t="n">
        <f aca="false">Orig!Q22-Orig!$B$10</f>
        <v>0.06</v>
      </c>
      <c r="F13" s="91" t="n">
        <f aca="false">D13+E13</f>
        <v>0.25</v>
      </c>
      <c r="G13" s="88" t="n">
        <f aca="false">Orig!J22</f>
        <v>0.928335828726287</v>
      </c>
      <c r="H13" s="92" t="n">
        <v>0.093896339671279</v>
      </c>
    </row>
    <row r="14" customFormat="false" ht="12.75" hidden="false" customHeight="false" outlineLevel="0" collapsed="false">
      <c r="A14" s="89" t="n">
        <f aca="false">Orig!A23</f>
        <v>37226</v>
      </c>
      <c r="B14" s="90" t="n">
        <f aca="false">Orig!B23</f>
        <v>31</v>
      </c>
      <c r="C14" s="86" t="n">
        <f aca="false">Orig!E23-Orig!$B$7</f>
        <v>6.077</v>
      </c>
      <c r="D14" s="87" t="n">
        <f aca="false">Orig!N23-Orig!$B$9</f>
        <v>0.19</v>
      </c>
      <c r="E14" s="87" t="n">
        <f aca="false">Orig!Q23-Orig!$B$10</f>
        <v>0.06</v>
      </c>
      <c r="F14" s="91" t="n">
        <f aca="false">D14+E14</f>
        <v>0.25</v>
      </c>
      <c r="G14" s="88" t="n">
        <f aca="false">Orig!J23</f>
        <v>0.921632263972733</v>
      </c>
      <c r="H14" s="92" t="n">
        <v>0.093556891998807</v>
      </c>
    </row>
    <row r="15" customFormat="false" ht="12.75" hidden="false" customHeight="false" outlineLevel="0" collapsed="false">
      <c r="A15" s="89" t="n">
        <f aca="false">Orig!A24</f>
        <v>37257</v>
      </c>
      <c r="B15" s="90" t="n">
        <f aca="false">Orig!B24</f>
        <v>31</v>
      </c>
      <c r="C15" s="86" t="n">
        <f aca="false">Orig!E24-Orig!$B$7</f>
        <v>6.082</v>
      </c>
      <c r="D15" s="87" t="n">
        <f aca="false">Orig!N24-Orig!$B$9</f>
        <v>0.19</v>
      </c>
      <c r="E15" s="87" t="n">
        <f aca="false">Orig!Q24-Orig!$B$10</f>
        <v>0.06</v>
      </c>
      <c r="F15" s="91" t="n">
        <f aca="false">D15+E15</f>
        <v>0.25</v>
      </c>
      <c r="G15" s="88" t="n">
        <f aca="false">Orig!J24</f>
        <v>0.914713656443399</v>
      </c>
      <c r="H15" s="92" t="n">
        <v>0.093315790382456</v>
      </c>
    </row>
    <row r="16" customFormat="false" ht="12.75" hidden="false" customHeight="false" outlineLevel="0" collapsed="false">
      <c r="A16" s="89" t="n">
        <f aca="false">Orig!A25</f>
        <v>37288</v>
      </c>
      <c r="B16" s="90" t="n">
        <f aca="false">Orig!B25</f>
        <v>28</v>
      </c>
      <c r="C16" s="86" t="n">
        <f aca="false">Orig!E25-Orig!$B$7</f>
        <v>5.827</v>
      </c>
      <c r="D16" s="87" t="n">
        <f aca="false">Orig!N25-Orig!$B$9</f>
        <v>0.19</v>
      </c>
      <c r="E16" s="87" t="n">
        <f aca="false">Orig!Q25-Orig!$B$10</f>
        <v>0.06</v>
      </c>
      <c r="F16" s="91" t="n">
        <f aca="false">D16+E16</f>
        <v>0.25</v>
      </c>
      <c r="G16" s="88" t="n">
        <f aca="false">Orig!J25</f>
        <v>0.907742599082259</v>
      </c>
      <c r="H16" s="92" t="n">
        <v>0.093226527002005</v>
      </c>
    </row>
    <row r="17" customFormat="false" ht="12.75" hidden="false" customHeight="false" outlineLevel="0" collapsed="false">
      <c r="A17" s="89" t="n">
        <f aca="false">Orig!A26</f>
        <v>37316</v>
      </c>
      <c r="B17" s="90" t="n">
        <f aca="false">Orig!B26</f>
        <v>31</v>
      </c>
      <c r="C17" s="86" t="n">
        <f aca="false">Orig!E26-Orig!$B$7</f>
        <v>5.467</v>
      </c>
      <c r="D17" s="87" t="n">
        <f aca="false">Orig!N26-Orig!$B$9</f>
        <v>0.19</v>
      </c>
      <c r="E17" s="87" t="n">
        <f aca="false">Orig!Q26-Orig!$B$10</f>
        <v>0.06</v>
      </c>
      <c r="F17" s="91" t="n">
        <f aca="false">D17+E17</f>
        <v>0.25</v>
      </c>
      <c r="G17" s="88" t="n">
        <f aca="false">Orig!J26</f>
        <v>0.901503055704848</v>
      </c>
      <c r="H17" s="92" t="n">
        <v>0.093145902015493</v>
      </c>
    </row>
    <row r="18" customFormat="false" ht="12.75" hidden="false" customHeight="false" outlineLevel="0" collapsed="false">
      <c r="A18" s="89" t="n">
        <f aca="false">Orig!A27</f>
        <v>37347</v>
      </c>
      <c r="B18" s="90" t="n">
        <f aca="false">Orig!B27</f>
        <v>30</v>
      </c>
      <c r="C18" s="86" t="n">
        <f aca="false">Orig!E27-Orig!$B$7</f>
        <v>4.597</v>
      </c>
      <c r="D18" s="87" t="n">
        <f aca="false">Orig!N27-Orig!$B$9</f>
        <v>0.075</v>
      </c>
      <c r="E18" s="87" t="n">
        <f aca="false">Orig!Q27-Orig!$B$10</f>
        <v>0.01</v>
      </c>
      <c r="F18" s="91" t="n">
        <f aca="false">D18+E18</f>
        <v>0.085</v>
      </c>
      <c r="G18" s="88" t="n">
        <f aca="false">Orig!J27</f>
        <v>0.894639404410613</v>
      </c>
      <c r="H18" s="92" t="n">
        <v>0.093073777038006</v>
      </c>
    </row>
    <row r="19" customFormat="false" ht="12.75" hidden="false" customHeight="false" outlineLevel="0" collapsed="false">
      <c r="A19" s="89" t="n">
        <f aca="false">Orig!A28</f>
        <v>37377</v>
      </c>
      <c r="B19" s="90" t="n">
        <f aca="false">Orig!B28</f>
        <v>31</v>
      </c>
      <c r="C19" s="86" t="n">
        <f aca="false">Orig!E28-Orig!$B$7</f>
        <v>4.39</v>
      </c>
      <c r="D19" s="87" t="n">
        <f aca="false">Orig!N28-Orig!$B$9</f>
        <v>0.075</v>
      </c>
      <c r="E19" s="87" t="n">
        <f aca="false">Orig!Q28-Orig!$B$10</f>
        <v>0.01</v>
      </c>
      <c r="F19" s="91" t="n">
        <f aca="false">D19+E19</f>
        <v>0.085</v>
      </c>
      <c r="G19" s="88" t="n">
        <f aca="false">Orig!J28</f>
        <v>0.888032491845647</v>
      </c>
      <c r="H19" s="92" t="n">
        <v>0.093025926786891</v>
      </c>
    </row>
    <row r="20" customFormat="false" ht="12.75" hidden="false" customHeight="false" outlineLevel="0" collapsed="false">
      <c r="A20" s="89" t="n">
        <f aca="false">Orig!A29</f>
        <v>37408</v>
      </c>
      <c r="B20" s="90" t="n">
        <f aca="false">Orig!B29</f>
        <v>30</v>
      </c>
      <c r="C20" s="86" t="n">
        <f aca="false">Orig!E29-Orig!$B$7</f>
        <v>4.35</v>
      </c>
      <c r="D20" s="87" t="n">
        <f aca="false">Orig!N29-Orig!$B$9</f>
        <v>0.075</v>
      </c>
      <c r="E20" s="87" t="n">
        <f aca="false">Orig!Q29-Orig!$B$10</f>
        <v>0.01</v>
      </c>
      <c r="F20" s="91" t="n">
        <f aca="false">D20+E20</f>
        <v>0.085</v>
      </c>
      <c r="G20" s="88" t="n">
        <f aca="false">Orig!J29</f>
        <v>0.88126355850164</v>
      </c>
      <c r="H20" s="92" t="n">
        <v>0.092976481528209</v>
      </c>
    </row>
    <row r="21" customFormat="false" ht="12.75" hidden="false" customHeight="false" outlineLevel="0" collapsed="false">
      <c r="A21" s="89" t="n">
        <f aca="false">Orig!A30</f>
        <v>37438</v>
      </c>
      <c r="B21" s="90" t="n">
        <f aca="false">Orig!B30</f>
        <v>31</v>
      </c>
      <c r="C21" s="86" t="n">
        <f aca="false">Orig!E30-Orig!$B$7</f>
        <v>4.345</v>
      </c>
      <c r="D21" s="87" t="n">
        <f aca="false">Orig!N30-Orig!$B$9</f>
        <v>0.075</v>
      </c>
      <c r="E21" s="87" t="n">
        <f aca="false">Orig!Q30-Orig!$B$10</f>
        <v>0.01</v>
      </c>
      <c r="F21" s="91" t="n">
        <f aca="false">D21+E21</f>
        <v>0.085</v>
      </c>
      <c r="G21" s="88" t="n">
        <f aca="false">Orig!J30</f>
        <v>0.87473334366576</v>
      </c>
      <c r="H21" s="92" t="n">
        <v>0.092957419181583</v>
      </c>
    </row>
    <row r="22" customFormat="false" ht="12.75" hidden="false" customHeight="false" outlineLevel="0" collapsed="false">
      <c r="A22" s="89" t="n">
        <f aca="false">Orig!A31</f>
        <v>37469</v>
      </c>
      <c r="B22" s="90" t="n">
        <f aca="false">Orig!B31</f>
        <v>31</v>
      </c>
      <c r="C22" s="86" t="n">
        <f aca="false">Orig!E31-Orig!$B$7</f>
        <v>4.337</v>
      </c>
      <c r="D22" s="87" t="n">
        <f aca="false">Orig!N31-Orig!$B$9</f>
        <v>0.075</v>
      </c>
      <c r="E22" s="87" t="n">
        <f aca="false">Orig!Q31-Orig!$B$10</f>
        <v>0.01</v>
      </c>
      <c r="F22" s="91" t="n">
        <f aca="false">D22+E22</f>
        <v>0.085</v>
      </c>
      <c r="G22" s="88" t="n">
        <f aca="false">Orig!J31</f>
        <v>0.867977944166859</v>
      </c>
      <c r="H22" s="92" t="n">
        <v>0.092984984497721</v>
      </c>
    </row>
    <row r="23" customFormat="false" ht="12.75" hidden="false" customHeight="false" outlineLevel="0" collapsed="false">
      <c r="A23" s="89" t="n">
        <f aca="false">Orig!A32</f>
        <v>37500</v>
      </c>
      <c r="B23" s="90" t="n">
        <f aca="false">Orig!B32</f>
        <v>30</v>
      </c>
      <c r="C23" s="86" t="n">
        <f aca="false">Orig!E32-Orig!$B$7</f>
        <v>4.337</v>
      </c>
      <c r="D23" s="87" t="n">
        <f aca="false">Orig!N32-Orig!$B$9</f>
        <v>0.075</v>
      </c>
      <c r="E23" s="87" t="n">
        <f aca="false">Orig!Q32-Orig!$B$10</f>
        <v>0.01</v>
      </c>
      <c r="F23" s="91" t="n">
        <f aca="false">D23+E23</f>
        <v>0.085</v>
      </c>
      <c r="G23" s="88" t="n">
        <f aca="false">Orig!J32</f>
        <v>0.861270864840142</v>
      </c>
      <c r="H23" s="92" t="n">
        <v>0.093012549814114</v>
      </c>
    </row>
    <row r="24" customFormat="false" ht="12.75" hidden="false" customHeight="false" outlineLevel="0" collapsed="false">
      <c r="A24" s="89" t="n">
        <f aca="false">Orig!A33</f>
        <v>37530</v>
      </c>
      <c r="B24" s="90" t="n">
        <f aca="false">Orig!B33</f>
        <v>31</v>
      </c>
      <c r="C24" s="86" t="n">
        <f aca="false">Orig!E33-Orig!$B$7</f>
        <v>4.362</v>
      </c>
      <c r="D24" s="87" t="n">
        <f aca="false">Orig!N33-Orig!$B$9</f>
        <v>0.075</v>
      </c>
      <c r="E24" s="87" t="n">
        <f aca="false">Orig!Q33-Orig!$B$10</f>
        <v>0.01</v>
      </c>
      <c r="F24" s="91" t="n">
        <f aca="false">D24+E24</f>
        <v>0.085</v>
      </c>
      <c r="G24" s="88" t="n">
        <f aca="false">Orig!J33</f>
        <v>0.854808668551775</v>
      </c>
      <c r="H24" s="92" t="n">
        <v>0.093051424410625</v>
      </c>
    </row>
    <row r="25" customFormat="false" ht="12.75" hidden="false" customHeight="false" outlineLevel="0" collapsed="false">
      <c r="A25" s="89" t="n">
        <f aca="false">Orig!A34</f>
        <v>37561</v>
      </c>
      <c r="B25" s="90" t="n">
        <f aca="false">Orig!B34</f>
        <v>30</v>
      </c>
      <c r="C25" s="86" t="n">
        <f aca="false">Orig!E34-Orig!$B$7</f>
        <v>4.462</v>
      </c>
      <c r="D25" s="87" t="n">
        <f aca="false">Orig!N34-Orig!$B$9</f>
        <v>0.14</v>
      </c>
      <c r="E25" s="87" t="n">
        <f aca="false">Orig!Q34-Orig!$B$10</f>
        <v>0.02</v>
      </c>
      <c r="F25" s="91" t="n">
        <f aca="false">D25+E25</f>
        <v>0.16</v>
      </c>
      <c r="G25" s="88" t="n">
        <f aca="false">Orig!J34</f>
        <v>0.848150938973356</v>
      </c>
      <c r="H25" s="92" t="n">
        <v>0.093109065741392</v>
      </c>
    </row>
    <row r="26" customFormat="false" ht="12.75" hidden="false" customHeight="false" outlineLevel="0" collapsed="false">
      <c r="A26" s="89" t="n">
        <f aca="false">Orig!A35</f>
        <v>37591</v>
      </c>
      <c r="B26" s="90" t="n">
        <f aca="false">Orig!B35</f>
        <v>31</v>
      </c>
      <c r="C26" s="86" t="n">
        <f aca="false">Orig!E35-Orig!$B$7</f>
        <v>4.562</v>
      </c>
      <c r="D26" s="87" t="n">
        <f aca="false">Orig!N35-Orig!$B$9</f>
        <v>0.14</v>
      </c>
      <c r="E26" s="87" t="n">
        <f aca="false">Orig!Q35-Orig!$B$10</f>
        <v>0.02</v>
      </c>
      <c r="F26" s="91" t="n">
        <f aca="false">D26+E26</f>
        <v>0.16</v>
      </c>
      <c r="G26" s="88" t="n">
        <f aca="false">Orig!J35</f>
        <v>0.841749860235833</v>
      </c>
      <c r="H26" s="92" t="n">
        <v>0.093164847675446</v>
      </c>
    </row>
    <row r="27" customFormat="false" ht="12.75" hidden="false" customHeight="false" outlineLevel="0" collapsed="false">
      <c r="A27" s="89" t="n">
        <f aca="false">Orig!A36</f>
        <v>37622</v>
      </c>
      <c r="B27" s="90" t="n">
        <f aca="false">Orig!B36</f>
        <v>31</v>
      </c>
      <c r="C27" s="86" t="n">
        <f aca="false">Orig!E36-Orig!$B$8</f>
        <v>4.604</v>
      </c>
      <c r="D27" s="87" t="n">
        <f aca="false">Orig!N36-Orig!$B$9</f>
        <v>0.14</v>
      </c>
      <c r="E27" s="87" t="n">
        <f aca="false">Orig!Q36-Orig!$B$10</f>
        <v>0.02</v>
      </c>
      <c r="F27" s="91" t="n">
        <f aca="false">D27+E27</f>
        <v>0.16</v>
      </c>
      <c r="G27" s="88" t="n">
        <f aca="false">Orig!J36</f>
        <v>0.835151634345255</v>
      </c>
      <c r="H27" s="92" t="n">
        <v>0.093239508356955</v>
      </c>
    </row>
    <row r="28" customFormat="false" ht="12.75" hidden="false" customHeight="false" outlineLevel="0" collapsed="false">
      <c r="A28" s="89" t="n">
        <f aca="false">Orig!A37</f>
        <v>37653</v>
      </c>
      <c r="B28" s="90" t="n">
        <f aca="false">Orig!B37</f>
        <v>28</v>
      </c>
      <c r="C28" s="86" t="n">
        <f aca="false">Orig!E37-Orig!$B$8</f>
        <v>4.429</v>
      </c>
      <c r="D28" s="87" t="n">
        <f aca="false">Orig!N37-Orig!$B$9</f>
        <v>0.14</v>
      </c>
      <c r="E28" s="87" t="n">
        <f aca="false">Orig!Q37-Orig!$B$10</f>
        <v>0.02</v>
      </c>
      <c r="F28" s="91" t="n">
        <f aca="false">D28+E28</f>
        <v>0.16</v>
      </c>
      <c r="G28" s="88" t="n">
        <f aca="false">Orig!J37</f>
        <v>0.828561372326221</v>
      </c>
      <c r="H28" s="92" t="n">
        <v>0.093334835392791</v>
      </c>
    </row>
    <row r="29" customFormat="false" ht="12.75" hidden="false" customHeight="false" outlineLevel="0" collapsed="false">
      <c r="A29" s="89" t="n">
        <f aca="false">Orig!A38</f>
        <v>37681</v>
      </c>
      <c r="B29" s="90" t="n">
        <f aca="false">Orig!B38</f>
        <v>31</v>
      </c>
      <c r="C29" s="86" t="n">
        <f aca="false">Orig!E38-Orig!$B$8</f>
        <v>4.189</v>
      </c>
      <c r="D29" s="87" t="n">
        <f aca="false">Orig!N38-Orig!$B$9</f>
        <v>0.14</v>
      </c>
      <c r="E29" s="87" t="n">
        <f aca="false">Orig!Q38-Orig!$B$10</f>
        <v>0.02</v>
      </c>
      <c r="F29" s="91" t="n">
        <f aca="false">D29+E29</f>
        <v>0.16</v>
      </c>
      <c r="G29" s="88" t="n">
        <f aca="false">Orig!J38</f>
        <v>0.822642662407943</v>
      </c>
      <c r="H29" s="92" t="n">
        <v>0.093420937234214</v>
      </c>
    </row>
    <row r="30" customFormat="false" ht="12.75" hidden="false" customHeight="false" outlineLevel="0" collapsed="false">
      <c r="A30" s="89" t="n">
        <f aca="false">Orig!A39</f>
        <v>37712</v>
      </c>
      <c r="B30" s="90" t="n">
        <f aca="false">Orig!B39</f>
        <v>30</v>
      </c>
      <c r="C30" s="86" t="n">
        <f aca="false">Orig!E39-Orig!$B$8</f>
        <v>3.886</v>
      </c>
      <c r="D30" s="87" t="n">
        <f aca="false">Orig!N39-Orig!$B$9</f>
        <v>0.065</v>
      </c>
      <c r="E30" s="87" t="n">
        <f aca="false">Orig!Q39-Orig!$B$10</f>
        <v>0.005</v>
      </c>
      <c r="F30" s="91" t="n">
        <f aca="false">D30+E30</f>
        <v>0.07</v>
      </c>
      <c r="G30" s="88" t="n">
        <f aca="false">Orig!J39</f>
        <v>0.816149060353445</v>
      </c>
      <c r="H30" s="92" t="n">
        <v>0.093503600659156</v>
      </c>
    </row>
    <row r="31" customFormat="false" ht="12.75" hidden="false" customHeight="false" outlineLevel="0" collapsed="false">
      <c r="A31" s="89" t="n">
        <f aca="false">Orig!A40</f>
        <v>37742</v>
      </c>
      <c r="B31" s="90" t="n">
        <f aca="false">Orig!B40</f>
        <v>31</v>
      </c>
      <c r="C31" s="86" t="n">
        <f aca="false">Orig!E40-Orig!$B$8</f>
        <v>3.811</v>
      </c>
      <c r="D31" s="87" t="n">
        <f aca="false">Orig!N40-Orig!$B$9</f>
        <v>0.065</v>
      </c>
      <c r="E31" s="87" t="n">
        <f aca="false">Orig!Q40-Orig!$B$10</f>
        <v>0.005</v>
      </c>
      <c r="F31" s="91" t="n">
        <f aca="false">D31+E31</f>
        <v>0.07</v>
      </c>
      <c r="G31" s="88" t="n">
        <f aca="false">Orig!J40</f>
        <v>0.809932696657189</v>
      </c>
      <c r="H31" s="92" t="n">
        <v>0.093567175484128</v>
      </c>
    </row>
    <row r="32" customFormat="false" ht="12.75" hidden="false" customHeight="false" outlineLevel="0" collapsed="false">
      <c r="A32" s="89" t="n">
        <f aca="false">Orig!A41</f>
        <v>37773</v>
      </c>
      <c r="B32" s="90" t="n">
        <f aca="false">Orig!B41</f>
        <v>30</v>
      </c>
      <c r="C32" s="86" t="n">
        <f aca="false">Orig!E41-Orig!$B$8</f>
        <v>3.815</v>
      </c>
      <c r="D32" s="87" t="n">
        <f aca="false">Orig!N41-Orig!$B$9</f>
        <v>0.065</v>
      </c>
      <c r="E32" s="87" t="n">
        <f aca="false">Orig!Q41-Orig!$B$10</f>
        <v>0.005</v>
      </c>
      <c r="F32" s="91" t="n">
        <f aca="false">D32+E32</f>
        <v>0.07</v>
      </c>
      <c r="G32" s="88" t="n">
        <f aca="false">Orig!J41</f>
        <v>0.803550439946182</v>
      </c>
      <c r="H32" s="92" t="n">
        <v>0.093632869471347</v>
      </c>
    </row>
    <row r="33" customFormat="false" ht="12.75" hidden="false" customHeight="false" outlineLevel="0" collapsed="false">
      <c r="A33" s="89" t="n">
        <f aca="false">Orig!A42</f>
        <v>37803</v>
      </c>
      <c r="B33" s="90" t="n">
        <f aca="false">Orig!B42</f>
        <v>31</v>
      </c>
      <c r="C33" s="86" t="n">
        <f aca="false">Orig!E42-Orig!$B$8</f>
        <v>3.83</v>
      </c>
      <c r="D33" s="87" t="n">
        <f aca="false">Orig!N42-Orig!$B$9</f>
        <v>0.065</v>
      </c>
      <c r="E33" s="87" t="n">
        <f aca="false">Orig!Q42-Orig!$B$10</f>
        <v>0.005</v>
      </c>
      <c r="F33" s="91" t="n">
        <f aca="false">D33+E33</f>
        <v>0.07</v>
      </c>
      <c r="G33" s="88" t="n">
        <f aca="false">Orig!J42</f>
        <v>0.797411500322561</v>
      </c>
      <c r="H33" s="92" t="n">
        <v>0.093697700972857</v>
      </c>
    </row>
    <row r="34" customFormat="false" ht="12.75" hidden="false" customHeight="false" outlineLevel="0" collapsed="false">
      <c r="A34" s="89" t="n">
        <f aca="false">Orig!A43</f>
        <v>37834</v>
      </c>
      <c r="B34" s="90" t="n">
        <f aca="false">Orig!B43</f>
        <v>31</v>
      </c>
      <c r="C34" s="86" t="n">
        <f aca="false">Orig!E43-Orig!$B$8</f>
        <v>3.83</v>
      </c>
      <c r="D34" s="87" t="n">
        <f aca="false">Orig!N43-Orig!$B$9</f>
        <v>0.065</v>
      </c>
      <c r="E34" s="87" t="n">
        <f aca="false">Orig!Q43-Orig!$B$10</f>
        <v>0.005</v>
      </c>
      <c r="F34" s="91" t="n">
        <f aca="false">D34+E34</f>
        <v>0.07</v>
      </c>
      <c r="G34" s="88" t="n">
        <f aca="false">Orig!J43</f>
        <v>0.791105257006073</v>
      </c>
      <c r="H34" s="92" t="n">
        <v>0.093766498613721</v>
      </c>
    </row>
    <row r="35" customFormat="false" ht="12.75" hidden="false" customHeight="false" outlineLevel="0" collapsed="false">
      <c r="A35" s="89" t="n">
        <f aca="false">Orig!A44</f>
        <v>37865</v>
      </c>
      <c r="B35" s="90" t="n">
        <f aca="false">Orig!B44</f>
        <v>30</v>
      </c>
      <c r="C35" s="86" t="n">
        <f aca="false">Orig!E44-Orig!$B$8</f>
        <v>3.851</v>
      </c>
      <c r="D35" s="87" t="n">
        <f aca="false">Orig!N44-Orig!$B$9</f>
        <v>0.065</v>
      </c>
      <c r="E35" s="87" t="n">
        <f aca="false">Orig!Q44-Orig!$B$10</f>
        <v>0.005</v>
      </c>
      <c r="F35" s="91" t="n">
        <f aca="false">D35+E35</f>
        <v>0.07</v>
      </c>
      <c r="G35" s="88" t="n">
        <f aca="false">Orig!J44</f>
        <v>0.784840135183642</v>
      </c>
      <c r="H35" s="92" t="n">
        <v>0.093835296256163</v>
      </c>
    </row>
    <row r="36" customFormat="false" ht="12.75" hidden="false" customHeight="false" outlineLevel="0" collapsed="false">
      <c r="A36" s="89" t="n">
        <f aca="false">Orig!A45</f>
        <v>37895</v>
      </c>
      <c r="B36" s="90" t="n">
        <f aca="false">Orig!B45</f>
        <v>31</v>
      </c>
      <c r="C36" s="86" t="n">
        <f aca="false">Orig!E45-Orig!$B$8</f>
        <v>3.876</v>
      </c>
      <c r="D36" s="87" t="n">
        <f aca="false">Orig!N45-Orig!$B$9</f>
        <v>0.065</v>
      </c>
      <c r="E36" s="87" t="n">
        <f aca="false">Orig!Q45-Orig!$B$10</f>
        <v>0.005</v>
      </c>
      <c r="F36" s="91" t="n">
        <f aca="false">D36+E36</f>
        <v>0.07</v>
      </c>
      <c r="G36" s="88" t="n">
        <f aca="false">Orig!J45</f>
        <v>0.778815479267106</v>
      </c>
      <c r="H36" s="92" t="n">
        <v>0.093902176954494</v>
      </c>
    </row>
    <row r="37" customFormat="false" ht="12.75" hidden="false" customHeight="false" outlineLevel="0" collapsed="false">
      <c r="A37" s="89" t="n">
        <f aca="false">Orig!A46</f>
        <v>37926</v>
      </c>
      <c r="B37" s="90" t="n">
        <f aca="false">Orig!B46</f>
        <v>30</v>
      </c>
      <c r="C37" s="86" t="n">
        <f aca="false">Orig!E46-Orig!$B$8</f>
        <v>4.011</v>
      </c>
      <c r="D37" s="87" t="n">
        <f aca="false">Orig!N46-Orig!$B$9</f>
        <v>0.13</v>
      </c>
      <c r="E37" s="87" t="n">
        <f aca="false">Orig!Q46-Orig!$B$10</f>
        <v>0.01</v>
      </c>
      <c r="F37" s="91" t="n">
        <f aca="false">D37+E37</f>
        <v>0.14</v>
      </c>
      <c r="G37" s="88" t="n">
        <f aca="false">Orig!J46</f>
        <v>0.772629282360838</v>
      </c>
      <c r="H37" s="92" t="n">
        <v>0.093971666509542</v>
      </c>
    </row>
    <row r="38" customFormat="false" ht="12.75" hidden="false" customHeight="false" outlineLevel="0" collapsed="false">
      <c r="A38" s="89" t="n">
        <f aca="false">Orig!A47</f>
        <v>37956</v>
      </c>
      <c r="B38" s="90" t="n">
        <f aca="false">Orig!B47</f>
        <v>31</v>
      </c>
      <c r="C38" s="86" t="n">
        <f aca="false">Orig!E47-Orig!$B$8</f>
        <v>4.136</v>
      </c>
      <c r="D38" s="87" t="n">
        <f aca="false">Orig!N47-Orig!$B$9</f>
        <v>0.13</v>
      </c>
      <c r="E38" s="87" t="n">
        <f aca="false">Orig!Q47-Orig!$B$10</f>
        <v>0.01</v>
      </c>
      <c r="F38" s="91" t="n">
        <f aca="false">D38+E38</f>
        <v>0.14</v>
      </c>
      <c r="G38" s="88" t="n">
        <f aca="false">Orig!J47</f>
        <v>0.766681209908701</v>
      </c>
      <c r="H38" s="92" t="n">
        <v>0.094038914467571</v>
      </c>
    </row>
    <row r="39" customFormat="false" ht="12.75" hidden="false" customHeight="false" outlineLevel="0" collapsed="false">
      <c r="A39" s="89" t="n">
        <f aca="false">Orig!A48</f>
        <v>37987</v>
      </c>
      <c r="B39" s="90" t="n">
        <f aca="false">Orig!B48</f>
        <v>31</v>
      </c>
      <c r="C39" s="86" t="n">
        <f aca="false">Orig!E48-Orig!$B$8</f>
        <v>4.165</v>
      </c>
      <c r="D39" s="87" t="n">
        <f aca="false">Orig!N48-Orig!$B$9</f>
        <v>0.13</v>
      </c>
      <c r="E39" s="87" t="n">
        <f aca="false">Orig!Q48-Orig!$B$10</f>
        <v>0.01</v>
      </c>
      <c r="F39" s="91" t="n">
        <f aca="false">D39+E39</f>
        <v>0.14</v>
      </c>
      <c r="G39" s="88" t="n">
        <f aca="false">Orig!J48</f>
        <v>0.760556977071877</v>
      </c>
      <c r="H39" s="92" t="n">
        <v>0.094116530606921</v>
      </c>
    </row>
    <row r="40" customFormat="false" ht="12.75" hidden="false" customHeight="false" outlineLevel="0" collapsed="false">
      <c r="A40" s="89" t="n">
        <f aca="false">Orig!A49</f>
        <v>38018</v>
      </c>
      <c r="B40" s="90" t="n">
        <f aca="false">Orig!B49</f>
        <v>29</v>
      </c>
      <c r="C40" s="86" t="n">
        <f aca="false">Orig!E49-Orig!$B$8</f>
        <v>4.056</v>
      </c>
      <c r="D40" s="87" t="n">
        <f aca="false">Orig!N49-Orig!$B$9</f>
        <v>0.13</v>
      </c>
      <c r="E40" s="87" t="n">
        <f aca="false">Orig!Q49-Orig!$B$10</f>
        <v>0.01</v>
      </c>
      <c r="F40" s="91" t="n">
        <f aca="false">D40+E40</f>
        <v>0.14</v>
      </c>
      <c r="G40" s="88" t="n">
        <f aca="false">Orig!J49</f>
        <v>0.754453059282098</v>
      </c>
      <c r="H40" s="92" t="n">
        <v>0.094202815101739</v>
      </c>
    </row>
    <row r="41" customFormat="false" ht="12.75" hidden="false" customHeight="false" outlineLevel="0" collapsed="false">
      <c r="A41" s="89" t="n">
        <f aca="false">Orig!A50</f>
        <v>38047</v>
      </c>
      <c r="B41" s="90" t="n">
        <f aca="false">Orig!B50</f>
        <v>31</v>
      </c>
      <c r="C41" s="86" t="n">
        <f aca="false">Orig!E50-Orig!$B$8</f>
        <v>3.919</v>
      </c>
      <c r="D41" s="87" t="n">
        <f aca="false">Orig!N50-Orig!$B$9</f>
        <v>0.13</v>
      </c>
      <c r="E41" s="87" t="n">
        <f aca="false">Orig!Q50-Orig!$B$10</f>
        <v>0.01</v>
      </c>
      <c r="F41" s="91" t="n">
        <f aca="false">D41+E41</f>
        <v>0.14</v>
      </c>
      <c r="G41" s="88" t="n">
        <f aca="false">Orig!J50</f>
        <v>0.748777824158704</v>
      </c>
      <c r="H41" s="92" t="n">
        <v>0.094283532857201</v>
      </c>
    </row>
    <row r="42" customFormat="false" ht="12.75" hidden="false" customHeight="false" outlineLevel="0" collapsed="false">
      <c r="A42" s="89" t="n">
        <f aca="false">Orig!A51</f>
        <v>38078</v>
      </c>
      <c r="B42" s="90" t="n">
        <f aca="false">Orig!B51</f>
        <v>30</v>
      </c>
      <c r="C42" s="86" t="n">
        <f aca="false">Orig!E51-Orig!$B$8</f>
        <v>3.736</v>
      </c>
      <c r="D42" s="87" t="n">
        <f aca="false">Orig!N51-Orig!$B$9</f>
        <v>0.06</v>
      </c>
      <c r="E42" s="87" t="n">
        <f aca="false">Orig!Q51-Orig!$B$10</f>
        <v>0.005</v>
      </c>
      <c r="F42" s="91" t="n">
        <f aca="false">D42+E42</f>
        <v>0.065</v>
      </c>
      <c r="G42" s="88" t="n">
        <f aca="false">Orig!J51</f>
        <v>0.742775043831227</v>
      </c>
      <c r="H42" s="92" t="n">
        <v>0.094358147569615</v>
      </c>
    </row>
    <row r="43" customFormat="false" ht="12.75" hidden="false" customHeight="false" outlineLevel="0" collapsed="false">
      <c r="A43" s="89" t="n">
        <f aca="false">Orig!A52</f>
        <v>38108</v>
      </c>
      <c r="B43" s="90" t="n">
        <f aca="false">Orig!B52</f>
        <v>31</v>
      </c>
      <c r="C43" s="86" t="n">
        <f aca="false">Orig!E52-Orig!$B$8</f>
        <v>3.711</v>
      </c>
      <c r="D43" s="87" t="n">
        <f aca="false">Orig!N52-Orig!$B$9</f>
        <v>0.06</v>
      </c>
      <c r="E43" s="87" t="n">
        <f aca="false">Orig!Q52-Orig!$B$10</f>
        <v>0.005</v>
      </c>
      <c r="F43" s="91" t="n">
        <f aca="false">D43+E43</f>
        <v>0.065</v>
      </c>
      <c r="G43" s="88" t="n">
        <f aca="false">Orig!J52</f>
        <v>0.737031282841846</v>
      </c>
      <c r="H43" s="92" t="n">
        <v>0.094418309125394</v>
      </c>
    </row>
    <row r="44" customFormat="false" ht="12.75" hidden="false" customHeight="false" outlineLevel="0" collapsed="false">
      <c r="A44" s="89" t="n">
        <f aca="false">Orig!A53</f>
        <v>38139</v>
      </c>
      <c r="B44" s="90" t="n">
        <f aca="false">Orig!B53</f>
        <v>30</v>
      </c>
      <c r="C44" s="86" t="n">
        <f aca="false">Orig!E53-Orig!$B$8</f>
        <v>3.74</v>
      </c>
      <c r="D44" s="87" t="n">
        <f aca="false">Orig!N53-Orig!$B$9</f>
        <v>0.06</v>
      </c>
      <c r="E44" s="87" t="n">
        <f aca="false">Orig!Q53-Orig!$B$10</f>
        <v>0.005</v>
      </c>
      <c r="F44" s="91" t="n">
        <f aca="false">D44+E44</f>
        <v>0.065</v>
      </c>
      <c r="G44" s="88" t="n">
        <f aca="false">Orig!J53</f>
        <v>0.731135475578674</v>
      </c>
      <c r="H44" s="92" t="n">
        <v>0.094480476067632</v>
      </c>
    </row>
    <row r="45" customFormat="false" ht="12.75" hidden="false" customHeight="false" outlineLevel="0" collapsed="false">
      <c r="A45" s="89" t="n">
        <f aca="false">Orig!A54</f>
        <v>38169</v>
      </c>
      <c r="B45" s="90" t="n">
        <f aca="false">Orig!B54</f>
        <v>31</v>
      </c>
      <c r="C45" s="86" t="n">
        <f aca="false">Orig!E54-Orig!$B$8</f>
        <v>3.77</v>
      </c>
      <c r="D45" s="87" t="n">
        <f aca="false">Orig!N54-Orig!$B$9</f>
        <v>0.06</v>
      </c>
      <c r="E45" s="87" t="n">
        <f aca="false">Orig!Q54-Orig!$B$10</f>
        <v>0.005</v>
      </c>
      <c r="F45" s="91" t="n">
        <f aca="false">D45+E45</f>
        <v>0.065</v>
      </c>
      <c r="G45" s="88" t="n">
        <f aca="false">Orig!J54</f>
        <v>0.725465519033816</v>
      </c>
      <c r="H45" s="92" t="n">
        <v>0.094541588955696</v>
      </c>
    </row>
    <row r="46" customFormat="false" ht="12.75" hidden="false" customHeight="false" outlineLevel="0" collapsed="false">
      <c r="A46" s="89" t="n">
        <f aca="false">Orig!A55</f>
        <v>38200</v>
      </c>
      <c r="B46" s="90" t="n">
        <f aca="false">Orig!B55</f>
        <v>31</v>
      </c>
      <c r="C46" s="86" t="n">
        <f aca="false">Orig!E55-Orig!$B$8</f>
        <v>3.79</v>
      </c>
      <c r="D46" s="87" t="n">
        <f aca="false">Orig!N55-Orig!$B$9</f>
        <v>0.06</v>
      </c>
      <c r="E46" s="87" t="n">
        <f aca="false">Orig!Q55-Orig!$B$10</f>
        <v>0.005</v>
      </c>
      <c r="F46" s="91" t="n">
        <f aca="false">D46+E46</f>
        <v>0.065</v>
      </c>
      <c r="G46" s="88" t="n">
        <f aca="false">Orig!J55</f>
        <v>0.719642953513929</v>
      </c>
      <c r="H46" s="92" t="n">
        <v>0.094605784504859</v>
      </c>
    </row>
    <row r="47" customFormat="false" ht="12.75" hidden="false" customHeight="false" outlineLevel="0" collapsed="false">
      <c r="A47" s="89" t="n">
        <f aca="false">Orig!A56</f>
        <v>38231</v>
      </c>
      <c r="B47" s="90" t="n">
        <f aca="false">Orig!B56</f>
        <v>30</v>
      </c>
      <c r="C47" s="86" t="n">
        <f aca="false">Orig!E56-Orig!$B$8</f>
        <v>3.811</v>
      </c>
      <c r="D47" s="87" t="n">
        <f aca="false">Orig!N56-Orig!$B$9</f>
        <v>0.06</v>
      </c>
      <c r="E47" s="87" t="n">
        <f aca="false">Orig!Q56-Orig!$B$10</f>
        <v>0.005</v>
      </c>
      <c r="F47" s="91" t="n">
        <f aca="false">D47+E47</f>
        <v>0.065</v>
      </c>
      <c r="G47" s="88" t="n">
        <f aca="false">Orig!J56</f>
        <v>0.713859696896329</v>
      </c>
      <c r="H47" s="92" t="n">
        <v>0.094669980055395</v>
      </c>
    </row>
    <row r="48" customFormat="false" ht="12.75" hidden="false" customHeight="false" outlineLevel="0" collapsed="false">
      <c r="A48" s="89" t="n">
        <f aca="false">Orig!A57</f>
        <v>38261</v>
      </c>
      <c r="B48" s="90" t="n">
        <f aca="false">Orig!B57</f>
        <v>31</v>
      </c>
      <c r="C48" s="86" t="n">
        <f aca="false">Orig!E57-Orig!$B$8</f>
        <v>3.841</v>
      </c>
      <c r="D48" s="87" t="n">
        <f aca="false">Orig!N57-Orig!$B$9</f>
        <v>0.06</v>
      </c>
      <c r="E48" s="87" t="n">
        <f aca="false">Orig!Q57-Orig!$B$10</f>
        <v>0.005</v>
      </c>
      <c r="F48" s="91" t="n">
        <f aca="false">D48+E48</f>
        <v>0.065</v>
      </c>
      <c r="G48" s="88" t="n">
        <f aca="false">Orig!J57</f>
        <v>0.708299121954009</v>
      </c>
      <c r="H48" s="92" t="n">
        <v>0.094732548408574</v>
      </c>
    </row>
    <row r="49" customFormat="false" ht="12.75" hidden="false" customHeight="false" outlineLevel="0" collapsed="false">
      <c r="A49" s="89" t="n">
        <f aca="false">Orig!A58</f>
        <v>38292</v>
      </c>
      <c r="B49" s="90" t="n">
        <f aca="false">Orig!B58</f>
        <v>30</v>
      </c>
      <c r="C49" s="86" t="n">
        <f aca="false">Orig!E58-Orig!$B$8</f>
        <v>3.981</v>
      </c>
      <c r="D49" s="87" t="n">
        <f aca="false">Orig!N58-Orig!$B$9</f>
        <v>0.14</v>
      </c>
      <c r="E49" s="87" t="n">
        <f aca="false">Orig!Q58-Orig!$B$10</f>
        <v>0.01</v>
      </c>
      <c r="F49" s="91" t="n">
        <f aca="false">D49+E49</f>
        <v>0.15</v>
      </c>
      <c r="G49" s="88" t="n">
        <f aca="false">Orig!J58</f>
        <v>0.702590364236864</v>
      </c>
      <c r="H49" s="92" t="n">
        <v>0.094797629307533</v>
      </c>
    </row>
    <row r="50" customFormat="false" ht="12.75" hidden="false" customHeight="false" outlineLevel="0" collapsed="false">
      <c r="A50" s="89" t="n">
        <f aca="false">Orig!A59</f>
        <v>38322</v>
      </c>
      <c r="B50" s="90" t="n">
        <f aca="false">Orig!B59</f>
        <v>31</v>
      </c>
      <c r="C50" s="86" t="n">
        <f aca="false">Orig!E59-Orig!$B$8</f>
        <v>4.106</v>
      </c>
      <c r="D50" s="87" t="n">
        <f aca="false">Orig!N59-Orig!$B$9</f>
        <v>0.14</v>
      </c>
      <c r="E50" s="87" t="n">
        <f aca="false">Orig!Q59-Orig!$B$10</f>
        <v>0.01</v>
      </c>
      <c r="F50" s="91" t="n">
        <f aca="false">D50+E50</f>
        <v>0.15</v>
      </c>
      <c r="G50" s="88" t="n">
        <f aca="false">Orig!J59</f>
        <v>0.697102577096297</v>
      </c>
      <c r="H50" s="92" t="n">
        <v>0.094860610824</v>
      </c>
    </row>
    <row r="51" customFormat="false" ht="12.75" hidden="false" customHeight="false" outlineLevel="0" collapsed="false">
      <c r="A51" s="89" t="n">
        <f aca="false">Orig!A60</f>
        <v>38353</v>
      </c>
      <c r="B51" s="90" t="n">
        <f aca="false">Orig!B60</f>
        <v>31</v>
      </c>
      <c r="C51" s="86" t="n">
        <f aca="false">Orig!E60-Orig!$B$8</f>
        <v>4.17</v>
      </c>
      <c r="D51" s="87" t="n">
        <f aca="false">Orig!N60-Orig!$B$9</f>
        <v>0.14</v>
      </c>
      <c r="E51" s="87" t="n">
        <f aca="false">Orig!Q60-Orig!$B$10</f>
        <v>0.01</v>
      </c>
      <c r="F51" s="91" t="n">
        <f aca="false">D51+E51</f>
        <v>0.15</v>
      </c>
      <c r="G51" s="88" t="n">
        <f aca="false">Orig!J60</f>
        <v>0.691451233707879</v>
      </c>
      <c r="H51" s="92" t="n">
        <v>0.094932731503681</v>
      </c>
    </row>
    <row r="52" customFormat="false" ht="12.75" hidden="false" customHeight="false" outlineLevel="0" collapsed="false">
      <c r="A52" s="89" t="n">
        <f aca="false">Orig!A61</f>
        <v>38384</v>
      </c>
      <c r="B52" s="90" t="n">
        <f aca="false">Orig!B61</f>
        <v>28</v>
      </c>
      <c r="C52" s="86" t="n">
        <f aca="false">Orig!E61-Orig!$B$8</f>
        <v>4.061</v>
      </c>
      <c r="D52" s="87" t="n">
        <f aca="false">Orig!N61-Orig!$B$9</f>
        <v>0.14</v>
      </c>
      <c r="E52" s="87" t="n">
        <f aca="false">Orig!Q61-Orig!$B$10</f>
        <v>0.01</v>
      </c>
      <c r="F52" s="91" t="n">
        <f aca="false">D52+E52</f>
        <v>0.15</v>
      </c>
      <c r="G52" s="88" t="n">
        <f aca="false">Orig!J61</f>
        <v>0.685822273843851</v>
      </c>
      <c r="H52" s="92" t="n">
        <v>0.095010649649439</v>
      </c>
    </row>
    <row r="53" customFormat="false" ht="12.75" hidden="false" customHeight="false" outlineLevel="0" collapsed="false">
      <c r="A53" s="89" t="n">
        <f aca="false">Orig!A62</f>
        <v>38412</v>
      </c>
      <c r="B53" s="90" t="n">
        <f aca="false">Orig!B62</f>
        <v>31</v>
      </c>
      <c r="C53" s="86" t="n">
        <f aca="false">Orig!E62-Orig!$B$8</f>
        <v>3.924</v>
      </c>
      <c r="D53" s="87" t="n">
        <f aca="false">Orig!N62-Orig!$B$9</f>
        <v>0.14</v>
      </c>
      <c r="E53" s="87" t="n">
        <f aca="false">Orig!Q62-Orig!$B$10</f>
        <v>0.01</v>
      </c>
      <c r="F53" s="91" t="n">
        <f aca="false">D53+E53</f>
        <v>0.15</v>
      </c>
      <c r="G53" s="88" t="n">
        <f aca="false">Orig!J62</f>
        <v>0.68077006754194</v>
      </c>
      <c r="H53" s="92" t="n">
        <v>0.095081027331216</v>
      </c>
    </row>
    <row r="54" customFormat="false" ht="12.75" hidden="false" customHeight="false" outlineLevel="0" collapsed="false">
      <c r="A54" s="89" t="n">
        <f aca="false">Orig!A63</f>
        <v>38443</v>
      </c>
      <c r="B54" s="90" t="n">
        <f aca="false">Orig!B63</f>
        <v>30</v>
      </c>
      <c r="C54" s="86" t="n">
        <f aca="false">Orig!E63-Orig!$B$8</f>
        <v>3.741</v>
      </c>
      <c r="D54" s="87" t="n">
        <f aca="false">Orig!N63-Orig!$B$9</f>
        <v>0.065</v>
      </c>
      <c r="E54" s="87" t="n">
        <f aca="false">Orig!Q63-Orig!$B$10</f>
        <v>0.005</v>
      </c>
      <c r="F54" s="91" t="n">
        <f aca="false">D54+E54</f>
        <v>0.07</v>
      </c>
      <c r="G54" s="88" t="n">
        <f aca="false">Orig!J63</f>
        <v>0.675234583458469</v>
      </c>
      <c r="H54" s="92" t="n">
        <v>0.095150596360422</v>
      </c>
    </row>
    <row r="55" customFormat="false" ht="12.75" hidden="false" customHeight="false" outlineLevel="0" collapsed="false">
      <c r="A55" s="89" t="n">
        <f aca="false">Orig!A64</f>
        <v>38473</v>
      </c>
      <c r="B55" s="90" t="n">
        <f aca="false">Orig!B64</f>
        <v>31</v>
      </c>
      <c r="C55" s="86" t="n">
        <f aca="false">Orig!E64-Orig!$B$8</f>
        <v>3.716</v>
      </c>
      <c r="D55" s="87" t="n">
        <f aca="false">Orig!N64-Orig!$B$9</f>
        <v>0.065</v>
      </c>
      <c r="E55" s="87" t="n">
        <f aca="false">Orig!Q64-Orig!$B$10</f>
        <v>0.005</v>
      </c>
      <c r="F55" s="91" t="n">
        <f aca="false">D55+E55</f>
        <v>0.07</v>
      </c>
      <c r="G55" s="88" t="n">
        <f aca="false">Orig!J64</f>
        <v>0.669931663389709</v>
      </c>
      <c r="H55" s="92" t="n">
        <v>0.095211267280849</v>
      </c>
    </row>
    <row r="56" customFormat="false" ht="12.75" hidden="false" customHeight="false" outlineLevel="0" collapsed="false">
      <c r="A56" s="89" t="n">
        <f aca="false">Orig!A65</f>
        <v>38504</v>
      </c>
      <c r="B56" s="90" t="n">
        <f aca="false">Orig!B65</f>
        <v>30</v>
      </c>
      <c r="C56" s="86" t="n">
        <f aca="false">Orig!E65-Orig!$B$8</f>
        <v>3.745</v>
      </c>
      <c r="D56" s="87" t="n">
        <f aca="false">Orig!N65-Orig!$B$9</f>
        <v>0.065</v>
      </c>
      <c r="E56" s="87" t="n">
        <f aca="false">Orig!Q65-Orig!$B$10</f>
        <v>0.005</v>
      </c>
      <c r="F56" s="91" t="n">
        <f aca="false">D56+E56</f>
        <v>0.07</v>
      </c>
      <c r="G56" s="88" t="n">
        <f aca="false">Orig!J65</f>
        <v>0.664489090896328</v>
      </c>
      <c r="H56" s="92" t="n">
        <v>0.095273960566579</v>
      </c>
    </row>
    <row r="57" customFormat="false" ht="12.75" hidden="false" customHeight="false" outlineLevel="0" collapsed="false">
      <c r="A57" s="89" t="n">
        <f aca="false">Orig!A66</f>
        <v>38534</v>
      </c>
      <c r="B57" s="90" t="n">
        <f aca="false">Orig!B66</f>
        <v>31</v>
      </c>
      <c r="C57" s="86" t="n">
        <f aca="false">Orig!E66-Orig!$B$8</f>
        <v>3.775</v>
      </c>
      <c r="D57" s="87" t="n">
        <f aca="false">Orig!N66-Orig!$B$9</f>
        <v>0.065</v>
      </c>
      <c r="E57" s="87" t="n">
        <f aca="false">Orig!Q66-Orig!$B$10</f>
        <v>0.005</v>
      </c>
      <c r="F57" s="91" t="n">
        <f aca="false">D57+E57</f>
        <v>0.07</v>
      </c>
      <c r="G57" s="88" t="n">
        <f aca="false">Orig!J66</f>
        <v>0.659257816975954</v>
      </c>
      <c r="H57" s="92" t="n">
        <v>0.095334631489499</v>
      </c>
    </row>
    <row r="58" customFormat="false" ht="12.75" hidden="false" customHeight="false" outlineLevel="0" collapsed="false">
      <c r="A58" s="89" t="n">
        <f aca="false">Orig!A67</f>
        <v>38565</v>
      </c>
      <c r="B58" s="90" t="n">
        <f aca="false">Orig!B67</f>
        <v>31</v>
      </c>
      <c r="C58" s="86" t="n">
        <f aca="false">Orig!E67-Orig!$B$8</f>
        <v>3.795</v>
      </c>
      <c r="D58" s="87" t="n">
        <f aca="false">Orig!N67-Orig!$B$9</f>
        <v>0.065</v>
      </c>
      <c r="E58" s="87" t="n">
        <f aca="false">Orig!Q67-Orig!$B$10</f>
        <v>0.005</v>
      </c>
      <c r="F58" s="91" t="n">
        <f aca="false">D58+E58</f>
        <v>0.07</v>
      </c>
      <c r="G58" s="88" t="n">
        <f aca="false">Orig!J67</f>
        <v>0.653888899586872</v>
      </c>
      <c r="H58" s="92" t="n">
        <v>0.095397324777805</v>
      </c>
    </row>
    <row r="59" customFormat="false" ht="12.75" hidden="false" customHeight="false" outlineLevel="0" collapsed="false">
      <c r="A59" s="89" t="n">
        <f aca="false">Orig!A68</f>
        <v>38596</v>
      </c>
      <c r="B59" s="90" t="n">
        <f aca="false">Orig!B68</f>
        <v>30</v>
      </c>
      <c r="C59" s="86" t="n">
        <f aca="false">Orig!E68-Orig!$B$8</f>
        <v>3.816</v>
      </c>
      <c r="D59" s="87" t="n">
        <f aca="false">Orig!N68-Orig!$B$9</f>
        <v>0.065</v>
      </c>
      <c r="E59" s="87" t="n">
        <f aca="false">Orig!Q68-Orig!$B$10</f>
        <v>0.005</v>
      </c>
      <c r="F59" s="91" t="n">
        <f aca="false">D59+E59</f>
        <v>0.07</v>
      </c>
      <c r="G59" s="88" t="n">
        <f aca="false">Orig!J68</f>
        <v>0.648557123571245</v>
      </c>
      <c r="H59" s="92" t="n">
        <v>0.095460018067419</v>
      </c>
    </row>
    <row r="60" customFormat="false" ht="12.75" hidden="false" customHeight="false" outlineLevel="0" collapsed="false">
      <c r="A60" s="89" t="n">
        <f aca="false">Orig!A69</f>
        <v>38626</v>
      </c>
      <c r="B60" s="90" t="n">
        <f aca="false">Orig!B69</f>
        <v>31</v>
      </c>
      <c r="C60" s="86" t="n">
        <f aca="false">Orig!E69-Orig!$B$8</f>
        <v>3.846</v>
      </c>
      <c r="D60" s="87" t="n">
        <f aca="false">Orig!N69-Orig!$B$9</f>
        <v>0.065</v>
      </c>
      <c r="E60" s="87" t="n">
        <f aca="false">Orig!Q69-Orig!$B$10</f>
        <v>0.005</v>
      </c>
      <c r="F60" s="91" t="n">
        <f aca="false">D60+E60</f>
        <v>0.07</v>
      </c>
      <c r="G60" s="88" t="n">
        <f aca="false">Orig!J69</f>
        <v>0.643432520408426</v>
      </c>
      <c r="H60" s="92" t="n">
        <v>0.095520688994099</v>
      </c>
    </row>
    <row r="61" customFormat="false" ht="12.75" hidden="false" customHeight="false" outlineLevel="0" collapsed="false">
      <c r="A61" s="89" t="n">
        <f aca="false">Orig!A70</f>
        <v>38657</v>
      </c>
      <c r="B61" s="90" t="n">
        <f aca="false">Orig!B70</f>
        <v>30</v>
      </c>
      <c r="C61" s="86" t="n">
        <f aca="false">Orig!E70-Orig!$B$8</f>
        <v>3.986</v>
      </c>
      <c r="D61" s="87" t="n">
        <f aca="false">Orig!N70-Orig!$B$9</f>
        <v>0.145</v>
      </c>
      <c r="E61" s="87" t="n">
        <f aca="false">Orig!Q70-Orig!$B$10</f>
        <v>0.005</v>
      </c>
      <c r="F61" s="91" t="n">
        <f aca="false">D61+E61</f>
        <v>0.15</v>
      </c>
      <c r="G61" s="88" t="n">
        <f aca="false">Orig!J70</f>
        <v>0.638173260761479</v>
      </c>
      <c r="H61" s="92" t="n">
        <v>0.095583382286288</v>
      </c>
    </row>
    <row r="62" customFormat="false" ht="12.75" hidden="false" customHeight="false" outlineLevel="0" collapsed="false">
      <c r="A62" s="89" t="n">
        <f aca="false">Orig!A71</f>
        <v>38687</v>
      </c>
      <c r="B62" s="90" t="n">
        <f aca="false">Orig!B71</f>
        <v>31</v>
      </c>
      <c r="C62" s="86" t="n">
        <f aca="false">Orig!E71-Orig!$B$8</f>
        <v>4.111</v>
      </c>
      <c r="D62" s="87" t="n">
        <f aca="false">Orig!N71-Orig!$B$9</f>
        <v>0.145</v>
      </c>
      <c r="E62" s="87" t="n">
        <f aca="false">Orig!Q71-Orig!$B$10</f>
        <v>0.005</v>
      </c>
      <c r="F62" s="91" t="n">
        <f aca="false">D62+E62</f>
        <v>0.15</v>
      </c>
      <c r="G62" s="88" t="n">
        <f aca="false">Orig!J71</f>
        <v>0.633118471095387</v>
      </c>
      <c r="H62" s="92" t="n">
        <v>0.09564405321546</v>
      </c>
    </row>
    <row r="63" customFormat="false" ht="12.75" hidden="false" customHeight="false" outlineLevel="0" collapsed="false">
      <c r="A63" s="89" t="n">
        <f aca="false">Orig!A72</f>
        <v>38718</v>
      </c>
      <c r="B63" s="90" t="n">
        <f aca="false">Orig!B72</f>
        <v>31</v>
      </c>
      <c r="C63" s="86" t="n">
        <f aca="false">Orig!E72-Orig!$B$8</f>
        <v>4.195</v>
      </c>
      <c r="D63" s="87" t="n">
        <f aca="false">Orig!N72-Orig!$B$9</f>
        <v>0.145</v>
      </c>
      <c r="E63" s="87" t="n">
        <f aca="false">Orig!Q72-Orig!$B$10</f>
        <v>0.005</v>
      </c>
      <c r="F63" s="91" t="n">
        <f aca="false">D63+E63</f>
        <v>0.15</v>
      </c>
      <c r="G63" s="88" t="n">
        <f aca="false">Orig!J72</f>
        <v>0.627930977202058</v>
      </c>
      <c r="H63" s="92" t="n">
        <v>0.095706746510225</v>
      </c>
    </row>
    <row r="64" customFormat="false" ht="12.75" hidden="false" customHeight="false" outlineLevel="0" collapsed="false">
      <c r="A64" s="89" t="n">
        <f aca="false">Orig!A73</f>
        <v>38749</v>
      </c>
      <c r="B64" s="90" t="n">
        <f aca="false">Orig!B73</f>
        <v>28</v>
      </c>
      <c r="C64" s="86" t="n">
        <f aca="false">Orig!E73-Orig!$B$8</f>
        <v>4.086</v>
      </c>
      <c r="D64" s="87" t="n">
        <f aca="false">Orig!N73-Orig!$B$9</f>
        <v>0.145</v>
      </c>
      <c r="E64" s="87" t="n">
        <f aca="false">Orig!Q73-Orig!$B$10</f>
        <v>0.005</v>
      </c>
      <c r="F64" s="91" t="n">
        <f aca="false">D64+E64</f>
        <v>0.15</v>
      </c>
      <c r="G64" s="88" t="n">
        <f aca="false">Orig!J73</f>
        <v>0.622789675397169</v>
      </c>
      <c r="H64" s="92" t="n">
        <v>0.095766113569507</v>
      </c>
    </row>
    <row r="65" customFormat="false" ht="12.75" hidden="false" customHeight="false" outlineLevel="0" collapsed="false">
      <c r="A65" s="89" t="n">
        <f aca="false">Orig!A74</f>
        <v>38777</v>
      </c>
      <c r="B65" s="90" t="n">
        <f aca="false">Orig!B74</f>
        <v>31</v>
      </c>
      <c r="C65" s="86" t="n">
        <f aca="false">Orig!E74-Orig!$B$8</f>
        <v>3.949</v>
      </c>
      <c r="D65" s="87" t="n">
        <f aca="false">Orig!N74-Orig!$B$9</f>
        <v>0.145</v>
      </c>
      <c r="E65" s="87" t="n">
        <f aca="false">Orig!Q74-Orig!$B$10</f>
        <v>0.005</v>
      </c>
      <c r="F65" s="91" t="n">
        <f aca="false">D65+E65</f>
        <v>0.15</v>
      </c>
      <c r="G65" s="88" t="n">
        <f aca="false">Orig!J74</f>
        <v>0.618181341913309</v>
      </c>
      <c r="H65" s="92" t="n">
        <v>0.095818304791008</v>
      </c>
    </row>
    <row r="66" customFormat="false" ht="12.75" hidden="false" customHeight="false" outlineLevel="0" collapsed="false">
      <c r="A66" s="89" t="n">
        <f aca="false">Orig!A75</f>
        <v>38808</v>
      </c>
      <c r="B66" s="90" t="n">
        <f aca="false">Orig!B75</f>
        <v>30</v>
      </c>
      <c r="C66" s="86" t="n">
        <f aca="false">Orig!E75-Orig!$B$8</f>
        <v>3.766</v>
      </c>
      <c r="D66" s="87" t="n">
        <f aca="false">Orig!N75-Orig!$B$9</f>
        <v>0.065</v>
      </c>
      <c r="E66" s="87" t="n">
        <f aca="false">Orig!Q75-Orig!$B$10</f>
        <v>0.005</v>
      </c>
      <c r="F66" s="91" t="n">
        <f aca="false">D66+E66</f>
        <v>0.07</v>
      </c>
      <c r="G66" s="88" t="n">
        <f aca="false">Orig!J75</f>
        <v>0.613113566674584</v>
      </c>
      <c r="H66" s="92" t="n">
        <v>0.095876087930156</v>
      </c>
    </row>
    <row r="67" customFormat="false" ht="12.75" hidden="false" customHeight="false" outlineLevel="0" collapsed="false">
      <c r="A67" s="89" t="n">
        <f aca="false">Orig!A76</f>
        <v>38838</v>
      </c>
      <c r="B67" s="90" t="n">
        <f aca="false">Orig!B76</f>
        <v>31</v>
      </c>
      <c r="C67" s="86" t="n">
        <f aca="false">Orig!E76-Orig!$B$8</f>
        <v>3.741</v>
      </c>
      <c r="D67" s="87" t="n">
        <f aca="false">Orig!N76-Orig!$B$9</f>
        <v>0.065</v>
      </c>
      <c r="E67" s="87" t="n">
        <f aca="false">Orig!Q76-Orig!$B$10</f>
        <v>0.005</v>
      </c>
      <c r="F67" s="91" t="n">
        <f aca="false">D67+E67</f>
        <v>0.07</v>
      </c>
      <c r="G67" s="88" t="n">
        <f aca="false">Orig!J76</f>
        <v>0.608243411962182</v>
      </c>
      <c r="H67" s="92" t="n">
        <v>0.095932007098131</v>
      </c>
    </row>
    <row r="68" customFormat="false" ht="12.75" hidden="false" customHeight="false" outlineLevel="0" collapsed="false">
      <c r="A68" s="89" t="n">
        <f aca="false">Orig!A77</f>
        <v>38869</v>
      </c>
      <c r="B68" s="90" t="n">
        <f aca="false">Orig!B77</f>
        <v>30</v>
      </c>
      <c r="C68" s="86" t="n">
        <f aca="false">Orig!E77-Orig!$B$8</f>
        <v>3.77</v>
      </c>
      <c r="D68" s="87" t="n">
        <f aca="false">Orig!N77-Orig!$B$9</f>
        <v>0.065</v>
      </c>
      <c r="E68" s="87" t="n">
        <f aca="false">Orig!Q77-Orig!$B$10</f>
        <v>0.005</v>
      </c>
      <c r="F68" s="91" t="n">
        <f aca="false">D68+E68</f>
        <v>0.07</v>
      </c>
      <c r="G68" s="88" t="n">
        <f aca="false">Orig!J77</f>
        <v>0.603246005803427</v>
      </c>
      <c r="H68" s="92" t="n">
        <v>0.095989790239466</v>
      </c>
    </row>
    <row r="69" customFormat="false" ht="12.75" hidden="false" customHeight="false" outlineLevel="0" collapsed="false">
      <c r="A69" s="89" t="n">
        <f aca="false">Orig!A78</f>
        <v>38899</v>
      </c>
      <c r="B69" s="90" t="n">
        <f aca="false">Orig!B78</f>
        <v>31</v>
      </c>
      <c r="C69" s="86" t="n">
        <f aca="false">Orig!E78-Orig!$B$8</f>
        <v>3.8</v>
      </c>
      <c r="D69" s="87" t="n">
        <f aca="false">Orig!N78-Orig!$B$9</f>
        <v>0.065</v>
      </c>
      <c r="E69" s="87" t="n">
        <f aca="false">Orig!Q78-Orig!$B$10</f>
        <v>0.005</v>
      </c>
      <c r="F69" s="91" t="n">
        <f aca="false">D69+E69</f>
        <v>0.07</v>
      </c>
      <c r="G69" s="88" t="n">
        <f aca="false">Orig!J78</f>
        <v>0.598443575437579</v>
      </c>
      <c r="H69" s="92" t="n">
        <v>0.096045709409559</v>
      </c>
    </row>
    <row r="70" customFormat="false" ht="12.75" hidden="false" customHeight="false" outlineLevel="0" collapsed="false">
      <c r="A70" s="89" t="n">
        <f aca="false">Orig!A79</f>
        <v>38930</v>
      </c>
      <c r="B70" s="90" t="n">
        <f aca="false">Orig!B79</f>
        <v>31</v>
      </c>
      <c r="C70" s="86" t="n">
        <f aca="false">Orig!E79-Orig!$B$8</f>
        <v>3.82</v>
      </c>
      <c r="D70" s="87" t="n">
        <f aca="false">Orig!N79-Orig!$B$9</f>
        <v>0.065</v>
      </c>
      <c r="E70" s="87" t="n">
        <f aca="false">Orig!Q79-Orig!$B$10</f>
        <v>0.005</v>
      </c>
      <c r="F70" s="91" t="n">
        <f aca="false">D70+E70</f>
        <v>0.07</v>
      </c>
      <c r="G70" s="88" t="n">
        <f aca="false">Orig!J79</f>
        <v>0.593515765081935</v>
      </c>
      <c r="H70" s="92" t="n">
        <v>0.096103492553082</v>
      </c>
    </row>
    <row r="71" customFormat="false" ht="12.75" hidden="false" customHeight="false" outlineLevel="0" collapsed="false">
      <c r="A71" s="89" t="n">
        <f aca="false">Orig!A80</f>
        <v>38961</v>
      </c>
      <c r="B71" s="90" t="n">
        <f aca="false">Orig!B80</f>
        <v>30</v>
      </c>
      <c r="C71" s="86" t="n">
        <f aca="false">Orig!E80-Orig!$B$8</f>
        <v>3.841</v>
      </c>
      <c r="D71" s="87" t="n">
        <f aca="false">Orig!N80-Orig!$B$9</f>
        <v>0.065</v>
      </c>
      <c r="E71" s="87" t="n">
        <f aca="false">Orig!Q80-Orig!$B$10</f>
        <v>0.005</v>
      </c>
      <c r="F71" s="91" t="n">
        <f aca="false">D71+E71</f>
        <v>0.07</v>
      </c>
      <c r="G71" s="88" t="n">
        <f aca="false">Orig!J80</f>
        <v>0.588623028318465</v>
      </c>
      <c r="H71" s="92" t="n">
        <v>0.096161275697715</v>
      </c>
    </row>
    <row r="72" customFormat="false" ht="12.75" hidden="false" customHeight="false" outlineLevel="0" collapsed="false">
      <c r="A72" s="89" t="n">
        <f aca="false">Orig!A81</f>
        <v>38991</v>
      </c>
      <c r="B72" s="90" t="n">
        <f aca="false">Orig!B81</f>
        <v>31</v>
      </c>
      <c r="C72" s="86" t="n">
        <f aca="false">Orig!E81-Orig!$B$8</f>
        <v>3.871</v>
      </c>
      <c r="D72" s="87" t="n">
        <f aca="false">Orig!N81-Orig!$B$9</f>
        <v>0.065</v>
      </c>
      <c r="E72" s="87" t="n">
        <f aca="false">Orig!Q81-Orig!$B$10</f>
        <v>0.005</v>
      </c>
      <c r="F72" s="91" t="n">
        <f aca="false">D72+E72</f>
        <v>0.07</v>
      </c>
      <c r="G72" s="88" t="n">
        <f aca="false">Orig!J81</f>
        <v>0.583921330203154</v>
      </c>
      <c r="H72" s="92" t="n">
        <v>0.096217194871</v>
      </c>
    </row>
    <row r="73" customFormat="false" ht="12.75" hidden="false" customHeight="false" outlineLevel="0" collapsed="false">
      <c r="A73" s="89" t="n">
        <f aca="false">Orig!A82</f>
        <v>39022</v>
      </c>
      <c r="B73" s="90" t="n">
        <f aca="false">Orig!B82</f>
        <v>30</v>
      </c>
      <c r="C73" s="86" t="n">
        <f aca="false">Orig!E82-Orig!$B$8</f>
        <v>4.011</v>
      </c>
      <c r="D73" s="87" t="n">
        <f aca="false">Orig!N82-Orig!$B$9</f>
        <v>0.15</v>
      </c>
      <c r="E73" s="87" t="n">
        <f aca="false">Orig!Q82-Orig!$B$10</f>
        <v>0.005</v>
      </c>
      <c r="F73" s="91" t="n">
        <f aca="false">D73+E73</f>
        <v>0.155</v>
      </c>
      <c r="G73" s="88" t="n">
        <f aca="false">Orig!J82</f>
        <v>0.57909703231259</v>
      </c>
      <c r="H73" s="92" t="n">
        <v>0.096274978017821</v>
      </c>
    </row>
    <row r="74" customFormat="false" ht="12.75" hidden="false" customHeight="false" outlineLevel="0" collapsed="false">
      <c r="A74" s="89" t="n">
        <f aca="false">Orig!A83</f>
        <v>39052</v>
      </c>
      <c r="B74" s="90" t="n">
        <f aca="false">Orig!B83</f>
        <v>31</v>
      </c>
      <c r="C74" s="86" t="n">
        <f aca="false">Orig!E83-Orig!$B$8</f>
        <v>4.136</v>
      </c>
      <c r="D74" s="87" t="n">
        <f aca="false">Orig!N83-Orig!$B$9</f>
        <v>0.15</v>
      </c>
      <c r="E74" s="87" t="n">
        <f aca="false">Orig!Q83-Orig!$B$10</f>
        <v>0.005</v>
      </c>
      <c r="F74" s="91" t="n">
        <f aca="false">D74+E74</f>
        <v>0.155</v>
      </c>
      <c r="G74" s="88" t="n">
        <f aca="false">Orig!J83</f>
        <v>0.574461196596789</v>
      </c>
      <c r="H74" s="92" t="n">
        <v>0.096330897193222</v>
      </c>
    </row>
    <row r="75" customFormat="false" ht="12.75" hidden="false" customHeight="false" outlineLevel="0" collapsed="false">
      <c r="A75" s="89" t="n">
        <f aca="false">Orig!A84</f>
        <v>39083</v>
      </c>
      <c r="B75" s="90" t="n">
        <f aca="false">Orig!B84</f>
        <v>31</v>
      </c>
      <c r="C75" s="86" t="n">
        <f aca="false">Orig!E84-Orig!$B$8</f>
        <v>4.23</v>
      </c>
      <c r="D75" s="87" t="n">
        <f aca="false">Orig!N84-Orig!$B$9</f>
        <v>0.15</v>
      </c>
      <c r="E75" s="87" t="n">
        <f aca="false">Orig!Q84-Orig!$B$10</f>
        <v>0.005</v>
      </c>
      <c r="F75" s="91" t="n">
        <f aca="false">D75+E75</f>
        <v>0.155</v>
      </c>
      <c r="G75" s="88" t="n">
        <f aca="false">Orig!J84</f>
        <v>0.569704576712524</v>
      </c>
      <c r="H75" s="92" t="n">
        <v>0.09638868034223</v>
      </c>
    </row>
    <row r="76" customFormat="false" ht="12.75" hidden="false" customHeight="false" outlineLevel="0" collapsed="false">
      <c r="A76" s="89" t="n">
        <f aca="false">Orig!A85</f>
        <v>39114</v>
      </c>
      <c r="B76" s="90" t="n">
        <f aca="false">Orig!B85</f>
        <v>28</v>
      </c>
      <c r="C76" s="86" t="n">
        <f aca="false">Orig!E85-Orig!$B$8</f>
        <v>4.121</v>
      </c>
      <c r="D76" s="87" t="n">
        <f aca="false">Orig!N85-Orig!$B$9</f>
        <v>0.15</v>
      </c>
      <c r="E76" s="87" t="n">
        <f aca="false">Orig!Q85-Orig!$B$10</f>
        <v>0.005</v>
      </c>
      <c r="F76" s="91" t="n">
        <f aca="false">D76+E76</f>
        <v>0.155</v>
      </c>
      <c r="G76" s="88" t="n">
        <f aca="false">Orig!J85</f>
        <v>0.56498206058345</v>
      </c>
      <c r="H76" s="92" t="n">
        <v>0.096446463492349</v>
      </c>
    </row>
    <row r="77" customFormat="false" ht="12.75" hidden="false" customHeight="false" outlineLevel="0" collapsed="false">
      <c r="A77" s="89" t="n">
        <f aca="false">Orig!A86</f>
        <v>39142</v>
      </c>
      <c r="B77" s="90" t="n">
        <f aca="false">Orig!B86</f>
        <v>31</v>
      </c>
      <c r="C77" s="86" t="n">
        <f aca="false">Orig!E86-Orig!$B$8</f>
        <v>3.984</v>
      </c>
      <c r="D77" s="87" t="n">
        <f aca="false">Orig!N86-Orig!$B$9</f>
        <v>0.15</v>
      </c>
      <c r="E77" s="87" t="n">
        <f aca="false">Orig!Q86-Orig!$B$10</f>
        <v>0.005</v>
      </c>
      <c r="F77" s="91" t="n">
        <f aca="false">D77+E77</f>
        <v>0.155</v>
      </c>
      <c r="G77" s="88" t="n">
        <f aca="false">Orig!J86</f>
        <v>0.560745713207273</v>
      </c>
      <c r="H77" s="92" t="n">
        <v>0.09649865472567</v>
      </c>
    </row>
    <row r="78" customFormat="false" ht="12.75" hidden="false" customHeight="false" outlineLevel="0" collapsed="false">
      <c r="A78" s="89" t="n">
        <f aca="false">Orig!A87</f>
        <v>39173</v>
      </c>
      <c r="B78" s="90" t="n">
        <f aca="false">Orig!B87</f>
        <v>30</v>
      </c>
      <c r="C78" s="86" t="n">
        <f aca="false">Orig!E87-Orig!$B$8</f>
        <v>3.801</v>
      </c>
      <c r="D78" s="87" t="n">
        <f aca="false">Orig!N87-Orig!$B$9</f>
        <v>0.065</v>
      </c>
      <c r="E78" s="87" t="n">
        <f aca="false">Orig!Q87-Orig!$B$10</f>
        <v>0.005</v>
      </c>
      <c r="F78" s="91" t="n">
        <f aca="false">D78+E78</f>
        <v>0.07</v>
      </c>
      <c r="G78" s="88" t="n">
        <f aca="false">Orig!J87</f>
        <v>0.556087567272304</v>
      </c>
      <c r="H78" s="92" t="n">
        <v>0.096556437877904</v>
      </c>
    </row>
    <row r="79" customFormat="false" ht="12.75" hidden="false" customHeight="false" outlineLevel="0" collapsed="false">
      <c r="A79" s="89" t="n">
        <f aca="false">Orig!A88</f>
        <v>39203</v>
      </c>
      <c r="B79" s="90" t="n">
        <f aca="false">Orig!B88</f>
        <v>31</v>
      </c>
      <c r="C79" s="86" t="n">
        <f aca="false">Orig!E88-Orig!$B$8</f>
        <v>3.776</v>
      </c>
      <c r="D79" s="87" t="n">
        <f aca="false">Orig!N88-Orig!$B$9</f>
        <v>0.065</v>
      </c>
      <c r="E79" s="87" t="n">
        <f aca="false">Orig!Q88-Orig!$B$10</f>
        <v>0.005</v>
      </c>
      <c r="F79" s="91" t="n">
        <f aca="false">D79+E79</f>
        <v>0.07</v>
      </c>
      <c r="G79" s="88" t="n">
        <f aca="false">Orig!J88</f>
        <v>0.551611621344711</v>
      </c>
      <c r="H79" s="92" t="n">
        <v>0.096612357058544</v>
      </c>
    </row>
    <row r="80" customFormat="false" ht="12.75" hidden="false" customHeight="false" outlineLevel="0" collapsed="false">
      <c r="A80" s="89" t="n">
        <f aca="false">Orig!A89</f>
        <v>39234</v>
      </c>
      <c r="B80" s="90" t="n">
        <f aca="false">Orig!B89</f>
        <v>30</v>
      </c>
      <c r="C80" s="86" t="n">
        <f aca="false">Orig!E89-Orig!$B$8</f>
        <v>3.805</v>
      </c>
      <c r="D80" s="87" t="n">
        <f aca="false">Orig!N89-Orig!$B$9</f>
        <v>0.065</v>
      </c>
      <c r="E80" s="87" t="n">
        <f aca="false">Orig!Q89-Orig!$B$10</f>
        <v>0.005</v>
      </c>
      <c r="F80" s="91" t="n">
        <f aca="false">D80+E80</f>
        <v>0.07</v>
      </c>
      <c r="G80" s="88" t="n">
        <f aca="false">Orig!J89</f>
        <v>0.547019291534467</v>
      </c>
      <c r="H80" s="92" t="n">
        <v>0.096670140212965</v>
      </c>
    </row>
    <row r="81" customFormat="false" ht="12.75" hidden="false" customHeight="false" outlineLevel="0" collapsed="false">
      <c r="A81" s="89" t="n">
        <f aca="false">Orig!A90</f>
        <v>39264</v>
      </c>
      <c r="B81" s="90" t="n">
        <f aca="false">Orig!B90</f>
        <v>31</v>
      </c>
      <c r="C81" s="86" t="n">
        <f aca="false">Orig!E90-Orig!$B$8</f>
        <v>3.835</v>
      </c>
      <c r="D81" s="87" t="n">
        <f aca="false">Orig!N90-Orig!$B$9</f>
        <v>0.065</v>
      </c>
      <c r="E81" s="87" t="n">
        <f aca="false">Orig!Q90-Orig!$B$10</f>
        <v>0.005</v>
      </c>
      <c r="F81" s="91" t="n">
        <f aca="false">D81+E81</f>
        <v>0.07</v>
      </c>
      <c r="G81" s="88" t="n">
        <f aca="false">Orig!J90</f>
        <v>0.542606678320505</v>
      </c>
      <c r="H81" s="92" t="n">
        <v>0.096726059395721</v>
      </c>
    </row>
    <row r="82" customFormat="false" ht="12.75" hidden="false" customHeight="false" outlineLevel="0" collapsed="false">
      <c r="A82" s="89" t="n">
        <f aca="false">Orig!A91</f>
        <v>39295</v>
      </c>
      <c r="B82" s="90" t="n">
        <f aca="false">Orig!B91</f>
        <v>31</v>
      </c>
      <c r="C82" s="86" t="n">
        <f aca="false">Orig!E91-Orig!$B$8</f>
        <v>3.855</v>
      </c>
      <c r="D82" s="87" t="n">
        <f aca="false">Orig!N91-Orig!$B$9</f>
        <v>0.065</v>
      </c>
      <c r="E82" s="87" t="n">
        <f aca="false">Orig!Q91-Orig!$B$10</f>
        <v>0.005</v>
      </c>
      <c r="F82" s="91" t="n">
        <f aca="false">D82+E82</f>
        <v>0.07</v>
      </c>
      <c r="G82" s="88" t="n">
        <f aca="false">Orig!J91</f>
        <v>0.538079421271339</v>
      </c>
      <c r="H82" s="92" t="n">
        <v>0.096783842552328</v>
      </c>
    </row>
    <row r="83" customFormat="false" ht="12.75" hidden="false" customHeight="false" outlineLevel="0" collapsed="false">
      <c r="A83" s="89" t="str">
        <f aca="false">Orig!A92</f>
        <v>Total</v>
      </c>
      <c r="B83" s="90" t="n">
        <f aca="false">Orig!B92</f>
        <v>2403</v>
      </c>
      <c r="C83" s="86" t="n">
        <f aca="false">Orig!E92-Orig!$B$8</f>
        <v>0</v>
      </c>
      <c r="D83" s="87" t="n">
        <f aca="false">Orig!N92-Orig!$B$9</f>
        <v>0</v>
      </c>
      <c r="E83" s="87" t="n">
        <f aca="false">Orig!Q92-Orig!$B$10</f>
        <v>0</v>
      </c>
      <c r="F83" s="91" t="n">
        <f aca="false">D83+E83</f>
        <v>0</v>
      </c>
      <c r="G83" s="88" t="n">
        <f aca="false">Orig!J92</f>
        <v>58.9999555772017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2001-01-04T14:26:08Z</dcterms:created>
  <dc:creator>mfrank4</dc:creator>
  <dc:description/>
  <dc:language>en-US</dc:language>
  <cp:lastModifiedBy>tblack3</cp:lastModifiedBy>
  <cp:revision>0</cp:revision>
  <dc:subject/>
  <dc:title/>
</cp:coreProperties>
</file>