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erve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<sst xmlns="http://schemas.openxmlformats.org/spreadsheetml/2006/main" count="37" uniqueCount="36">
  <si>
    <t xml:space="preserve">D/A Load          (PV MWH) </t>
  </si>
  <si>
    <t xml:space="preserve">UDC Load     (PV MWH) </t>
  </si>
  <si>
    <t xml:space="preserve">Wholesale Hedges as of 6/1/01              (PV MWH) </t>
  </si>
  <si>
    <t xml:space="preserve">Additional Wholesale Hedges after 6/1/01</t>
  </si>
  <si>
    <t xml:space="preserve">Net Position (PV MWH) </t>
  </si>
  <si>
    <t xml:space="preserve">Old Adder Mark $/MWH</t>
  </si>
  <si>
    <t xml:space="preserve">New Adder Mark $/MWH</t>
  </si>
  <si>
    <t xml:space="preserve">Delta (Adders) $/MWH</t>
  </si>
  <si>
    <t xml:space="preserve">Delta P&amp;L Impact</t>
  </si>
  <si>
    <t xml:space="preserve">Current Reserves</t>
  </si>
  <si>
    <t xml:space="preserve">Release Reserves($)</t>
  </si>
  <si>
    <t xml:space="preserve">New Reserves ($)</t>
  </si>
  <si>
    <t xml:space="preserve">Book Hit ($)</t>
  </si>
  <si>
    <t xml:space="preserve">Position as of 6/1/01</t>
  </si>
  <si>
    <t xml:space="preserve">IBM</t>
  </si>
  <si>
    <t xml:space="preserve">SDG&amp;E</t>
  </si>
  <si>
    <t xml:space="preserve">URM</t>
  </si>
  <si>
    <t xml:space="preserve">Other</t>
  </si>
  <si>
    <t xml:space="preserve">SubTotal</t>
  </si>
  <si>
    <t xml:space="preserve">New Deals </t>
  </si>
  <si>
    <t xml:space="preserve">Home Depot (Total)</t>
  </si>
  <si>
    <t xml:space="preserve">Pilkington (No volumes )</t>
  </si>
  <si>
    <t xml:space="preserve">Speiker</t>
  </si>
  <si>
    <t xml:space="preserve">Sysco</t>
  </si>
  <si>
    <t xml:space="preserve">Verizon</t>
  </si>
  <si>
    <t xml:space="preserve">IBM </t>
  </si>
  <si>
    <t xml:space="preserve">PacTel </t>
  </si>
  <si>
    <t xml:space="preserve">EOP</t>
  </si>
  <si>
    <t xml:space="preserve">Tricon</t>
  </si>
  <si>
    <t xml:space="preserve">July Liquidations</t>
  </si>
  <si>
    <t xml:space="preserve">Other </t>
  </si>
  <si>
    <t xml:space="preserve">DASR Position </t>
  </si>
  <si>
    <t xml:space="preserve">CA D/A Customers </t>
  </si>
  <si>
    <t xml:space="preserve">TOTAL </t>
  </si>
  <si>
    <t xml:space="preserve">not booked yet </t>
  </si>
  <si>
    <t xml:space="preserve">not taken yet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</si>
</sst>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.00_);[RED]\(#,##0.00\)"/>
    <numFmt numFmtId="166" formatCode="\$#,##0_);[RED]&quot;($&quot;#,##0\)"/>
    <numFmt numFmtId="167" formatCode="[$-409]#,##0_);[RED]\(#,##0\)"/>
    <numFmt numFmtId="168" formatCode="_(\$* #,##0.00_);_(\$* \(#,##0.00\);_(\$* \-??_);_(@_)"/>
    <numFmt numFmtId="169" formatCode="_(\$* #,##0_);_(\$* \(#,##0\);_(\$* \-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CCFFFF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14"/>
    <col collapsed="false" customWidth="true" hidden="false" outlineLevel="0" max="2" min="2" style="1" width="16.84"/>
    <col collapsed="false" customWidth="true" hidden="false" outlineLevel="0" max="3" min="3" style="1" width="14.56"/>
    <col collapsed="false" customWidth="true" hidden="false" outlineLevel="0" max="5" min="4" style="1" width="15.99"/>
    <col collapsed="false" customWidth="true" hidden="false" outlineLevel="0" max="6" min="6" style="1" width="14.14"/>
    <col collapsed="false" customWidth="true" hidden="false" outlineLevel="0" max="7" min="7" style="1" width="9.41"/>
    <col collapsed="false" customWidth="true" hidden="false" outlineLevel="0" max="8" min="8" style="1" width="10.13"/>
    <col collapsed="false" customWidth="true" hidden="false" outlineLevel="0" max="9" min="9" style="1" width="9.41"/>
    <col collapsed="false" customWidth="true" hidden="false" outlineLevel="0" max="10" min="10" style="1" width="16.56"/>
    <col collapsed="false" customWidth="true" hidden="false" outlineLevel="0" max="11" min="11" style="1" width="17.7"/>
    <col collapsed="false" customWidth="true" hidden="false" outlineLevel="0" max="12" min="12" style="1" width="17.42"/>
    <col collapsed="false" customWidth="true" hidden="false" outlineLevel="0" max="13" min="13" style="1" width="14.99"/>
    <col collapsed="false" customWidth="true" hidden="false" outlineLevel="0" max="14" min="14" style="1" width="15.56"/>
    <col collapsed="false" customWidth="false" hidden="false" outlineLevel="0" max="257" min="15" style="1" width="9.14"/>
  </cols>
  <sheetData>
    <row r="1" customFormat="false" ht="51.75" hidden="false" customHeight="false" outlineLevel="0" collapsed="false">
      <c r="A1" s="2"/>
      <c r="B1" s="3" t="s">
        <v>0</v>
      </c>
      <c r="C1" s="2" t="s">
        <v>1</v>
      </c>
      <c r="D1" s="3" t="s">
        <v>2</v>
      </c>
      <c r="E1" s="2" t="s">
        <v>3</v>
      </c>
      <c r="F1" s="3" t="s">
        <v>4</v>
      </c>
      <c r="G1" s="2" t="s">
        <v>5</v>
      </c>
      <c r="H1" s="3" t="s">
        <v>6</v>
      </c>
      <c r="I1" s="2" t="s">
        <v>7</v>
      </c>
      <c r="J1" s="3" t="s">
        <v>8</v>
      </c>
      <c r="K1" s="2" t="s">
        <v>9</v>
      </c>
      <c r="L1" s="3" t="s">
        <v>10</v>
      </c>
      <c r="M1" s="2" t="s">
        <v>11</v>
      </c>
      <c r="N1" s="2" t="s">
        <v>12</v>
      </c>
      <c r="O1" s="2"/>
      <c r="P1" s="2"/>
      <c r="Q1" s="2"/>
      <c r="R1" s="2"/>
      <c r="S1" s="2"/>
      <c r="T1" s="2"/>
      <c r="U1" s="2"/>
      <c r="V1" s="2"/>
    </row>
    <row r="2" customFormat="false" ht="12.75" hidden="false" customHeight="false" outlineLevel="0" collapsed="false">
      <c r="A2" s="4" t="s">
        <v>13</v>
      </c>
      <c r="B2" s="5"/>
      <c r="C2" s="6"/>
      <c r="D2" s="5"/>
      <c r="E2" s="6"/>
      <c r="F2" s="5"/>
      <c r="G2" s="6"/>
      <c r="H2" s="5"/>
      <c r="I2" s="6"/>
      <c r="J2" s="7"/>
      <c r="K2" s="8"/>
      <c r="L2" s="7"/>
      <c r="M2" s="7"/>
      <c r="N2" s="9"/>
      <c r="O2" s="10"/>
    </row>
    <row r="3" customFormat="false" ht="12.75" hidden="false" customHeight="false" outlineLevel="0" collapsed="false">
      <c r="A3" s="11" t="s">
        <v>14</v>
      </c>
      <c r="B3" s="12" t="n">
        <v>-2352514</v>
      </c>
      <c r="C3" s="13"/>
      <c r="D3" s="12"/>
      <c r="E3" s="13"/>
      <c r="F3" s="12"/>
      <c r="G3" s="14"/>
      <c r="H3" s="15"/>
      <c r="I3" s="14"/>
      <c r="J3" s="16"/>
      <c r="K3" s="17"/>
      <c r="L3" s="16"/>
      <c r="M3" s="16"/>
      <c r="N3" s="18"/>
      <c r="O3" s="10"/>
    </row>
    <row r="4" customFormat="false" ht="12.75" hidden="false" customHeight="false" outlineLevel="0" collapsed="false">
      <c r="A4" s="11" t="s">
        <v>15</v>
      </c>
      <c r="B4" s="12" t="n">
        <v>-2422962</v>
      </c>
      <c r="C4" s="13"/>
      <c r="D4" s="12"/>
      <c r="E4" s="13"/>
      <c r="F4" s="12"/>
      <c r="G4" s="14"/>
      <c r="H4" s="15"/>
      <c r="I4" s="14"/>
      <c r="J4" s="16"/>
      <c r="K4" s="17"/>
      <c r="L4" s="16"/>
      <c r="M4" s="16"/>
      <c r="N4" s="18"/>
      <c r="O4" s="10"/>
    </row>
    <row r="5" customFormat="false" ht="12.75" hidden="false" customHeight="false" outlineLevel="0" collapsed="false">
      <c r="A5" s="11" t="s">
        <v>16</v>
      </c>
      <c r="B5" s="12" t="n">
        <v>-1691339</v>
      </c>
      <c r="C5" s="13"/>
      <c r="D5" s="12"/>
      <c r="E5" s="13"/>
      <c r="F5" s="12"/>
      <c r="G5" s="14"/>
      <c r="H5" s="15"/>
      <c r="I5" s="14"/>
      <c r="J5" s="16"/>
      <c r="K5" s="17"/>
      <c r="L5" s="16"/>
      <c r="M5" s="16"/>
      <c r="N5" s="18"/>
      <c r="O5" s="10"/>
    </row>
    <row r="6" customFormat="false" ht="12.75" hidden="false" customHeight="false" outlineLevel="0" collapsed="false">
      <c r="A6" s="11" t="s">
        <v>17</v>
      </c>
      <c r="B6" s="12" t="n">
        <v>-423365</v>
      </c>
      <c r="C6" s="13"/>
      <c r="D6" s="12"/>
      <c r="E6" s="13"/>
      <c r="F6" s="12"/>
      <c r="G6" s="14"/>
      <c r="H6" s="15"/>
      <c r="I6" s="14"/>
      <c r="J6" s="16"/>
      <c r="K6" s="17"/>
      <c r="L6" s="16"/>
      <c r="M6" s="16"/>
      <c r="N6" s="18"/>
      <c r="O6" s="10"/>
    </row>
    <row r="7" customFormat="false" ht="13.5" hidden="false" customHeight="false" outlineLevel="0" collapsed="false">
      <c r="A7" s="19"/>
      <c r="B7" s="20"/>
      <c r="C7" s="21"/>
      <c r="D7" s="20"/>
      <c r="E7" s="21"/>
      <c r="F7" s="20"/>
      <c r="G7" s="22"/>
      <c r="H7" s="23"/>
      <c r="I7" s="22"/>
      <c r="J7" s="24"/>
      <c r="K7" s="25"/>
      <c r="L7" s="24"/>
      <c r="M7" s="24"/>
      <c r="N7" s="26"/>
      <c r="O7" s="10"/>
    </row>
    <row r="8" customFormat="false" ht="13.5" hidden="false" customHeight="false" outlineLevel="0" collapsed="false">
      <c r="A8" s="27" t="s">
        <v>18</v>
      </c>
      <c r="B8" s="28" t="n">
        <f aca="false">SUM(B3:B6)</f>
        <v>-6890180</v>
      </c>
      <c r="C8" s="29" t="n">
        <v>-11056617</v>
      </c>
      <c r="D8" s="28" t="n">
        <v>8509042</v>
      </c>
      <c r="E8" s="29"/>
      <c r="F8" s="28" t="n">
        <f aca="false">D8+B8</f>
        <v>1618862</v>
      </c>
      <c r="G8" s="30" t="n">
        <v>3.24</v>
      </c>
      <c r="H8" s="31" t="n">
        <f aca="false">H31</f>
        <v>12.5</v>
      </c>
      <c r="I8" s="30" t="n">
        <f aca="false">H8-G8</f>
        <v>9.26</v>
      </c>
      <c r="J8" s="32" t="n">
        <f aca="false">B8*I8</f>
        <v>-63803066.8</v>
      </c>
      <c r="K8" s="33" t="n">
        <v>0</v>
      </c>
      <c r="L8" s="32" t="n">
        <v>0</v>
      </c>
      <c r="M8" s="32" t="n">
        <f aca="false">K8-L8</f>
        <v>0</v>
      </c>
      <c r="N8" s="34" t="n">
        <f aca="false">J8+L8</f>
        <v>-63803066.8</v>
      </c>
      <c r="O8" s="10"/>
    </row>
    <row r="9" customFormat="false" ht="12.75" hidden="false" customHeight="false" outlineLevel="0" collapsed="false">
      <c r="B9" s="12"/>
      <c r="C9" s="35"/>
      <c r="D9" s="12"/>
      <c r="E9" s="35"/>
      <c r="F9" s="12"/>
      <c r="G9" s="10"/>
      <c r="H9" s="15"/>
      <c r="I9" s="10"/>
      <c r="J9" s="16"/>
      <c r="K9" s="36"/>
      <c r="L9" s="16"/>
      <c r="M9" s="16"/>
      <c r="N9" s="10"/>
      <c r="O9" s="10"/>
    </row>
    <row r="10" customFormat="false" ht="13.5" hidden="false" customHeight="false" outlineLevel="0" collapsed="false">
      <c r="B10" s="12"/>
      <c r="C10" s="35"/>
      <c r="D10" s="12"/>
      <c r="E10" s="35"/>
      <c r="F10" s="12"/>
      <c r="G10" s="10"/>
      <c r="H10" s="15"/>
      <c r="I10" s="10"/>
      <c r="J10" s="16"/>
      <c r="K10" s="36"/>
      <c r="L10" s="16"/>
      <c r="M10" s="16"/>
      <c r="N10" s="10"/>
      <c r="O10" s="10"/>
    </row>
    <row r="11" customFormat="false" ht="12.75" hidden="false" customHeight="false" outlineLevel="0" collapsed="false">
      <c r="A11" s="4" t="s">
        <v>19</v>
      </c>
      <c r="B11" s="37"/>
      <c r="C11" s="38"/>
      <c r="D11" s="37"/>
      <c r="E11" s="38"/>
      <c r="F11" s="37"/>
      <c r="G11" s="6"/>
      <c r="H11" s="5"/>
      <c r="I11" s="6"/>
      <c r="J11" s="7"/>
      <c r="K11" s="8"/>
      <c r="L11" s="7"/>
      <c r="M11" s="7"/>
      <c r="N11" s="9"/>
      <c r="O11" s="10"/>
    </row>
    <row r="12" customFormat="false" ht="12.75" hidden="false" customHeight="false" outlineLevel="0" collapsed="false">
      <c r="A12" s="39" t="s">
        <v>20</v>
      </c>
      <c r="B12" s="40" t="n">
        <v>-669661</v>
      </c>
      <c r="C12" s="13"/>
      <c r="D12" s="12"/>
      <c r="E12" s="13"/>
      <c r="F12" s="12"/>
      <c r="G12" s="14" t="n">
        <v>3.24</v>
      </c>
      <c r="H12" s="15" t="n">
        <f aca="false">H31</f>
        <v>12.5</v>
      </c>
      <c r="I12" s="14" t="n">
        <f aca="false">H12-G12</f>
        <v>9.26</v>
      </c>
      <c r="J12" s="16" t="n">
        <f aca="false">B12*I12</f>
        <v>-6201060.86</v>
      </c>
      <c r="K12" s="17" t="n">
        <v>7426790</v>
      </c>
      <c r="L12" s="16"/>
      <c r="M12" s="16"/>
      <c r="N12" s="41"/>
      <c r="O12" s="10"/>
    </row>
    <row r="13" customFormat="false" ht="12.75" hidden="false" customHeight="false" outlineLevel="0" collapsed="false">
      <c r="A13" s="39" t="s">
        <v>21</v>
      </c>
      <c r="B13" s="40" t="n">
        <v>0</v>
      </c>
      <c r="C13" s="13"/>
      <c r="D13" s="12"/>
      <c r="E13" s="13"/>
      <c r="F13" s="12"/>
      <c r="G13" s="14" t="n">
        <v>3.24</v>
      </c>
      <c r="H13" s="15" t="n">
        <f aca="false">H31</f>
        <v>12.5</v>
      </c>
      <c r="I13" s="14" t="n">
        <f aca="false">H13-G13</f>
        <v>9.26</v>
      </c>
      <c r="J13" s="16" t="n">
        <f aca="false">B13*I13</f>
        <v>0</v>
      </c>
      <c r="K13" s="17" t="n">
        <v>717484</v>
      </c>
      <c r="L13" s="16"/>
      <c r="M13" s="16"/>
      <c r="N13" s="41"/>
      <c r="O13" s="10"/>
    </row>
    <row r="14" customFormat="false" ht="12.75" hidden="false" customHeight="false" outlineLevel="0" collapsed="false">
      <c r="A14" s="39" t="s">
        <v>22</v>
      </c>
      <c r="B14" s="12" t="n">
        <v>-681445</v>
      </c>
      <c r="C14" s="13"/>
      <c r="D14" s="12"/>
      <c r="E14" s="13"/>
      <c r="F14" s="12"/>
      <c r="G14" s="14" t="n">
        <v>3.24</v>
      </c>
      <c r="H14" s="15" t="n">
        <f aca="false">H31</f>
        <v>12.5</v>
      </c>
      <c r="I14" s="14" t="n">
        <f aca="false">H14-G14</f>
        <v>9.26</v>
      </c>
      <c r="J14" s="16" t="n">
        <f aca="false">B14*I14</f>
        <v>-6310180.7</v>
      </c>
      <c r="K14" s="17" t="n">
        <v>26904603</v>
      </c>
      <c r="L14" s="16"/>
      <c r="M14" s="16"/>
      <c r="N14" s="41"/>
      <c r="O14" s="10"/>
    </row>
    <row r="15" customFormat="false" ht="12.75" hidden="false" customHeight="false" outlineLevel="0" collapsed="false">
      <c r="A15" s="39" t="s">
        <v>23</v>
      </c>
      <c r="B15" s="40" t="n">
        <v>-391358</v>
      </c>
      <c r="C15" s="13"/>
      <c r="D15" s="12"/>
      <c r="E15" s="13"/>
      <c r="F15" s="12"/>
      <c r="G15" s="14" t="n">
        <v>3.24</v>
      </c>
      <c r="H15" s="15" t="n">
        <f aca="false">H31</f>
        <v>12.5</v>
      </c>
      <c r="I15" s="14" t="n">
        <f aca="false">H15-G15</f>
        <v>9.26</v>
      </c>
      <c r="J15" s="16" t="n">
        <f aca="false">B15*I15</f>
        <v>-3623975.08</v>
      </c>
      <c r="K15" s="17" t="n">
        <v>10357638</v>
      </c>
      <c r="L15" s="16"/>
      <c r="M15" s="16"/>
      <c r="N15" s="41"/>
      <c r="O15" s="10"/>
    </row>
    <row r="16" customFormat="false" ht="12.75" hidden="false" customHeight="false" outlineLevel="0" collapsed="false">
      <c r="A16" s="39" t="s">
        <v>24</v>
      </c>
      <c r="B16" s="12" t="n">
        <v>-722311</v>
      </c>
      <c r="C16" s="13"/>
      <c r="D16" s="12"/>
      <c r="E16" s="13"/>
      <c r="F16" s="12"/>
      <c r="G16" s="14" t="n">
        <v>3.24</v>
      </c>
      <c r="H16" s="15" t="n">
        <f aca="false">H31</f>
        <v>12.5</v>
      </c>
      <c r="I16" s="14" t="n">
        <f aca="false">H16-G16</f>
        <v>9.26</v>
      </c>
      <c r="J16" s="16" t="n">
        <f aca="false">B16*I16</f>
        <v>-6688599.86</v>
      </c>
      <c r="K16" s="17" t="n">
        <v>15014785</v>
      </c>
      <c r="L16" s="16"/>
      <c r="M16" s="16"/>
      <c r="N16" s="41"/>
      <c r="O16" s="10"/>
    </row>
    <row r="17" customFormat="false" ht="12.75" hidden="false" customHeight="false" outlineLevel="0" collapsed="false">
      <c r="A17" s="39" t="s">
        <v>25</v>
      </c>
      <c r="B17" s="12" t="n">
        <v>-177417</v>
      </c>
      <c r="C17" s="13"/>
      <c r="D17" s="12"/>
      <c r="E17" s="13"/>
      <c r="F17" s="12"/>
      <c r="G17" s="14" t="n">
        <v>3.24</v>
      </c>
      <c r="H17" s="15" t="n">
        <f aca="false">H31</f>
        <v>12.5</v>
      </c>
      <c r="I17" s="14" t="n">
        <f aca="false">H17-G17</f>
        <v>9.26</v>
      </c>
      <c r="J17" s="16" t="n">
        <f aca="false">B17*I17</f>
        <v>-1642881.42</v>
      </c>
      <c r="K17" s="17" t="n">
        <v>4477098</v>
      </c>
      <c r="L17" s="16"/>
      <c r="M17" s="16"/>
      <c r="N17" s="41"/>
      <c r="O17" s="10"/>
    </row>
    <row r="18" customFormat="false" ht="12.75" hidden="false" customHeight="false" outlineLevel="0" collapsed="false">
      <c r="A18" s="39" t="s">
        <v>26</v>
      </c>
      <c r="B18" s="12" t="n">
        <v>-3589039</v>
      </c>
      <c r="C18" s="13"/>
      <c r="D18" s="12"/>
      <c r="E18" s="13"/>
      <c r="F18" s="12"/>
      <c r="G18" s="14" t="n">
        <v>3.24</v>
      </c>
      <c r="H18" s="15" t="n">
        <f aca="false">H31</f>
        <v>12.5</v>
      </c>
      <c r="I18" s="14" t="n">
        <f aca="false">H18-G18</f>
        <v>9.26</v>
      </c>
      <c r="J18" s="16" t="n">
        <f aca="false">B18*I18</f>
        <v>-33234501.14</v>
      </c>
      <c r="K18" s="17" t="n">
        <v>37885688</v>
      </c>
      <c r="L18" s="16"/>
      <c r="M18" s="16"/>
      <c r="N18" s="41"/>
      <c r="O18" s="10"/>
    </row>
    <row r="19" customFormat="false" ht="12.75" hidden="false" customHeight="false" outlineLevel="0" collapsed="false">
      <c r="A19" s="39" t="s">
        <v>27</v>
      </c>
      <c r="B19" s="40" t="n">
        <v>-907396</v>
      </c>
      <c r="C19" s="13"/>
      <c r="D19" s="12"/>
      <c r="E19" s="13"/>
      <c r="F19" s="12"/>
      <c r="G19" s="14" t="n">
        <v>3.24</v>
      </c>
      <c r="H19" s="15" t="n">
        <f aca="false">H31</f>
        <v>12.5</v>
      </c>
      <c r="I19" s="14" t="n">
        <f aca="false">H19-G19</f>
        <v>9.26</v>
      </c>
      <c r="J19" s="16" t="n">
        <f aca="false">B19*I19</f>
        <v>-8402486.96</v>
      </c>
      <c r="K19" s="17" t="n">
        <v>21624608</v>
      </c>
      <c r="L19" s="16"/>
      <c r="M19" s="16"/>
      <c r="N19" s="41"/>
      <c r="O19" s="10"/>
    </row>
    <row r="20" customFormat="false" ht="12.75" hidden="false" customHeight="false" outlineLevel="0" collapsed="false">
      <c r="A20" s="39" t="s">
        <v>28</v>
      </c>
      <c r="B20" s="40" t="n">
        <v>0</v>
      </c>
      <c r="C20" s="13"/>
      <c r="D20" s="12"/>
      <c r="E20" s="13"/>
      <c r="F20" s="12"/>
      <c r="G20" s="14" t="n">
        <v>3.24</v>
      </c>
      <c r="H20" s="15" t="n">
        <f aca="false">H31</f>
        <v>12.5</v>
      </c>
      <c r="I20" s="14" t="n">
        <f aca="false">H20-G20</f>
        <v>9.26</v>
      </c>
      <c r="J20" s="16" t="n">
        <f aca="false">B20*I20</f>
        <v>0</v>
      </c>
      <c r="K20" s="42" t="n">
        <v>1673983</v>
      </c>
      <c r="L20" s="16"/>
      <c r="M20" s="16"/>
      <c r="N20" s="41"/>
      <c r="O20" s="10"/>
    </row>
    <row r="21" customFormat="false" ht="12.75" hidden="false" customHeight="false" outlineLevel="0" collapsed="false">
      <c r="A21" s="39" t="s">
        <v>29</v>
      </c>
      <c r="B21" s="40" t="n">
        <v>744479</v>
      </c>
      <c r="C21" s="13"/>
      <c r="D21" s="12"/>
      <c r="E21" s="13"/>
      <c r="F21" s="12"/>
      <c r="G21" s="14"/>
      <c r="H21" s="15"/>
      <c r="I21" s="14"/>
      <c r="J21" s="16"/>
      <c r="K21" s="17"/>
      <c r="L21" s="16"/>
      <c r="M21" s="16"/>
      <c r="N21" s="41"/>
      <c r="O21" s="10"/>
    </row>
    <row r="22" customFormat="false" ht="12.75" hidden="false" customHeight="false" outlineLevel="0" collapsed="false">
      <c r="A22" s="39" t="s">
        <v>30</v>
      </c>
      <c r="B22" s="40" t="n">
        <f aca="false">SUM(B29:C29)-SUM(B8:C21)</f>
        <v>54185</v>
      </c>
      <c r="C22" s="13"/>
      <c r="D22" s="12"/>
      <c r="E22" s="13"/>
      <c r="F22" s="12"/>
      <c r="G22" s="14"/>
      <c r="H22" s="15"/>
      <c r="I22" s="14"/>
      <c r="J22" s="16"/>
      <c r="K22" s="17"/>
      <c r="L22" s="16"/>
      <c r="M22" s="16"/>
      <c r="N22" s="41"/>
      <c r="O22" s="10"/>
    </row>
    <row r="23" customFormat="false" ht="13.5" hidden="false" customHeight="false" outlineLevel="0" collapsed="false">
      <c r="A23" s="43"/>
      <c r="B23" s="20"/>
      <c r="C23" s="21"/>
      <c r="D23" s="20"/>
      <c r="E23" s="21"/>
      <c r="F23" s="20"/>
      <c r="G23" s="22"/>
      <c r="H23" s="23"/>
      <c r="I23" s="22"/>
      <c r="J23" s="24"/>
      <c r="K23" s="25"/>
      <c r="L23" s="24"/>
      <c r="M23" s="24"/>
      <c r="N23" s="26"/>
      <c r="O23" s="10"/>
    </row>
    <row r="24" customFormat="false" ht="13.5" hidden="false" customHeight="false" outlineLevel="0" collapsed="false">
      <c r="A24" s="27" t="s">
        <v>18</v>
      </c>
      <c r="B24" s="28" t="n">
        <f aca="false">SUM(B12:B22)</f>
        <v>-6339963</v>
      </c>
      <c r="C24" s="29"/>
      <c r="D24" s="28"/>
      <c r="E24" s="29" t="n">
        <v>1790806</v>
      </c>
      <c r="F24" s="28"/>
      <c r="G24" s="30"/>
      <c r="H24" s="31"/>
      <c r="I24" s="30"/>
      <c r="J24" s="32" t="n">
        <f aca="false">SUM(J12:J19)</f>
        <v>-66103686.02</v>
      </c>
      <c r="K24" s="33" t="n">
        <f aca="false">SUM(K12:K20)</f>
        <v>126082677</v>
      </c>
      <c r="L24" s="32" t="n">
        <v>66103686.02</v>
      </c>
      <c r="M24" s="32" t="n">
        <f aca="false">K24-L24</f>
        <v>59978990.98</v>
      </c>
      <c r="N24" s="34" t="n">
        <f aca="false">J24+L24</f>
        <v>0</v>
      </c>
      <c r="O24" s="10"/>
    </row>
    <row r="25" customFormat="false" ht="13.5" hidden="false" customHeight="false" outlineLevel="0" collapsed="false">
      <c r="B25" s="12"/>
      <c r="C25" s="35"/>
      <c r="D25" s="12"/>
      <c r="E25" s="35"/>
      <c r="F25" s="12"/>
      <c r="G25" s="10"/>
      <c r="H25" s="15"/>
      <c r="I25" s="10"/>
      <c r="J25" s="16"/>
      <c r="K25" s="36"/>
      <c r="L25" s="16"/>
      <c r="M25" s="16"/>
      <c r="N25" s="10"/>
      <c r="O25" s="10"/>
    </row>
    <row r="26" customFormat="false" ht="12.75" hidden="false" customHeight="false" outlineLevel="0" collapsed="false">
      <c r="A26" s="4" t="s">
        <v>31</v>
      </c>
      <c r="B26" s="37"/>
      <c r="C26" s="38"/>
      <c r="D26" s="37"/>
      <c r="E26" s="38"/>
      <c r="F26" s="37"/>
      <c r="G26" s="6"/>
      <c r="H26" s="5"/>
      <c r="I26" s="6"/>
      <c r="J26" s="7"/>
      <c r="K26" s="8"/>
      <c r="L26" s="7"/>
      <c r="M26" s="7"/>
      <c r="N26" s="9"/>
      <c r="O26" s="10"/>
    </row>
    <row r="27" customFormat="false" ht="12.75" hidden="false" customHeight="false" outlineLevel="0" collapsed="false">
      <c r="A27" s="39" t="s">
        <v>32</v>
      </c>
      <c r="B27" s="12" t="n">
        <f aca="false">C8-C29</f>
        <v>-10880312</v>
      </c>
      <c r="C27" s="13"/>
      <c r="D27" s="12"/>
      <c r="E27" s="13"/>
      <c r="F27" s="12"/>
      <c r="G27" s="14" t="n">
        <v>3.24</v>
      </c>
      <c r="H27" s="15" t="n">
        <f aca="false">H31</f>
        <v>12.5</v>
      </c>
      <c r="I27" s="14" t="n">
        <f aca="false">H27-G27</f>
        <v>9.26</v>
      </c>
      <c r="J27" s="16" t="n">
        <f aca="false">B27*I27</f>
        <v>-100751689.12</v>
      </c>
      <c r="K27" s="17" t="n">
        <v>75000000</v>
      </c>
      <c r="L27" s="16" t="n">
        <v>75000000</v>
      </c>
      <c r="M27" s="16" t="n">
        <f aca="false">K27-L27</f>
        <v>0</v>
      </c>
      <c r="N27" s="41" t="n">
        <f aca="false">J27+L27</f>
        <v>-25751689.12</v>
      </c>
      <c r="O27" s="10"/>
    </row>
    <row r="28" customFormat="false" ht="13.5" hidden="false" customHeight="false" outlineLevel="0" collapsed="false">
      <c r="A28" s="43"/>
      <c r="B28" s="20"/>
      <c r="C28" s="21"/>
      <c r="D28" s="20"/>
      <c r="E28" s="21"/>
      <c r="F28" s="20"/>
      <c r="G28" s="22" t="n">
        <v>3.24</v>
      </c>
      <c r="H28" s="23" t="n">
        <f aca="false">H31</f>
        <v>12.5</v>
      </c>
      <c r="I28" s="22" t="n">
        <f aca="false">H28-G28</f>
        <v>9.26</v>
      </c>
      <c r="J28" s="24" t="n">
        <f aca="false">B28*I28</f>
        <v>0</v>
      </c>
      <c r="K28" s="25"/>
      <c r="L28" s="24"/>
      <c r="M28" s="24"/>
      <c r="N28" s="26"/>
      <c r="O28" s="10"/>
    </row>
    <row r="29" customFormat="false" ht="13.5" hidden="false" customHeight="false" outlineLevel="0" collapsed="false">
      <c r="A29" s="44" t="s">
        <v>33</v>
      </c>
      <c r="B29" s="28" t="n">
        <v>-24110455</v>
      </c>
      <c r="C29" s="29" t="n">
        <v>-176305</v>
      </c>
      <c r="D29" s="28"/>
      <c r="E29" s="29" t="n">
        <f aca="false">D8+E24</f>
        <v>10299848</v>
      </c>
      <c r="F29" s="28" t="n">
        <f aca="false">B29+E29</f>
        <v>-13810607</v>
      </c>
      <c r="G29" s="45" t="n">
        <v>3.24</v>
      </c>
      <c r="H29" s="46" t="n">
        <f aca="false">H31</f>
        <v>12.5</v>
      </c>
      <c r="I29" s="45" t="n">
        <f aca="false">H29-G29</f>
        <v>9.26</v>
      </c>
      <c r="J29" s="47" t="n">
        <f aca="false">B29*I29</f>
        <v>-223262813.3</v>
      </c>
      <c r="K29" s="48" t="n">
        <f aca="false">SUM(K24:K27)</f>
        <v>201082677</v>
      </c>
      <c r="L29" s="47" t="n">
        <f aca="false">SUM(L2:L28)</f>
        <v>141103686.02</v>
      </c>
      <c r="M29" s="47" t="n">
        <f aca="false">K29-L29</f>
        <v>59978990.98</v>
      </c>
      <c r="N29" s="49" t="n">
        <f aca="false">J29+L29</f>
        <v>-82159127.28</v>
      </c>
      <c r="O29" s="10"/>
    </row>
    <row r="30" customFormat="false" ht="12.75" hidden="false" customHeight="false" outlineLevel="0" collapsed="false">
      <c r="A30" s="50"/>
      <c r="B30" s="35"/>
      <c r="C30" s="35"/>
      <c r="D30" s="35"/>
      <c r="E30" s="35"/>
      <c r="F30" s="35"/>
      <c r="G30" s="10"/>
      <c r="H30" s="10"/>
      <c r="I30" s="10"/>
      <c r="J30" s="10"/>
      <c r="K30" s="10"/>
      <c r="L30" s="10"/>
      <c r="M30" s="10"/>
      <c r="N30" s="10"/>
      <c r="O30" s="10"/>
    </row>
    <row r="31" customFormat="false" ht="12.75" hidden="false" customHeight="false" outlineLevel="0" collapsed="false">
      <c r="B31" s="10"/>
      <c r="C31" s="10"/>
      <c r="D31" s="10"/>
      <c r="E31" s="10"/>
      <c r="F31" s="10"/>
      <c r="G31" s="10"/>
      <c r="H31" s="51" t="n">
        <v>12.5</v>
      </c>
      <c r="I31" s="10"/>
      <c r="J31" s="10"/>
      <c r="K31" s="52" t="s">
        <v>34</v>
      </c>
      <c r="L31" s="53" t="s">
        <v>35</v>
      </c>
      <c r="M31" s="10"/>
      <c r="N31" s="10"/>
      <c r="O31" s="10"/>
    </row>
    <row r="32" customFormat="false" ht="12.75" hidden="false" customHeight="false" outlineLevel="0" collapsed="false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customFormat="false" ht="12.75" hidden="false" customHeight="false" outlineLevel="0" collapsed="false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customFormat="false" ht="12.75" hidden="false" customHeight="false" outlineLevel="0" collapsed="false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customFormat="false" ht="12.75" hidden="false" customHeight="false" outlineLevel="0" collapsed="false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customFormat="false" ht="12.75" hidden="false" customHeight="false" outlineLevel="0" collapsed="false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customFormat="false" ht="12.75" hidden="false" customHeight="false" outlineLevel="0" collapsed="false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customFormat="false" ht="12.75" hidden="false" customHeight="false" outlineLevel="0" collapsed="false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2001-07-13T10:46:21Z</dcterms:created>
  <dc:creator>nbresnan</dc:creator>
  <dc:description/>
  <dc:language>en-US</dc:language>
  <cp:lastModifiedBy>jrichte</cp:lastModifiedBy>
  <cp:lastPrinted>2001-07-17T22:30:44Z</cp:lastPrinted>
  <dcterms:modified xsi:type="dcterms:W3CDTF">2001-07-18T10:14:08Z</dcterms:modified>
  <cp:revision>0</cp:revision>
  <dc:subject/>
  <dc:title/>
</cp:coreProperties>
</file>