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riginal" sheetId="1" state="visible" r:id="rId3"/>
    <sheet name="Total to Needles" sheetId="2" state="visible" r:id="rId4"/>
    <sheet name="Sheet2" sheetId="3" state="visible" r:id="rId5"/>
    <sheet name="Sheet3" sheetId="4" state="visible" r:id="rId6"/>
  </sheets>
  <definedNames>
    <definedName function="false" hidden="false" localSheetId="0" name="_xlnm.Print_Area" vbProcedure="false">Original!$A$1:$M$54</definedName>
    <definedName function="false" hidden="false" localSheetId="1" name="_xlnm.Print_Area" vbProcedure="false">'Total to Needles'!$A$1:$M$54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<sst xmlns="http://schemas.openxmlformats.org/spreadsheetml/2006/main" count="515" uniqueCount="57">
  <si>
    <t xml:space="preserve">Transwestern Red Rock Expansion</t>
  </si>
  <si>
    <t xml:space="preserve">Shipper</t>
  </si>
  <si>
    <t xml:space="preserve">Binding?</t>
  </si>
  <si>
    <t xml:space="preserve">$Bid/mmbtu</t>
  </si>
  <si>
    <t xml:space="preserve">Term</t>
  </si>
  <si>
    <t xml:space="preserve">Term (months)</t>
  </si>
  <si>
    <t xml:space="preserve">Term (days)</t>
  </si>
  <si>
    <t xml:space="preserve">Receipt</t>
  </si>
  <si>
    <t xml:space="preserve">Delivery</t>
  </si>
  <si>
    <t xml:space="preserve">Volume</t>
  </si>
  <si>
    <t xml:space="preserve">ROFR?</t>
  </si>
  <si>
    <t xml:space="preserve">Gross Value ($)</t>
  </si>
  <si>
    <t xml:space="preserve">NPV ($)</t>
  </si>
  <si>
    <t xml:space="preserve">Notes</t>
  </si>
  <si>
    <t xml:space="preserve">PPL</t>
  </si>
  <si>
    <t xml:space="preserve">yes</t>
  </si>
  <si>
    <t xml:space="preserve">30 years, 1 month</t>
  </si>
  <si>
    <t xml:space="preserve">EOT</t>
  </si>
  <si>
    <t xml:space="preserve">Citizens/Griffith</t>
  </si>
  <si>
    <t xml:space="preserve">SoCal Needles</t>
  </si>
  <si>
    <t xml:space="preserve">Western</t>
  </si>
  <si>
    <t xml:space="preserve">15 years</t>
  </si>
  <si>
    <t xml:space="preserve">Dynegy</t>
  </si>
  <si>
    <t xml:space="preserve">no</t>
  </si>
  <si>
    <t xml:space="preserve">5 years</t>
  </si>
  <si>
    <t xml:space="preserve">Aquila</t>
  </si>
  <si>
    <t xml:space="preserve">AEP</t>
  </si>
  <si>
    <t xml:space="preserve">2 years</t>
  </si>
  <si>
    <t xml:space="preserve">1 year</t>
  </si>
  <si>
    <t xml:space="preserve">PG&amp;E Topock</t>
  </si>
  <si>
    <t xml:space="preserve">Oneok</t>
  </si>
  <si>
    <t xml:space="preserve">22 months</t>
  </si>
  <si>
    <t xml:space="preserve"> </t>
  </si>
  <si>
    <t xml:space="preserve">Calpine</t>
  </si>
  <si>
    <t xml:space="preserve">US Gypsum</t>
  </si>
  <si>
    <t xml:space="preserve">12 years, 3 months</t>
  </si>
  <si>
    <t xml:space="preserve">Conoco Inc</t>
  </si>
  <si>
    <t xml:space="preserve">Conoco Canada</t>
  </si>
  <si>
    <t xml:space="preserve">Conoco Lobo</t>
  </si>
  <si>
    <t xml:space="preserve">Conoco Lobo Pipeline</t>
  </si>
  <si>
    <t xml:space="preserve">Conoco Raptor Energy</t>
  </si>
  <si>
    <t xml:space="preserve">Conoco Raptor Pipeline</t>
  </si>
  <si>
    <t xml:space="preserve">BP Energy</t>
  </si>
  <si>
    <t xml:space="preserve">7 months</t>
  </si>
  <si>
    <t xml:space="preserve">12 months</t>
  </si>
  <si>
    <t xml:space="preserve">29 months</t>
  </si>
  <si>
    <t xml:space="preserve">98% Index Spread</t>
  </si>
  <si>
    <t xml:space="preserve">appx $54,000,000</t>
  </si>
  <si>
    <t xml:space="preserve">Frito Lay</t>
  </si>
  <si>
    <t xml:space="preserve">Newark Group</t>
  </si>
  <si>
    <t xml:space="preserve">appx $590,000,000</t>
  </si>
  <si>
    <t xml:space="preserve">Total to Socal Needles</t>
  </si>
  <si>
    <t xml:space="preserve">Total to PG&amp;E Topock</t>
  </si>
  <si>
    <t xml:space="preserve">Transwestern Red Rock Expansion, June 2002</t>
  </si>
  <si>
    <t xml:space="preserve">10 months</t>
  </si>
  <si>
    <t xml:space="preserve">2 months</t>
  </si>
  <si>
    <t xml:space="preserve">10 years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</si>
</sst>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\$#,##0.00"/>
    <numFmt numFmtId="166" formatCode="_(* #,##0.00_);_(* \(#,##0.00\);_(* \-??_);_(@_)"/>
    <numFmt numFmtId="167" formatCode="[$-409]#,##0_);\(#,##0\)"/>
    <numFmt numFmtId="168" formatCode="_(\$* #,##0.00_);_(\$* \(#,##0.00\);_(\$* \-??_);_(@_)"/>
    <numFmt numFmtId="169" formatCode="_(\$* #,##0_);_(\$* \(#,##0\);_(\$* \-??_);_(@_)"/>
  </numFmts>
  <fonts count="7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i val="true"/>
      <sz val="14"/>
      <name val="Arial"/>
      <family val="2"/>
    </font>
    <font>
      <b val="true"/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28"/>
    <col collapsed="false" customWidth="true" hidden="false" outlineLevel="0" max="2" min="2" style="0" width="24.41"/>
    <col collapsed="false" customWidth="true" hidden="false" outlineLevel="0" max="4" min="4" style="1" width="16.42"/>
    <col collapsed="false" customWidth="true" hidden="false" outlineLevel="0" max="5" min="5" style="0" width="17.28"/>
    <col collapsed="false" customWidth="true" hidden="true" outlineLevel="0" max="6" min="6" style="2" width="14.14"/>
    <col collapsed="false" customWidth="true" hidden="true" outlineLevel="0" max="7" min="7" style="0" width="11.56"/>
    <col collapsed="false" customWidth="true" hidden="false" outlineLevel="0" max="8" min="8" style="1" width="7.85"/>
    <col collapsed="false" customWidth="true" hidden="false" outlineLevel="0" max="9" min="9" style="0" width="13.7"/>
    <col collapsed="false" customWidth="true" hidden="false" outlineLevel="0" max="10" min="10" style="0" width="8.85"/>
    <col collapsed="false" customWidth="true" hidden="false" outlineLevel="0" max="11" min="11" style="0" width="7.28"/>
    <col collapsed="false" customWidth="true" hidden="false" outlineLevel="0" max="12" min="12" style="0" width="19.28"/>
    <col collapsed="false" customWidth="true" hidden="true" outlineLevel="0" max="13" min="13" style="0" width="16.13"/>
    <col collapsed="false" customWidth="false" hidden="true" outlineLevel="0" max="14" min="14" style="0" width="9.06"/>
  </cols>
  <sheetData>
    <row r="1" customFormat="false" ht="33.75" hidden="false" customHeight="true" outlineLevel="0" collapsed="false">
      <c r="A1" s="3"/>
      <c r="B1" s="4" t="s">
        <v>0</v>
      </c>
      <c r="C1" s="4"/>
      <c r="D1" s="5"/>
      <c r="E1" s="3"/>
      <c r="F1" s="6"/>
      <c r="G1" s="3"/>
      <c r="H1" s="5"/>
      <c r="I1" s="3"/>
      <c r="J1" s="3"/>
      <c r="K1" s="3"/>
      <c r="L1" s="3"/>
      <c r="M1" s="3"/>
      <c r="N1" s="7"/>
    </row>
    <row r="2" customFormat="false" ht="12.75" hidden="false" customHeight="false" outlineLevel="0" collapsed="false">
      <c r="A2" s="8"/>
      <c r="B2" s="9"/>
      <c r="C2" s="9"/>
      <c r="D2" s="8"/>
      <c r="E2" s="9"/>
      <c r="F2" s="10"/>
      <c r="G2" s="9"/>
      <c r="H2" s="8"/>
      <c r="I2" s="9"/>
      <c r="J2" s="9"/>
      <c r="K2" s="9"/>
      <c r="L2" s="9"/>
      <c r="M2" s="9"/>
    </row>
    <row r="3" customFormat="false" ht="15" hidden="false" customHeight="true" outlineLevel="0" collapsed="false">
      <c r="A3" s="11"/>
      <c r="B3" s="11" t="s">
        <v>1</v>
      </c>
      <c r="C3" s="11" t="s">
        <v>2</v>
      </c>
      <c r="D3" s="11" t="s">
        <v>3</v>
      </c>
      <c r="E3" s="11" t="s">
        <v>4</v>
      </c>
      <c r="F3" s="12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</row>
    <row r="4" customFormat="false" ht="12.75" hidden="false" customHeight="false" outlineLevel="0" collapsed="false">
      <c r="A4" s="8"/>
      <c r="B4" s="9"/>
      <c r="C4" s="9"/>
      <c r="D4" s="8"/>
      <c r="E4" s="9"/>
      <c r="F4" s="10"/>
      <c r="G4" s="9"/>
      <c r="H4" s="8"/>
      <c r="I4" s="9"/>
      <c r="J4" s="9"/>
      <c r="K4" s="9"/>
      <c r="L4" s="9"/>
      <c r="M4" s="9"/>
    </row>
    <row r="5" customFormat="false" ht="12.75" hidden="false" customHeight="false" outlineLevel="0" collapsed="false">
      <c r="A5" s="8" t="n">
        <v>1</v>
      </c>
      <c r="B5" s="9" t="s">
        <v>14</v>
      </c>
      <c r="C5" s="8" t="s">
        <v>15</v>
      </c>
      <c r="D5" s="13" t="n">
        <v>0.35</v>
      </c>
      <c r="E5" s="9" t="s">
        <v>16</v>
      </c>
      <c r="F5" s="8" t="n">
        <v>361</v>
      </c>
      <c r="G5" s="8" t="n">
        <f aca="false">F5*30</f>
        <v>10830</v>
      </c>
      <c r="H5" s="8" t="s">
        <v>17</v>
      </c>
      <c r="I5" s="9" t="s">
        <v>18</v>
      </c>
      <c r="J5" s="14" t="n">
        <v>8000</v>
      </c>
      <c r="K5" s="15" t="s">
        <v>15</v>
      </c>
      <c r="L5" s="16" t="n">
        <f aca="false">D5*G5*J5</f>
        <v>30324000</v>
      </c>
      <c r="M5" s="9"/>
    </row>
    <row r="6" customFormat="false" ht="12.75" hidden="false" customHeight="false" outlineLevel="0" collapsed="false">
      <c r="A6" s="8" t="n">
        <v>2</v>
      </c>
      <c r="B6" s="9" t="s">
        <v>14</v>
      </c>
      <c r="C6" s="8" t="s">
        <v>15</v>
      </c>
      <c r="D6" s="13" t="n">
        <v>0.4</v>
      </c>
      <c r="E6" s="9" t="s">
        <v>16</v>
      </c>
      <c r="F6" s="8" t="n">
        <v>361</v>
      </c>
      <c r="G6" s="8" t="n">
        <f aca="false">F6*30</f>
        <v>10830</v>
      </c>
      <c r="H6" s="8" t="s">
        <v>17</v>
      </c>
      <c r="I6" s="9" t="s">
        <v>19</v>
      </c>
      <c r="J6" s="14" t="n">
        <v>12000</v>
      </c>
      <c r="K6" s="15" t="s">
        <v>15</v>
      </c>
      <c r="L6" s="16" t="n">
        <f aca="false">D6*G6*J6</f>
        <v>51984000</v>
      </c>
      <c r="M6" s="9"/>
    </row>
    <row r="7" customFormat="false" ht="12.75" hidden="false" customHeight="false" outlineLevel="0" collapsed="false">
      <c r="A7" s="8" t="n">
        <v>3</v>
      </c>
      <c r="B7" s="9" t="s">
        <v>20</v>
      </c>
      <c r="C7" s="8" t="s">
        <v>15</v>
      </c>
      <c r="D7" s="13" t="n">
        <v>0.38</v>
      </c>
      <c r="E7" s="9" t="s">
        <v>21</v>
      </c>
      <c r="F7" s="8" t="n">
        <v>180</v>
      </c>
      <c r="G7" s="8" t="n">
        <f aca="false">F7*30</f>
        <v>5400</v>
      </c>
      <c r="H7" s="8" t="s">
        <v>17</v>
      </c>
      <c r="I7" s="9" t="s">
        <v>19</v>
      </c>
      <c r="J7" s="14" t="n">
        <v>5000</v>
      </c>
      <c r="K7" s="15" t="s">
        <v>15</v>
      </c>
      <c r="L7" s="16" t="n">
        <f aca="false">D7*G7*J7</f>
        <v>10260000</v>
      </c>
      <c r="M7" s="9"/>
    </row>
    <row r="8" customFormat="false" ht="12.75" hidden="false" customHeight="false" outlineLevel="0" collapsed="false">
      <c r="A8" s="8" t="n">
        <v>4</v>
      </c>
      <c r="B8" s="9" t="s">
        <v>20</v>
      </c>
      <c r="C8" s="8" t="s">
        <v>15</v>
      </c>
      <c r="D8" s="13" t="n">
        <v>0.39</v>
      </c>
      <c r="E8" s="9" t="s">
        <v>21</v>
      </c>
      <c r="F8" s="8" t="n">
        <v>180</v>
      </c>
      <c r="G8" s="8" t="n">
        <f aca="false">F8*30</f>
        <v>5400</v>
      </c>
      <c r="H8" s="8" t="s">
        <v>17</v>
      </c>
      <c r="I8" s="9" t="s">
        <v>19</v>
      </c>
      <c r="J8" s="14" t="n">
        <v>5000</v>
      </c>
      <c r="K8" s="15" t="s">
        <v>15</v>
      </c>
      <c r="L8" s="16" t="n">
        <f aca="false">D8*G8*J8</f>
        <v>10530000</v>
      </c>
      <c r="M8" s="9"/>
    </row>
    <row r="9" customFormat="false" ht="12.75" hidden="false" customHeight="false" outlineLevel="0" collapsed="false">
      <c r="A9" s="8" t="n">
        <v>5</v>
      </c>
      <c r="B9" s="9" t="s">
        <v>22</v>
      </c>
      <c r="C9" s="8" t="s">
        <v>23</v>
      </c>
      <c r="D9" s="13" t="n">
        <v>0.55</v>
      </c>
      <c r="E9" s="9" t="s">
        <v>24</v>
      </c>
      <c r="F9" s="8" t="n">
        <v>60</v>
      </c>
      <c r="G9" s="8" t="n">
        <f aca="false">F9*30</f>
        <v>1800</v>
      </c>
      <c r="H9" s="8" t="s">
        <v>17</v>
      </c>
      <c r="I9" s="9" t="s">
        <v>19</v>
      </c>
      <c r="J9" s="14" t="n">
        <v>30000</v>
      </c>
      <c r="K9" s="15" t="s">
        <v>23</v>
      </c>
      <c r="L9" s="16" t="n">
        <f aca="false">D9*G9*J9</f>
        <v>29700000</v>
      </c>
      <c r="M9" s="9"/>
    </row>
    <row r="10" customFormat="false" ht="12.75" hidden="false" customHeight="false" outlineLevel="0" collapsed="false">
      <c r="A10" s="8" t="n">
        <v>6</v>
      </c>
      <c r="B10" s="9" t="s">
        <v>25</v>
      </c>
      <c r="C10" s="8" t="s">
        <v>23</v>
      </c>
      <c r="D10" s="13" t="n">
        <v>0.63</v>
      </c>
      <c r="E10" s="9" t="s">
        <v>24</v>
      </c>
      <c r="F10" s="8" t="n">
        <v>60</v>
      </c>
      <c r="G10" s="8" t="n">
        <f aca="false">F10*30</f>
        <v>1800</v>
      </c>
      <c r="H10" s="8" t="s">
        <v>17</v>
      </c>
      <c r="I10" s="9" t="s">
        <v>19</v>
      </c>
      <c r="J10" s="14" t="n">
        <v>50000</v>
      </c>
      <c r="K10" s="15" t="s">
        <v>15</v>
      </c>
      <c r="L10" s="16" t="n">
        <f aca="false">D10*G10*J10</f>
        <v>56700000</v>
      </c>
      <c r="M10" s="9"/>
    </row>
    <row r="11" customFormat="false" ht="12.75" hidden="false" customHeight="false" outlineLevel="0" collapsed="false">
      <c r="A11" s="8" t="n">
        <v>7</v>
      </c>
      <c r="B11" s="9" t="s">
        <v>26</v>
      </c>
      <c r="C11" s="8" t="s">
        <v>15</v>
      </c>
      <c r="D11" s="13" t="n">
        <v>0.63</v>
      </c>
      <c r="E11" s="9" t="s">
        <v>27</v>
      </c>
      <c r="F11" s="8" t="n">
        <v>24</v>
      </c>
      <c r="G11" s="8" t="n">
        <f aca="false">F11*30</f>
        <v>720</v>
      </c>
      <c r="H11" s="8" t="s">
        <v>17</v>
      </c>
      <c r="I11" s="9" t="s">
        <v>19</v>
      </c>
      <c r="J11" s="14" t="n">
        <v>20000</v>
      </c>
      <c r="K11" s="15" t="s">
        <v>23</v>
      </c>
      <c r="L11" s="16" t="n">
        <f aca="false">D11*G11*J11</f>
        <v>9072000</v>
      </c>
      <c r="M11" s="9"/>
    </row>
    <row r="12" customFormat="false" ht="12.75" hidden="false" customHeight="false" outlineLevel="0" collapsed="false">
      <c r="A12" s="8" t="n">
        <v>8</v>
      </c>
      <c r="B12" s="9" t="s">
        <v>26</v>
      </c>
      <c r="C12" s="8" t="s">
        <v>15</v>
      </c>
      <c r="D12" s="13" t="n">
        <v>0.63</v>
      </c>
      <c r="E12" s="9" t="s">
        <v>28</v>
      </c>
      <c r="F12" s="8" t="n">
        <v>12</v>
      </c>
      <c r="G12" s="8" t="n">
        <f aca="false">F12*30</f>
        <v>360</v>
      </c>
      <c r="H12" s="8" t="s">
        <v>17</v>
      </c>
      <c r="I12" s="9" t="s">
        <v>29</v>
      </c>
      <c r="J12" s="14" t="n">
        <v>10000</v>
      </c>
      <c r="K12" s="15" t="s">
        <v>23</v>
      </c>
      <c r="L12" s="16" t="n">
        <f aca="false">D12*G12*J12</f>
        <v>2268000</v>
      </c>
      <c r="M12" s="9"/>
    </row>
    <row r="13" customFormat="false" ht="12.75" hidden="false" customHeight="false" outlineLevel="0" collapsed="false">
      <c r="A13" s="8" t="n">
        <v>9</v>
      </c>
      <c r="B13" s="9" t="s">
        <v>30</v>
      </c>
      <c r="C13" s="8" t="s">
        <v>15</v>
      </c>
      <c r="D13" s="13" t="n">
        <v>1.75</v>
      </c>
      <c r="E13" s="9" t="s">
        <v>31</v>
      </c>
      <c r="F13" s="8" t="n">
        <v>10</v>
      </c>
      <c r="G13" s="8" t="n">
        <f aca="false">F13*30</f>
        <v>300</v>
      </c>
      <c r="H13" s="8" t="s">
        <v>17</v>
      </c>
      <c r="I13" s="9" t="s">
        <v>19</v>
      </c>
      <c r="J13" s="14" t="n">
        <v>50000</v>
      </c>
      <c r="K13" s="15" t="s">
        <v>23</v>
      </c>
      <c r="L13" s="16" t="n">
        <f aca="false">D13*G13*J13</f>
        <v>26250000</v>
      </c>
      <c r="M13" s="9"/>
    </row>
    <row r="14" customFormat="false" ht="12.75" hidden="false" customHeight="false" outlineLevel="0" collapsed="false">
      <c r="A14" s="8"/>
      <c r="B14" s="9" t="s">
        <v>30</v>
      </c>
      <c r="C14" s="8" t="s">
        <v>15</v>
      </c>
      <c r="D14" s="13" t="n">
        <v>0.75</v>
      </c>
      <c r="E14" s="9" t="s">
        <v>32</v>
      </c>
      <c r="F14" s="8" t="n">
        <v>12</v>
      </c>
      <c r="G14" s="8" t="n">
        <f aca="false">F14*30</f>
        <v>360</v>
      </c>
      <c r="H14" s="8" t="s">
        <v>17</v>
      </c>
      <c r="I14" s="9" t="s">
        <v>19</v>
      </c>
      <c r="J14" s="14" t="n">
        <v>50000</v>
      </c>
      <c r="K14" s="15" t="s">
        <v>23</v>
      </c>
      <c r="L14" s="16" t="n">
        <f aca="false">D14*G14*J14</f>
        <v>13500000</v>
      </c>
      <c r="M14" s="9"/>
    </row>
    <row r="15" customFormat="false" ht="12.75" hidden="false" customHeight="false" outlineLevel="0" collapsed="false">
      <c r="A15" s="8" t="n">
        <v>10</v>
      </c>
      <c r="B15" s="9" t="s">
        <v>33</v>
      </c>
      <c r="C15" s="8" t="s">
        <v>23</v>
      </c>
      <c r="D15" s="13" t="n">
        <v>0.38</v>
      </c>
      <c r="E15" s="9" t="s">
        <v>21</v>
      </c>
      <c r="F15" s="8" t="n">
        <v>180</v>
      </c>
      <c r="G15" s="8" t="n">
        <f aca="false">F15*30</f>
        <v>5400</v>
      </c>
      <c r="H15" s="8" t="s">
        <v>17</v>
      </c>
      <c r="I15" s="9" t="s">
        <v>29</v>
      </c>
      <c r="J15" s="14" t="n">
        <v>40000</v>
      </c>
      <c r="K15" s="15" t="s">
        <v>23</v>
      </c>
      <c r="L15" s="16" t="n">
        <f aca="false">D15*G15*J15</f>
        <v>82080000</v>
      </c>
      <c r="M15" s="9"/>
    </row>
    <row r="16" customFormat="false" ht="12.75" hidden="false" customHeight="false" outlineLevel="0" collapsed="false">
      <c r="A16" s="8" t="n">
        <v>11</v>
      </c>
      <c r="B16" s="17" t="s">
        <v>34</v>
      </c>
      <c r="C16" s="18" t="s">
        <v>15</v>
      </c>
      <c r="D16" s="13" t="n">
        <v>0.42</v>
      </c>
      <c r="E16" s="9" t="s">
        <v>35</v>
      </c>
      <c r="F16" s="8" t="n">
        <v>147</v>
      </c>
      <c r="G16" s="8" t="n">
        <f aca="false">F16*30</f>
        <v>4410</v>
      </c>
      <c r="H16" s="8" t="s">
        <v>17</v>
      </c>
      <c r="I16" s="9" t="s">
        <v>19</v>
      </c>
      <c r="J16" s="14" t="n">
        <v>4500</v>
      </c>
      <c r="K16" s="15" t="s">
        <v>15</v>
      </c>
      <c r="L16" s="16" t="n">
        <f aca="false">D16*G16*J16</f>
        <v>8334900</v>
      </c>
      <c r="M16" s="9"/>
    </row>
    <row r="17" customFormat="false" ht="12.75" hidden="false" customHeight="false" outlineLevel="0" collapsed="false">
      <c r="A17" s="8" t="n">
        <v>12</v>
      </c>
      <c r="B17" s="17" t="s">
        <v>36</v>
      </c>
      <c r="C17" s="18" t="s">
        <v>15</v>
      </c>
      <c r="D17" s="13" t="n">
        <v>0.84</v>
      </c>
      <c r="E17" s="9" t="s">
        <v>27</v>
      </c>
      <c r="F17" s="8" t="n">
        <v>24</v>
      </c>
      <c r="G17" s="8" t="n">
        <f aca="false">F17*30</f>
        <v>720</v>
      </c>
      <c r="H17" s="8" t="s">
        <v>17</v>
      </c>
      <c r="I17" s="9" t="s">
        <v>19</v>
      </c>
      <c r="J17" s="14" t="n">
        <v>50000</v>
      </c>
      <c r="K17" s="15" t="s">
        <v>23</v>
      </c>
      <c r="L17" s="16" t="n">
        <f aca="false">D17*G17*J17</f>
        <v>30240000</v>
      </c>
      <c r="M17" s="9"/>
    </row>
    <row r="18" customFormat="false" ht="12.75" hidden="false" customHeight="false" outlineLevel="0" collapsed="false">
      <c r="A18" s="8" t="n">
        <v>13</v>
      </c>
      <c r="B18" s="17" t="s">
        <v>37</v>
      </c>
      <c r="C18" s="18" t="s">
        <v>15</v>
      </c>
      <c r="D18" s="13" t="n">
        <v>0.84</v>
      </c>
      <c r="E18" s="9" t="s">
        <v>27</v>
      </c>
      <c r="F18" s="8" t="n">
        <v>24</v>
      </c>
      <c r="G18" s="8" t="n">
        <f aca="false">F18*30</f>
        <v>720</v>
      </c>
      <c r="H18" s="8" t="s">
        <v>17</v>
      </c>
      <c r="I18" s="9" t="s">
        <v>19</v>
      </c>
      <c r="J18" s="14" t="n">
        <v>50000</v>
      </c>
      <c r="K18" s="15" t="s">
        <v>23</v>
      </c>
      <c r="L18" s="16" t="n">
        <f aca="false">D18*G18*J18</f>
        <v>30240000</v>
      </c>
      <c r="M18" s="9"/>
    </row>
    <row r="19" customFormat="false" ht="12.75" hidden="false" customHeight="false" outlineLevel="0" collapsed="false">
      <c r="A19" s="8" t="n">
        <v>14</v>
      </c>
      <c r="B19" s="17" t="s">
        <v>38</v>
      </c>
      <c r="C19" s="18" t="s">
        <v>15</v>
      </c>
      <c r="D19" s="13" t="n">
        <v>0.84</v>
      </c>
      <c r="E19" s="9" t="s">
        <v>27</v>
      </c>
      <c r="F19" s="8" t="n">
        <v>24</v>
      </c>
      <c r="G19" s="8" t="n">
        <f aca="false">F19*30</f>
        <v>720</v>
      </c>
      <c r="H19" s="8" t="s">
        <v>17</v>
      </c>
      <c r="I19" s="9" t="s">
        <v>19</v>
      </c>
      <c r="J19" s="14" t="n">
        <v>50000</v>
      </c>
      <c r="K19" s="15" t="s">
        <v>23</v>
      </c>
      <c r="L19" s="16" t="n">
        <f aca="false">D19*G19*J19</f>
        <v>30240000</v>
      </c>
      <c r="M19" s="9"/>
    </row>
    <row r="20" customFormat="false" ht="12.75" hidden="false" customHeight="false" outlineLevel="0" collapsed="false">
      <c r="A20" s="8" t="n">
        <v>15</v>
      </c>
      <c r="B20" s="17" t="s">
        <v>39</v>
      </c>
      <c r="C20" s="18" t="s">
        <v>15</v>
      </c>
      <c r="D20" s="13" t="n">
        <v>0.81</v>
      </c>
      <c r="E20" s="9" t="s">
        <v>27</v>
      </c>
      <c r="F20" s="8" t="n">
        <v>24</v>
      </c>
      <c r="G20" s="8" t="n">
        <f aca="false">F20*30</f>
        <v>720</v>
      </c>
      <c r="H20" s="8" t="s">
        <v>17</v>
      </c>
      <c r="I20" s="9" t="s">
        <v>19</v>
      </c>
      <c r="J20" s="14" t="n">
        <v>50000</v>
      </c>
      <c r="K20" s="15" t="s">
        <v>23</v>
      </c>
      <c r="L20" s="16" t="n">
        <f aca="false">D20*G20*J20</f>
        <v>29160000</v>
      </c>
      <c r="M20" s="9"/>
    </row>
    <row r="21" customFormat="false" ht="12.75" hidden="false" customHeight="false" outlineLevel="0" collapsed="false">
      <c r="A21" s="8" t="n">
        <v>16</v>
      </c>
      <c r="B21" s="17" t="s">
        <v>40</v>
      </c>
      <c r="C21" s="18" t="s">
        <v>15</v>
      </c>
      <c r="D21" s="13" t="n">
        <v>0.81</v>
      </c>
      <c r="E21" s="9" t="s">
        <v>27</v>
      </c>
      <c r="F21" s="8" t="n">
        <v>24</v>
      </c>
      <c r="G21" s="8" t="n">
        <f aca="false">F21*30</f>
        <v>720</v>
      </c>
      <c r="H21" s="8" t="s">
        <v>17</v>
      </c>
      <c r="I21" s="9" t="s">
        <v>19</v>
      </c>
      <c r="J21" s="14" t="n">
        <v>50000</v>
      </c>
      <c r="K21" s="15" t="s">
        <v>23</v>
      </c>
      <c r="L21" s="16" t="n">
        <f aca="false">D21*G21*J21</f>
        <v>29160000</v>
      </c>
      <c r="M21" s="9"/>
    </row>
    <row r="22" customFormat="false" ht="12.75" hidden="false" customHeight="false" outlineLevel="0" collapsed="false">
      <c r="A22" s="8" t="n">
        <v>17</v>
      </c>
      <c r="B22" s="17" t="s">
        <v>41</v>
      </c>
      <c r="C22" s="18" t="s">
        <v>15</v>
      </c>
      <c r="D22" s="13" t="n">
        <v>0.84</v>
      </c>
      <c r="E22" s="9" t="s">
        <v>27</v>
      </c>
      <c r="F22" s="8" t="n">
        <v>24</v>
      </c>
      <c r="G22" s="8" t="n">
        <f aca="false">F22*30</f>
        <v>720</v>
      </c>
      <c r="H22" s="8" t="s">
        <v>17</v>
      </c>
      <c r="I22" s="9" t="s">
        <v>19</v>
      </c>
      <c r="J22" s="14" t="n">
        <v>50000</v>
      </c>
      <c r="K22" s="15" t="s">
        <v>23</v>
      </c>
      <c r="L22" s="16" t="n">
        <f aca="false">D22*G22*J22</f>
        <v>30240000</v>
      </c>
      <c r="M22" s="9"/>
    </row>
    <row r="23" customFormat="false" ht="12.75" hidden="false" customHeight="false" outlineLevel="0" collapsed="false">
      <c r="A23" s="8" t="n">
        <v>18</v>
      </c>
      <c r="B23" s="17" t="s">
        <v>42</v>
      </c>
      <c r="C23" s="18" t="s">
        <v>15</v>
      </c>
      <c r="D23" s="13" t="n">
        <v>1.12</v>
      </c>
      <c r="E23" s="9" t="s">
        <v>43</v>
      </c>
      <c r="F23" s="8" t="n">
        <v>7</v>
      </c>
      <c r="G23" s="8" t="n">
        <f aca="false">F23*30</f>
        <v>210</v>
      </c>
      <c r="H23" s="8" t="s">
        <v>17</v>
      </c>
      <c r="I23" s="9" t="s">
        <v>19</v>
      </c>
      <c r="J23" s="14" t="n">
        <v>15000</v>
      </c>
      <c r="K23" s="15" t="s">
        <v>23</v>
      </c>
      <c r="L23" s="16" t="n">
        <f aca="false">D23*G23*J23</f>
        <v>3528000</v>
      </c>
      <c r="M23" s="9"/>
    </row>
    <row r="24" customFormat="false" ht="12.75" hidden="false" customHeight="false" outlineLevel="0" collapsed="false">
      <c r="A24" s="8" t="s">
        <v>32</v>
      </c>
      <c r="B24" s="17" t="s">
        <v>42</v>
      </c>
      <c r="C24" s="18" t="s">
        <v>15</v>
      </c>
      <c r="D24" s="13" t="n">
        <v>0.76</v>
      </c>
      <c r="E24" s="9" t="s">
        <v>44</v>
      </c>
      <c r="F24" s="8" t="n">
        <v>12</v>
      </c>
      <c r="G24" s="8" t="n">
        <f aca="false">F24*30</f>
        <v>360</v>
      </c>
      <c r="H24" s="8" t="s">
        <v>17</v>
      </c>
      <c r="I24" s="9" t="s">
        <v>19</v>
      </c>
      <c r="J24" s="14" t="n">
        <v>15000</v>
      </c>
      <c r="K24" s="15" t="s">
        <v>23</v>
      </c>
      <c r="L24" s="16" t="n">
        <f aca="false">D24*G24*J24</f>
        <v>4104000</v>
      </c>
      <c r="M24" s="9"/>
    </row>
    <row r="25" customFormat="false" ht="12.75" hidden="false" customHeight="false" outlineLevel="0" collapsed="false">
      <c r="A25" s="8" t="s">
        <v>32</v>
      </c>
      <c r="B25" s="17" t="s">
        <v>42</v>
      </c>
      <c r="C25" s="18" t="s">
        <v>15</v>
      </c>
      <c r="D25" s="13" t="n">
        <v>0.43</v>
      </c>
      <c r="E25" s="9" t="s">
        <v>44</v>
      </c>
      <c r="F25" s="8" t="n">
        <v>12</v>
      </c>
      <c r="G25" s="8" t="n">
        <f aca="false">F25*30</f>
        <v>360</v>
      </c>
      <c r="H25" s="8" t="s">
        <v>17</v>
      </c>
      <c r="I25" s="9" t="s">
        <v>19</v>
      </c>
      <c r="J25" s="14" t="n">
        <v>15000</v>
      </c>
      <c r="K25" s="15" t="s">
        <v>23</v>
      </c>
      <c r="L25" s="16" t="n">
        <f aca="false">D25*G25*J25</f>
        <v>2322000</v>
      </c>
      <c r="M25" s="9"/>
    </row>
    <row r="26" customFormat="false" ht="12.75" hidden="false" customHeight="false" outlineLevel="0" collapsed="false">
      <c r="A26" s="8" t="s">
        <v>32</v>
      </c>
      <c r="B26" s="17" t="s">
        <v>42</v>
      </c>
      <c r="C26" s="18" t="s">
        <v>15</v>
      </c>
      <c r="D26" s="13" t="n">
        <v>0.38</v>
      </c>
      <c r="E26" s="9" t="s">
        <v>45</v>
      </c>
      <c r="F26" s="8" t="n">
        <v>29</v>
      </c>
      <c r="G26" s="8" t="n">
        <f aca="false">F26*30</f>
        <v>870</v>
      </c>
      <c r="H26" s="8" t="s">
        <v>17</v>
      </c>
      <c r="I26" s="9" t="s">
        <v>19</v>
      </c>
      <c r="J26" s="14" t="n">
        <v>15000</v>
      </c>
      <c r="K26" s="15" t="s">
        <v>23</v>
      </c>
      <c r="L26" s="16" t="n">
        <f aca="false">D26*G26*J26</f>
        <v>4959000</v>
      </c>
      <c r="M26" s="9"/>
    </row>
    <row r="27" customFormat="false" ht="12.75" hidden="false" customHeight="false" outlineLevel="0" collapsed="false">
      <c r="A27" s="8" t="n">
        <v>19</v>
      </c>
      <c r="B27" s="17" t="s">
        <v>42</v>
      </c>
      <c r="C27" s="18" t="s">
        <v>15</v>
      </c>
      <c r="D27" s="13" t="s">
        <v>46</v>
      </c>
      <c r="E27" s="9" t="s">
        <v>24</v>
      </c>
      <c r="F27" s="8" t="n">
        <v>60</v>
      </c>
      <c r="G27" s="8" t="n">
        <f aca="false">F27*30</f>
        <v>1800</v>
      </c>
      <c r="H27" s="8" t="s">
        <v>17</v>
      </c>
      <c r="I27" s="9" t="s">
        <v>19</v>
      </c>
      <c r="J27" s="14" t="n">
        <v>50000</v>
      </c>
      <c r="K27" s="15" t="s">
        <v>23</v>
      </c>
      <c r="L27" s="19" t="s">
        <v>47</v>
      </c>
      <c r="M27" s="9"/>
    </row>
    <row r="28" customFormat="false" ht="12.75" hidden="false" customHeight="false" outlineLevel="0" collapsed="false">
      <c r="A28" s="8" t="n">
        <v>20</v>
      </c>
      <c r="B28" s="17" t="s">
        <v>48</v>
      </c>
      <c r="C28" s="18" t="s">
        <v>15</v>
      </c>
      <c r="D28" s="13" t="n">
        <v>0.38</v>
      </c>
      <c r="E28" s="9" t="s">
        <v>21</v>
      </c>
      <c r="F28" s="8" t="n">
        <v>180</v>
      </c>
      <c r="G28" s="8" t="n">
        <f aca="false">F28*30</f>
        <v>5400</v>
      </c>
      <c r="H28" s="8" t="s">
        <v>17</v>
      </c>
      <c r="I28" s="9" t="s">
        <v>19</v>
      </c>
      <c r="J28" s="14" t="n">
        <v>2700</v>
      </c>
      <c r="K28" s="15" t="s">
        <v>23</v>
      </c>
      <c r="L28" s="16" t="n">
        <f aca="false">D28*G28*J28</f>
        <v>5540400</v>
      </c>
      <c r="M28" s="9"/>
    </row>
    <row r="29" customFormat="false" ht="12.75" hidden="false" customHeight="false" outlineLevel="0" collapsed="false">
      <c r="A29" s="8" t="n">
        <v>21</v>
      </c>
      <c r="B29" s="17" t="s">
        <v>48</v>
      </c>
      <c r="C29" s="18" t="s">
        <v>15</v>
      </c>
      <c r="D29" s="13" t="n">
        <v>2.2</v>
      </c>
      <c r="E29" s="9" t="s">
        <v>28</v>
      </c>
      <c r="F29" s="8" t="n">
        <v>12</v>
      </c>
      <c r="G29" s="8" t="n">
        <f aca="false">F29*30</f>
        <v>360</v>
      </c>
      <c r="H29" s="8" t="s">
        <v>17</v>
      </c>
      <c r="I29" s="9" t="s">
        <v>19</v>
      </c>
      <c r="J29" s="14" t="n">
        <v>3300</v>
      </c>
      <c r="K29" s="15" t="s">
        <v>23</v>
      </c>
      <c r="L29" s="16" t="n">
        <f aca="false">D29*G29*J29</f>
        <v>2613600</v>
      </c>
      <c r="M29" s="9"/>
    </row>
    <row r="30" customFormat="false" ht="12.75" hidden="false" customHeight="false" outlineLevel="0" collapsed="false">
      <c r="A30" s="8" t="n">
        <v>22</v>
      </c>
      <c r="B30" s="17" t="s">
        <v>48</v>
      </c>
      <c r="C30" s="18" t="s">
        <v>15</v>
      </c>
      <c r="D30" s="13" t="n">
        <v>2.2</v>
      </c>
      <c r="E30" s="9" t="s">
        <v>28</v>
      </c>
      <c r="F30" s="8" t="n">
        <v>12</v>
      </c>
      <c r="G30" s="8" t="n">
        <f aca="false">F30*30</f>
        <v>360</v>
      </c>
      <c r="H30" s="8" t="s">
        <v>17</v>
      </c>
      <c r="I30" s="9" t="s">
        <v>29</v>
      </c>
      <c r="J30" s="14" t="n">
        <v>2000</v>
      </c>
      <c r="K30" s="15" t="s">
        <v>23</v>
      </c>
      <c r="L30" s="16" t="n">
        <f aca="false">D30*G30*J30</f>
        <v>1584000</v>
      </c>
      <c r="M30" s="9"/>
    </row>
    <row r="31" customFormat="false" ht="12.75" hidden="false" customHeight="false" outlineLevel="0" collapsed="false">
      <c r="A31" s="8" t="n">
        <v>23</v>
      </c>
      <c r="B31" s="17" t="s">
        <v>49</v>
      </c>
      <c r="C31" s="18" t="s">
        <v>15</v>
      </c>
      <c r="D31" s="13" t="n">
        <v>0.65</v>
      </c>
      <c r="E31" s="9" t="s">
        <v>24</v>
      </c>
      <c r="F31" s="8" t="n">
        <v>60</v>
      </c>
      <c r="G31" s="8" t="n">
        <f aca="false">F31*30</f>
        <v>1800</v>
      </c>
      <c r="H31" s="8" t="s">
        <v>17</v>
      </c>
      <c r="I31" s="9" t="s">
        <v>19</v>
      </c>
      <c r="J31" s="14" t="n">
        <v>800</v>
      </c>
      <c r="K31" s="15" t="s">
        <v>23</v>
      </c>
      <c r="L31" s="16" t="n">
        <f aca="false">D31*G31*J31</f>
        <v>936000</v>
      </c>
      <c r="M31" s="9"/>
    </row>
    <row r="32" customFormat="false" ht="12.75" hidden="false" customHeight="false" outlineLevel="0" collapsed="false">
      <c r="A32" s="8" t="n">
        <v>24</v>
      </c>
      <c r="B32" s="17" t="s">
        <v>49</v>
      </c>
      <c r="C32" s="18" t="s">
        <v>15</v>
      </c>
      <c r="D32" s="13" t="n">
        <v>0.15</v>
      </c>
      <c r="E32" s="9" t="s">
        <v>24</v>
      </c>
      <c r="F32" s="8" t="n">
        <v>60</v>
      </c>
      <c r="G32" s="8" t="n">
        <f aca="false">F32*30</f>
        <v>1800</v>
      </c>
      <c r="H32" s="8" t="s">
        <v>17</v>
      </c>
      <c r="I32" s="9" t="s">
        <v>29</v>
      </c>
      <c r="J32" s="14" t="n">
        <v>1500</v>
      </c>
      <c r="K32" s="15" t="s">
        <v>23</v>
      </c>
      <c r="L32" s="16" t="n">
        <f aca="false">D32*G32*J32</f>
        <v>405000</v>
      </c>
      <c r="M32" s="9"/>
    </row>
    <row r="33" customFormat="false" ht="12.75" hidden="false" customHeight="false" outlineLevel="0" collapsed="false">
      <c r="A33" s="8"/>
      <c r="B33" s="9"/>
      <c r="C33" s="8"/>
      <c r="D33" s="13"/>
      <c r="E33" s="9"/>
      <c r="F33" s="8"/>
      <c r="G33" s="8"/>
      <c r="H33" s="8"/>
      <c r="I33" s="9"/>
      <c r="J33" s="14"/>
      <c r="K33" s="14"/>
      <c r="L33" s="16"/>
      <c r="M33" s="9"/>
    </row>
    <row r="34" customFormat="false" ht="12.75" hidden="false" customHeight="false" outlineLevel="0" collapsed="false">
      <c r="A34" s="8"/>
      <c r="B34" s="9"/>
      <c r="C34" s="8"/>
      <c r="D34" s="13"/>
      <c r="E34" s="9"/>
      <c r="F34" s="8"/>
      <c r="G34" s="8"/>
      <c r="H34" s="8"/>
      <c r="I34" s="9"/>
      <c r="J34" s="15" t="n">
        <f aca="false">SUM(J5:J33)</f>
        <v>704800</v>
      </c>
      <c r="K34" s="14"/>
      <c r="L34" s="19" t="s">
        <v>50</v>
      </c>
      <c r="M34" s="9"/>
    </row>
    <row r="35" customFormat="false" ht="12.75" hidden="false" customHeight="false" outlineLevel="0" collapsed="false">
      <c r="A35" s="8"/>
      <c r="B35" s="9"/>
      <c r="C35" s="8"/>
      <c r="D35" s="13"/>
      <c r="E35" s="9"/>
      <c r="F35" s="8"/>
      <c r="G35" s="8"/>
      <c r="H35" s="8"/>
      <c r="I35" s="9"/>
      <c r="J35" s="14"/>
      <c r="K35" s="14"/>
      <c r="L35" s="16"/>
      <c r="M35" s="9"/>
    </row>
    <row r="36" customFormat="false" ht="12.75" hidden="false" customHeight="false" outlineLevel="0" collapsed="false">
      <c r="A36" s="8"/>
      <c r="B36" s="9"/>
      <c r="C36" s="8"/>
      <c r="D36" s="13"/>
      <c r="E36" s="9"/>
      <c r="F36" s="8"/>
      <c r="G36" s="8"/>
      <c r="H36" s="8"/>
      <c r="I36" s="9"/>
      <c r="J36" s="14"/>
      <c r="K36" s="14"/>
      <c r="L36" s="16"/>
      <c r="M36" s="9"/>
    </row>
    <row r="37" customFormat="false" ht="12.75" hidden="false" customHeight="false" outlineLevel="0" collapsed="false">
      <c r="A37" s="8"/>
      <c r="B37" s="9"/>
      <c r="C37" s="9"/>
      <c r="D37" s="13"/>
      <c r="E37" s="9"/>
      <c r="F37" s="8"/>
      <c r="G37" s="8"/>
      <c r="H37" s="8"/>
      <c r="I37" s="9"/>
      <c r="J37" s="14"/>
      <c r="K37" s="14"/>
      <c r="L37" s="16"/>
      <c r="M37" s="9"/>
    </row>
    <row r="38" customFormat="false" ht="12.75" hidden="false" customHeight="false" outlineLevel="0" collapsed="false">
      <c r="A38" s="8"/>
      <c r="B38" s="17" t="s">
        <v>32</v>
      </c>
      <c r="C38" s="17"/>
      <c r="D38" s="13"/>
      <c r="E38" s="9"/>
      <c r="F38" s="8"/>
      <c r="G38" s="8"/>
      <c r="H38" s="8"/>
      <c r="I38" s="9"/>
      <c r="J38" s="14"/>
      <c r="K38" s="14"/>
      <c r="L38" s="16"/>
      <c r="M38" s="9"/>
    </row>
    <row r="39" customFormat="false" ht="12.75" hidden="false" customHeight="false" outlineLevel="0" collapsed="false">
      <c r="A39" s="8"/>
      <c r="B39" s="17" t="s">
        <v>32</v>
      </c>
      <c r="C39" s="17"/>
      <c r="D39" s="13"/>
      <c r="E39" s="9"/>
      <c r="F39" s="8"/>
      <c r="G39" s="8"/>
      <c r="H39" s="8"/>
      <c r="I39" s="9"/>
      <c r="J39" s="14"/>
      <c r="K39" s="14"/>
      <c r="L39" s="16"/>
      <c r="M39" s="9"/>
    </row>
    <row r="40" customFormat="false" ht="12.75" hidden="false" customHeight="false" outlineLevel="0" collapsed="false">
      <c r="A40" s="8"/>
      <c r="B40" s="17" t="s">
        <v>32</v>
      </c>
      <c r="C40" s="17"/>
      <c r="D40" s="13"/>
      <c r="E40" s="9"/>
      <c r="F40" s="8"/>
      <c r="G40" s="8"/>
      <c r="H40" s="8"/>
      <c r="I40" s="9"/>
      <c r="J40" s="14"/>
      <c r="K40" s="14"/>
      <c r="L40" s="16"/>
      <c r="M40" s="9"/>
    </row>
    <row r="41" customFormat="false" ht="12.75" hidden="false" customHeight="false" outlineLevel="0" collapsed="false">
      <c r="A41" s="8"/>
      <c r="B41" s="17" t="s">
        <v>32</v>
      </c>
      <c r="C41" s="17"/>
      <c r="D41" s="13"/>
      <c r="E41" s="9"/>
      <c r="F41" s="10"/>
      <c r="G41" s="9"/>
      <c r="H41" s="8"/>
      <c r="I41" s="9"/>
      <c r="J41" s="9"/>
      <c r="K41" s="9"/>
      <c r="L41" s="16"/>
      <c r="M41" s="9"/>
    </row>
    <row r="42" customFormat="false" ht="12.75" hidden="false" customHeight="false" outlineLevel="0" collapsed="false">
      <c r="A42" s="8"/>
      <c r="B42" s="17" t="s">
        <v>32</v>
      </c>
      <c r="C42" s="17"/>
      <c r="D42" s="8"/>
      <c r="E42" s="9"/>
      <c r="F42" s="10"/>
      <c r="G42" s="9"/>
      <c r="H42" s="8"/>
      <c r="I42" s="9"/>
      <c r="J42" s="9"/>
      <c r="K42" s="9"/>
      <c r="L42" s="16"/>
      <c r="M42" s="9"/>
    </row>
    <row r="43" customFormat="false" ht="12.75" hidden="false" customHeight="false" outlineLevel="0" collapsed="false">
      <c r="A43" s="8"/>
      <c r="B43" s="17" t="s">
        <v>32</v>
      </c>
      <c r="C43" s="17"/>
      <c r="D43" s="8"/>
      <c r="E43" s="9"/>
      <c r="F43" s="10"/>
      <c r="G43" s="9"/>
      <c r="H43" s="8"/>
      <c r="I43" s="9"/>
      <c r="J43" s="9"/>
      <c r="K43" s="9"/>
      <c r="L43" s="16"/>
      <c r="M43" s="9"/>
    </row>
    <row r="44" customFormat="false" ht="12.75" hidden="false" customHeight="false" outlineLevel="0" collapsed="false">
      <c r="A44" s="8"/>
      <c r="B44" s="17" t="s">
        <v>32</v>
      </c>
      <c r="C44" s="17"/>
      <c r="D44" s="8"/>
      <c r="E44" s="9"/>
      <c r="F44" s="10"/>
      <c r="G44" s="9"/>
      <c r="H44" s="8"/>
      <c r="I44" s="9"/>
      <c r="J44" s="9"/>
      <c r="K44" s="9"/>
      <c r="L44" s="16"/>
      <c r="M44" s="9"/>
    </row>
    <row r="45" customFormat="false" ht="12.75" hidden="false" customHeight="false" outlineLevel="0" collapsed="false">
      <c r="A45" s="8"/>
      <c r="B45" s="17" t="s">
        <v>32</v>
      </c>
      <c r="C45" s="17"/>
      <c r="D45" s="8"/>
      <c r="E45" s="9"/>
      <c r="F45" s="10"/>
      <c r="G45" s="9"/>
      <c r="H45" s="8"/>
      <c r="I45" s="9"/>
      <c r="J45" s="9"/>
      <c r="K45" s="9"/>
      <c r="L45" s="16"/>
      <c r="M45" s="9"/>
    </row>
    <row r="46" customFormat="false" ht="12.75" hidden="false" customHeight="false" outlineLevel="0" collapsed="false">
      <c r="A46" s="8"/>
      <c r="B46" s="9" t="s">
        <v>32</v>
      </c>
      <c r="C46" s="9"/>
      <c r="D46" s="8"/>
      <c r="E46" s="9"/>
      <c r="F46" s="10"/>
      <c r="G46" s="9"/>
      <c r="H46" s="8"/>
      <c r="I46" s="9"/>
      <c r="J46" s="9"/>
      <c r="K46" s="9"/>
      <c r="L46" s="16"/>
      <c r="M46" s="9"/>
    </row>
    <row r="47" customFormat="false" ht="12.75" hidden="false" customHeight="false" outlineLevel="0" collapsed="false">
      <c r="A47" s="8"/>
      <c r="B47" s="17" t="s">
        <v>32</v>
      </c>
      <c r="C47" s="17"/>
      <c r="D47" s="8"/>
      <c r="E47" s="9"/>
      <c r="F47" s="10"/>
      <c r="G47" s="9"/>
      <c r="H47" s="8"/>
      <c r="I47" s="9"/>
      <c r="J47" s="9"/>
      <c r="K47" s="9"/>
      <c r="L47" s="16"/>
      <c r="M47" s="9"/>
    </row>
    <row r="48" customFormat="false" ht="12.75" hidden="false" customHeight="false" outlineLevel="0" collapsed="false">
      <c r="A48" s="8"/>
      <c r="B48" s="17" t="s">
        <v>32</v>
      </c>
      <c r="C48" s="17"/>
      <c r="D48" s="8"/>
      <c r="E48" s="9"/>
      <c r="F48" s="10"/>
      <c r="G48" s="9"/>
      <c r="H48" s="8"/>
      <c r="I48" s="9"/>
      <c r="J48" s="9"/>
      <c r="K48" s="9"/>
      <c r="L48" s="9"/>
      <c r="M48" s="9"/>
    </row>
    <row r="49" customFormat="false" ht="12.75" hidden="false" customHeight="false" outlineLevel="0" collapsed="false">
      <c r="A49" s="8"/>
      <c r="B49" s="17" t="s">
        <v>32</v>
      </c>
      <c r="C49" s="17"/>
      <c r="D49" s="8"/>
      <c r="E49" s="9"/>
      <c r="F49" s="10"/>
      <c r="G49" s="9"/>
      <c r="H49" s="8"/>
      <c r="I49" s="9"/>
      <c r="J49" s="9"/>
      <c r="K49" s="9"/>
      <c r="L49" s="9"/>
      <c r="M49" s="9"/>
    </row>
    <row r="50" customFormat="false" ht="12.75" hidden="false" customHeight="false" outlineLevel="0" collapsed="false">
      <c r="A50" s="8"/>
      <c r="B50" s="9" t="s">
        <v>32</v>
      </c>
      <c r="C50" s="9"/>
      <c r="D50" s="8"/>
      <c r="E50" s="9"/>
      <c r="F50" s="10"/>
      <c r="G50" s="9"/>
      <c r="H50" s="8"/>
      <c r="I50" s="9"/>
      <c r="J50" s="9"/>
      <c r="K50" s="9"/>
      <c r="L50" s="9"/>
      <c r="M50" s="9"/>
    </row>
    <row r="51" customFormat="false" ht="12.75" hidden="false" customHeight="false" outlineLevel="0" collapsed="false">
      <c r="A51" s="8"/>
      <c r="B51" s="17" t="s">
        <v>32</v>
      </c>
      <c r="C51" s="17"/>
      <c r="D51" s="8"/>
      <c r="E51" s="9"/>
      <c r="F51" s="10"/>
      <c r="G51" s="9"/>
      <c r="H51" s="8"/>
      <c r="I51" s="9"/>
      <c r="J51" s="9"/>
      <c r="K51" s="9"/>
      <c r="L51" s="9"/>
      <c r="M51" s="9"/>
    </row>
    <row r="52" customFormat="false" ht="12.75" hidden="false" customHeight="false" outlineLevel="0" collapsed="false">
      <c r="A52" s="8"/>
      <c r="B52" s="17" t="s">
        <v>32</v>
      </c>
      <c r="C52" s="17"/>
      <c r="D52" s="8"/>
      <c r="E52" s="9"/>
      <c r="F52" s="10"/>
      <c r="G52" s="9"/>
      <c r="H52" s="8"/>
      <c r="I52" s="9"/>
      <c r="J52" s="9"/>
      <c r="K52" s="9"/>
      <c r="L52" s="9"/>
      <c r="M52" s="9"/>
    </row>
    <row r="53" customFormat="false" ht="12.75" hidden="false" customHeight="false" outlineLevel="0" collapsed="false">
      <c r="A53" s="8"/>
      <c r="B53" s="17" t="s">
        <v>32</v>
      </c>
      <c r="C53" s="17"/>
      <c r="D53" s="8"/>
      <c r="E53" s="9"/>
      <c r="F53" s="10"/>
      <c r="G53" s="9"/>
      <c r="H53" s="8"/>
      <c r="I53" s="9"/>
      <c r="J53" s="9"/>
      <c r="K53" s="9"/>
      <c r="L53" s="9"/>
      <c r="M53" s="9"/>
    </row>
    <row r="54" customFormat="false" ht="12.75" hidden="false" customHeight="false" outlineLevel="0" collapsed="false">
      <c r="A54" s="8"/>
      <c r="B54" s="17" t="s">
        <v>32</v>
      </c>
      <c r="C54" s="17"/>
      <c r="D54" s="8"/>
      <c r="E54" s="9"/>
      <c r="F54" s="10"/>
      <c r="G54" s="9"/>
      <c r="H54" s="8"/>
      <c r="I54" s="9"/>
      <c r="J54" s="9"/>
      <c r="K54" s="9"/>
      <c r="L54" s="9"/>
      <c r="M54" s="9"/>
    </row>
    <row r="55" customFormat="false" ht="12.75" hidden="false" customHeight="false" outlineLevel="0" collapsed="false">
      <c r="A55" s="8"/>
      <c r="B55" s="9" t="s">
        <v>32</v>
      </c>
      <c r="C55" s="9"/>
      <c r="D55" s="8"/>
      <c r="E55" s="9"/>
      <c r="F55" s="10"/>
      <c r="G55" s="9"/>
      <c r="H55" s="8"/>
      <c r="I55" s="9"/>
      <c r="J55" s="9"/>
      <c r="K55" s="9"/>
      <c r="L55" s="9"/>
      <c r="M55" s="9"/>
    </row>
    <row r="56" customFormat="false" ht="12.75" hidden="false" customHeight="false" outlineLevel="0" collapsed="false">
      <c r="A56" s="8"/>
      <c r="B56" s="17" t="s">
        <v>32</v>
      </c>
      <c r="C56" s="17"/>
      <c r="D56" s="8"/>
      <c r="E56" s="9"/>
      <c r="F56" s="10"/>
      <c r="G56" s="9"/>
      <c r="H56" s="8"/>
      <c r="I56" s="9"/>
      <c r="J56" s="9"/>
      <c r="K56" s="9"/>
      <c r="L56" s="9"/>
      <c r="M56" s="9"/>
    </row>
    <row r="57" customFormat="false" ht="12.75" hidden="false" customHeight="false" outlineLevel="0" collapsed="false">
      <c r="A57" s="8"/>
      <c r="B57" s="9"/>
      <c r="C57" s="9"/>
      <c r="D57" s="8"/>
      <c r="E57" s="9"/>
      <c r="F57" s="10"/>
      <c r="G57" s="9"/>
      <c r="H57" s="8"/>
      <c r="I57" s="9"/>
      <c r="J57" s="9"/>
      <c r="K57" s="9"/>
      <c r="L57" s="9"/>
      <c r="M57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57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J35" activeCellId="0" sqref="J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28"/>
    <col collapsed="false" customWidth="true" hidden="false" outlineLevel="0" max="2" min="2" style="0" width="24.41"/>
    <col collapsed="false" customWidth="true" hidden="false" outlineLevel="0" max="4" min="4" style="1" width="16.42"/>
    <col collapsed="false" customWidth="true" hidden="false" outlineLevel="0" max="5" min="5" style="0" width="17.28"/>
    <col collapsed="false" customWidth="true" hidden="true" outlineLevel="0" max="6" min="6" style="2" width="14.14"/>
    <col collapsed="false" customWidth="true" hidden="true" outlineLevel="0" max="7" min="7" style="0" width="11.56"/>
    <col collapsed="false" customWidth="true" hidden="false" outlineLevel="0" max="8" min="8" style="1" width="7.85"/>
    <col collapsed="false" customWidth="true" hidden="false" outlineLevel="0" max="9" min="9" style="0" width="13.7"/>
    <col collapsed="false" customWidth="true" hidden="false" outlineLevel="0" max="10" min="10" style="0" width="8.85"/>
    <col collapsed="false" customWidth="true" hidden="false" outlineLevel="0" max="11" min="11" style="0" width="7.28"/>
    <col collapsed="false" customWidth="true" hidden="false" outlineLevel="0" max="12" min="12" style="0" width="19.28"/>
    <col collapsed="false" customWidth="true" hidden="true" outlineLevel="0" max="13" min="13" style="0" width="16.13"/>
    <col collapsed="false" customWidth="false" hidden="true" outlineLevel="0" max="14" min="14" style="0" width="9.06"/>
  </cols>
  <sheetData>
    <row r="1" customFormat="false" ht="33.75" hidden="false" customHeight="true" outlineLevel="0" collapsed="false">
      <c r="A1" s="3"/>
      <c r="B1" s="4" t="s">
        <v>0</v>
      </c>
      <c r="C1" s="4"/>
      <c r="D1" s="5"/>
      <c r="E1" s="3"/>
      <c r="F1" s="6"/>
      <c r="G1" s="3"/>
      <c r="H1" s="5"/>
      <c r="I1" s="3"/>
      <c r="J1" s="3"/>
      <c r="K1" s="3"/>
      <c r="L1" s="3"/>
      <c r="M1" s="3"/>
      <c r="N1" s="7"/>
    </row>
    <row r="2" customFormat="false" ht="12.75" hidden="false" customHeight="false" outlineLevel="0" collapsed="false">
      <c r="A2" s="8"/>
      <c r="B2" s="9"/>
      <c r="C2" s="9"/>
      <c r="D2" s="8"/>
      <c r="E2" s="9"/>
      <c r="F2" s="10"/>
      <c r="G2" s="9"/>
      <c r="H2" s="8"/>
      <c r="I2" s="9"/>
      <c r="J2" s="9"/>
      <c r="K2" s="9"/>
      <c r="L2" s="9"/>
      <c r="M2" s="9"/>
    </row>
    <row r="3" customFormat="false" ht="15" hidden="false" customHeight="true" outlineLevel="0" collapsed="false">
      <c r="A3" s="11"/>
      <c r="B3" s="11" t="s">
        <v>1</v>
      </c>
      <c r="C3" s="11" t="s">
        <v>2</v>
      </c>
      <c r="D3" s="11" t="s">
        <v>3</v>
      </c>
      <c r="E3" s="11" t="s">
        <v>4</v>
      </c>
      <c r="F3" s="12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</row>
    <row r="4" customFormat="false" ht="12.75" hidden="false" customHeight="false" outlineLevel="0" collapsed="false">
      <c r="A4" s="8" t="n">
        <v>1</v>
      </c>
      <c r="B4" s="9" t="s">
        <v>14</v>
      </c>
      <c r="C4" s="8" t="s">
        <v>15</v>
      </c>
      <c r="D4" s="13" t="n">
        <v>0.35</v>
      </c>
      <c r="E4" s="9" t="s">
        <v>16</v>
      </c>
      <c r="F4" s="8" t="n">
        <v>361</v>
      </c>
      <c r="G4" s="8" t="n">
        <f aca="false">F4*30</f>
        <v>10830</v>
      </c>
      <c r="H4" s="8" t="s">
        <v>17</v>
      </c>
      <c r="I4" s="9" t="s">
        <v>18</v>
      </c>
      <c r="J4" s="14" t="n">
        <v>8000</v>
      </c>
      <c r="K4" s="15" t="s">
        <v>15</v>
      </c>
      <c r="L4" s="16" t="n">
        <f aca="false">D4*G4*J4</f>
        <v>30324000</v>
      </c>
      <c r="M4" s="9"/>
    </row>
    <row r="5" customFormat="false" ht="12.75" hidden="false" customHeight="false" outlineLevel="0" collapsed="false">
      <c r="A5" s="8" t="n">
        <v>8</v>
      </c>
      <c r="B5" s="9" t="s">
        <v>26</v>
      </c>
      <c r="C5" s="8" t="s">
        <v>15</v>
      </c>
      <c r="D5" s="13" t="n">
        <v>0.63</v>
      </c>
      <c r="E5" s="9" t="s">
        <v>28</v>
      </c>
      <c r="F5" s="8" t="n">
        <v>12</v>
      </c>
      <c r="G5" s="8" t="n">
        <f aca="false">F5*30</f>
        <v>360</v>
      </c>
      <c r="H5" s="8" t="s">
        <v>17</v>
      </c>
      <c r="I5" s="9" t="s">
        <v>29</v>
      </c>
      <c r="J5" s="14" t="n">
        <v>10000</v>
      </c>
      <c r="K5" s="15" t="s">
        <v>23</v>
      </c>
      <c r="L5" s="16" t="n">
        <f aca="false">D5*G5*J5</f>
        <v>2268000</v>
      </c>
      <c r="M5" s="9"/>
    </row>
    <row r="6" customFormat="false" ht="12.75" hidden="false" customHeight="false" outlineLevel="0" collapsed="false">
      <c r="A6" s="8" t="n">
        <v>10</v>
      </c>
      <c r="B6" s="9" t="s">
        <v>33</v>
      </c>
      <c r="C6" s="8" t="s">
        <v>23</v>
      </c>
      <c r="D6" s="13" t="n">
        <v>0.38</v>
      </c>
      <c r="E6" s="9" t="s">
        <v>21</v>
      </c>
      <c r="F6" s="8" t="n">
        <v>180</v>
      </c>
      <c r="G6" s="8" t="n">
        <f aca="false">F6*30</f>
        <v>5400</v>
      </c>
      <c r="H6" s="8" t="s">
        <v>17</v>
      </c>
      <c r="I6" s="9" t="s">
        <v>29</v>
      </c>
      <c r="J6" s="14" t="n">
        <v>40000</v>
      </c>
      <c r="K6" s="15" t="s">
        <v>23</v>
      </c>
      <c r="L6" s="16" t="n">
        <f aca="false">D6*G6*J6</f>
        <v>82080000</v>
      </c>
      <c r="M6" s="9"/>
    </row>
    <row r="7" customFormat="false" ht="12.75" hidden="false" customHeight="false" outlineLevel="0" collapsed="false">
      <c r="A7" s="8" t="n">
        <v>22</v>
      </c>
      <c r="B7" s="17" t="s">
        <v>48</v>
      </c>
      <c r="C7" s="18" t="s">
        <v>15</v>
      </c>
      <c r="D7" s="13" t="n">
        <v>2.2</v>
      </c>
      <c r="E7" s="9" t="s">
        <v>28</v>
      </c>
      <c r="F7" s="8" t="n">
        <v>12</v>
      </c>
      <c r="G7" s="8" t="n">
        <f aca="false">F7*30</f>
        <v>360</v>
      </c>
      <c r="H7" s="8" t="s">
        <v>17</v>
      </c>
      <c r="I7" s="9" t="s">
        <v>29</v>
      </c>
      <c r="J7" s="14" t="n">
        <v>2000</v>
      </c>
      <c r="K7" s="15" t="s">
        <v>23</v>
      </c>
      <c r="L7" s="16" t="n">
        <f aca="false">D7*G7*J7</f>
        <v>1584000</v>
      </c>
      <c r="M7" s="9"/>
    </row>
    <row r="8" customFormat="false" ht="12.75" hidden="false" customHeight="false" outlineLevel="0" collapsed="false">
      <c r="A8" s="8" t="n">
        <v>24</v>
      </c>
      <c r="B8" s="17" t="s">
        <v>49</v>
      </c>
      <c r="C8" s="18" t="s">
        <v>15</v>
      </c>
      <c r="D8" s="13" t="n">
        <v>0.15</v>
      </c>
      <c r="E8" s="9" t="s">
        <v>24</v>
      </c>
      <c r="F8" s="8" t="n">
        <v>60</v>
      </c>
      <c r="G8" s="8" t="n">
        <f aca="false">F8*30</f>
        <v>1800</v>
      </c>
      <c r="H8" s="8" t="s">
        <v>17</v>
      </c>
      <c r="I8" s="9" t="s">
        <v>29</v>
      </c>
      <c r="J8" s="14" t="n">
        <v>1500</v>
      </c>
      <c r="K8" s="15" t="s">
        <v>23</v>
      </c>
      <c r="L8" s="16" t="n">
        <f aca="false">D8*G8*J8</f>
        <v>405000</v>
      </c>
      <c r="M8" s="9"/>
    </row>
    <row r="9" customFormat="false" ht="12.75" hidden="false" customHeight="false" outlineLevel="0" collapsed="false">
      <c r="A9" s="8" t="n">
        <v>2</v>
      </c>
      <c r="B9" s="9" t="s">
        <v>14</v>
      </c>
      <c r="C9" s="8" t="s">
        <v>15</v>
      </c>
      <c r="D9" s="13" t="n">
        <v>0.4</v>
      </c>
      <c r="E9" s="9" t="s">
        <v>16</v>
      </c>
      <c r="F9" s="8" t="n">
        <v>361</v>
      </c>
      <c r="G9" s="8" t="n">
        <f aca="false">F9*30</f>
        <v>10830</v>
      </c>
      <c r="H9" s="8" t="s">
        <v>17</v>
      </c>
      <c r="I9" s="9" t="s">
        <v>19</v>
      </c>
      <c r="J9" s="14" t="n">
        <v>12000</v>
      </c>
      <c r="K9" s="15" t="s">
        <v>15</v>
      </c>
      <c r="L9" s="16" t="n">
        <f aca="false">D9*G9*J9</f>
        <v>51984000</v>
      </c>
      <c r="M9" s="9"/>
    </row>
    <row r="10" customFormat="false" ht="12.75" hidden="false" customHeight="false" outlineLevel="0" collapsed="false">
      <c r="A10" s="8" t="n">
        <v>3</v>
      </c>
      <c r="B10" s="9" t="s">
        <v>20</v>
      </c>
      <c r="C10" s="8" t="s">
        <v>15</v>
      </c>
      <c r="D10" s="13" t="n">
        <v>0.38</v>
      </c>
      <c r="E10" s="9" t="s">
        <v>21</v>
      </c>
      <c r="F10" s="8" t="n">
        <v>180</v>
      </c>
      <c r="G10" s="8" t="n">
        <f aca="false">F10*30</f>
        <v>5400</v>
      </c>
      <c r="H10" s="8" t="s">
        <v>17</v>
      </c>
      <c r="I10" s="9" t="s">
        <v>19</v>
      </c>
      <c r="J10" s="14" t="n">
        <v>5000</v>
      </c>
      <c r="K10" s="15" t="s">
        <v>15</v>
      </c>
      <c r="L10" s="16" t="n">
        <f aca="false">D10*G10*J10</f>
        <v>10260000</v>
      </c>
      <c r="M10" s="9"/>
    </row>
    <row r="11" customFormat="false" ht="12.75" hidden="false" customHeight="false" outlineLevel="0" collapsed="false">
      <c r="A11" s="8" t="n">
        <v>4</v>
      </c>
      <c r="B11" s="9" t="s">
        <v>20</v>
      </c>
      <c r="C11" s="8" t="s">
        <v>15</v>
      </c>
      <c r="D11" s="13" t="n">
        <v>0.39</v>
      </c>
      <c r="E11" s="9" t="s">
        <v>21</v>
      </c>
      <c r="F11" s="8" t="n">
        <v>180</v>
      </c>
      <c r="G11" s="8" t="n">
        <f aca="false">F11*30</f>
        <v>5400</v>
      </c>
      <c r="H11" s="8" t="s">
        <v>17</v>
      </c>
      <c r="I11" s="9" t="s">
        <v>19</v>
      </c>
      <c r="J11" s="14" t="n">
        <v>5000</v>
      </c>
      <c r="K11" s="15" t="s">
        <v>15</v>
      </c>
      <c r="L11" s="16" t="n">
        <f aca="false">D11*G11*J11</f>
        <v>10530000</v>
      </c>
      <c r="M11" s="9"/>
    </row>
    <row r="12" customFormat="false" ht="12.75" hidden="false" customHeight="false" outlineLevel="0" collapsed="false">
      <c r="A12" s="8" t="n">
        <v>5</v>
      </c>
      <c r="B12" s="9" t="s">
        <v>22</v>
      </c>
      <c r="C12" s="8" t="s">
        <v>23</v>
      </c>
      <c r="D12" s="13" t="n">
        <v>0.55</v>
      </c>
      <c r="E12" s="9" t="s">
        <v>24</v>
      </c>
      <c r="F12" s="8" t="n">
        <v>60</v>
      </c>
      <c r="G12" s="8" t="n">
        <f aca="false">F12*30</f>
        <v>1800</v>
      </c>
      <c r="H12" s="8" t="s">
        <v>17</v>
      </c>
      <c r="I12" s="9" t="s">
        <v>19</v>
      </c>
      <c r="J12" s="14" t="n">
        <v>30000</v>
      </c>
      <c r="K12" s="15" t="s">
        <v>23</v>
      </c>
      <c r="L12" s="16" t="n">
        <f aca="false">D12*G12*J12</f>
        <v>29700000</v>
      </c>
      <c r="M12" s="9"/>
    </row>
    <row r="13" customFormat="false" ht="12.75" hidden="false" customHeight="false" outlineLevel="0" collapsed="false">
      <c r="A13" s="8" t="n">
        <v>6</v>
      </c>
      <c r="B13" s="9" t="s">
        <v>25</v>
      </c>
      <c r="C13" s="8" t="s">
        <v>23</v>
      </c>
      <c r="D13" s="13" t="n">
        <v>0.63</v>
      </c>
      <c r="E13" s="9" t="s">
        <v>24</v>
      </c>
      <c r="F13" s="8" t="n">
        <v>60</v>
      </c>
      <c r="G13" s="8" t="n">
        <f aca="false">F13*30</f>
        <v>1800</v>
      </c>
      <c r="H13" s="8" t="s">
        <v>17</v>
      </c>
      <c r="I13" s="9" t="s">
        <v>19</v>
      </c>
      <c r="J13" s="14" t="n">
        <v>50000</v>
      </c>
      <c r="K13" s="15" t="s">
        <v>15</v>
      </c>
      <c r="L13" s="16" t="n">
        <f aca="false">D13*G13*J13</f>
        <v>56700000</v>
      </c>
      <c r="M13" s="9"/>
    </row>
    <row r="14" customFormat="false" ht="12.75" hidden="false" customHeight="false" outlineLevel="0" collapsed="false">
      <c r="A14" s="8" t="n">
        <v>7</v>
      </c>
      <c r="B14" s="9" t="s">
        <v>26</v>
      </c>
      <c r="C14" s="8" t="s">
        <v>15</v>
      </c>
      <c r="D14" s="13" t="n">
        <v>0.63</v>
      </c>
      <c r="E14" s="9" t="s">
        <v>27</v>
      </c>
      <c r="F14" s="8" t="n">
        <v>24</v>
      </c>
      <c r="G14" s="8" t="n">
        <f aca="false">F14*30</f>
        <v>720</v>
      </c>
      <c r="H14" s="8" t="s">
        <v>17</v>
      </c>
      <c r="I14" s="9" t="s">
        <v>19</v>
      </c>
      <c r="J14" s="14" t="n">
        <v>20000</v>
      </c>
      <c r="K14" s="15" t="s">
        <v>23</v>
      </c>
      <c r="L14" s="16" t="n">
        <f aca="false">D14*G14*J14</f>
        <v>9072000</v>
      </c>
      <c r="M14" s="9"/>
    </row>
    <row r="15" customFormat="false" ht="12.75" hidden="false" customHeight="false" outlineLevel="0" collapsed="false">
      <c r="A15" s="8" t="n">
        <v>9</v>
      </c>
      <c r="B15" s="9" t="s">
        <v>30</v>
      </c>
      <c r="C15" s="8" t="s">
        <v>15</v>
      </c>
      <c r="D15" s="13" t="n">
        <v>1.75</v>
      </c>
      <c r="E15" s="9" t="s">
        <v>31</v>
      </c>
      <c r="F15" s="8" t="n">
        <v>10</v>
      </c>
      <c r="G15" s="8" t="n">
        <f aca="false">F15*30</f>
        <v>300</v>
      </c>
      <c r="H15" s="8" t="s">
        <v>17</v>
      </c>
      <c r="I15" s="9" t="s">
        <v>19</v>
      </c>
      <c r="J15" s="14" t="n">
        <v>50000</v>
      </c>
      <c r="K15" s="15" t="s">
        <v>23</v>
      </c>
      <c r="L15" s="16" t="n">
        <f aca="false">D15*G15*J15</f>
        <v>26250000</v>
      </c>
      <c r="M15" s="9"/>
    </row>
    <row r="16" customFormat="false" ht="12.75" hidden="false" customHeight="false" outlineLevel="0" collapsed="false">
      <c r="A16" s="8"/>
      <c r="B16" s="9" t="s">
        <v>30</v>
      </c>
      <c r="C16" s="8" t="s">
        <v>15</v>
      </c>
      <c r="D16" s="13" t="n">
        <v>0.75</v>
      </c>
      <c r="E16" s="9" t="s">
        <v>32</v>
      </c>
      <c r="F16" s="8" t="n">
        <v>12</v>
      </c>
      <c r="G16" s="8" t="n">
        <f aca="false">F16*30</f>
        <v>360</v>
      </c>
      <c r="H16" s="8" t="s">
        <v>17</v>
      </c>
      <c r="I16" s="9" t="s">
        <v>19</v>
      </c>
      <c r="J16" s="14" t="n">
        <v>50000</v>
      </c>
      <c r="K16" s="15" t="s">
        <v>23</v>
      </c>
      <c r="L16" s="16" t="n">
        <f aca="false">D16*G16*J16</f>
        <v>13500000</v>
      </c>
      <c r="M16" s="9"/>
    </row>
    <row r="17" customFormat="false" ht="12.75" hidden="false" customHeight="false" outlineLevel="0" collapsed="false">
      <c r="A17" s="8" t="n">
        <v>11</v>
      </c>
      <c r="B17" s="17" t="s">
        <v>34</v>
      </c>
      <c r="C17" s="18" t="s">
        <v>15</v>
      </c>
      <c r="D17" s="13" t="n">
        <v>0.42</v>
      </c>
      <c r="E17" s="9" t="s">
        <v>35</v>
      </c>
      <c r="F17" s="8" t="n">
        <v>147</v>
      </c>
      <c r="G17" s="8" t="n">
        <f aca="false">F17*30</f>
        <v>4410</v>
      </c>
      <c r="H17" s="8" t="s">
        <v>17</v>
      </c>
      <c r="I17" s="9" t="s">
        <v>19</v>
      </c>
      <c r="J17" s="14" t="n">
        <v>4500</v>
      </c>
      <c r="K17" s="15" t="s">
        <v>15</v>
      </c>
      <c r="L17" s="16" t="n">
        <f aca="false">D17*G17*J17</f>
        <v>8334900</v>
      </c>
      <c r="M17" s="9"/>
    </row>
    <row r="18" customFormat="false" ht="12.75" hidden="false" customHeight="false" outlineLevel="0" collapsed="false">
      <c r="A18" s="8" t="n">
        <v>12</v>
      </c>
      <c r="B18" s="17" t="s">
        <v>36</v>
      </c>
      <c r="C18" s="18" t="s">
        <v>15</v>
      </c>
      <c r="D18" s="13" t="n">
        <v>0.84</v>
      </c>
      <c r="E18" s="9" t="s">
        <v>27</v>
      </c>
      <c r="F18" s="8" t="n">
        <v>24</v>
      </c>
      <c r="G18" s="8" t="n">
        <f aca="false">F18*30</f>
        <v>720</v>
      </c>
      <c r="H18" s="8" t="s">
        <v>17</v>
      </c>
      <c r="I18" s="9" t="s">
        <v>19</v>
      </c>
      <c r="J18" s="14" t="n">
        <v>50000</v>
      </c>
      <c r="K18" s="15" t="s">
        <v>23</v>
      </c>
      <c r="L18" s="16" t="n">
        <f aca="false">D18*G18*J18</f>
        <v>30240000</v>
      </c>
      <c r="M18" s="9"/>
    </row>
    <row r="19" customFormat="false" ht="12.75" hidden="false" customHeight="false" outlineLevel="0" collapsed="false">
      <c r="A19" s="8" t="n">
        <v>13</v>
      </c>
      <c r="B19" s="17" t="s">
        <v>37</v>
      </c>
      <c r="C19" s="18" t="s">
        <v>15</v>
      </c>
      <c r="D19" s="13" t="n">
        <v>0.84</v>
      </c>
      <c r="E19" s="9" t="s">
        <v>27</v>
      </c>
      <c r="F19" s="8" t="n">
        <v>24</v>
      </c>
      <c r="G19" s="8" t="n">
        <f aca="false">F19*30</f>
        <v>720</v>
      </c>
      <c r="H19" s="8" t="s">
        <v>17</v>
      </c>
      <c r="I19" s="9" t="s">
        <v>19</v>
      </c>
      <c r="J19" s="14" t="n">
        <v>50000</v>
      </c>
      <c r="K19" s="15" t="s">
        <v>23</v>
      </c>
      <c r="L19" s="16" t="n">
        <f aca="false">D19*G19*J19</f>
        <v>30240000</v>
      </c>
      <c r="M19" s="9"/>
    </row>
    <row r="20" customFormat="false" ht="12.75" hidden="false" customHeight="false" outlineLevel="0" collapsed="false">
      <c r="A20" s="8" t="n">
        <v>14</v>
      </c>
      <c r="B20" s="17" t="s">
        <v>38</v>
      </c>
      <c r="C20" s="18" t="s">
        <v>15</v>
      </c>
      <c r="D20" s="13" t="n">
        <v>0.84</v>
      </c>
      <c r="E20" s="9" t="s">
        <v>27</v>
      </c>
      <c r="F20" s="8" t="n">
        <v>24</v>
      </c>
      <c r="G20" s="8" t="n">
        <f aca="false">F20*30</f>
        <v>720</v>
      </c>
      <c r="H20" s="8" t="s">
        <v>17</v>
      </c>
      <c r="I20" s="9" t="s">
        <v>19</v>
      </c>
      <c r="J20" s="14" t="n">
        <v>50000</v>
      </c>
      <c r="K20" s="15" t="s">
        <v>23</v>
      </c>
      <c r="L20" s="16" t="n">
        <f aca="false">D20*G20*J20</f>
        <v>30240000</v>
      </c>
      <c r="M20" s="9"/>
    </row>
    <row r="21" customFormat="false" ht="12.75" hidden="false" customHeight="false" outlineLevel="0" collapsed="false">
      <c r="A21" s="8" t="n">
        <v>15</v>
      </c>
      <c r="B21" s="17" t="s">
        <v>39</v>
      </c>
      <c r="C21" s="18" t="s">
        <v>15</v>
      </c>
      <c r="D21" s="13" t="n">
        <v>0.81</v>
      </c>
      <c r="E21" s="9" t="s">
        <v>27</v>
      </c>
      <c r="F21" s="8" t="n">
        <v>24</v>
      </c>
      <c r="G21" s="8" t="n">
        <f aca="false">F21*30</f>
        <v>720</v>
      </c>
      <c r="H21" s="8" t="s">
        <v>17</v>
      </c>
      <c r="I21" s="9" t="s">
        <v>19</v>
      </c>
      <c r="J21" s="14" t="n">
        <v>50000</v>
      </c>
      <c r="K21" s="15" t="s">
        <v>23</v>
      </c>
      <c r="L21" s="16" t="n">
        <f aca="false">D21*G21*J21</f>
        <v>29160000</v>
      </c>
      <c r="M21" s="9"/>
    </row>
    <row r="22" customFormat="false" ht="12.75" hidden="false" customHeight="false" outlineLevel="0" collapsed="false">
      <c r="A22" s="8" t="n">
        <v>16</v>
      </c>
      <c r="B22" s="17" t="s">
        <v>40</v>
      </c>
      <c r="C22" s="18" t="s">
        <v>15</v>
      </c>
      <c r="D22" s="13" t="n">
        <v>0.81</v>
      </c>
      <c r="E22" s="9" t="s">
        <v>27</v>
      </c>
      <c r="F22" s="8" t="n">
        <v>24</v>
      </c>
      <c r="G22" s="8" t="n">
        <f aca="false">F22*30</f>
        <v>720</v>
      </c>
      <c r="H22" s="8" t="s">
        <v>17</v>
      </c>
      <c r="I22" s="9" t="s">
        <v>19</v>
      </c>
      <c r="J22" s="14" t="n">
        <v>50000</v>
      </c>
      <c r="K22" s="15" t="s">
        <v>23</v>
      </c>
      <c r="L22" s="16" t="n">
        <f aca="false">D22*G22*J22</f>
        <v>29160000</v>
      </c>
      <c r="M22" s="9"/>
    </row>
    <row r="23" customFormat="false" ht="12.75" hidden="false" customHeight="false" outlineLevel="0" collapsed="false">
      <c r="A23" s="8" t="n">
        <v>17</v>
      </c>
      <c r="B23" s="17" t="s">
        <v>41</v>
      </c>
      <c r="C23" s="18" t="s">
        <v>15</v>
      </c>
      <c r="D23" s="13" t="n">
        <v>0.84</v>
      </c>
      <c r="E23" s="9" t="s">
        <v>27</v>
      </c>
      <c r="F23" s="8" t="n">
        <v>24</v>
      </c>
      <c r="G23" s="8" t="n">
        <f aca="false">F23*30</f>
        <v>720</v>
      </c>
      <c r="H23" s="8" t="s">
        <v>17</v>
      </c>
      <c r="I23" s="9" t="s">
        <v>19</v>
      </c>
      <c r="J23" s="14" t="n">
        <v>50000</v>
      </c>
      <c r="K23" s="15" t="s">
        <v>23</v>
      </c>
      <c r="L23" s="16" t="n">
        <f aca="false">D23*G23*J23</f>
        <v>30240000</v>
      </c>
      <c r="M23" s="9"/>
    </row>
    <row r="24" customFormat="false" ht="12.75" hidden="false" customHeight="false" outlineLevel="0" collapsed="false">
      <c r="A24" s="8" t="n">
        <v>18</v>
      </c>
      <c r="B24" s="17" t="s">
        <v>42</v>
      </c>
      <c r="C24" s="18" t="s">
        <v>15</v>
      </c>
      <c r="D24" s="13" t="n">
        <v>1.12</v>
      </c>
      <c r="E24" s="9" t="s">
        <v>43</v>
      </c>
      <c r="F24" s="8" t="n">
        <v>7</v>
      </c>
      <c r="G24" s="8" t="n">
        <f aca="false">F24*30</f>
        <v>210</v>
      </c>
      <c r="H24" s="8" t="s">
        <v>17</v>
      </c>
      <c r="I24" s="9" t="s">
        <v>19</v>
      </c>
      <c r="J24" s="14" t="n">
        <v>15000</v>
      </c>
      <c r="K24" s="15" t="s">
        <v>23</v>
      </c>
      <c r="L24" s="16" t="n">
        <f aca="false">D24*G24*J24</f>
        <v>3528000</v>
      </c>
      <c r="M24" s="9"/>
    </row>
    <row r="25" customFormat="false" ht="12.75" hidden="false" customHeight="false" outlineLevel="0" collapsed="false">
      <c r="A25" s="8" t="s">
        <v>32</v>
      </c>
      <c r="B25" s="17" t="s">
        <v>42</v>
      </c>
      <c r="C25" s="18" t="s">
        <v>15</v>
      </c>
      <c r="D25" s="13" t="n">
        <v>0.76</v>
      </c>
      <c r="E25" s="9" t="s">
        <v>44</v>
      </c>
      <c r="F25" s="8" t="n">
        <v>12</v>
      </c>
      <c r="G25" s="8" t="n">
        <f aca="false">F25*30</f>
        <v>360</v>
      </c>
      <c r="H25" s="8" t="s">
        <v>17</v>
      </c>
      <c r="I25" s="9" t="s">
        <v>19</v>
      </c>
      <c r="J25" s="14" t="n">
        <v>15000</v>
      </c>
      <c r="K25" s="15" t="s">
        <v>23</v>
      </c>
      <c r="L25" s="16" t="n">
        <f aca="false">D25*G25*J25</f>
        <v>4104000</v>
      </c>
      <c r="M25" s="9"/>
    </row>
    <row r="26" customFormat="false" ht="12.75" hidden="false" customHeight="false" outlineLevel="0" collapsed="false">
      <c r="A26" s="8" t="s">
        <v>32</v>
      </c>
      <c r="B26" s="17" t="s">
        <v>42</v>
      </c>
      <c r="C26" s="18" t="s">
        <v>15</v>
      </c>
      <c r="D26" s="13" t="n">
        <v>0.43</v>
      </c>
      <c r="E26" s="9" t="s">
        <v>44</v>
      </c>
      <c r="F26" s="8" t="n">
        <v>12</v>
      </c>
      <c r="G26" s="8" t="n">
        <f aca="false">F26*30</f>
        <v>360</v>
      </c>
      <c r="H26" s="8" t="s">
        <v>17</v>
      </c>
      <c r="I26" s="9" t="s">
        <v>19</v>
      </c>
      <c r="J26" s="14" t="n">
        <v>15000</v>
      </c>
      <c r="K26" s="15" t="s">
        <v>23</v>
      </c>
      <c r="L26" s="16" t="n">
        <f aca="false">D26*G26*J26</f>
        <v>2322000</v>
      </c>
      <c r="M26" s="9"/>
    </row>
    <row r="27" customFormat="false" ht="12.75" hidden="false" customHeight="false" outlineLevel="0" collapsed="false">
      <c r="A27" s="8" t="s">
        <v>32</v>
      </c>
      <c r="B27" s="17" t="s">
        <v>42</v>
      </c>
      <c r="C27" s="18" t="s">
        <v>15</v>
      </c>
      <c r="D27" s="13" t="n">
        <v>0.38</v>
      </c>
      <c r="E27" s="9" t="s">
        <v>45</v>
      </c>
      <c r="F27" s="8" t="n">
        <v>29</v>
      </c>
      <c r="G27" s="8" t="n">
        <f aca="false">F27*30</f>
        <v>870</v>
      </c>
      <c r="H27" s="8" t="s">
        <v>17</v>
      </c>
      <c r="I27" s="9" t="s">
        <v>19</v>
      </c>
      <c r="J27" s="14" t="n">
        <v>15000</v>
      </c>
      <c r="K27" s="15" t="s">
        <v>23</v>
      </c>
      <c r="L27" s="16" t="n">
        <f aca="false">D27*G27*J27</f>
        <v>4959000</v>
      </c>
      <c r="M27" s="9"/>
    </row>
    <row r="28" customFormat="false" ht="12.75" hidden="false" customHeight="false" outlineLevel="0" collapsed="false">
      <c r="A28" s="8" t="n">
        <v>19</v>
      </c>
      <c r="B28" s="17" t="s">
        <v>42</v>
      </c>
      <c r="C28" s="18" t="s">
        <v>15</v>
      </c>
      <c r="D28" s="13" t="s">
        <v>46</v>
      </c>
      <c r="E28" s="9" t="s">
        <v>24</v>
      </c>
      <c r="F28" s="8" t="n">
        <v>60</v>
      </c>
      <c r="G28" s="8" t="n">
        <f aca="false">F28*30</f>
        <v>1800</v>
      </c>
      <c r="H28" s="8" t="s">
        <v>17</v>
      </c>
      <c r="I28" s="9" t="s">
        <v>19</v>
      </c>
      <c r="J28" s="14" t="n">
        <v>50000</v>
      </c>
      <c r="K28" s="15" t="s">
        <v>23</v>
      </c>
      <c r="L28" s="19" t="s">
        <v>47</v>
      </c>
      <c r="M28" s="9"/>
    </row>
    <row r="29" customFormat="false" ht="12.75" hidden="false" customHeight="false" outlineLevel="0" collapsed="false">
      <c r="A29" s="8" t="n">
        <v>20</v>
      </c>
      <c r="B29" s="17" t="s">
        <v>48</v>
      </c>
      <c r="C29" s="18" t="s">
        <v>15</v>
      </c>
      <c r="D29" s="13" t="n">
        <v>0.38</v>
      </c>
      <c r="E29" s="9" t="s">
        <v>21</v>
      </c>
      <c r="F29" s="8" t="n">
        <v>180</v>
      </c>
      <c r="G29" s="8" t="n">
        <f aca="false">F29*30</f>
        <v>5400</v>
      </c>
      <c r="H29" s="8" t="s">
        <v>17</v>
      </c>
      <c r="I29" s="9" t="s">
        <v>19</v>
      </c>
      <c r="J29" s="14" t="n">
        <v>2700</v>
      </c>
      <c r="K29" s="15" t="s">
        <v>23</v>
      </c>
      <c r="L29" s="16" t="n">
        <f aca="false">D29*G29*J29</f>
        <v>5540400</v>
      </c>
      <c r="M29" s="9"/>
    </row>
    <row r="30" customFormat="false" ht="12.75" hidden="false" customHeight="false" outlineLevel="0" collapsed="false">
      <c r="A30" s="8" t="n">
        <v>21</v>
      </c>
      <c r="B30" s="17" t="s">
        <v>48</v>
      </c>
      <c r="C30" s="18" t="s">
        <v>15</v>
      </c>
      <c r="D30" s="13" t="n">
        <v>2.2</v>
      </c>
      <c r="E30" s="9" t="s">
        <v>28</v>
      </c>
      <c r="F30" s="8" t="n">
        <v>12</v>
      </c>
      <c r="G30" s="8" t="n">
        <f aca="false">F30*30</f>
        <v>360</v>
      </c>
      <c r="H30" s="8" t="s">
        <v>17</v>
      </c>
      <c r="I30" s="9" t="s">
        <v>19</v>
      </c>
      <c r="J30" s="14" t="n">
        <v>3300</v>
      </c>
      <c r="K30" s="15" t="s">
        <v>23</v>
      </c>
      <c r="L30" s="16" t="n">
        <f aca="false">D30*G30*J30</f>
        <v>2613600</v>
      </c>
      <c r="M30" s="9"/>
    </row>
    <row r="31" customFormat="false" ht="12.75" hidden="false" customHeight="false" outlineLevel="0" collapsed="false">
      <c r="A31" s="8" t="n">
        <v>23</v>
      </c>
      <c r="B31" s="17" t="s">
        <v>49</v>
      </c>
      <c r="C31" s="18" t="s">
        <v>15</v>
      </c>
      <c r="D31" s="13" t="n">
        <v>0.65</v>
      </c>
      <c r="E31" s="9" t="s">
        <v>24</v>
      </c>
      <c r="F31" s="8" t="n">
        <v>60</v>
      </c>
      <c r="G31" s="8" t="n">
        <f aca="false">F31*30</f>
        <v>1800</v>
      </c>
      <c r="H31" s="8" t="s">
        <v>17</v>
      </c>
      <c r="I31" s="9" t="s">
        <v>19</v>
      </c>
      <c r="J31" s="14" t="n">
        <v>800</v>
      </c>
      <c r="K31" s="15" t="s">
        <v>23</v>
      </c>
      <c r="L31" s="16" t="n">
        <f aca="false">D31*G31*J31</f>
        <v>936000</v>
      </c>
      <c r="M31" s="9"/>
    </row>
    <row r="32" customFormat="false" ht="12.75" hidden="false" customHeight="false" outlineLevel="0" collapsed="false">
      <c r="A32" s="8"/>
      <c r="B32" s="9"/>
      <c r="C32" s="9"/>
      <c r="D32" s="8"/>
      <c r="E32" s="9"/>
      <c r="F32" s="10"/>
      <c r="G32" s="9"/>
      <c r="H32" s="8"/>
      <c r="I32" s="9"/>
      <c r="J32" s="9"/>
      <c r="K32" s="9"/>
      <c r="L32" s="9"/>
      <c r="M32" s="9"/>
    </row>
    <row r="33" customFormat="false" ht="12.75" hidden="false" customHeight="false" outlineLevel="0" collapsed="false">
      <c r="A33" s="8"/>
      <c r="B33" s="9"/>
      <c r="C33" s="8"/>
      <c r="D33" s="13"/>
      <c r="E33" s="9"/>
      <c r="F33" s="8"/>
      <c r="G33" s="8"/>
      <c r="H33" s="8"/>
      <c r="I33" s="9"/>
      <c r="J33" s="14"/>
      <c r="K33" s="14"/>
      <c r="L33" s="16"/>
      <c r="M33" s="9"/>
    </row>
    <row r="34" customFormat="false" ht="12.75" hidden="false" customHeight="false" outlineLevel="0" collapsed="false">
      <c r="A34" s="8"/>
      <c r="B34" s="9"/>
      <c r="C34" s="8"/>
      <c r="D34" s="13"/>
      <c r="E34" s="9"/>
      <c r="F34" s="8"/>
      <c r="G34" s="8"/>
      <c r="H34" s="8"/>
      <c r="I34" s="9"/>
      <c r="J34" s="15" t="n">
        <f aca="false">SUM(J9:J31)</f>
        <v>643300</v>
      </c>
      <c r="K34" s="14" t="s">
        <v>51</v>
      </c>
      <c r="L34" s="19"/>
      <c r="M34" s="9"/>
    </row>
    <row r="35" customFormat="false" ht="12.75" hidden="false" customHeight="false" outlineLevel="0" collapsed="false">
      <c r="A35" s="8"/>
      <c r="B35" s="9"/>
      <c r="C35" s="8"/>
      <c r="D35" s="13"/>
      <c r="E35" s="9"/>
      <c r="F35" s="8"/>
      <c r="G35" s="8"/>
      <c r="H35" s="8"/>
      <c r="I35" s="9"/>
      <c r="J35" s="14" t="n">
        <f aca="false">SUM(J5:J8)</f>
        <v>53500</v>
      </c>
      <c r="K35" s="14" t="s">
        <v>52</v>
      </c>
      <c r="L35" s="16"/>
      <c r="M35" s="9"/>
    </row>
    <row r="36" customFormat="false" ht="12.75" hidden="false" customHeight="false" outlineLevel="0" collapsed="false">
      <c r="A36" s="8"/>
      <c r="B36" s="9"/>
      <c r="C36" s="8"/>
      <c r="D36" s="13"/>
      <c r="E36" s="9"/>
      <c r="F36" s="8"/>
      <c r="G36" s="8"/>
      <c r="H36" s="8"/>
      <c r="I36" s="9"/>
      <c r="J36" s="14"/>
      <c r="K36" s="14"/>
      <c r="L36" s="16"/>
      <c r="M36" s="9"/>
    </row>
    <row r="37" customFormat="false" ht="12.75" hidden="false" customHeight="false" outlineLevel="0" collapsed="false">
      <c r="A37" s="8"/>
      <c r="B37" s="9"/>
      <c r="C37" s="9"/>
      <c r="D37" s="13"/>
      <c r="E37" s="9"/>
      <c r="F37" s="8"/>
      <c r="G37" s="8"/>
      <c r="H37" s="8"/>
      <c r="I37" s="9"/>
      <c r="J37" s="14"/>
      <c r="K37" s="14"/>
      <c r="L37" s="16"/>
      <c r="M37" s="9"/>
    </row>
    <row r="38" customFormat="false" ht="12.75" hidden="false" customHeight="false" outlineLevel="0" collapsed="false">
      <c r="A38" s="8"/>
      <c r="B38" s="17" t="s">
        <v>32</v>
      </c>
      <c r="C38" s="17"/>
      <c r="D38" s="13"/>
      <c r="E38" s="9"/>
      <c r="F38" s="8"/>
      <c r="G38" s="8"/>
      <c r="H38" s="8"/>
      <c r="I38" s="9"/>
      <c r="J38" s="14"/>
      <c r="K38" s="14"/>
      <c r="L38" s="16"/>
      <c r="M38" s="9"/>
    </row>
    <row r="39" customFormat="false" ht="12.75" hidden="false" customHeight="false" outlineLevel="0" collapsed="false">
      <c r="A39" s="8"/>
      <c r="B39" s="17" t="s">
        <v>32</v>
      </c>
      <c r="C39" s="17"/>
      <c r="D39" s="13"/>
      <c r="E39" s="9"/>
      <c r="F39" s="8"/>
      <c r="G39" s="8"/>
      <c r="H39" s="8"/>
      <c r="I39" s="9"/>
      <c r="J39" s="14"/>
      <c r="K39" s="14"/>
      <c r="L39" s="16"/>
      <c r="M39" s="9"/>
    </row>
    <row r="40" customFormat="false" ht="12.75" hidden="false" customHeight="false" outlineLevel="0" collapsed="false">
      <c r="A40" s="8"/>
      <c r="B40" s="17" t="s">
        <v>32</v>
      </c>
      <c r="C40" s="17"/>
      <c r="D40" s="13"/>
      <c r="E40" s="9"/>
      <c r="F40" s="8"/>
      <c r="G40" s="8"/>
      <c r="H40" s="8"/>
      <c r="I40" s="9"/>
      <c r="J40" s="14"/>
      <c r="K40" s="14"/>
      <c r="L40" s="16"/>
      <c r="M40" s="9"/>
    </row>
    <row r="41" customFormat="false" ht="12.75" hidden="false" customHeight="false" outlineLevel="0" collapsed="false">
      <c r="A41" s="8"/>
      <c r="B41" s="17" t="s">
        <v>32</v>
      </c>
      <c r="C41" s="17"/>
      <c r="D41" s="13"/>
      <c r="E41" s="9"/>
      <c r="F41" s="10"/>
      <c r="G41" s="9"/>
      <c r="H41" s="8"/>
      <c r="I41" s="9"/>
      <c r="J41" s="9"/>
      <c r="K41" s="9"/>
      <c r="L41" s="16"/>
      <c r="M41" s="9"/>
    </row>
    <row r="42" customFormat="false" ht="12.75" hidden="false" customHeight="false" outlineLevel="0" collapsed="false">
      <c r="A42" s="8"/>
      <c r="B42" s="17" t="s">
        <v>32</v>
      </c>
      <c r="C42" s="17"/>
      <c r="D42" s="8"/>
      <c r="E42" s="9"/>
      <c r="F42" s="10"/>
      <c r="G42" s="9"/>
      <c r="H42" s="8"/>
      <c r="I42" s="9"/>
      <c r="J42" s="9"/>
      <c r="K42" s="9"/>
      <c r="L42" s="16"/>
      <c r="M42" s="9"/>
    </row>
    <row r="43" customFormat="false" ht="12.75" hidden="false" customHeight="false" outlineLevel="0" collapsed="false">
      <c r="A43" s="8"/>
      <c r="B43" s="17" t="s">
        <v>32</v>
      </c>
      <c r="C43" s="17"/>
      <c r="D43" s="8"/>
      <c r="E43" s="9"/>
      <c r="F43" s="10"/>
      <c r="G43" s="9"/>
      <c r="H43" s="8"/>
      <c r="I43" s="9"/>
      <c r="J43" s="9"/>
      <c r="K43" s="9"/>
      <c r="L43" s="16"/>
      <c r="M43" s="9"/>
    </row>
    <row r="44" customFormat="false" ht="12.75" hidden="false" customHeight="false" outlineLevel="0" collapsed="false">
      <c r="A44" s="8"/>
      <c r="B44" s="17" t="s">
        <v>32</v>
      </c>
      <c r="C44" s="17"/>
      <c r="D44" s="8"/>
      <c r="E44" s="9"/>
      <c r="F44" s="10"/>
      <c r="G44" s="9"/>
      <c r="H44" s="8"/>
      <c r="I44" s="9"/>
      <c r="J44" s="9"/>
      <c r="K44" s="9"/>
      <c r="L44" s="16"/>
      <c r="M44" s="9"/>
    </row>
    <row r="45" customFormat="false" ht="12.75" hidden="false" customHeight="false" outlineLevel="0" collapsed="false">
      <c r="A45" s="8"/>
      <c r="B45" s="17" t="s">
        <v>32</v>
      </c>
      <c r="C45" s="17"/>
      <c r="D45" s="8"/>
      <c r="E45" s="9"/>
      <c r="F45" s="10"/>
      <c r="G45" s="9"/>
      <c r="H45" s="8"/>
      <c r="I45" s="9"/>
      <c r="J45" s="9"/>
      <c r="K45" s="9"/>
      <c r="L45" s="16"/>
      <c r="M45" s="9"/>
    </row>
    <row r="46" customFormat="false" ht="12.75" hidden="false" customHeight="false" outlineLevel="0" collapsed="false">
      <c r="A46" s="8"/>
      <c r="B46" s="9" t="s">
        <v>32</v>
      </c>
      <c r="C46" s="9"/>
      <c r="D46" s="8"/>
      <c r="E46" s="9"/>
      <c r="F46" s="10"/>
      <c r="G46" s="9"/>
      <c r="H46" s="8"/>
      <c r="I46" s="9"/>
      <c r="J46" s="9"/>
      <c r="K46" s="9"/>
      <c r="L46" s="16"/>
      <c r="M46" s="9"/>
    </row>
    <row r="47" customFormat="false" ht="12.75" hidden="false" customHeight="false" outlineLevel="0" collapsed="false">
      <c r="A47" s="8"/>
      <c r="B47" s="17" t="s">
        <v>32</v>
      </c>
      <c r="C47" s="17"/>
      <c r="D47" s="8"/>
      <c r="E47" s="9"/>
      <c r="F47" s="10"/>
      <c r="G47" s="9"/>
      <c r="H47" s="8"/>
      <c r="I47" s="9"/>
      <c r="J47" s="9"/>
      <c r="K47" s="9"/>
      <c r="L47" s="16"/>
      <c r="M47" s="9"/>
    </row>
    <row r="48" customFormat="false" ht="12.75" hidden="false" customHeight="false" outlineLevel="0" collapsed="false">
      <c r="A48" s="8"/>
      <c r="B48" s="17" t="s">
        <v>32</v>
      </c>
      <c r="C48" s="17"/>
      <c r="D48" s="8"/>
      <c r="E48" s="9"/>
      <c r="F48" s="10"/>
      <c r="G48" s="9"/>
      <c r="H48" s="8"/>
      <c r="I48" s="9"/>
      <c r="J48" s="9"/>
      <c r="K48" s="9"/>
      <c r="L48" s="9"/>
      <c r="M48" s="9"/>
    </row>
    <row r="49" customFormat="false" ht="12.75" hidden="false" customHeight="false" outlineLevel="0" collapsed="false">
      <c r="A49" s="8"/>
      <c r="B49" s="17" t="s">
        <v>32</v>
      </c>
      <c r="C49" s="17"/>
      <c r="D49" s="8"/>
      <c r="E49" s="9"/>
      <c r="F49" s="10"/>
      <c r="G49" s="9"/>
      <c r="H49" s="8"/>
      <c r="I49" s="9"/>
      <c r="J49" s="9"/>
      <c r="K49" s="9"/>
      <c r="L49" s="9"/>
      <c r="M49" s="9"/>
    </row>
    <row r="50" customFormat="false" ht="12.75" hidden="false" customHeight="false" outlineLevel="0" collapsed="false">
      <c r="A50" s="8"/>
      <c r="B50" s="9" t="s">
        <v>32</v>
      </c>
      <c r="C50" s="9"/>
      <c r="D50" s="8"/>
      <c r="E50" s="9"/>
      <c r="F50" s="10"/>
      <c r="G50" s="9"/>
      <c r="H50" s="8"/>
      <c r="I50" s="9"/>
      <c r="J50" s="9"/>
      <c r="K50" s="9"/>
      <c r="L50" s="9"/>
      <c r="M50" s="9"/>
    </row>
    <row r="51" customFormat="false" ht="12.75" hidden="false" customHeight="false" outlineLevel="0" collapsed="false">
      <c r="A51" s="8"/>
      <c r="B51" s="17" t="s">
        <v>32</v>
      </c>
      <c r="C51" s="17"/>
      <c r="D51" s="8"/>
      <c r="E51" s="9"/>
      <c r="F51" s="10"/>
      <c r="G51" s="9"/>
      <c r="H51" s="8"/>
      <c r="I51" s="9"/>
      <c r="J51" s="9"/>
      <c r="K51" s="9"/>
      <c r="L51" s="9"/>
      <c r="M51" s="9"/>
    </row>
    <row r="52" customFormat="false" ht="12.75" hidden="false" customHeight="false" outlineLevel="0" collapsed="false">
      <c r="A52" s="8"/>
      <c r="B52" s="17" t="s">
        <v>32</v>
      </c>
      <c r="C52" s="17"/>
      <c r="D52" s="8"/>
      <c r="E52" s="9"/>
      <c r="F52" s="10"/>
      <c r="G52" s="9"/>
      <c r="H52" s="8"/>
      <c r="I52" s="9"/>
      <c r="J52" s="9"/>
      <c r="K52" s="9"/>
      <c r="L52" s="9"/>
      <c r="M52" s="9"/>
    </row>
    <row r="53" customFormat="false" ht="12.75" hidden="false" customHeight="false" outlineLevel="0" collapsed="false">
      <c r="A53" s="8"/>
      <c r="B53" s="17" t="s">
        <v>32</v>
      </c>
      <c r="C53" s="17"/>
      <c r="D53" s="8"/>
      <c r="E53" s="9"/>
      <c r="F53" s="10"/>
      <c r="G53" s="9"/>
      <c r="H53" s="8"/>
      <c r="I53" s="9"/>
      <c r="J53" s="9"/>
      <c r="K53" s="9"/>
      <c r="L53" s="9"/>
      <c r="M53" s="9"/>
    </row>
    <row r="54" customFormat="false" ht="12.75" hidden="false" customHeight="false" outlineLevel="0" collapsed="false">
      <c r="A54" s="8"/>
      <c r="B54" s="17" t="s">
        <v>32</v>
      </c>
      <c r="C54" s="17"/>
      <c r="D54" s="8"/>
      <c r="E54" s="9"/>
      <c r="F54" s="10"/>
      <c r="G54" s="9"/>
      <c r="H54" s="8"/>
      <c r="I54" s="9"/>
      <c r="J54" s="9"/>
      <c r="K54" s="9"/>
      <c r="L54" s="9"/>
      <c r="M54" s="9"/>
    </row>
    <row r="55" customFormat="false" ht="12.75" hidden="false" customHeight="false" outlineLevel="0" collapsed="false">
      <c r="A55" s="8"/>
      <c r="B55" s="9" t="s">
        <v>32</v>
      </c>
      <c r="C55" s="9"/>
      <c r="D55" s="8"/>
      <c r="E55" s="9"/>
      <c r="F55" s="10"/>
      <c r="G55" s="9"/>
      <c r="H55" s="8"/>
      <c r="I55" s="9"/>
      <c r="J55" s="9"/>
      <c r="K55" s="9"/>
      <c r="L55" s="9"/>
      <c r="M55" s="9"/>
    </row>
    <row r="56" customFormat="false" ht="12.75" hidden="false" customHeight="false" outlineLevel="0" collapsed="false">
      <c r="A56" s="8"/>
      <c r="B56" s="17" t="s">
        <v>32</v>
      </c>
      <c r="C56" s="17"/>
      <c r="D56" s="8"/>
      <c r="E56" s="9"/>
      <c r="F56" s="10"/>
      <c r="G56" s="9"/>
      <c r="H56" s="8"/>
      <c r="I56" s="9"/>
      <c r="J56" s="9"/>
      <c r="K56" s="9"/>
      <c r="L56" s="9"/>
      <c r="M56" s="9"/>
    </row>
    <row r="57" customFormat="false" ht="12.75" hidden="false" customHeight="false" outlineLevel="0" collapsed="false">
      <c r="A57" s="8"/>
      <c r="B57" s="9"/>
      <c r="C57" s="9"/>
      <c r="D57" s="8"/>
      <c r="E57" s="9"/>
      <c r="F57" s="10"/>
      <c r="G57" s="9"/>
      <c r="H57" s="8"/>
      <c r="I57" s="9"/>
      <c r="J57" s="9"/>
      <c r="K57" s="9"/>
      <c r="L57" s="9"/>
      <c r="M57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41"/>
    <col collapsed="false" customWidth="false" hidden="true" outlineLevel="0" max="2" min="2" style="0" width="9.06"/>
    <col collapsed="false" customWidth="true" hidden="false" outlineLevel="0" max="3" min="3" style="1" width="16.42"/>
    <col collapsed="false" customWidth="true" hidden="false" outlineLevel="0" max="4" min="4" style="0" width="17.28"/>
    <col collapsed="false" customWidth="true" hidden="true" outlineLevel="0" max="5" min="5" style="2" width="14.14"/>
    <col collapsed="false" customWidth="true" hidden="true" outlineLevel="0" max="6" min="6" style="0" width="11.56"/>
    <col collapsed="false" customWidth="true" hidden="true" outlineLevel="0" max="7" min="7" style="1" width="7.85"/>
    <col collapsed="false" customWidth="true" hidden="true" outlineLevel="0" max="8" min="8" style="0" width="13.7"/>
    <col collapsed="false" customWidth="true" hidden="false" outlineLevel="0" max="9" min="9" style="0" width="8.85"/>
    <col collapsed="false" customWidth="true" hidden="true" outlineLevel="0" max="10" min="10" style="0" width="7.28"/>
    <col collapsed="false" customWidth="true" hidden="false" outlineLevel="0" max="11" min="11" style="0" width="19.28"/>
    <col collapsed="false" customWidth="true" hidden="true" outlineLevel="0" max="12" min="12" style="0" width="16.13"/>
    <col collapsed="false" customWidth="false" hidden="true" outlineLevel="0" max="13" min="13" style="0" width="9.06"/>
  </cols>
  <sheetData>
    <row r="1" customFormat="false" ht="33.75" hidden="false" customHeight="true" outlineLevel="0" collapsed="false">
      <c r="A1" s="4" t="s">
        <v>53</v>
      </c>
      <c r="B1" s="4"/>
      <c r="C1" s="5"/>
      <c r="D1" s="3"/>
      <c r="E1" s="6"/>
      <c r="F1" s="3"/>
      <c r="G1" s="5"/>
      <c r="H1" s="3"/>
      <c r="I1" s="3"/>
      <c r="J1" s="3"/>
      <c r="K1" s="3"/>
      <c r="L1" s="3"/>
      <c r="M1" s="7"/>
    </row>
    <row r="2" customFormat="false" ht="12.75" hidden="false" customHeight="false" outlineLevel="0" collapsed="false">
      <c r="A2" s="9"/>
      <c r="B2" s="9"/>
      <c r="C2" s="8"/>
      <c r="D2" s="9"/>
      <c r="E2" s="10"/>
      <c r="F2" s="9"/>
      <c r="G2" s="8"/>
      <c r="H2" s="9"/>
      <c r="I2" s="9"/>
      <c r="J2" s="9"/>
      <c r="K2" s="9"/>
      <c r="L2" s="9"/>
    </row>
    <row r="3" customFormat="false" ht="15" hidden="false" customHeight="true" outlineLevel="0" collapsed="false">
      <c r="A3" s="11" t="s">
        <v>1</v>
      </c>
      <c r="B3" s="11" t="s">
        <v>2</v>
      </c>
      <c r="C3" s="11" t="s">
        <v>3</v>
      </c>
      <c r="D3" s="11" t="s">
        <v>4</v>
      </c>
      <c r="E3" s="12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  <c r="L3" s="11" t="s">
        <v>12</v>
      </c>
      <c r="M3" s="11" t="s">
        <v>13</v>
      </c>
    </row>
    <row r="4" customFormat="false" ht="12.75" hidden="false" customHeight="false" outlineLevel="0" collapsed="false">
      <c r="A4" s="9"/>
      <c r="B4" s="9"/>
      <c r="C4" s="8"/>
      <c r="D4" s="9"/>
      <c r="E4" s="10"/>
      <c r="F4" s="9"/>
      <c r="G4" s="8"/>
      <c r="H4" s="9"/>
      <c r="I4" s="9"/>
      <c r="J4" s="9"/>
      <c r="K4" s="9"/>
      <c r="L4" s="9"/>
    </row>
    <row r="5" customFormat="false" ht="12.75" hidden="false" customHeight="false" outlineLevel="0" collapsed="false">
      <c r="A5" s="9" t="s">
        <v>14</v>
      </c>
      <c r="B5" s="8" t="s">
        <v>15</v>
      </c>
      <c r="C5" s="13" t="n">
        <v>0.38</v>
      </c>
      <c r="D5" s="9" t="s">
        <v>16</v>
      </c>
      <c r="E5" s="8" t="n">
        <f aca="false">(30*12)+1</f>
        <v>361</v>
      </c>
      <c r="F5" s="8" t="n">
        <f aca="false">E5*30.4</f>
        <v>10974.4</v>
      </c>
      <c r="G5" s="8" t="s">
        <v>17</v>
      </c>
      <c r="H5" s="9" t="s">
        <v>18</v>
      </c>
      <c r="I5" s="14" t="n">
        <v>20000</v>
      </c>
      <c r="J5" s="15" t="s">
        <v>15</v>
      </c>
      <c r="K5" s="16" t="n">
        <f aca="false">C5*F5*I5</f>
        <v>83405440</v>
      </c>
      <c r="L5" s="9"/>
    </row>
    <row r="6" customFormat="false" ht="12.75" hidden="false" customHeight="false" outlineLevel="0" collapsed="false">
      <c r="A6" s="9" t="s">
        <v>14</v>
      </c>
      <c r="B6" s="8" t="s">
        <v>15</v>
      </c>
      <c r="C6" s="13" t="n">
        <v>0.225</v>
      </c>
      <c r="D6" s="9" t="s">
        <v>24</v>
      </c>
      <c r="E6" s="8" t="n">
        <f aca="false">5*12</f>
        <v>60</v>
      </c>
      <c r="F6" s="8" t="n">
        <f aca="false">E6*30.4</f>
        <v>1824</v>
      </c>
      <c r="G6" s="8" t="s">
        <v>17</v>
      </c>
      <c r="H6" s="9" t="s">
        <v>18</v>
      </c>
      <c r="I6" s="14" t="n">
        <v>7500</v>
      </c>
      <c r="J6" s="15" t="s">
        <v>15</v>
      </c>
      <c r="K6" s="16" t="n">
        <f aca="false">C6*F6*I6</f>
        <v>3078000</v>
      </c>
      <c r="L6" s="9"/>
    </row>
    <row r="7" customFormat="false" ht="12.75" hidden="false" customHeight="false" outlineLevel="0" collapsed="false">
      <c r="A7" s="9" t="s">
        <v>20</v>
      </c>
      <c r="B7" s="8" t="s">
        <v>15</v>
      </c>
      <c r="C7" s="13" t="n">
        <v>0.385</v>
      </c>
      <c r="D7" s="9" t="s">
        <v>21</v>
      </c>
      <c r="E7" s="8" t="n">
        <f aca="false">15*12</f>
        <v>180</v>
      </c>
      <c r="F7" s="8" t="n">
        <f aca="false">E7*30.4</f>
        <v>5472</v>
      </c>
      <c r="G7" s="8" t="s">
        <v>17</v>
      </c>
      <c r="H7" s="9" t="s">
        <v>19</v>
      </c>
      <c r="I7" s="14" t="n">
        <v>10000</v>
      </c>
      <c r="J7" s="15" t="s">
        <v>15</v>
      </c>
      <c r="K7" s="16" t="n">
        <f aca="false">C7*F7*I7</f>
        <v>21067200</v>
      </c>
      <c r="L7" s="9"/>
    </row>
    <row r="8" customFormat="false" ht="12.75" hidden="false" customHeight="false" outlineLevel="0" collapsed="false">
      <c r="A8" s="9" t="s">
        <v>30</v>
      </c>
      <c r="B8" s="8" t="s">
        <v>15</v>
      </c>
      <c r="C8" s="13" t="n">
        <v>1.75</v>
      </c>
      <c r="D8" s="9" t="s">
        <v>54</v>
      </c>
      <c r="E8" s="8" t="n">
        <v>10</v>
      </c>
      <c r="F8" s="8" t="n">
        <f aca="false">E8*30.4</f>
        <v>304</v>
      </c>
      <c r="G8" s="8" t="s">
        <v>17</v>
      </c>
      <c r="H8" s="9" t="s">
        <v>19</v>
      </c>
      <c r="I8" s="14" t="n">
        <v>1700</v>
      </c>
      <c r="J8" s="15" t="s">
        <v>23</v>
      </c>
      <c r="K8" s="16" t="n">
        <f aca="false">C8*F8*I8</f>
        <v>904400</v>
      </c>
      <c r="L8" s="9"/>
    </row>
    <row r="9" customFormat="false" ht="12.75" hidden="false" customHeight="false" outlineLevel="0" collapsed="false">
      <c r="A9" s="9" t="s">
        <v>30</v>
      </c>
      <c r="B9" s="8" t="s">
        <v>15</v>
      </c>
      <c r="C9" s="13" t="n">
        <v>0.75</v>
      </c>
      <c r="D9" s="9" t="s">
        <v>55</v>
      </c>
      <c r="E9" s="8" t="n">
        <v>2</v>
      </c>
      <c r="F9" s="8" t="n">
        <f aca="false">E9*30.4</f>
        <v>60.8</v>
      </c>
      <c r="G9" s="8" t="s">
        <v>17</v>
      </c>
      <c r="H9" s="9" t="s">
        <v>19</v>
      </c>
      <c r="I9" s="14" t="n">
        <v>1700</v>
      </c>
      <c r="J9" s="15" t="s">
        <v>23</v>
      </c>
      <c r="K9" s="16" t="n">
        <f aca="false">C9*F9*I9</f>
        <v>77520</v>
      </c>
      <c r="L9" s="9"/>
    </row>
    <row r="10" customFormat="false" ht="12.75" hidden="false" customHeight="false" outlineLevel="0" collapsed="false">
      <c r="A10" s="9" t="s">
        <v>30</v>
      </c>
      <c r="B10" s="8" t="s">
        <v>15</v>
      </c>
      <c r="C10" s="13" t="n">
        <v>0.75</v>
      </c>
      <c r="D10" s="9" t="s">
        <v>54</v>
      </c>
      <c r="E10" s="8" t="n">
        <v>10</v>
      </c>
      <c r="F10" s="8" t="n">
        <f aca="false">E10*30.4</f>
        <v>304</v>
      </c>
      <c r="G10" s="8" t="s">
        <v>17</v>
      </c>
      <c r="H10" s="9" t="s">
        <v>19</v>
      </c>
      <c r="I10" s="14" t="n">
        <v>5000</v>
      </c>
      <c r="J10" s="15" t="s">
        <v>23</v>
      </c>
      <c r="K10" s="16" t="n">
        <f aca="false">C10*F10*I10</f>
        <v>1140000</v>
      </c>
      <c r="L10" s="9"/>
    </row>
    <row r="11" customFormat="false" ht="12.75" hidden="false" customHeight="false" outlineLevel="0" collapsed="false">
      <c r="A11" s="9" t="s">
        <v>33</v>
      </c>
      <c r="B11" s="8" t="s">
        <v>23</v>
      </c>
      <c r="C11" s="13" t="n">
        <v>0.38</v>
      </c>
      <c r="D11" s="9" t="s">
        <v>21</v>
      </c>
      <c r="E11" s="8" t="n">
        <f aca="false">15*12</f>
        <v>180</v>
      </c>
      <c r="F11" s="8" t="n">
        <f aca="false">E11*30.4</f>
        <v>5472</v>
      </c>
      <c r="G11" s="8" t="s">
        <v>17</v>
      </c>
      <c r="H11" s="9" t="s">
        <v>29</v>
      </c>
      <c r="I11" s="14" t="n">
        <v>40000</v>
      </c>
      <c r="J11" s="15" t="s">
        <v>23</v>
      </c>
      <c r="K11" s="16" t="n">
        <f aca="false">C11*F11*I11</f>
        <v>83174400</v>
      </c>
      <c r="L11" s="9"/>
    </row>
    <row r="12" customFormat="false" ht="12.75" hidden="false" customHeight="false" outlineLevel="0" collapsed="false">
      <c r="A12" s="17" t="s">
        <v>34</v>
      </c>
      <c r="B12" s="18" t="s">
        <v>15</v>
      </c>
      <c r="C12" s="13" t="n">
        <v>0.42</v>
      </c>
      <c r="D12" s="9" t="s">
        <v>35</v>
      </c>
      <c r="E12" s="8" t="n">
        <f aca="false">(12*12)+3</f>
        <v>147</v>
      </c>
      <c r="F12" s="8" t="n">
        <f aca="false">E12*30.4</f>
        <v>4468.8</v>
      </c>
      <c r="G12" s="8" t="s">
        <v>17</v>
      </c>
      <c r="H12" s="9" t="s">
        <v>19</v>
      </c>
      <c r="I12" s="14" t="n">
        <v>4500</v>
      </c>
      <c r="J12" s="15" t="s">
        <v>15</v>
      </c>
      <c r="K12" s="16" t="n">
        <f aca="false">C12*F12*I12</f>
        <v>8446032</v>
      </c>
      <c r="L12" s="9"/>
    </row>
    <row r="13" customFormat="false" ht="12.75" hidden="false" customHeight="false" outlineLevel="0" collapsed="false">
      <c r="A13" s="17" t="s">
        <v>42</v>
      </c>
      <c r="B13" s="18" t="s">
        <v>15</v>
      </c>
      <c r="C13" s="13" t="n">
        <v>0.38</v>
      </c>
      <c r="D13" s="9" t="s">
        <v>56</v>
      </c>
      <c r="E13" s="8" t="n">
        <f aca="false">10*12</f>
        <v>120</v>
      </c>
      <c r="F13" s="8" t="n">
        <f aca="false">E13*30.4</f>
        <v>3648</v>
      </c>
      <c r="G13" s="8" t="s">
        <v>17</v>
      </c>
      <c r="H13" s="9" t="s">
        <v>19</v>
      </c>
      <c r="I13" s="14" t="n">
        <v>15000</v>
      </c>
      <c r="J13" s="15" t="s">
        <v>23</v>
      </c>
      <c r="K13" s="16" t="n">
        <f aca="false">C13*F13*I13</f>
        <v>20793600</v>
      </c>
      <c r="L13" s="9"/>
    </row>
    <row r="14" customFormat="false" ht="12.75" hidden="false" customHeight="false" outlineLevel="0" collapsed="false">
      <c r="A14" s="17" t="s">
        <v>48</v>
      </c>
      <c r="B14" s="18" t="s">
        <v>15</v>
      </c>
      <c r="C14" s="13" t="n">
        <v>0.38</v>
      </c>
      <c r="D14" s="9" t="s">
        <v>21</v>
      </c>
      <c r="E14" s="8" t="n">
        <f aca="false">15*12</f>
        <v>180</v>
      </c>
      <c r="F14" s="8" t="n">
        <f aca="false">E14*30.4</f>
        <v>5472</v>
      </c>
      <c r="G14" s="8" t="s">
        <v>17</v>
      </c>
      <c r="H14" s="9" t="s">
        <v>19</v>
      </c>
      <c r="I14" s="14" t="n">
        <v>2700</v>
      </c>
      <c r="J14" s="15" t="s">
        <v>23</v>
      </c>
      <c r="K14" s="16" t="n">
        <f aca="false">C14*F14*I14</f>
        <v>5614272</v>
      </c>
      <c r="L14" s="9"/>
    </row>
    <row r="15" customFormat="false" ht="12.75" hidden="false" customHeight="false" outlineLevel="0" collapsed="false">
      <c r="A15" s="17" t="s">
        <v>48</v>
      </c>
      <c r="B15" s="18" t="s">
        <v>15</v>
      </c>
      <c r="C15" s="13" t="n">
        <v>2.2</v>
      </c>
      <c r="D15" s="9" t="s">
        <v>28</v>
      </c>
      <c r="E15" s="8" t="n">
        <v>12</v>
      </c>
      <c r="F15" s="8" t="n">
        <f aca="false">E15*30.4</f>
        <v>364.8</v>
      </c>
      <c r="G15" s="8" t="s">
        <v>17</v>
      </c>
      <c r="H15" s="9" t="s">
        <v>19</v>
      </c>
      <c r="I15" s="14" t="n">
        <v>5300</v>
      </c>
      <c r="J15" s="15" t="s">
        <v>23</v>
      </c>
      <c r="K15" s="16" t="n">
        <f aca="false">C15*F15*I15</f>
        <v>4253568</v>
      </c>
      <c r="L15" s="9"/>
    </row>
    <row r="16" customFormat="false" ht="12.75" hidden="false" customHeight="false" outlineLevel="0" collapsed="false">
      <c r="A16" s="9"/>
      <c r="B16" s="8"/>
      <c r="C16" s="13"/>
      <c r="D16" s="9"/>
      <c r="E16" s="8"/>
      <c r="F16" s="8"/>
      <c r="G16" s="8"/>
      <c r="H16" s="9"/>
      <c r="I16" s="14"/>
      <c r="J16" s="14"/>
      <c r="K16" s="16"/>
      <c r="L16" s="9"/>
    </row>
    <row r="17" customFormat="false" ht="12.75" hidden="false" customHeight="false" outlineLevel="0" collapsed="false">
      <c r="A17" s="9"/>
      <c r="B17" s="8"/>
      <c r="C17" s="13"/>
      <c r="D17" s="9"/>
      <c r="E17" s="8"/>
      <c r="F17" s="8"/>
      <c r="G17" s="8"/>
      <c r="H17" s="9"/>
      <c r="I17" s="15" t="s">
        <v>32</v>
      </c>
      <c r="J17" s="14"/>
      <c r="K17" s="19" t="n">
        <f aca="false">SUM(K5:K15)</f>
        <v>231954432</v>
      </c>
      <c r="L17" s="9"/>
    </row>
    <row r="18" customFormat="false" ht="12.75" hidden="false" customHeight="false" outlineLevel="0" collapsed="false">
      <c r="A18" s="9"/>
      <c r="B18" s="8"/>
      <c r="C18" s="13"/>
      <c r="D18" s="9"/>
      <c r="E18" s="8"/>
      <c r="F18" s="8"/>
      <c r="G18" s="8"/>
      <c r="H18" s="9"/>
      <c r="I18" s="14"/>
      <c r="J18" s="14"/>
      <c r="K18" s="16"/>
      <c r="L18" s="9"/>
    </row>
    <row r="19" customFormat="false" ht="12.75" hidden="false" customHeight="false" outlineLevel="0" collapsed="false">
      <c r="A19" s="9"/>
      <c r="B19" s="8"/>
      <c r="C19" s="13"/>
      <c r="D19" s="9"/>
      <c r="E19" s="8"/>
      <c r="F19" s="8"/>
      <c r="G19" s="8"/>
      <c r="H19" s="9"/>
      <c r="I19" s="14"/>
      <c r="J19" s="14"/>
      <c r="K19" s="16"/>
      <c r="L19" s="9"/>
    </row>
    <row r="20" customFormat="false" ht="12.75" hidden="false" customHeight="false" outlineLevel="0" collapsed="false">
      <c r="A20" s="9"/>
      <c r="B20" s="9"/>
      <c r="C20" s="13"/>
      <c r="D20" s="9"/>
      <c r="E20" s="8"/>
      <c r="F20" s="8"/>
      <c r="G20" s="8"/>
      <c r="H20" s="9"/>
      <c r="I20" s="14"/>
      <c r="J20" s="14"/>
      <c r="K20" s="16"/>
      <c r="L20" s="9"/>
    </row>
    <row r="21" customFormat="false" ht="12.75" hidden="false" customHeight="false" outlineLevel="0" collapsed="false">
      <c r="A21" s="17" t="s">
        <v>32</v>
      </c>
      <c r="B21" s="17"/>
      <c r="C21" s="13"/>
      <c r="D21" s="9"/>
      <c r="E21" s="8"/>
      <c r="F21" s="8"/>
      <c r="G21" s="8"/>
      <c r="H21" s="9"/>
      <c r="I21" s="14"/>
      <c r="J21" s="14"/>
      <c r="K21" s="16"/>
      <c r="L21" s="9"/>
    </row>
    <row r="22" customFormat="false" ht="12.75" hidden="false" customHeight="false" outlineLevel="0" collapsed="false">
      <c r="A22" s="17" t="s">
        <v>32</v>
      </c>
      <c r="B22" s="17"/>
      <c r="C22" s="13"/>
      <c r="D22" s="9"/>
      <c r="E22" s="8"/>
      <c r="F22" s="8"/>
      <c r="G22" s="8"/>
      <c r="H22" s="9"/>
      <c r="I22" s="14"/>
      <c r="J22" s="14"/>
      <c r="K22" s="16"/>
      <c r="L22" s="9"/>
    </row>
    <row r="23" customFormat="false" ht="12.75" hidden="false" customHeight="false" outlineLevel="0" collapsed="false">
      <c r="A23" s="17" t="s">
        <v>32</v>
      </c>
      <c r="B23" s="17"/>
      <c r="C23" s="13"/>
      <c r="D23" s="9"/>
      <c r="E23" s="8"/>
      <c r="F23" s="8"/>
      <c r="G23" s="8"/>
      <c r="H23" s="9"/>
      <c r="I23" s="14"/>
      <c r="J23" s="14"/>
      <c r="K23" s="16"/>
      <c r="L23" s="9"/>
    </row>
    <row r="24" customFormat="false" ht="12.75" hidden="false" customHeight="false" outlineLevel="0" collapsed="false">
      <c r="A24" s="17" t="s">
        <v>32</v>
      </c>
      <c r="B24" s="17"/>
      <c r="C24" s="13"/>
      <c r="D24" s="9"/>
      <c r="E24" s="10"/>
      <c r="F24" s="9"/>
      <c r="G24" s="8"/>
      <c r="H24" s="9"/>
      <c r="I24" s="9"/>
      <c r="J24" s="9"/>
      <c r="K24" s="16"/>
      <c r="L24" s="9"/>
    </row>
    <row r="25" customFormat="false" ht="12.75" hidden="false" customHeight="false" outlineLevel="0" collapsed="false">
      <c r="A25" s="17" t="s">
        <v>32</v>
      </c>
      <c r="B25" s="17"/>
      <c r="C25" s="8"/>
      <c r="D25" s="9"/>
      <c r="E25" s="10"/>
      <c r="F25" s="9"/>
      <c r="G25" s="8"/>
      <c r="H25" s="9"/>
      <c r="I25" s="9"/>
      <c r="J25" s="9"/>
      <c r="K25" s="16"/>
      <c r="L25" s="9"/>
    </row>
    <row r="26" customFormat="false" ht="12.75" hidden="false" customHeight="false" outlineLevel="0" collapsed="false">
      <c r="A26" s="17" t="s">
        <v>32</v>
      </c>
      <c r="B26" s="17"/>
      <c r="C26" s="8"/>
      <c r="D26" s="9"/>
      <c r="E26" s="10"/>
      <c r="F26" s="9"/>
      <c r="G26" s="8"/>
      <c r="H26" s="9"/>
      <c r="I26" s="9"/>
      <c r="J26" s="9"/>
      <c r="K26" s="16"/>
      <c r="L26" s="9"/>
    </row>
    <row r="27" customFormat="false" ht="12.75" hidden="false" customHeight="false" outlineLevel="0" collapsed="false">
      <c r="A27" s="17" t="s">
        <v>32</v>
      </c>
      <c r="B27" s="17"/>
      <c r="C27" s="8"/>
      <c r="D27" s="9"/>
      <c r="E27" s="10"/>
      <c r="F27" s="9"/>
      <c r="G27" s="8"/>
      <c r="H27" s="9"/>
      <c r="I27" s="9"/>
      <c r="J27" s="9"/>
      <c r="K27" s="16"/>
      <c r="L27" s="9"/>
    </row>
    <row r="28" customFormat="false" ht="12.75" hidden="false" customHeight="false" outlineLevel="0" collapsed="false">
      <c r="A28" s="17" t="s">
        <v>32</v>
      </c>
      <c r="B28" s="17"/>
      <c r="C28" s="8"/>
      <c r="D28" s="9"/>
      <c r="E28" s="10"/>
      <c r="F28" s="9"/>
      <c r="G28" s="8"/>
      <c r="H28" s="9"/>
      <c r="I28" s="9"/>
      <c r="J28" s="9"/>
      <c r="K28" s="16"/>
      <c r="L28" s="9"/>
    </row>
    <row r="29" customFormat="false" ht="12.75" hidden="false" customHeight="false" outlineLevel="0" collapsed="false">
      <c r="A29" s="9" t="s">
        <v>32</v>
      </c>
      <c r="B29" s="9"/>
      <c r="C29" s="8"/>
      <c r="D29" s="9"/>
      <c r="E29" s="10"/>
      <c r="F29" s="9"/>
      <c r="G29" s="8"/>
      <c r="H29" s="9"/>
      <c r="I29" s="9"/>
      <c r="J29" s="9"/>
      <c r="K29" s="16"/>
      <c r="L29" s="9"/>
    </row>
    <row r="30" customFormat="false" ht="12.75" hidden="false" customHeight="false" outlineLevel="0" collapsed="false">
      <c r="A30" s="17" t="s">
        <v>32</v>
      </c>
      <c r="B30" s="17"/>
      <c r="C30" s="8"/>
      <c r="D30" s="9"/>
      <c r="E30" s="10"/>
      <c r="F30" s="9"/>
      <c r="G30" s="8"/>
      <c r="H30" s="9"/>
      <c r="I30" s="9"/>
      <c r="J30" s="9"/>
      <c r="K30" s="16"/>
      <c r="L30" s="9"/>
    </row>
    <row r="31" customFormat="false" ht="12.75" hidden="false" customHeight="false" outlineLevel="0" collapsed="false">
      <c r="A31" s="17" t="s">
        <v>32</v>
      </c>
      <c r="B31" s="17"/>
      <c r="C31" s="8"/>
      <c r="D31" s="9"/>
      <c r="E31" s="10"/>
      <c r="F31" s="9"/>
      <c r="G31" s="8"/>
      <c r="H31" s="9"/>
      <c r="I31" s="9"/>
      <c r="J31" s="9"/>
      <c r="K31" s="9"/>
      <c r="L31" s="9"/>
    </row>
    <row r="32" customFormat="false" ht="12.75" hidden="false" customHeight="false" outlineLevel="0" collapsed="false">
      <c r="A32" s="17" t="s">
        <v>32</v>
      </c>
      <c r="B32" s="17"/>
      <c r="C32" s="8"/>
      <c r="D32" s="9"/>
      <c r="E32" s="10"/>
      <c r="F32" s="9"/>
      <c r="G32" s="8"/>
      <c r="H32" s="9"/>
      <c r="I32" s="9"/>
      <c r="J32" s="9"/>
      <c r="K32" s="9"/>
      <c r="L32" s="9"/>
    </row>
    <row r="33" customFormat="false" ht="12.75" hidden="false" customHeight="false" outlineLevel="0" collapsed="false">
      <c r="A33" s="9" t="s">
        <v>32</v>
      </c>
      <c r="B33" s="9"/>
      <c r="C33" s="8"/>
      <c r="D33" s="9"/>
      <c r="E33" s="10"/>
      <c r="F33" s="9"/>
      <c r="G33" s="8"/>
      <c r="H33" s="9"/>
      <c r="I33" s="9"/>
      <c r="J33" s="9"/>
      <c r="K33" s="9"/>
      <c r="L33" s="9"/>
    </row>
    <row r="34" customFormat="false" ht="12.75" hidden="false" customHeight="false" outlineLevel="0" collapsed="false">
      <c r="A34" s="17" t="s">
        <v>32</v>
      </c>
      <c r="B34" s="17"/>
      <c r="C34" s="8"/>
      <c r="D34" s="9"/>
      <c r="E34" s="10"/>
      <c r="F34" s="9"/>
      <c r="G34" s="8"/>
      <c r="H34" s="9"/>
      <c r="I34" s="9"/>
      <c r="J34" s="9"/>
      <c r="K34" s="9"/>
      <c r="L34" s="9"/>
    </row>
    <row r="35" customFormat="false" ht="12.75" hidden="false" customHeight="false" outlineLevel="0" collapsed="false">
      <c r="A35" s="17" t="s">
        <v>32</v>
      </c>
      <c r="B35" s="17"/>
      <c r="C35" s="8"/>
      <c r="D35" s="9"/>
      <c r="E35" s="10"/>
      <c r="F35" s="9"/>
      <c r="G35" s="8"/>
      <c r="H35" s="9"/>
      <c r="I35" s="9"/>
      <c r="J35" s="9"/>
      <c r="K35" s="9"/>
      <c r="L35" s="9"/>
    </row>
    <row r="36" customFormat="false" ht="12.75" hidden="false" customHeight="false" outlineLevel="0" collapsed="false">
      <c r="A36" s="17" t="s">
        <v>32</v>
      </c>
      <c r="B36" s="17"/>
      <c r="C36" s="8"/>
      <c r="D36" s="9"/>
      <c r="E36" s="10"/>
      <c r="F36" s="9"/>
      <c r="G36" s="8"/>
      <c r="H36" s="9"/>
      <c r="I36" s="9"/>
      <c r="J36" s="9"/>
      <c r="K36" s="9"/>
      <c r="L36" s="9"/>
    </row>
    <row r="37" customFormat="false" ht="12.75" hidden="false" customHeight="false" outlineLevel="0" collapsed="false">
      <c r="A37" s="17" t="s">
        <v>32</v>
      </c>
      <c r="B37" s="17"/>
      <c r="C37" s="8"/>
      <c r="D37" s="9"/>
      <c r="E37" s="10"/>
      <c r="F37" s="9"/>
      <c r="G37" s="8"/>
      <c r="H37" s="9"/>
      <c r="I37" s="9"/>
      <c r="J37" s="9"/>
      <c r="K37" s="9"/>
      <c r="L37" s="9"/>
    </row>
    <row r="38" customFormat="false" ht="12.75" hidden="false" customHeight="false" outlineLevel="0" collapsed="false">
      <c r="A38" s="9" t="s">
        <v>32</v>
      </c>
      <c r="B38" s="9"/>
      <c r="C38" s="8"/>
      <c r="D38" s="9"/>
      <c r="E38" s="10"/>
      <c r="F38" s="9"/>
      <c r="G38" s="8"/>
      <c r="H38" s="9"/>
      <c r="I38" s="9"/>
      <c r="J38" s="9"/>
      <c r="K38" s="9"/>
      <c r="L38" s="9"/>
    </row>
    <row r="39" customFormat="false" ht="12.75" hidden="false" customHeight="false" outlineLevel="0" collapsed="false">
      <c r="A39" s="17" t="s">
        <v>32</v>
      </c>
      <c r="B39" s="17"/>
      <c r="C39" s="8"/>
      <c r="D39" s="9"/>
      <c r="E39" s="10"/>
      <c r="F39" s="9"/>
      <c r="G39" s="8"/>
      <c r="H39" s="9"/>
      <c r="I39" s="9"/>
      <c r="J39" s="9"/>
      <c r="K39" s="9"/>
      <c r="L39" s="9"/>
    </row>
    <row r="40" customFormat="false" ht="12.75" hidden="false" customHeight="false" outlineLevel="0" collapsed="false">
      <c r="A40" s="9"/>
      <c r="B40" s="9"/>
      <c r="C40" s="8"/>
      <c r="D40" s="9"/>
      <c r="E40" s="10"/>
      <c r="F40" s="9"/>
      <c r="G40" s="8"/>
      <c r="H40" s="9"/>
      <c r="I40" s="9"/>
      <c r="J40" s="9"/>
      <c r="K40" s="9"/>
      <c r="L40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2001-04-20T15:32:19Z</dcterms:created>
  <dc:creator>mlokay</dc:creator>
  <dc:description/>
  <dc:language>en-US</dc:language>
  <cp:lastModifiedBy>mlokay</cp:lastModifiedBy>
  <cp:lastPrinted>2001-11-21T12:50:51Z</cp:lastPrinted>
  <dcterms:modified xsi:type="dcterms:W3CDTF">2001-11-21T12:51:00Z</dcterms:modified>
  <cp:revision>0</cp:revision>
  <dc:subject/>
  <dc:title/>
</cp:coreProperties>
</file>