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26, 2001" sheetId="1" state="visible" r:id="rId3"/>
    <sheet name="Oct 1, 2001" sheetId="2" state="visible" r:id="rId4"/>
    <sheet name="Oneok at 1700" sheetId="3" state="visible" r:id="rId5"/>
    <sheet name="Oneok at 2500" sheetId="4" state="visible" r:id="rId6"/>
  </sheets>
  <definedNames>
    <definedName function="false" hidden="false" localSheetId="1" name="_xlnm.Print_Area" vbProcedure="false">'Oct 1, 2001'!$A$1:$L$38</definedName>
    <definedName function="false" hidden="false" localSheetId="0" name="_xlnm.Print_Area" vbProcedure="false">'Oct 26, 2001'!$A$1:$M$47</definedName>
    <definedName function="false" hidden="false" localSheetId="2" name="_xlnm.Print_Area" vbProcedure="false">'Oneok at 1700'!$A$1:$K$38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<sst xmlns="http://schemas.openxmlformats.org/spreadsheetml/2006/main" count="356" uniqueCount="67">
  <si>
    <t xml:space="preserve">RED ROCK EXPANSION PROJECT</t>
  </si>
  <si>
    <t xml:space="preserve"> </t>
  </si>
  <si>
    <t xml:space="preserve">SHIPPER</t>
  </si>
  <si>
    <t xml:space="preserve">CONTRACT #</t>
  </si>
  <si>
    <t xml:space="preserve">Eff Dates</t>
  </si>
  <si>
    <t xml:space="preserve">MMBtu/d</t>
  </si>
  <si>
    <t xml:space="preserve">RECEIPT POINT</t>
  </si>
  <si>
    <t xml:space="preserve">DELIVERY POINT</t>
  </si>
  <si>
    <t xml:space="preserve">WTX</t>
  </si>
  <si>
    <t xml:space="preserve">PH </t>
  </si>
  <si>
    <t xml:space="preserve">Agave</t>
  </si>
  <si>
    <t xml:space="preserve">Eddy</t>
  </si>
  <si>
    <t xml:space="preserve">PPL</t>
  </si>
  <si>
    <t xml:space="preserve">06/01/02-</t>
  </si>
  <si>
    <t xml:space="preserve">W. Tx Pool</t>
  </si>
  <si>
    <t xml:space="preserve">EOT</t>
  </si>
  <si>
    <t xml:space="preserve">Griffith</t>
  </si>
  <si>
    <t xml:space="preserve">Socal Needles</t>
  </si>
  <si>
    <t xml:space="preserve">Western</t>
  </si>
  <si>
    <t xml:space="preserve">NGPL Eddy</t>
  </si>
  <si>
    <t xml:space="preserve">Frito Lay</t>
  </si>
  <si>
    <t xml:space="preserve">EPFS Eddy</t>
  </si>
  <si>
    <t xml:space="preserve">PG&amp;E Topock</t>
  </si>
  <si>
    <t xml:space="preserve">US Gypsum</t>
  </si>
  <si>
    <t xml:space="preserve">Oneok</t>
  </si>
  <si>
    <t xml:space="preserve">Westar Ward</t>
  </si>
  <si>
    <t xml:space="preserve">06/01/03-</t>
  </si>
  <si>
    <t xml:space="preserve">POI's</t>
  </si>
  <si>
    <t xml:space="preserve">Adm cr# 27698</t>
  </si>
  <si>
    <t xml:space="preserve">PH</t>
  </si>
  <si>
    <t xml:space="preserve">EPFS/Eddy</t>
  </si>
  <si>
    <t xml:space="preserve">Calpine</t>
  </si>
  <si>
    <t xml:space="preserve">07/01/02-</t>
  </si>
  <si>
    <t xml:space="preserve">BP Energy</t>
  </si>
  <si>
    <t xml:space="preserve">Agave (new At#2)</t>
  </si>
  <si>
    <t xml:space="preserve">(balance)</t>
  </si>
  <si>
    <t xml:space="preserve">PH Pool</t>
  </si>
  <si>
    <t xml:space="preserve">Needles</t>
  </si>
  <si>
    <t xml:space="preserve">Sold</t>
  </si>
  <si>
    <t xml:space="preserve">Allocated</t>
  </si>
  <si>
    <t xml:space="preserve">Central</t>
  </si>
  <si>
    <t xml:space="preserve">eddy/epfs</t>
  </si>
  <si>
    <t xml:space="preserve">Balance</t>
  </si>
  <si>
    <t xml:space="preserve">Term</t>
  </si>
  <si>
    <t xml:space="preserve">30 yr, 1 mo</t>
  </si>
  <si>
    <t xml:space="preserve">15 years</t>
  </si>
  <si>
    <t xml:space="preserve">1 year</t>
  </si>
  <si>
    <t xml:space="preserve">*</t>
  </si>
  <si>
    <t xml:space="preserve">12 yr, 3 mo</t>
  </si>
  <si>
    <t xml:space="preserve">1 yr, 10 mo</t>
  </si>
  <si>
    <t xml:space="preserve">(BP Energy)</t>
  </si>
  <si>
    <t xml:space="preserve">5 years</t>
  </si>
  <si>
    <t xml:space="preserve">New pt @ At #2</t>
  </si>
  <si>
    <t xml:space="preserve">REQUESTED</t>
  </si>
  <si>
    <t xml:space="preserve">RECEIPT</t>
  </si>
  <si>
    <t xml:space="preserve">DELIVERY</t>
  </si>
  <si>
    <t xml:space="preserve">Allocation</t>
  </si>
  <si>
    <t xml:space="preserve">COMPANY</t>
  </si>
  <si>
    <t xml:space="preserve">POINT</t>
  </si>
  <si>
    <t xml:space="preserve">Term/Yrs</t>
  </si>
  <si>
    <t xml:space="preserve">Share</t>
  </si>
  <si>
    <t xml:space="preserve">Volume</t>
  </si>
  <si>
    <t xml:space="preserve">Central Pool</t>
  </si>
  <si>
    <t xml:space="preserve">WT Pool</t>
  </si>
  <si>
    <t xml:space="preserve">West Texas Pool Total Volume</t>
  </si>
  <si>
    <t xml:space="preserve">Exclude BP</t>
  </si>
  <si>
    <t xml:space="preserve">Total Req'd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</si>
</sst>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m/d/yyyy"/>
    <numFmt numFmtId="167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8.85"/>
    <col collapsed="false" customWidth="true" hidden="false" outlineLevel="0" max="2" min="2" style="2" width="15.99"/>
    <col collapsed="false" customWidth="true" hidden="false" outlineLevel="0" max="3" min="3" style="1" width="13.14"/>
    <col collapsed="false" customWidth="true" hidden="false" outlineLevel="0" max="4" min="4" style="1" width="11.7"/>
    <col collapsed="false" customWidth="true" hidden="false" outlineLevel="0" max="5" min="5" style="1" width="18.99"/>
    <col collapsed="false" customWidth="true" hidden="false" outlineLevel="0" max="6" min="6" style="1" width="20.13"/>
    <col collapsed="false" customWidth="true" hidden="false" outlineLevel="0" max="7" min="7" style="1" width="10.28"/>
    <col collapsed="false" customWidth="true" hidden="false" outlineLevel="0" max="8" min="8" style="1" width="2.7"/>
    <col collapsed="false" customWidth="true" hidden="false" outlineLevel="0" max="9" min="9" style="1" width="8.56"/>
    <col collapsed="false" customWidth="true" hidden="false" outlineLevel="0" max="10" min="10" style="1" width="10.41"/>
    <col collapsed="false" customWidth="true" hidden="false" outlineLevel="0" max="11" min="11" style="1" width="11.7"/>
    <col collapsed="false" customWidth="true" hidden="false" outlineLevel="0" max="12" min="12" style="1" width="8.85"/>
    <col collapsed="false" customWidth="true" hidden="false" outlineLevel="0" max="13" min="13" style="1" width="11.42"/>
    <col collapsed="false" customWidth="false" hidden="false" outlineLevel="0" max="14" min="14" style="1" width="9.14"/>
    <col collapsed="false" customWidth="true" hidden="false" outlineLevel="0" max="15" min="15" style="1" width="13.28"/>
    <col collapsed="false" customWidth="true" hidden="false" outlineLevel="0" max="16" min="16" style="1" width="10.41"/>
    <col collapsed="false" customWidth="true" hidden="false" outlineLevel="0" max="17" min="17" style="1" width="12.85"/>
    <col collapsed="false" customWidth="false" hidden="false" outlineLevel="0" max="19" min="18" style="1" width="9.14"/>
    <col collapsed="false" customWidth="true" hidden="false" outlineLevel="0" max="20" min="20" style="1" width="9.28"/>
    <col collapsed="false" customWidth="false" hidden="false" outlineLevel="0" max="21" min="21" style="1" width="9.14"/>
    <col collapsed="false" customWidth="true" hidden="false" outlineLevel="0" max="22" min="22" style="1" width="10.13"/>
    <col collapsed="false" customWidth="true" hidden="false" outlineLevel="0" max="23" min="23" style="1" width="11.42"/>
    <col collapsed="false" customWidth="false" hidden="false" outlineLevel="0" max="27" min="24" style="1" width="9.14"/>
    <col collapsed="false" customWidth="true" hidden="false" outlineLevel="0" max="28" min="28" style="1" width="10.71"/>
    <col collapsed="false" customWidth="true" hidden="false" outlineLevel="0" max="29" min="29" style="1" width="11.7"/>
    <col collapsed="false" customWidth="false" hidden="false" outlineLevel="0" max="33" min="30" style="1" width="9.14"/>
    <col collapsed="false" customWidth="true" hidden="false" outlineLevel="0" max="34" min="34" style="1" width="10.99"/>
    <col collapsed="false" customWidth="true" hidden="false" outlineLevel="0" max="35" min="35" style="1" width="13.28"/>
    <col collapsed="false" customWidth="false" hidden="false" outlineLevel="0" max="257" min="36" style="1" width="9.14"/>
  </cols>
  <sheetData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G3" s="3"/>
      <c r="H3" s="3"/>
    </row>
    <row r="4" customFormat="false" ht="15" hidden="false" customHeight="false" outlineLevel="0" collapsed="false">
      <c r="E4" s="2" t="s">
        <v>1</v>
      </c>
      <c r="F4" s="2" t="s">
        <v>1</v>
      </c>
      <c r="G4" s="4" t="s">
        <v>1</v>
      </c>
      <c r="H4" s="4"/>
    </row>
    <row r="5" customFormat="false" ht="15" hidden="false" customHeight="false" outlineLevel="0" collapsed="false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5</v>
      </c>
      <c r="H5" s="2"/>
    </row>
    <row r="6" customFormat="false" ht="15" hidden="false" customHeight="false" outlineLevel="0" collapsed="false">
      <c r="A6" s="5"/>
      <c r="B6" s="5"/>
      <c r="C6" s="5"/>
      <c r="D6" s="5"/>
      <c r="E6" s="5"/>
      <c r="F6" s="5"/>
      <c r="G6" s="5" t="s">
        <v>1</v>
      </c>
      <c r="H6" s="5"/>
      <c r="I6" s="5" t="s">
        <v>8</v>
      </c>
      <c r="J6" s="5" t="s">
        <v>9</v>
      </c>
      <c r="K6" s="5" t="s">
        <v>10</v>
      </c>
      <c r="L6" s="5" t="s">
        <v>11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5" hidden="false" customHeight="false" outlineLevel="0" collapsed="false">
      <c r="A7" s="1" t="s">
        <v>12</v>
      </c>
      <c r="B7" s="2" t="n">
        <v>27641</v>
      </c>
      <c r="C7" s="1" t="s">
        <v>13</v>
      </c>
      <c r="D7" s="6" t="n">
        <v>20000</v>
      </c>
      <c r="E7" s="1" t="s">
        <v>14</v>
      </c>
      <c r="F7" s="1" t="s">
        <v>1</v>
      </c>
      <c r="G7" s="6" t="s">
        <v>1</v>
      </c>
      <c r="H7" s="6"/>
      <c r="I7" s="6" t="n">
        <v>14265</v>
      </c>
    </row>
    <row r="8" customFormat="false" ht="15" hidden="false" customHeight="false" outlineLevel="0" collapsed="false">
      <c r="C8" s="7" t="n">
        <v>11870</v>
      </c>
      <c r="D8" s="6" t="s">
        <v>1</v>
      </c>
      <c r="E8" s="1" t="s">
        <v>15</v>
      </c>
      <c r="F8" s="1" t="s">
        <v>1</v>
      </c>
      <c r="G8" s="6" t="s">
        <v>1</v>
      </c>
      <c r="H8" s="6"/>
      <c r="J8" s="6" t="n">
        <v>5735</v>
      </c>
      <c r="K8" s="6"/>
    </row>
    <row r="9" customFormat="false" ht="15" hidden="false" customHeight="false" outlineLevel="0" collapsed="false">
      <c r="C9" s="1" t="s">
        <v>1</v>
      </c>
      <c r="D9" s="6" t="s">
        <v>1</v>
      </c>
      <c r="E9" s="1" t="s">
        <v>1</v>
      </c>
      <c r="F9" s="1" t="s">
        <v>16</v>
      </c>
      <c r="G9" s="6" t="n">
        <v>8000</v>
      </c>
      <c r="H9" s="6"/>
      <c r="I9" s="1" t="s">
        <v>1</v>
      </c>
    </row>
    <row r="10" customFormat="false" ht="15" hidden="false" customHeight="false" outlineLevel="0" collapsed="false">
      <c r="D10" s="6"/>
      <c r="E10" s="1" t="s">
        <v>1</v>
      </c>
      <c r="F10" s="1" t="s">
        <v>17</v>
      </c>
      <c r="G10" s="6" t="n">
        <v>12000</v>
      </c>
      <c r="H10" s="6"/>
      <c r="I10" s="1" t="s">
        <v>1</v>
      </c>
      <c r="J10" s="6" t="s">
        <v>1</v>
      </c>
      <c r="K10" s="1" t="s">
        <v>1</v>
      </c>
    </row>
    <row r="11" customFormat="false" ht="15" hidden="false" customHeight="false" outlineLevel="0" collapsed="false">
      <c r="D11" s="6"/>
      <c r="G11" s="6"/>
      <c r="H11" s="6"/>
    </row>
    <row r="12" customFormat="false" ht="15" hidden="false" customHeight="false" outlineLevel="0" collapsed="false">
      <c r="A12" s="1" t="s">
        <v>18</v>
      </c>
      <c r="B12" s="2" t="n">
        <v>27608</v>
      </c>
      <c r="C12" s="1" t="s">
        <v>13</v>
      </c>
      <c r="D12" s="6" t="n">
        <v>10000</v>
      </c>
      <c r="E12" s="1" t="s">
        <v>14</v>
      </c>
      <c r="F12" s="1" t="s">
        <v>1</v>
      </c>
      <c r="G12" s="6" t="s">
        <v>1</v>
      </c>
      <c r="H12" s="6"/>
      <c r="I12" s="6" t="n">
        <v>5882</v>
      </c>
    </row>
    <row r="13" customFormat="false" ht="15" hidden="false" customHeight="false" outlineLevel="0" collapsed="false">
      <c r="C13" s="7" t="n">
        <v>42886</v>
      </c>
      <c r="D13" s="6"/>
      <c r="E13" s="1" t="s">
        <v>19</v>
      </c>
      <c r="F13" s="1" t="s">
        <v>1</v>
      </c>
      <c r="G13" s="6" t="s">
        <v>1</v>
      </c>
      <c r="H13" s="6"/>
      <c r="L13" s="6" t="n">
        <v>4118</v>
      </c>
    </row>
    <row r="14" customFormat="false" ht="15" hidden="false" customHeight="false" outlineLevel="0" collapsed="false">
      <c r="C14" s="7" t="s">
        <v>1</v>
      </c>
      <c r="D14" s="6"/>
      <c r="E14" s="1" t="s">
        <v>1</v>
      </c>
      <c r="F14" s="1" t="s">
        <v>17</v>
      </c>
      <c r="G14" s="6" t="n">
        <v>10000</v>
      </c>
      <c r="H14" s="6"/>
      <c r="L14" s="6" t="s">
        <v>1</v>
      </c>
    </row>
    <row r="15" customFormat="false" ht="15" hidden="false" customHeight="false" outlineLevel="0" collapsed="false">
      <c r="D15" s="6"/>
      <c r="G15" s="6"/>
      <c r="H15" s="6"/>
    </row>
    <row r="16" customFormat="false" ht="15" hidden="false" customHeight="false" outlineLevel="0" collapsed="false">
      <c r="A16" s="1" t="s">
        <v>20</v>
      </c>
      <c r="B16" s="2" t="n">
        <v>27604</v>
      </c>
      <c r="C16" s="1" t="s">
        <v>13</v>
      </c>
      <c r="D16" s="6" t="n">
        <v>5300</v>
      </c>
      <c r="E16" s="1" t="s">
        <v>14</v>
      </c>
      <c r="F16" s="1" t="s">
        <v>1</v>
      </c>
      <c r="G16" s="6" t="s">
        <v>1</v>
      </c>
      <c r="H16" s="6"/>
      <c r="I16" s="6" t="n">
        <v>2005</v>
      </c>
    </row>
    <row r="17" customFormat="false" ht="15" hidden="false" customHeight="false" outlineLevel="0" collapsed="false">
      <c r="C17" s="7" t="n">
        <v>37772</v>
      </c>
      <c r="D17" s="6"/>
      <c r="E17" s="1" t="s">
        <v>21</v>
      </c>
      <c r="G17" s="6" t="s">
        <v>1</v>
      </c>
      <c r="H17" s="6"/>
      <c r="L17" s="6" t="n">
        <v>3295</v>
      </c>
    </row>
    <row r="18" customFormat="false" ht="15" hidden="false" customHeight="false" outlineLevel="0" collapsed="false">
      <c r="D18" s="6"/>
      <c r="E18" s="8" t="s">
        <v>1</v>
      </c>
      <c r="F18" s="1" t="s">
        <v>17</v>
      </c>
      <c r="G18" s="6" t="n">
        <v>3300</v>
      </c>
      <c r="H18" s="6"/>
    </row>
    <row r="19" customFormat="false" ht="15" hidden="false" customHeight="false" outlineLevel="0" collapsed="false">
      <c r="D19" s="6"/>
      <c r="E19" s="8" t="s">
        <v>1</v>
      </c>
      <c r="F19" s="1" t="s">
        <v>22</v>
      </c>
      <c r="G19" s="6" t="n">
        <v>2000</v>
      </c>
      <c r="H19" s="6"/>
    </row>
    <row r="20" customFormat="false" ht="15" hidden="false" customHeight="false" outlineLevel="0" collapsed="false">
      <c r="D20" s="6"/>
      <c r="G20" s="6"/>
      <c r="H20" s="6"/>
    </row>
    <row r="21" customFormat="false" ht="15" hidden="false" customHeight="false" outlineLevel="0" collapsed="false">
      <c r="B21" s="2" t="n">
        <v>27605</v>
      </c>
      <c r="C21" s="1" t="s">
        <v>13</v>
      </c>
      <c r="D21" s="6" t="n">
        <v>2700</v>
      </c>
      <c r="E21" s="1" t="s">
        <v>14</v>
      </c>
      <c r="H21" s="6"/>
      <c r="I21" s="6" t="n">
        <v>2700</v>
      </c>
    </row>
    <row r="22" customFormat="false" ht="15" hidden="false" customHeight="false" outlineLevel="0" collapsed="false">
      <c r="C22" s="7" t="n">
        <v>42886</v>
      </c>
      <c r="D22" s="6"/>
      <c r="F22" s="1" t="s">
        <v>17</v>
      </c>
      <c r="G22" s="6" t="n">
        <v>2700</v>
      </c>
      <c r="H22" s="6"/>
    </row>
    <row r="23" customFormat="false" ht="15" hidden="false" customHeight="false" outlineLevel="0" collapsed="false">
      <c r="C23" s="7"/>
      <c r="D23" s="6"/>
      <c r="G23" s="6"/>
      <c r="H23" s="6"/>
    </row>
    <row r="24" customFormat="false" ht="15" hidden="false" customHeight="false" outlineLevel="0" collapsed="false">
      <c r="A24" s="1" t="s">
        <v>23</v>
      </c>
      <c r="B24" s="2" t="n">
        <v>27622</v>
      </c>
      <c r="C24" s="1" t="s">
        <v>13</v>
      </c>
      <c r="D24" s="6" t="n">
        <v>4500</v>
      </c>
      <c r="E24" s="1" t="s">
        <v>14</v>
      </c>
      <c r="F24" s="1" t="s">
        <v>1</v>
      </c>
      <c r="G24" s="6" t="s">
        <v>1</v>
      </c>
      <c r="H24" s="6"/>
      <c r="I24" s="6" t="n">
        <v>2647</v>
      </c>
    </row>
    <row r="25" customFormat="false" ht="15" hidden="false" customHeight="false" outlineLevel="0" collapsed="false">
      <c r="C25" s="7" t="n">
        <v>41882</v>
      </c>
      <c r="D25" s="6"/>
      <c r="E25" s="1" t="s">
        <v>21</v>
      </c>
      <c r="F25" s="1" t="s">
        <v>1</v>
      </c>
      <c r="G25" s="6" t="s">
        <v>1</v>
      </c>
      <c r="H25" s="6"/>
      <c r="L25" s="6" t="n">
        <v>1853</v>
      </c>
    </row>
    <row r="26" customFormat="false" ht="15" hidden="false" customHeight="false" outlineLevel="0" collapsed="false">
      <c r="C26" s="7" t="s">
        <v>1</v>
      </c>
      <c r="D26" s="6"/>
      <c r="E26" s="1" t="s">
        <v>1</v>
      </c>
      <c r="F26" s="1" t="s">
        <v>17</v>
      </c>
      <c r="G26" s="6" t="n">
        <v>4500</v>
      </c>
      <c r="H26" s="6"/>
      <c r="L26" s="6" t="s">
        <v>1</v>
      </c>
    </row>
    <row r="27" customFormat="false" ht="15" hidden="false" customHeight="false" outlineLevel="0" collapsed="false">
      <c r="D27" s="6"/>
      <c r="G27" s="6" t="s">
        <v>1</v>
      </c>
      <c r="H27" s="6"/>
    </row>
    <row r="28" customFormat="false" ht="15" hidden="false" customHeight="false" outlineLevel="0" collapsed="false">
      <c r="A28" s="1" t="s">
        <v>24</v>
      </c>
      <c r="B28" s="2" t="n">
        <v>27607</v>
      </c>
      <c r="C28" s="1" t="s">
        <v>13</v>
      </c>
      <c r="D28" s="6" t="n">
        <v>1700</v>
      </c>
      <c r="E28" s="1" t="s">
        <v>25</v>
      </c>
      <c r="H28" s="6"/>
      <c r="I28" s="6" t="n">
        <v>1700</v>
      </c>
    </row>
    <row r="29" customFormat="false" ht="15" hidden="false" customHeight="false" outlineLevel="0" collapsed="false">
      <c r="C29" s="7" t="n">
        <v>37772</v>
      </c>
      <c r="D29" s="6"/>
      <c r="F29" s="1" t="s">
        <v>17</v>
      </c>
      <c r="G29" s="6" t="n">
        <v>1700</v>
      </c>
      <c r="H29" s="6"/>
      <c r="I29" s="6"/>
    </row>
    <row r="30" customFormat="false" ht="15.75" hidden="false" customHeight="false" outlineLevel="0" collapsed="false">
      <c r="A30" s="1" t="s">
        <v>1</v>
      </c>
      <c r="B30" s="2" t="s">
        <v>1</v>
      </c>
      <c r="C30" s="1" t="s">
        <v>26</v>
      </c>
      <c r="D30" s="6" t="n">
        <v>5000</v>
      </c>
      <c r="E30" s="1" t="s">
        <v>25</v>
      </c>
      <c r="H30" s="6"/>
      <c r="I30" s="6" t="n">
        <v>5000</v>
      </c>
      <c r="O30" s="9" t="n">
        <v>37190</v>
      </c>
      <c r="P30" s="10"/>
      <c r="Q30" s="10"/>
      <c r="R30" s="11" t="s">
        <v>27</v>
      </c>
      <c r="S30" s="11" t="n">
        <v>58646</v>
      </c>
      <c r="T30" s="11" t="n">
        <v>58647</v>
      </c>
      <c r="U30" s="11" t="n">
        <v>58649</v>
      </c>
      <c r="V30" s="11" t="n">
        <v>78093</v>
      </c>
      <c r="W30" s="10"/>
      <c r="X30" s="12"/>
    </row>
    <row r="31" customFormat="false" ht="15.75" hidden="false" customHeight="false" outlineLevel="0" collapsed="false">
      <c r="C31" s="7" t="n">
        <v>38077</v>
      </c>
      <c r="D31" s="6"/>
      <c r="F31" s="1" t="s">
        <v>17</v>
      </c>
      <c r="G31" s="6" t="n">
        <v>5000</v>
      </c>
      <c r="H31" s="6"/>
      <c r="I31" s="6"/>
      <c r="O31" s="13"/>
      <c r="P31" s="14" t="s">
        <v>28</v>
      </c>
      <c r="Q31" s="15"/>
      <c r="R31" s="15"/>
      <c r="S31" s="15" t="s">
        <v>8</v>
      </c>
      <c r="T31" s="15" t="s">
        <v>29</v>
      </c>
      <c r="U31" s="15" t="s">
        <v>10</v>
      </c>
      <c r="V31" s="15" t="s">
        <v>30</v>
      </c>
      <c r="W31" s="15"/>
      <c r="X31" s="16"/>
    </row>
    <row r="32" customFormat="false" ht="15.75" hidden="false" customHeight="false" outlineLevel="0" collapsed="false">
      <c r="D32" s="6"/>
      <c r="G32" s="6" t="s">
        <v>1</v>
      </c>
      <c r="H32" s="6"/>
      <c r="O32" s="13"/>
      <c r="P32" s="17" t="n">
        <v>37408</v>
      </c>
      <c r="Q32" s="17" t="n">
        <v>37437</v>
      </c>
      <c r="R32" s="15"/>
      <c r="S32" s="15" t="n">
        <v>36699</v>
      </c>
      <c r="T32" s="15" t="n">
        <v>89035</v>
      </c>
      <c r="U32" s="15" t="n">
        <v>15000</v>
      </c>
      <c r="V32" s="15" t="n">
        <v>9266</v>
      </c>
      <c r="W32" s="15" t="n">
        <v>150000</v>
      </c>
      <c r="X32" s="16"/>
    </row>
    <row r="33" customFormat="false" ht="15.75" hidden="false" customHeight="false" outlineLevel="0" collapsed="false">
      <c r="A33" s="1" t="s">
        <v>31</v>
      </c>
      <c r="B33" s="2" t="n">
        <v>27642</v>
      </c>
      <c r="C33" s="1" t="s">
        <v>32</v>
      </c>
      <c r="D33" s="6" t="n">
        <v>40000</v>
      </c>
      <c r="E33" s="1" t="s">
        <v>14</v>
      </c>
      <c r="F33" s="1" t="s">
        <v>1</v>
      </c>
      <c r="G33" s="6" t="s">
        <v>1</v>
      </c>
      <c r="H33" s="6"/>
      <c r="I33" s="6" t="n">
        <v>33529</v>
      </c>
      <c r="O33" s="13"/>
      <c r="P33" s="17" t="n">
        <v>37438</v>
      </c>
      <c r="Q33" s="17" t="n">
        <v>37772</v>
      </c>
      <c r="R33" s="15"/>
      <c r="S33" s="15" t="n">
        <v>70228</v>
      </c>
      <c r="T33" s="15" t="n">
        <v>49035</v>
      </c>
      <c r="U33" s="15" t="n">
        <f aca="false">SUM(U22:U32)</f>
        <v>73649</v>
      </c>
      <c r="V33" s="15" t="n">
        <v>15737</v>
      </c>
      <c r="W33" s="15" t="n">
        <f aca="false">SUM(S33:V33)</f>
        <v>208649</v>
      </c>
      <c r="X33" s="16"/>
    </row>
    <row r="34" customFormat="false" ht="15.75" hidden="false" customHeight="false" outlineLevel="0" collapsed="false">
      <c r="C34" s="7" t="n">
        <v>42916</v>
      </c>
      <c r="D34" s="6" t="s">
        <v>1</v>
      </c>
      <c r="E34" s="1" t="s">
        <v>15</v>
      </c>
      <c r="F34" s="1" t="s">
        <v>1</v>
      </c>
      <c r="G34" s="6" t="s">
        <v>1</v>
      </c>
      <c r="H34" s="6"/>
      <c r="J34" s="6" t="s">
        <v>1</v>
      </c>
      <c r="K34" s="6"/>
      <c r="L34" s="1" t="n">
        <v>6471</v>
      </c>
      <c r="O34" s="13"/>
      <c r="P34" s="17" t="n">
        <v>37773</v>
      </c>
      <c r="Q34" s="17" t="n">
        <v>38077</v>
      </c>
      <c r="R34" s="15"/>
      <c r="S34" s="15" t="n">
        <v>71523</v>
      </c>
      <c r="T34" s="15" t="n">
        <v>47740</v>
      </c>
      <c r="U34" s="15" t="n">
        <v>15000</v>
      </c>
      <c r="V34" s="15" t="n">
        <v>15737</v>
      </c>
      <c r="W34" s="15" t="n">
        <v>150000</v>
      </c>
      <c r="X34" s="16"/>
    </row>
    <row r="35" customFormat="false" ht="15.75" hidden="false" customHeight="false" outlineLevel="0" collapsed="false">
      <c r="C35" s="7" t="s">
        <v>1</v>
      </c>
      <c r="D35" s="6" t="s">
        <v>1</v>
      </c>
      <c r="E35" s="1" t="s">
        <v>1</v>
      </c>
      <c r="F35" s="1" t="s">
        <v>22</v>
      </c>
      <c r="G35" s="6" t="n">
        <v>40000</v>
      </c>
      <c r="H35" s="6"/>
      <c r="J35" s="6" t="s">
        <v>1</v>
      </c>
      <c r="K35" s="6"/>
      <c r="O35" s="13"/>
      <c r="P35" s="17" t="n">
        <v>37712</v>
      </c>
      <c r="Q35" s="17" t="n">
        <v>42886</v>
      </c>
      <c r="R35" s="15"/>
      <c r="S35" s="15" t="n">
        <v>66523</v>
      </c>
      <c r="T35" s="15" t="n">
        <v>52740</v>
      </c>
      <c r="U35" s="15" t="n">
        <v>15000</v>
      </c>
      <c r="V35" s="15" t="n">
        <v>15737</v>
      </c>
      <c r="W35" s="15" t="n">
        <v>150000</v>
      </c>
      <c r="X35" s="16"/>
    </row>
    <row r="36" customFormat="false" ht="15.75" hidden="false" customHeight="false" outlineLevel="0" collapsed="false">
      <c r="D36" s="6"/>
      <c r="G36" s="6"/>
      <c r="H36" s="6"/>
      <c r="O36" s="13"/>
      <c r="P36" s="17" t="n">
        <v>42887</v>
      </c>
      <c r="Q36" s="17" t="n">
        <v>42916</v>
      </c>
      <c r="R36" s="15"/>
      <c r="S36" s="15" t="n">
        <v>60641</v>
      </c>
      <c r="T36" s="15" t="n">
        <v>62740</v>
      </c>
      <c r="U36" s="15" t="n">
        <v>15000</v>
      </c>
      <c r="V36" s="15" t="n">
        <v>11619</v>
      </c>
      <c r="W36" s="15" t="n">
        <f aca="false">SUM(S36:V36)</f>
        <v>150000</v>
      </c>
      <c r="X36" s="16"/>
    </row>
    <row r="37" customFormat="false" ht="15.75" hidden="false" customHeight="false" outlineLevel="0" collapsed="false">
      <c r="A37" s="1" t="s">
        <v>33</v>
      </c>
      <c r="B37" s="2" t="n">
        <v>27609</v>
      </c>
      <c r="C37" s="1" t="s">
        <v>13</v>
      </c>
      <c r="D37" s="6" t="n">
        <v>15000</v>
      </c>
      <c r="E37" s="1" t="s">
        <v>34</v>
      </c>
      <c r="H37" s="6"/>
      <c r="I37" s="6"/>
      <c r="K37" s="1" t="n">
        <v>15000</v>
      </c>
      <c r="O37" s="13"/>
      <c r="P37" s="17" t="n">
        <v>42917</v>
      </c>
      <c r="Q37" s="17" t="n">
        <v>401768</v>
      </c>
      <c r="R37" s="15"/>
      <c r="S37" s="15" t="n">
        <v>27112</v>
      </c>
      <c r="T37" s="15" t="n">
        <v>102740</v>
      </c>
      <c r="U37" s="15" t="n">
        <v>15000</v>
      </c>
      <c r="V37" s="15" t="n">
        <v>5148</v>
      </c>
      <c r="W37" s="15" t="n">
        <f aca="false">SUM(S37:V37)</f>
        <v>150000</v>
      </c>
      <c r="X37" s="16"/>
    </row>
    <row r="38" customFormat="false" ht="15" hidden="false" customHeight="false" outlineLevel="0" collapsed="false">
      <c r="C38" s="7" t="n">
        <v>41060</v>
      </c>
      <c r="E38" s="1" t="s">
        <v>1</v>
      </c>
      <c r="F38" s="1" t="s">
        <v>17</v>
      </c>
      <c r="G38" s="6" t="n">
        <v>15000</v>
      </c>
      <c r="O38" s="18"/>
      <c r="P38" s="3"/>
      <c r="Q38" s="3"/>
      <c r="R38" s="3"/>
      <c r="S38" s="3"/>
      <c r="T38" s="3"/>
      <c r="U38" s="3"/>
      <c r="V38" s="3"/>
      <c r="W38" s="3"/>
      <c r="X38" s="16"/>
    </row>
    <row r="39" customFormat="false" ht="15" hidden="false" customHeight="false" outlineLevel="0" collapsed="false">
      <c r="O39" s="19"/>
      <c r="P39" s="20"/>
      <c r="Q39" s="20"/>
      <c r="R39" s="20"/>
      <c r="S39" s="20"/>
      <c r="T39" s="20"/>
      <c r="U39" s="20"/>
      <c r="V39" s="20"/>
      <c r="W39" s="20"/>
      <c r="X39" s="21"/>
    </row>
    <row r="40" customFormat="false" ht="15" hidden="false" customHeight="false" outlineLevel="0" collapsed="false">
      <c r="A40" s="1" t="s">
        <v>12</v>
      </c>
      <c r="B40" s="2" t="n">
        <v>27649</v>
      </c>
      <c r="C40" s="1" t="s">
        <v>13</v>
      </c>
      <c r="D40" s="6" t="n">
        <v>7500</v>
      </c>
      <c r="E40" s="1" t="s">
        <v>14</v>
      </c>
      <c r="H40" s="6"/>
      <c r="I40" s="6" t="n">
        <v>7500</v>
      </c>
      <c r="J40" s="6"/>
      <c r="K40" s="6"/>
      <c r="L40" s="6"/>
    </row>
    <row r="41" customFormat="false" ht="15" hidden="false" customHeight="false" outlineLevel="0" collapsed="false">
      <c r="C41" s="7" t="n">
        <v>39233</v>
      </c>
      <c r="F41" s="1" t="s">
        <v>22</v>
      </c>
      <c r="G41" s="6" t="n">
        <v>7500</v>
      </c>
    </row>
    <row r="42" customFormat="false" ht="15" hidden="false" customHeight="false" outlineLevel="0" collapsed="false">
      <c r="C42" s="7"/>
    </row>
    <row r="43" customFormat="false" ht="15" hidden="false" customHeight="false" outlineLevel="0" collapsed="false">
      <c r="A43" s="1" t="s">
        <v>35</v>
      </c>
      <c r="C43" s="1" t="s">
        <v>1</v>
      </c>
      <c r="D43" s="6" t="n">
        <v>800</v>
      </c>
      <c r="E43" s="1" t="s">
        <v>36</v>
      </c>
      <c r="F43" s="1" t="s">
        <v>37</v>
      </c>
      <c r="G43" s="6" t="n">
        <v>800</v>
      </c>
      <c r="H43" s="6"/>
      <c r="J43" s="1" t="n">
        <v>800</v>
      </c>
      <c r="L43" s="6"/>
    </row>
    <row r="44" customFormat="false" ht="15" hidden="false" customHeight="false" outlineLevel="0" collapsed="false">
      <c r="A44" s="1" t="s">
        <v>35</v>
      </c>
      <c r="C44" s="1" t="s">
        <v>1</v>
      </c>
      <c r="D44" s="6" t="n">
        <v>42500</v>
      </c>
      <c r="E44" s="1" t="s">
        <v>36</v>
      </c>
      <c r="F44" s="1" t="s">
        <v>22</v>
      </c>
      <c r="G44" s="6" t="n">
        <v>42500</v>
      </c>
      <c r="H44" s="6"/>
      <c r="J44" s="1" t="n">
        <v>42500</v>
      </c>
      <c r="L44" s="6"/>
    </row>
    <row r="46" customFormat="false" ht="15" hidden="false" customHeight="false" outlineLevel="0" collapsed="false">
      <c r="F46" s="1" t="s">
        <v>38</v>
      </c>
      <c r="G46" s="6" t="n">
        <v>106700</v>
      </c>
      <c r="H46" s="6"/>
    </row>
    <row r="47" customFormat="false" ht="15.75" hidden="false" customHeight="false" outlineLevel="0" collapsed="false">
      <c r="F47" s="1" t="s">
        <v>39</v>
      </c>
      <c r="G47" s="22" t="n">
        <v>150000</v>
      </c>
      <c r="H47" s="6"/>
      <c r="I47" s="6" t="n">
        <f aca="false">SUM(I7:I44)-5000</f>
        <v>70228</v>
      </c>
      <c r="J47" s="1" t="n">
        <f aca="false">SUM(J7:J45)</f>
        <v>49035</v>
      </c>
      <c r="K47" s="1" t="n">
        <f aca="false">SUM(K7:K45)</f>
        <v>15000</v>
      </c>
      <c r="L47" s="1" t="n">
        <f aca="false">SUM(L7:L45)</f>
        <v>15737</v>
      </c>
      <c r="M47" s="22" t="n">
        <f aca="false">SUM(I47:L47)</f>
        <v>150000</v>
      </c>
    </row>
    <row r="52" customFormat="false" ht="15" hidden="false" customHeight="false" outlineLevel="0" collapsed="false">
      <c r="C52" s="7" t="n">
        <v>37408</v>
      </c>
      <c r="D52" s="7" t="n">
        <v>37437</v>
      </c>
      <c r="J52" s="7" t="n">
        <v>37438</v>
      </c>
      <c r="K52" s="7" t="n">
        <v>37772</v>
      </c>
      <c r="P52" s="7" t="n">
        <v>37773</v>
      </c>
      <c r="Q52" s="7" t="n">
        <v>38077</v>
      </c>
      <c r="V52" s="7" t="n">
        <v>37712</v>
      </c>
      <c r="W52" s="7" t="n">
        <v>42886</v>
      </c>
      <c r="AB52" s="7" t="n">
        <v>42887</v>
      </c>
      <c r="AC52" s="7" t="n">
        <v>42916</v>
      </c>
      <c r="AH52" s="7" t="n">
        <v>42917</v>
      </c>
      <c r="AI52" s="7" t="n">
        <v>401768</v>
      </c>
    </row>
    <row r="53" customFormat="false" ht="15" hidden="false" customHeight="false" outlineLevel="0" collapsed="false">
      <c r="C53" s="7" t="s">
        <v>8</v>
      </c>
      <c r="D53" s="7" t="s">
        <v>29</v>
      </c>
      <c r="E53" s="1" t="s">
        <v>40</v>
      </c>
      <c r="F53" s="1" t="s">
        <v>41</v>
      </c>
      <c r="J53" s="7" t="s">
        <v>8</v>
      </c>
      <c r="K53" s="7" t="s">
        <v>29</v>
      </c>
      <c r="L53" s="1" t="s">
        <v>40</v>
      </c>
      <c r="M53" s="1" t="s">
        <v>41</v>
      </c>
      <c r="P53" s="7" t="s">
        <v>8</v>
      </c>
      <c r="Q53" s="7" t="s">
        <v>29</v>
      </c>
      <c r="R53" s="1" t="s">
        <v>40</v>
      </c>
      <c r="S53" s="1" t="s">
        <v>41</v>
      </c>
      <c r="V53" s="7" t="s">
        <v>8</v>
      </c>
      <c r="W53" s="7" t="s">
        <v>29</v>
      </c>
      <c r="X53" s="1" t="s">
        <v>40</v>
      </c>
      <c r="Y53" s="1" t="s">
        <v>41</v>
      </c>
      <c r="AB53" s="7" t="s">
        <v>8</v>
      </c>
      <c r="AC53" s="7" t="s">
        <v>29</v>
      </c>
      <c r="AD53" s="1" t="s">
        <v>40</v>
      </c>
      <c r="AE53" s="1" t="s">
        <v>41</v>
      </c>
      <c r="AH53" s="7" t="s">
        <v>8</v>
      </c>
      <c r="AI53" s="7" t="s">
        <v>29</v>
      </c>
      <c r="AJ53" s="1" t="s">
        <v>40</v>
      </c>
      <c r="AK53" s="1" t="s">
        <v>41</v>
      </c>
    </row>
    <row r="54" customFormat="false" ht="15" hidden="false" customHeight="false" outlineLevel="0" collapsed="false">
      <c r="B54" s="2" t="n">
        <v>27641</v>
      </c>
      <c r="C54" s="1" t="n">
        <v>14265</v>
      </c>
      <c r="D54" s="1" t="n">
        <v>5735</v>
      </c>
      <c r="J54" s="1" t="n">
        <v>14265</v>
      </c>
      <c r="K54" s="1" t="n">
        <v>5735</v>
      </c>
      <c r="P54" s="1" t="n">
        <v>14265</v>
      </c>
      <c r="Q54" s="1" t="n">
        <v>5735</v>
      </c>
      <c r="V54" s="1" t="n">
        <v>14265</v>
      </c>
      <c r="W54" s="1" t="n">
        <v>5735</v>
      </c>
      <c r="AB54" s="1" t="n">
        <v>14265</v>
      </c>
      <c r="AC54" s="1" t="n">
        <v>5735</v>
      </c>
      <c r="AH54" s="1" t="n">
        <v>14265</v>
      </c>
      <c r="AI54" s="1" t="n">
        <v>5735</v>
      </c>
    </row>
    <row r="55" customFormat="false" ht="15" hidden="false" customHeight="false" outlineLevel="0" collapsed="false">
      <c r="B55" s="2" t="n">
        <v>27608</v>
      </c>
      <c r="C55" s="1" t="n">
        <v>5882</v>
      </c>
      <c r="F55" s="1" t="n">
        <v>4118</v>
      </c>
      <c r="J55" s="1" t="n">
        <v>5882</v>
      </c>
      <c r="M55" s="1" t="n">
        <v>4118</v>
      </c>
      <c r="P55" s="1" t="n">
        <v>5882</v>
      </c>
      <c r="S55" s="1" t="n">
        <v>4118</v>
      </c>
      <c r="V55" s="1" t="n">
        <v>5882</v>
      </c>
      <c r="Y55" s="1" t="n">
        <v>4118</v>
      </c>
      <c r="AB55" s="1" t="n">
        <v>0</v>
      </c>
      <c r="AE55" s="1" t="n">
        <v>0</v>
      </c>
      <c r="AH55" s="1" t="n">
        <v>0</v>
      </c>
      <c r="AK55" s="1" t="n">
        <v>0</v>
      </c>
    </row>
    <row r="56" customFormat="false" ht="15" hidden="false" customHeight="false" outlineLevel="0" collapsed="false">
      <c r="B56" s="2" t="n">
        <v>27604</v>
      </c>
      <c r="C56" s="1" t="n">
        <v>2005</v>
      </c>
      <c r="F56" s="1" t="n">
        <v>3295</v>
      </c>
      <c r="J56" s="1" t="n">
        <v>2005</v>
      </c>
      <c r="M56" s="1" t="n">
        <v>3295</v>
      </c>
      <c r="P56" s="1" t="s">
        <v>1</v>
      </c>
      <c r="S56" s="1" t="n">
        <v>3295</v>
      </c>
      <c r="V56" s="1" t="s">
        <v>1</v>
      </c>
      <c r="Y56" s="1" t="n">
        <v>3295</v>
      </c>
      <c r="AB56" s="1" t="s">
        <v>1</v>
      </c>
      <c r="AE56" s="1" t="n">
        <v>3295</v>
      </c>
      <c r="AH56" s="1" t="s">
        <v>1</v>
      </c>
      <c r="AK56" s="1" t="n">
        <v>3295</v>
      </c>
    </row>
    <row r="57" customFormat="false" ht="15" hidden="false" customHeight="false" outlineLevel="0" collapsed="false">
      <c r="B57" s="2" t="n">
        <v>27605</v>
      </c>
      <c r="C57" s="1" t="n">
        <v>2700</v>
      </c>
      <c r="J57" s="1" t="n">
        <v>2700</v>
      </c>
      <c r="P57" s="1" t="n">
        <v>2700</v>
      </c>
      <c r="V57" s="1" t="n">
        <v>2700</v>
      </c>
      <c r="AB57" s="1" t="n">
        <v>2700</v>
      </c>
      <c r="AH57" s="1" t="n">
        <v>2700</v>
      </c>
    </row>
    <row r="58" customFormat="false" ht="15" hidden="false" customHeight="false" outlineLevel="0" collapsed="false">
      <c r="B58" s="2" t="n">
        <v>27622</v>
      </c>
      <c r="C58" s="1" t="n">
        <v>2647</v>
      </c>
      <c r="F58" s="1" t="n">
        <v>1853</v>
      </c>
      <c r="J58" s="1" t="n">
        <v>2647</v>
      </c>
      <c r="M58" s="1" t="n">
        <v>1853</v>
      </c>
      <c r="P58" s="1" t="n">
        <v>2647</v>
      </c>
      <c r="S58" s="1" t="n">
        <v>1853</v>
      </c>
      <c r="V58" s="1" t="n">
        <v>2647</v>
      </c>
      <c r="Y58" s="1" t="n">
        <v>1853</v>
      </c>
      <c r="AB58" s="1" t="n">
        <v>2647</v>
      </c>
      <c r="AE58" s="1" t="n">
        <v>1853</v>
      </c>
      <c r="AH58" s="1" t="n">
        <v>2647</v>
      </c>
      <c r="AK58" s="1" t="n">
        <v>1853</v>
      </c>
    </row>
    <row r="59" customFormat="false" ht="15" hidden="false" customHeight="false" outlineLevel="0" collapsed="false">
      <c r="B59" s="2" t="n">
        <v>27607</v>
      </c>
      <c r="C59" s="1" t="n">
        <v>1700</v>
      </c>
      <c r="J59" s="1" t="n">
        <v>1700</v>
      </c>
      <c r="P59" s="1" t="n">
        <v>5000</v>
      </c>
      <c r="V59" s="1" t="n">
        <v>0</v>
      </c>
      <c r="AB59" s="1" t="n">
        <v>0</v>
      </c>
      <c r="AH59" s="1" t="n">
        <v>0</v>
      </c>
    </row>
    <row r="60" customFormat="false" ht="15" hidden="false" customHeight="false" outlineLevel="0" collapsed="false">
      <c r="B60" s="2" t="n">
        <v>27642</v>
      </c>
      <c r="J60" s="1" t="n">
        <v>33529</v>
      </c>
      <c r="K60" s="1" t="s">
        <v>1</v>
      </c>
      <c r="M60" s="1" t="n">
        <v>6471</v>
      </c>
      <c r="P60" s="1" t="n">
        <v>33529</v>
      </c>
      <c r="Q60" s="1" t="s">
        <v>1</v>
      </c>
      <c r="S60" s="1" t="n">
        <v>6471</v>
      </c>
      <c r="V60" s="1" t="n">
        <v>33529</v>
      </c>
      <c r="W60" s="1" t="s">
        <v>1</v>
      </c>
      <c r="Y60" s="1" t="n">
        <v>6471</v>
      </c>
      <c r="AB60" s="1" t="n">
        <v>33529</v>
      </c>
      <c r="AC60" s="1" t="s">
        <v>1</v>
      </c>
      <c r="AE60" s="1" t="n">
        <v>6471</v>
      </c>
      <c r="AH60" s="1" t="n">
        <v>0</v>
      </c>
      <c r="AI60" s="1" t="s">
        <v>1</v>
      </c>
      <c r="AK60" s="1" t="n">
        <v>0</v>
      </c>
    </row>
    <row r="61" customFormat="false" ht="15" hidden="false" customHeight="false" outlineLevel="0" collapsed="false">
      <c r="B61" s="2" t="n">
        <v>27649</v>
      </c>
      <c r="C61" s="1" t="n">
        <v>7500</v>
      </c>
      <c r="J61" s="1" t="n">
        <v>7500</v>
      </c>
      <c r="P61" s="1" t="n">
        <v>7500</v>
      </c>
      <c r="V61" s="1" t="n">
        <v>7500</v>
      </c>
      <c r="AB61" s="1" t="n">
        <v>7500</v>
      </c>
      <c r="AH61" s="1" t="n">
        <v>7500</v>
      </c>
    </row>
    <row r="62" customFormat="false" ht="15" hidden="false" customHeight="false" outlineLevel="0" collapsed="false">
      <c r="B62" s="2" t="n">
        <v>27609</v>
      </c>
      <c r="E62" s="1" t="n">
        <v>15000</v>
      </c>
      <c r="L62" s="1" t="n">
        <v>15000</v>
      </c>
      <c r="R62" s="1" t="n">
        <v>15000</v>
      </c>
      <c r="X62" s="1" t="n">
        <v>15000</v>
      </c>
      <c r="AD62" s="1" t="n">
        <v>15000</v>
      </c>
      <c r="AJ62" s="1" t="n">
        <v>15000</v>
      </c>
    </row>
    <row r="63" customFormat="false" ht="15" hidden="false" customHeight="false" outlineLevel="0" collapsed="false">
      <c r="B63" s="2" t="s">
        <v>42</v>
      </c>
      <c r="D63" s="1" t="n">
        <v>83300</v>
      </c>
      <c r="K63" s="1" t="n">
        <v>43300</v>
      </c>
      <c r="Q63" s="1" t="n">
        <f aca="false">43300-1295</f>
        <v>42005</v>
      </c>
      <c r="W63" s="1" t="n">
        <v>47005</v>
      </c>
      <c r="AC63" s="1" t="n">
        <v>57005</v>
      </c>
      <c r="AI63" s="1" t="n">
        <v>97005</v>
      </c>
    </row>
    <row r="65" customFormat="false" ht="15" hidden="false" customHeight="false" outlineLevel="0" collapsed="false">
      <c r="C65" s="1" t="n">
        <f aca="false">SUM(C54:C64)</f>
        <v>36699</v>
      </c>
      <c r="D65" s="1" t="n">
        <f aca="false">SUM(D54:D64)</f>
        <v>89035</v>
      </c>
      <c r="E65" s="1" t="n">
        <f aca="false">SUM(E54:E64)</f>
        <v>15000</v>
      </c>
      <c r="F65" s="1" t="n">
        <f aca="false">SUM(F54:F64)</f>
        <v>9266</v>
      </c>
      <c r="G65" s="1" t="n">
        <f aca="false">SUM(C65:F65)</f>
        <v>150000</v>
      </c>
      <c r="J65" s="1" t="n">
        <f aca="false">SUM(J54:J64)</f>
        <v>70228</v>
      </c>
      <c r="K65" s="1" t="n">
        <f aca="false">SUM(K54:K64)</f>
        <v>49035</v>
      </c>
      <c r="L65" s="1" t="n">
        <f aca="false">SUM(L54:L64)</f>
        <v>15000</v>
      </c>
      <c r="M65" s="1" t="n">
        <f aca="false">SUM(M54:M64)</f>
        <v>15737</v>
      </c>
      <c r="N65" s="1" t="n">
        <f aca="false">SUM(J65:M65)</f>
        <v>150000</v>
      </c>
      <c r="P65" s="1" t="n">
        <f aca="false">SUM(P54:P64)</f>
        <v>71523</v>
      </c>
      <c r="Q65" s="1" t="n">
        <f aca="false">SUM(Q54:Q64)</f>
        <v>47740</v>
      </c>
      <c r="R65" s="1" t="n">
        <f aca="false">SUM(R54:R64)</f>
        <v>15000</v>
      </c>
      <c r="S65" s="1" t="n">
        <f aca="false">SUM(S54:S64)</f>
        <v>15737</v>
      </c>
      <c r="T65" s="1" t="n">
        <f aca="false">SUM(P65:S65)</f>
        <v>150000</v>
      </c>
      <c r="V65" s="1" t="n">
        <f aca="false">SUM(V54:V64)</f>
        <v>66523</v>
      </c>
      <c r="W65" s="1" t="n">
        <f aca="false">SUM(W54:W64)</f>
        <v>52740</v>
      </c>
      <c r="X65" s="1" t="n">
        <f aca="false">SUM(X54:X64)</f>
        <v>15000</v>
      </c>
      <c r="Y65" s="1" t="n">
        <f aca="false">SUM(Y54:Y64)</f>
        <v>15737</v>
      </c>
      <c r="Z65" s="1" t="n">
        <f aca="false">SUM(V65:Y65)</f>
        <v>150000</v>
      </c>
      <c r="AB65" s="1" t="n">
        <f aca="false">SUM(AB54:AB64)</f>
        <v>60641</v>
      </c>
      <c r="AC65" s="1" t="n">
        <f aca="false">SUM(AC54:AC64)</f>
        <v>62740</v>
      </c>
      <c r="AD65" s="1" t="n">
        <f aca="false">SUM(AD54:AD64)</f>
        <v>15000</v>
      </c>
      <c r="AE65" s="1" t="n">
        <f aca="false">SUM(AE54:AE64)</f>
        <v>11619</v>
      </c>
      <c r="AF65" s="1" t="n">
        <f aca="false">SUM(AB65:AE65)</f>
        <v>150000</v>
      </c>
      <c r="AH65" s="1" t="n">
        <f aca="false">SUM(AH54:AH64)</f>
        <v>27112</v>
      </c>
      <c r="AI65" s="1" t="n">
        <f aca="false">SUM(AI54:AI64)</f>
        <v>102740</v>
      </c>
      <c r="AJ65" s="1" t="n">
        <f aca="false">SUM(AJ54:AJ64)</f>
        <v>15000</v>
      </c>
      <c r="AK65" s="1" t="n">
        <f aca="false">SUM(AK54:AK64)</f>
        <v>5148</v>
      </c>
      <c r="AL65" s="1" t="n">
        <f aca="false">SUM(AH65:AK65)</f>
        <v>150000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23" width="12.42"/>
    <col collapsed="false" customWidth="true" hidden="false" outlineLevel="0" max="3" min="3" style="0" width="10.41"/>
    <col collapsed="false" customWidth="true" hidden="false" outlineLevel="0" max="4" min="4" style="0" width="8.56"/>
    <col collapsed="false" customWidth="true" hidden="false" outlineLevel="0" max="5" min="5" style="0" width="14.99"/>
    <col collapsed="false" customWidth="true" hidden="false" outlineLevel="0" max="6" min="6" style="0" width="16.28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G3" s="24"/>
    </row>
    <row r="4" customFormat="false" ht="12.75" hidden="false" customHeight="false" outlineLevel="0" collapsed="false">
      <c r="E4" s="23" t="s">
        <v>1</v>
      </c>
      <c r="F4" s="23" t="s">
        <v>1</v>
      </c>
      <c r="G4" s="25" t="s">
        <v>1</v>
      </c>
    </row>
    <row r="5" customFormat="false" ht="12.75" hidden="false" customHeight="false" outlineLevel="0" collapsed="false">
      <c r="A5" s="23" t="s">
        <v>2</v>
      </c>
      <c r="B5" s="23" t="s">
        <v>3</v>
      </c>
      <c r="C5" s="23" t="s">
        <v>43</v>
      </c>
      <c r="D5" s="23" t="s">
        <v>5</v>
      </c>
      <c r="E5" s="23" t="s">
        <v>6</v>
      </c>
      <c r="F5" s="23" t="s">
        <v>7</v>
      </c>
      <c r="G5" s="23" t="s">
        <v>5</v>
      </c>
    </row>
    <row r="6" customFormat="false" ht="12.75" hidden="false" customHeight="false" outlineLevel="0" collapsed="false">
      <c r="G6" s="0" t="s">
        <v>1</v>
      </c>
      <c r="H6" s="0" t="s">
        <v>8</v>
      </c>
      <c r="I6" s="0" t="s">
        <v>9</v>
      </c>
      <c r="J6" s="0" t="s">
        <v>40</v>
      </c>
      <c r="K6" s="0" t="s">
        <v>11</v>
      </c>
    </row>
    <row r="7" customFormat="false" ht="12.75" hidden="false" customHeight="false" outlineLevel="0" collapsed="false">
      <c r="A7" s="0" t="s">
        <v>12</v>
      </c>
      <c r="B7" s="23" t="n">
        <v>27641</v>
      </c>
      <c r="C7" s="0" t="s">
        <v>44</v>
      </c>
      <c r="D7" s="26" t="n">
        <v>20000</v>
      </c>
      <c r="E7" s="0" t="s">
        <v>14</v>
      </c>
      <c r="F7" s="0" t="s">
        <v>16</v>
      </c>
      <c r="G7" s="26" t="n">
        <v>4265</v>
      </c>
      <c r="H7" s="26" t="n">
        <f aca="false">G7+G9</f>
        <v>4265</v>
      </c>
    </row>
    <row r="8" customFormat="false" ht="12.75" hidden="false" customHeight="false" outlineLevel="0" collapsed="false">
      <c r="D8" s="26" t="s">
        <v>1</v>
      </c>
      <c r="E8" s="0" t="s">
        <v>15</v>
      </c>
      <c r="F8" s="0" t="s">
        <v>16</v>
      </c>
      <c r="G8" s="26" t="n">
        <v>3735</v>
      </c>
      <c r="I8" s="26" t="n">
        <v>3735</v>
      </c>
      <c r="J8" s="26"/>
    </row>
    <row r="9" customFormat="false" ht="12.75" hidden="false" customHeight="false" outlineLevel="0" collapsed="false">
      <c r="C9" s="0" t="s">
        <v>44</v>
      </c>
      <c r="D9" s="26" t="s">
        <v>1</v>
      </c>
      <c r="E9" s="0" t="s">
        <v>14</v>
      </c>
      <c r="F9" s="0" t="s">
        <v>17</v>
      </c>
      <c r="G9" s="26" t="n">
        <v>0</v>
      </c>
    </row>
    <row r="10" customFormat="false" ht="12.75" hidden="false" customHeight="false" outlineLevel="0" collapsed="false">
      <c r="D10" s="26"/>
      <c r="E10" s="0" t="s">
        <v>15</v>
      </c>
      <c r="F10" s="0" t="s">
        <v>17</v>
      </c>
      <c r="G10" s="26" t="n">
        <v>12000</v>
      </c>
      <c r="I10" s="26" t="n">
        <v>12000</v>
      </c>
    </row>
    <row r="11" customFormat="false" ht="12.75" hidden="false" customHeight="false" outlineLevel="0" collapsed="false">
      <c r="D11" s="26"/>
      <c r="G11" s="26"/>
    </row>
    <row r="12" customFormat="false" ht="12.75" hidden="false" customHeight="false" outlineLevel="0" collapsed="false">
      <c r="A12" s="0" t="s">
        <v>18</v>
      </c>
      <c r="B12" s="23" t="n">
        <v>27608</v>
      </c>
      <c r="C12" s="0" t="s">
        <v>45</v>
      </c>
      <c r="D12" s="26" t="n">
        <v>10000</v>
      </c>
      <c r="E12" s="0" t="s">
        <v>14</v>
      </c>
      <c r="F12" s="0" t="s">
        <v>17</v>
      </c>
      <c r="G12" s="26" t="n">
        <v>5882</v>
      </c>
      <c r="H12" s="26" t="n">
        <f aca="false">G12</f>
        <v>5882</v>
      </c>
    </row>
    <row r="13" customFormat="false" ht="12.75" hidden="false" customHeight="false" outlineLevel="0" collapsed="false">
      <c r="D13" s="26"/>
      <c r="E13" s="0" t="s">
        <v>19</v>
      </c>
      <c r="F13" s="0" t="s">
        <v>17</v>
      </c>
      <c r="G13" s="26" t="n">
        <f aca="false">10000-G12</f>
        <v>4118</v>
      </c>
      <c r="K13" s="26" t="n">
        <f aca="false">G13</f>
        <v>4118</v>
      </c>
    </row>
    <row r="14" customFormat="false" ht="12.75" hidden="false" customHeight="false" outlineLevel="0" collapsed="false">
      <c r="D14" s="26"/>
      <c r="G14" s="26"/>
    </row>
    <row r="15" customFormat="false" ht="12.75" hidden="false" customHeight="false" outlineLevel="0" collapsed="false">
      <c r="A15" s="0" t="s">
        <v>20</v>
      </c>
      <c r="B15" s="23" t="n">
        <v>27604</v>
      </c>
      <c r="C15" s="0" t="s">
        <v>46</v>
      </c>
      <c r="D15" s="26" t="n">
        <v>5300</v>
      </c>
      <c r="E15" s="0" t="s">
        <v>14</v>
      </c>
      <c r="F15" s="0" t="s">
        <v>1</v>
      </c>
      <c r="G15" s="26" t="n">
        <v>2005</v>
      </c>
      <c r="H15" s="26" t="n">
        <f aca="false">G15</f>
        <v>2005</v>
      </c>
    </row>
    <row r="16" customFormat="false" ht="12.75" hidden="false" customHeight="false" outlineLevel="0" collapsed="false">
      <c r="D16" s="26"/>
      <c r="E16" s="0" t="s">
        <v>21</v>
      </c>
      <c r="G16" s="26" t="n">
        <v>3295</v>
      </c>
      <c r="K16" s="26" t="n">
        <f aca="false">G16</f>
        <v>3295</v>
      </c>
    </row>
    <row r="17" customFormat="false" ht="12.75" hidden="false" customHeight="false" outlineLevel="0" collapsed="false">
      <c r="D17" s="26"/>
      <c r="E17" s="27" t="s">
        <v>47</v>
      </c>
      <c r="F17" s="0" t="s">
        <v>17</v>
      </c>
      <c r="G17" s="26" t="n">
        <v>3300</v>
      </c>
    </row>
    <row r="18" customFormat="false" ht="12.75" hidden="false" customHeight="false" outlineLevel="0" collapsed="false">
      <c r="D18" s="26"/>
      <c r="E18" s="27" t="s">
        <v>47</v>
      </c>
      <c r="F18" s="0" t="s">
        <v>22</v>
      </c>
      <c r="G18" s="26" t="n">
        <v>2000</v>
      </c>
    </row>
    <row r="19" customFormat="false" ht="12.75" hidden="false" customHeight="false" outlineLevel="0" collapsed="false">
      <c r="D19" s="26"/>
      <c r="G19" s="26"/>
    </row>
    <row r="20" customFormat="false" ht="12.75" hidden="false" customHeight="false" outlineLevel="0" collapsed="false">
      <c r="B20" s="23" t="n">
        <v>27605</v>
      </c>
      <c r="C20" s="0" t="s">
        <v>45</v>
      </c>
      <c r="D20" s="26" t="n">
        <v>2700</v>
      </c>
      <c r="E20" s="0" t="s">
        <v>14</v>
      </c>
      <c r="F20" s="0" t="s">
        <v>17</v>
      </c>
      <c r="G20" s="26" t="n">
        <v>2700</v>
      </c>
      <c r="H20" s="26" t="n">
        <f aca="false">G20</f>
        <v>2700</v>
      </c>
    </row>
    <row r="21" customFormat="false" ht="12.75" hidden="false" customHeight="false" outlineLevel="0" collapsed="false">
      <c r="D21" s="26"/>
      <c r="G21" s="26"/>
    </row>
    <row r="22" customFormat="false" ht="12.75" hidden="false" customHeight="false" outlineLevel="0" collapsed="false">
      <c r="A22" s="0" t="s">
        <v>23</v>
      </c>
      <c r="B22" s="23" t="n">
        <v>27622</v>
      </c>
      <c r="C22" s="0" t="s">
        <v>48</v>
      </c>
      <c r="D22" s="26" t="n">
        <v>4500</v>
      </c>
      <c r="E22" s="0" t="s">
        <v>14</v>
      </c>
      <c r="F22" s="0" t="s">
        <v>17</v>
      </c>
      <c r="G22" s="26" t="n">
        <v>2647</v>
      </c>
      <c r="H22" s="26" t="n">
        <f aca="false">G22</f>
        <v>2647</v>
      </c>
    </row>
    <row r="23" customFormat="false" ht="12.75" hidden="false" customHeight="false" outlineLevel="0" collapsed="false">
      <c r="D23" s="26"/>
      <c r="E23" s="0" t="s">
        <v>21</v>
      </c>
      <c r="F23" s="0" t="s">
        <v>17</v>
      </c>
      <c r="G23" s="26" t="n">
        <v>1853</v>
      </c>
      <c r="K23" s="26" t="n">
        <f aca="false">G23</f>
        <v>1853</v>
      </c>
    </row>
    <row r="24" customFormat="false" ht="12.75" hidden="false" customHeight="false" outlineLevel="0" collapsed="false">
      <c r="D24" s="26"/>
      <c r="G24" s="26" t="s">
        <v>1</v>
      </c>
    </row>
    <row r="25" customFormat="false" ht="12.75" hidden="false" customHeight="false" outlineLevel="0" collapsed="false">
      <c r="A25" s="0" t="s">
        <v>24</v>
      </c>
      <c r="B25" s="23" t="n">
        <v>27607</v>
      </c>
      <c r="C25" s="0" t="s">
        <v>49</v>
      </c>
      <c r="D25" s="26" t="n">
        <v>1700</v>
      </c>
      <c r="E25" s="0" t="s">
        <v>25</v>
      </c>
      <c r="F25" s="0" t="s">
        <v>17</v>
      </c>
      <c r="G25" s="26" t="n">
        <v>1700</v>
      </c>
      <c r="H25" s="26" t="n">
        <f aca="false">G25</f>
        <v>1700</v>
      </c>
    </row>
    <row r="26" customFormat="false" ht="12.75" hidden="false" customHeight="false" outlineLevel="0" collapsed="false">
      <c r="D26" s="26"/>
      <c r="G26" s="26" t="s">
        <v>1</v>
      </c>
    </row>
    <row r="27" customFormat="false" ht="12.75" hidden="false" customHeight="false" outlineLevel="0" collapsed="false">
      <c r="A27" s="0" t="s">
        <v>31</v>
      </c>
      <c r="B27" s="23" t="n">
        <v>27642</v>
      </c>
      <c r="C27" s="0" t="s">
        <v>45</v>
      </c>
      <c r="D27" s="26" t="n">
        <v>40000</v>
      </c>
      <c r="E27" s="0" t="s">
        <v>14</v>
      </c>
      <c r="F27" s="0" t="s">
        <v>22</v>
      </c>
      <c r="G27" s="26" t="n">
        <v>23529</v>
      </c>
      <c r="H27" s="26" t="n">
        <f aca="false">G27</f>
        <v>23529</v>
      </c>
    </row>
    <row r="28" customFormat="false" ht="12.75" hidden="false" customHeight="false" outlineLevel="0" collapsed="false">
      <c r="D28" s="26" t="s">
        <v>1</v>
      </c>
      <c r="E28" s="0" t="s">
        <v>15</v>
      </c>
      <c r="F28" s="0" t="s">
        <v>22</v>
      </c>
      <c r="G28" s="26" t="n">
        <f aca="false">40000-G27</f>
        <v>16471</v>
      </c>
      <c r="I28" s="26" t="n">
        <f aca="false">G28</f>
        <v>16471</v>
      </c>
      <c r="J28" s="26"/>
    </row>
    <row r="29" customFormat="false" ht="12.75" hidden="false" customHeight="false" outlineLevel="0" collapsed="false">
      <c r="D29" s="26"/>
      <c r="G29" s="26"/>
    </row>
    <row r="30" customFormat="false" ht="12.75" hidden="false" customHeight="false" outlineLevel="0" collapsed="false">
      <c r="A30" s="0" t="s">
        <v>50</v>
      </c>
      <c r="C30" s="0" t="s">
        <v>51</v>
      </c>
      <c r="D30" s="26" t="n">
        <v>15000</v>
      </c>
      <c r="E30" s="0" t="s">
        <v>10</v>
      </c>
      <c r="F30" s="0" t="s">
        <v>17</v>
      </c>
      <c r="G30" s="26" t="n">
        <v>15000</v>
      </c>
      <c r="H30" s="26" t="n">
        <f aca="false">G30</f>
        <v>15000</v>
      </c>
    </row>
    <row r="31" customFormat="false" ht="12.75" hidden="false" customHeight="false" outlineLevel="0" collapsed="false">
      <c r="E31" s="0" t="s">
        <v>52</v>
      </c>
    </row>
    <row r="33" customFormat="false" ht="12.75" hidden="false" customHeight="false" outlineLevel="0" collapsed="false">
      <c r="A33" s="0" t="s">
        <v>12</v>
      </c>
      <c r="B33" s="23" t="n">
        <v>27649</v>
      </c>
      <c r="C33" s="0" t="s">
        <v>51</v>
      </c>
      <c r="D33" s="26" t="n">
        <v>7500</v>
      </c>
      <c r="E33" s="0" t="s">
        <v>14</v>
      </c>
      <c r="F33" s="0" t="s">
        <v>22</v>
      </c>
      <c r="G33" s="26" t="n">
        <v>7500</v>
      </c>
      <c r="H33" s="26" t="n">
        <v>7500</v>
      </c>
      <c r="I33" s="26"/>
      <c r="J33" s="26"/>
      <c r="K33" s="26"/>
    </row>
    <row r="35" customFormat="false" ht="12.75" hidden="false" customHeight="false" outlineLevel="0" collapsed="false">
      <c r="A35" s="0" t="s">
        <v>35</v>
      </c>
      <c r="C35" s="0" t="s">
        <v>45</v>
      </c>
      <c r="D35" s="26" t="n">
        <v>42500</v>
      </c>
      <c r="E35" s="0" t="s">
        <v>36</v>
      </c>
      <c r="F35" s="0" t="s">
        <v>22</v>
      </c>
      <c r="G35" s="26" t="n">
        <v>42500</v>
      </c>
      <c r="K35" s="26" t="n">
        <f aca="false">G35</f>
        <v>42500</v>
      </c>
    </row>
    <row r="37" customFormat="false" ht="12.75" hidden="false" customHeight="false" outlineLevel="0" collapsed="false">
      <c r="G37" s="26" t="n">
        <f aca="false">SUM(G7:G36)</f>
        <v>154500</v>
      </c>
      <c r="H37" s="26" t="n">
        <f aca="false">SUM(H7:H35)</f>
        <v>65228</v>
      </c>
      <c r="I37" s="0" t="n">
        <f aca="false">SUM(I7:I36)</f>
        <v>32206</v>
      </c>
      <c r="K37" s="0" t="n">
        <f aca="false">SUM(K7:K36)</f>
        <v>51766</v>
      </c>
      <c r="L37" s="26" t="n">
        <f aca="false">SUM(H37:K37)</f>
        <v>149200</v>
      </c>
    </row>
    <row r="38" customFormat="false" ht="12.75" hidden="false" customHeight="false" outlineLevel="0" collapsed="false">
      <c r="G38" s="26" t="n">
        <f aca="false">G37-5300</f>
        <v>149200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23" width="12.42"/>
    <col collapsed="false" customWidth="true" hidden="false" outlineLevel="0" max="3" min="3" style="0" width="10.41"/>
    <col collapsed="false" customWidth="true" hidden="false" outlineLevel="0" max="4" min="4" style="0" width="8.56"/>
    <col collapsed="false" customWidth="true" hidden="false" outlineLevel="0" max="5" min="5" style="0" width="14.99"/>
    <col collapsed="false" customWidth="true" hidden="false" outlineLevel="0" max="6" min="6" style="0" width="16.28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G3" s="24"/>
    </row>
    <row r="4" customFormat="false" ht="12.75" hidden="false" customHeight="false" outlineLevel="0" collapsed="false">
      <c r="E4" s="23" t="s">
        <v>1</v>
      </c>
      <c r="F4" s="23" t="s">
        <v>1</v>
      </c>
      <c r="G4" s="25" t="s">
        <v>1</v>
      </c>
    </row>
    <row r="5" customFormat="false" ht="12.75" hidden="false" customHeight="false" outlineLevel="0" collapsed="false">
      <c r="A5" s="23" t="s">
        <v>2</v>
      </c>
      <c r="B5" s="23" t="s">
        <v>3</v>
      </c>
      <c r="C5" s="23" t="s">
        <v>43</v>
      </c>
      <c r="D5" s="23" t="s">
        <v>5</v>
      </c>
      <c r="E5" s="23" t="s">
        <v>6</v>
      </c>
      <c r="F5" s="23" t="s">
        <v>7</v>
      </c>
      <c r="G5" s="23" t="s">
        <v>5</v>
      </c>
    </row>
    <row r="6" customFormat="false" ht="12.75" hidden="false" customHeight="false" outlineLevel="0" collapsed="false">
      <c r="G6" s="0" t="s">
        <v>1</v>
      </c>
      <c r="H6" s="0" t="s">
        <v>8</v>
      </c>
      <c r="I6" s="0" t="s">
        <v>9</v>
      </c>
      <c r="J6" s="0" t="s">
        <v>11</v>
      </c>
    </row>
    <row r="7" customFormat="false" ht="12.75" hidden="false" customHeight="false" outlineLevel="0" collapsed="false">
      <c r="A7" s="0" t="s">
        <v>12</v>
      </c>
      <c r="B7" s="23" t="n">
        <v>27641</v>
      </c>
      <c r="C7" s="0" t="s">
        <v>44</v>
      </c>
      <c r="D7" s="26" t="n">
        <v>20000</v>
      </c>
      <c r="E7" s="0" t="s">
        <v>14</v>
      </c>
      <c r="F7" s="0" t="s">
        <v>16</v>
      </c>
      <c r="G7" s="26" t="n">
        <v>4706</v>
      </c>
      <c r="H7" s="26" t="n">
        <f aca="false">G7+G9</f>
        <v>11765</v>
      </c>
    </row>
    <row r="8" customFormat="false" ht="12.75" hidden="false" customHeight="false" outlineLevel="0" collapsed="false">
      <c r="D8" s="26" t="s">
        <v>1</v>
      </c>
      <c r="E8" s="0" t="s">
        <v>15</v>
      </c>
      <c r="F8" s="0" t="s">
        <v>16</v>
      </c>
      <c r="G8" s="26" t="n">
        <v>3294</v>
      </c>
      <c r="I8" s="26" t="n">
        <f aca="false">G8+G10</f>
        <v>8235</v>
      </c>
    </row>
    <row r="9" customFormat="false" ht="12.75" hidden="false" customHeight="false" outlineLevel="0" collapsed="false">
      <c r="C9" s="0" t="s">
        <v>44</v>
      </c>
      <c r="D9" s="26" t="s">
        <v>1</v>
      </c>
      <c r="E9" s="0" t="s">
        <v>14</v>
      </c>
      <c r="F9" s="0" t="s">
        <v>17</v>
      </c>
      <c r="G9" s="26" t="n">
        <v>7059</v>
      </c>
    </row>
    <row r="10" customFormat="false" ht="12.75" hidden="false" customHeight="false" outlineLevel="0" collapsed="false">
      <c r="D10" s="26"/>
      <c r="E10" s="0" t="s">
        <v>15</v>
      </c>
      <c r="F10" s="0" t="s">
        <v>17</v>
      </c>
      <c r="G10" s="26" t="n">
        <f aca="false">12000-G9</f>
        <v>4941</v>
      </c>
    </row>
    <row r="11" customFormat="false" ht="12.75" hidden="false" customHeight="false" outlineLevel="0" collapsed="false">
      <c r="D11" s="26"/>
      <c r="G11" s="26"/>
    </row>
    <row r="12" customFormat="false" ht="12.75" hidden="false" customHeight="false" outlineLevel="0" collapsed="false">
      <c r="A12" s="0" t="s">
        <v>18</v>
      </c>
      <c r="B12" s="23" t="n">
        <v>27608</v>
      </c>
      <c r="C12" s="0" t="s">
        <v>45</v>
      </c>
      <c r="D12" s="26" t="n">
        <v>10000</v>
      </c>
      <c r="E12" s="0" t="s">
        <v>14</v>
      </c>
      <c r="F12" s="0" t="s">
        <v>17</v>
      </c>
      <c r="G12" s="26" t="n">
        <v>5882</v>
      </c>
      <c r="H12" s="26" t="n">
        <f aca="false">G12</f>
        <v>5882</v>
      </c>
    </row>
    <row r="13" customFormat="false" ht="12.75" hidden="false" customHeight="false" outlineLevel="0" collapsed="false">
      <c r="D13" s="26"/>
      <c r="E13" s="0" t="s">
        <v>19</v>
      </c>
      <c r="F13" s="0" t="s">
        <v>17</v>
      </c>
      <c r="G13" s="26" t="n">
        <f aca="false">10000-G12</f>
        <v>4118</v>
      </c>
      <c r="J13" s="26" t="n">
        <f aca="false">G13</f>
        <v>4118</v>
      </c>
    </row>
    <row r="14" customFormat="false" ht="12.75" hidden="false" customHeight="false" outlineLevel="0" collapsed="false">
      <c r="D14" s="26"/>
      <c r="G14" s="26"/>
    </row>
    <row r="15" customFormat="false" ht="12.75" hidden="false" customHeight="false" outlineLevel="0" collapsed="false">
      <c r="A15" s="0" t="s">
        <v>20</v>
      </c>
      <c r="B15" s="23" t="n">
        <v>27604</v>
      </c>
      <c r="C15" s="0" t="s">
        <v>46</v>
      </c>
      <c r="D15" s="26" t="n">
        <v>5300</v>
      </c>
      <c r="E15" s="0" t="s">
        <v>14</v>
      </c>
      <c r="F15" s="0" t="s">
        <v>1</v>
      </c>
      <c r="G15" s="26" t="n">
        <v>2005</v>
      </c>
      <c r="H15" s="26" t="n">
        <f aca="false">G15</f>
        <v>2005</v>
      </c>
    </row>
    <row r="16" customFormat="false" ht="12.75" hidden="false" customHeight="false" outlineLevel="0" collapsed="false">
      <c r="D16" s="26"/>
      <c r="E16" s="0" t="s">
        <v>21</v>
      </c>
      <c r="G16" s="26" t="n">
        <v>3295</v>
      </c>
      <c r="J16" s="26" t="n">
        <f aca="false">G16</f>
        <v>3295</v>
      </c>
    </row>
    <row r="17" customFormat="false" ht="12.75" hidden="false" customHeight="false" outlineLevel="0" collapsed="false">
      <c r="D17" s="26"/>
      <c r="E17" s="27" t="s">
        <v>47</v>
      </c>
      <c r="F17" s="0" t="s">
        <v>17</v>
      </c>
      <c r="G17" s="26" t="n">
        <v>3300</v>
      </c>
    </row>
    <row r="18" customFormat="false" ht="12.75" hidden="false" customHeight="false" outlineLevel="0" collapsed="false">
      <c r="D18" s="26"/>
      <c r="E18" s="27" t="s">
        <v>47</v>
      </c>
      <c r="F18" s="0" t="s">
        <v>22</v>
      </c>
      <c r="G18" s="26" t="n">
        <v>2000</v>
      </c>
    </row>
    <row r="19" customFormat="false" ht="12.75" hidden="false" customHeight="false" outlineLevel="0" collapsed="false">
      <c r="D19" s="26"/>
      <c r="G19" s="26"/>
    </row>
    <row r="20" customFormat="false" ht="12.75" hidden="false" customHeight="false" outlineLevel="0" collapsed="false">
      <c r="B20" s="23" t="n">
        <v>27605</v>
      </c>
      <c r="C20" s="0" t="s">
        <v>45</v>
      </c>
      <c r="D20" s="26" t="n">
        <v>2700</v>
      </c>
      <c r="E20" s="0" t="s">
        <v>14</v>
      </c>
      <c r="F20" s="0" t="s">
        <v>17</v>
      </c>
      <c r="G20" s="26" t="n">
        <v>2700</v>
      </c>
      <c r="H20" s="26" t="n">
        <f aca="false">G20</f>
        <v>2700</v>
      </c>
    </row>
    <row r="21" customFormat="false" ht="12.75" hidden="false" customHeight="false" outlineLevel="0" collapsed="false">
      <c r="D21" s="26"/>
      <c r="G21" s="26"/>
    </row>
    <row r="22" customFormat="false" ht="12.75" hidden="false" customHeight="false" outlineLevel="0" collapsed="false">
      <c r="A22" s="0" t="s">
        <v>23</v>
      </c>
      <c r="B22" s="23" t="n">
        <v>27622</v>
      </c>
      <c r="C22" s="0" t="s">
        <v>48</v>
      </c>
      <c r="D22" s="26" t="n">
        <v>4500</v>
      </c>
      <c r="E22" s="0" t="s">
        <v>14</v>
      </c>
      <c r="F22" s="0" t="s">
        <v>17</v>
      </c>
      <c r="G22" s="26" t="n">
        <v>2647</v>
      </c>
      <c r="H22" s="26" t="n">
        <f aca="false">G22</f>
        <v>2647</v>
      </c>
    </row>
    <row r="23" customFormat="false" ht="12.75" hidden="false" customHeight="false" outlineLevel="0" collapsed="false">
      <c r="D23" s="26"/>
      <c r="E23" s="0" t="s">
        <v>21</v>
      </c>
      <c r="F23" s="0" t="s">
        <v>17</v>
      </c>
      <c r="G23" s="26" t="n">
        <v>1853</v>
      </c>
      <c r="J23" s="26" t="n">
        <f aca="false">G23</f>
        <v>1853</v>
      </c>
    </row>
    <row r="24" customFormat="false" ht="12.75" hidden="false" customHeight="false" outlineLevel="0" collapsed="false">
      <c r="D24" s="26"/>
      <c r="G24" s="26" t="s">
        <v>1</v>
      </c>
    </row>
    <row r="25" customFormat="false" ht="12.75" hidden="false" customHeight="false" outlineLevel="0" collapsed="false">
      <c r="A25" s="0" t="s">
        <v>24</v>
      </c>
      <c r="B25" s="23" t="n">
        <v>27607</v>
      </c>
      <c r="C25" s="0" t="s">
        <v>49</v>
      </c>
      <c r="D25" s="26" t="n">
        <v>1700</v>
      </c>
      <c r="E25" s="0" t="s">
        <v>14</v>
      </c>
      <c r="F25" s="0" t="s">
        <v>17</v>
      </c>
      <c r="G25" s="26" t="n">
        <v>1700</v>
      </c>
      <c r="H25" s="26" t="n">
        <f aca="false">G25</f>
        <v>1700</v>
      </c>
    </row>
    <row r="26" customFormat="false" ht="12.75" hidden="false" customHeight="false" outlineLevel="0" collapsed="false">
      <c r="D26" s="26"/>
      <c r="G26" s="26" t="s">
        <v>1</v>
      </c>
    </row>
    <row r="27" customFormat="false" ht="12.75" hidden="false" customHeight="false" outlineLevel="0" collapsed="false">
      <c r="A27" s="0" t="s">
        <v>31</v>
      </c>
      <c r="B27" s="23" t="n">
        <v>27642</v>
      </c>
      <c r="C27" s="0" t="s">
        <v>45</v>
      </c>
      <c r="D27" s="26" t="n">
        <v>40000</v>
      </c>
      <c r="E27" s="0" t="s">
        <v>14</v>
      </c>
      <c r="F27" s="0" t="s">
        <v>22</v>
      </c>
      <c r="G27" s="26" t="n">
        <v>23529</v>
      </c>
      <c r="H27" s="26" t="n">
        <f aca="false">G27</f>
        <v>23529</v>
      </c>
    </row>
    <row r="28" customFormat="false" ht="12.75" hidden="false" customHeight="false" outlineLevel="0" collapsed="false">
      <c r="D28" s="26" t="s">
        <v>1</v>
      </c>
      <c r="E28" s="0" t="s">
        <v>15</v>
      </c>
      <c r="F28" s="0" t="s">
        <v>22</v>
      </c>
      <c r="G28" s="26" t="n">
        <f aca="false">40000-G27</f>
        <v>16471</v>
      </c>
      <c r="I28" s="26" t="n">
        <f aca="false">G28</f>
        <v>16471</v>
      </c>
    </row>
    <row r="29" customFormat="false" ht="12.75" hidden="false" customHeight="false" outlineLevel="0" collapsed="false">
      <c r="D29" s="26"/>
      <c r="G29" s="26"/>
    </row>
    <row r="30" customFormat="false" ht="12.75" hidden="false" customHeight="false" outlineLevel="0" collapsed="false">
      <c r="A30" s="0" t="s">
        <v>50</v>
      </c>
      <c r="C30" s="0" t="s">
        <v>51</v>
      </c>
      <c r="D30" s="26" t="n">
        <v>15000</v>
      </c>
      <c r="E30" s="0" t="s">
        <v>10</v>
      </c>
      <c r="F30" s="0" t="s">
        <v>17</v>
      </c>
      <c r="G30" s="26" t="n">
        <v>15000</v>
      </c>
      <c r="H30" s="26" t="n">
        <f aca="false">G30</f>
        <v>15000</v>
      </c>
    </row>
    <row r="31" customFormat="false" ht="12.75" hidden="false" customHeight="false" outlineLevel="0" collapsed="false">
      <c r="E31" s="0" t="s">
        <v>52</v>
      </c>
    </row>
    <row r="35" customFormat="false" ht="12.75" hidden="false" customHeight="false" outlineLevel="0" collapsed="false">
      <c r="A35" s="0" t="s">
        <v>35</v>
      </c>
      <c r="C35" s="0" t="s">
        <v>45</v>
      </c>
      <c r="D35" s="26" t="n">
        <v>50000</v>
      </c>
      <c r="E35" s="0" t="s">
        <v>36</v>
      </c>
      <c r="F35" s="0" t="s">
        <v>22</v>
      </c>
      <c r="G35" s="26" t="n">
        <v>50000</v>
      </c>
      <c r="J35" s="26" t="n">
        <f aca="false">G35</f>
        <v>50000</v>
      </c>
    </row>
    <row r="37" customFormat="false" ht="12.75" hidden="false" customHeight="false" outlineLevel="0" collapsed="false">
      <c r="G37" s="26" t="n">
        <f aca="false">SUM(G7:G36)</f>
        <v>154500</v>
      </c>
      <c r="H37" s="26" t="n">
        <f aca="false">SUM(H7:H35)</f>
        <v>65228</v>
      </c>
      <c r="I37" s="0" t="n">
        <f aca="false">SUM(I7:I36)</f>
        <v>24706</v>
      </c>
      <c r="J37" s="0" t="n">
        <f aca="false">SUM(J7:J36)</f>
        <v>59266</v>
      </c>
      <c r="K37" s="26" t="n">
        <f aca="false">SUM(H37:J37)</f>
        <v>149200</v>
      </c>
    </row>
    <row r="38" customFormat="false" ht="12.75" hidden="false" customHeight="false" outlineLevel="0" collapsed="false">
      <c r="G38" s="26" t="n">
        <f aca="false">G37-5300</f>
        <v>149200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99"/>
    <col collapsed="false" customWidth="true" hidden="false" outlineLevel="0" max="3" min="3" style="0" width="12.28"/>
    <col collapsed="false" customWidth="true" hidden="false" outlineLevel="0" max="4" min="4" style="0" width="13.41"/>
  </cols>
  <sheetData>
    <row r="2" customFormat="false" ht="12.75" hidden="false" customHeight="false" outlineLevel="0" collapsed="false">
      <c r="A2" s="0" t="s">
        <v>0</v>
      </c>
    </row>
    <row r="4" customFormat="false" ht="12.75" hidden="false" customHeight="false" outlineLevel="0" collapsed="false">
      <c r="C4" s="23" t="s">
        <v>53</v>
      </c>
      <c r="D4" s="23" t="s">
        <v>53</v>
      </c>
    </row>
    <row r="5" customFormat="false" ht="12.75" hidden="false" customHeight="false" outlineLevel="0" collapsed="false">
      <c r="C5" s="23" t="s">
        <v>54</v>
      </c>
      <c r="D5" s="23" t="s">
        <v>55</v>
      </c>
      <c r="G5" s="28" t="s">
        <v>56</v>
      </c>
      <c r="H5" s="28"/>
    </row>
    <row r="6" customFormat="false" ht="12.75" hidden="false" customHeight="false" outlineLevel="0" collapsed="false">
      <c r="A6" s="23" t="s">
        <v>57</v>
      </c>
      <c r="B6" s="23"/>
      <c r="C6" s="23" t="s">
        <v>58</v>
      </c>
      <c r="D6" s="23" t="s">
        <v>58</v>
      </c>
      <c r="E6" s="23" t="s">
        <v>5</v>
      </c>
      <c r="F6" s="23" t="s">
        <v>59</v>
      </c>
      <c r="G6" s="29" t="s">
        <v>60</v>
      </c>
      <c r="H6" s="29" t="s">
        <v>61</v>
      </c>
    </row>
    <row r="8" customFormat="false" ht="12.75" hidden="false" customHeight="false" outlineLevel="0" collapsed="false">
      <c r="A8" s="0" t="s">
        <v>12</v>
      </c>
      <c r="B8" s="0" t="n">
        <v>27641</v>
      </c>
      <c r="C8" s="0" t="s">
        <v>15</v>
      </c>
      <c r="D8" s="0" t="s">
        <v>16</v>
      </c>
      <c r="E8" s="26" t="n">
        <v>8000</v>
      </c>
      <c r="F8" s="0" t="n">
        <v>30</v>
      </c>
      <c r="G8" s="0" t="n">
        <f aca="false">E8/E28</f>
        <v>0.0941176470588235</v>
      </c>
      <c r="H8" s="26" t="n">
        <f aca="false">50000*G8</f>
        <v>4705.88235294118</v>
      </c>
    </row>
    <row r="9" customFormat="false" ht="12.75" hidden="false" customHeight="false" outlineLevel="0" collapsed="false">
      <c r="C9" s="0" t="s">
        <v>15</v>
      </c>
      <c r="D9" s="0" t="s">
        <v>17</v>
      </c>
      <c r="E9" s="26" t="n">
        <v>12000</v>
      </c>
      <c r="F9" s="0" t="n">
        <v>30</v>
      </c>
      <c r="G9" s="0" t="n">
        <f aca="false">E9/E28</f>
        <v>0.141176470588235</v>
      </c>
      <c r="H9" s="26" t="n">
        <f aca="false">50000*G9</f>
        <v>7058.82352941177</v>
      </c>
    </row>
    <row r="10" customFormat="false" ht="12.75" hidden="false" customHeight="false" outlineLevel="0" collapsed="false">
      <c r="E10" s="26"/>
      <c r="H10" s="26" t="n">
        <f aca="false">50000*G10</f>
        <v>0</v>
      </c>
    </row>
    <row r="11" customFormat="false" ht="12.75" hidden="false" customHeight="false" outlineLevel="0" collapsed="false">
      <c r="A11" s="0" t="s">
        <v>18</v>
      </c>
      <c r="B11" s="0" t="n">
        <v>27608</v>
      </c>
      <c r="C11" s="0" t="s">
        <v>15</v>
      </c>
      <c r="D11" s="0" t="s">
        <v>17</v>
      </c>
      <c r="E11" s="26" t="n">
        <v>10000</v>
      </c>
      <c r="F11" s="0" t="n">
        <v>15</v>
      </c>
      <c r="G11" s="0" t="n">
        <f aca="false">E11/E28</f>
        <v>0.117647058823529</v>
      </c>
      <c r="H11" s="26" t="n">
        <f aca="false">50000*G11</f>
        <v>5882.35294117647</v>
      </c>
    </row>
    <row r="12" customFormat="false" ht="12.75" hidden="false" customHeight="false" outlineLevel="0" collapsed="false">
      <c r="E12" s="26"/>
      <c r="H12" s="26" t="n">
        <f aca="false">50000*G12</f>
        <v>0</v>
      </c>
    </row>
    <row r="13" customFormat="false" ht="12.75" hidden="false" customHeight="false" outlineLevel="0" collapsed="false">
      <c r="A13" s="0" t="s">
        <v>20</v>
      </c>
      <c r="B13" s="0" t="n">
        <v>27604</v>
      </c>
      <c r="C13" s="0" t="s">
        <v>15</v>
      </c>
      <c r="D13" s="0" t="s">
        <v>17</v>
      </c>
      <c r="E13" s="26" t="n">
        <v>6000</v>
      </c>
      <c r="F13" s="0" t="n">
        <v>15</v>
      </c>
      <c r="G13" s="0" t="n">
        <f aca="false">E13/E28</f>
        <v>0.0705882352941177</v>
      </c>
      <c r="H13" s="26" t="n">
        <f aca="false">50000*G13</f>
        <v>3529.41176470588</v>
      </c>
    </row>
    <row r="14" customFormat="false" ht="12.75" hidden="false" customHeight="false" outlineLevel="0" collapsed="false">
      <c r="B14" s="0" t="n">
        <v>27605</v>
      </c>
      <c r="C14" s="0" t="s">
        <v>15</v>
      </c>
      <c r="D14" s="0" t="s">
        <v>22</v>
      </c>
      <c r="E14" s="26" t="n">
        <v>2000</v>
      </c>
      <c r="F14" s="0" t="n">
        <v>15</v>
      </c>
      <c r="G14" s="0" t="n">
        <f aca="false">E14/E28</f>
        <v>0.0235294117647059</v>
      </c>
      <c r="H14" s="26" t="n">
        <f aca="false">50000*G14</f>
        <v>1176.47058823529</v>
      </c>
    </row>
    <row r="15" customFormat="false" ht="12.75" hidden="false" customHeight="false" outlineLevel="0" collapsed="false">
      <c r="E15" s="26"/>
      <c r="H15" s="26" t="n">
        <f aca="false">50000*G15</f>
        <v>0</v>
      </c>
    </row>
    <row r="16" customFormat="false" ht="12.75" hidden="false" customHeight="false" outlineLevel="0" collapsed="false">
      <c r="A16" s="0" t="s">
        <v>23</v>
      </c>
      <c r="B16" s="0" t="n">
        <v>27622</v>
      </c>
      <c r="C16" s="0" t="s">
        <v>36</v>
      </c>
      <c r="D16" s="0" t="s">
        <v>17</v>
      </c>
      <c r="E16" s="26" t="n">
        <v>4500</v>
      </c>
      <c r="F16" s="0" t="n">
        <v>12.25</v>
      </c>
      <c r="G16" s="0" t="n">
        <f aca="false">E16/E28</f>
        <v>0.0529411764705882</v>
      </c>
      <c r="H16" s="26" t="n">
        <f aca="false">50000*G16</f>
        <v>2647.05882352941</v>
      </c>
    </row>
    <row r="17" customFormat="false" ht="12.75" hidden="false" customHeight="false" outlineLevel="0" collapsed="false">
      <c r="C17" s="0" t="s">
        <v>62</v>
      </c>
      <c r="D17" s="0" t="s">
        <v>17</v>
      </c>
      <c r="E17" s="26"/>
      <c r="H17" s="26" t="n">
        <f aca="false">50000*G17</f>
        <v>0</v>
      </c>
    </row>
    <row r="18" customFormat="false" ht="12.75" hidden="false" customHeight="false" outlineLevel="0" collapsed="false">
      <c r="C18" s="0" t="s">
        <v>63</v>
      </c>
      <c r="D18" s="0" t="s">
        <v>17</v>
      </c>
      <c r="E18" s="26"/>
      <c r="H18" s="26" t="n">
        <f aca="false">50000*G18</f>
        <v>0</v>
      </c>
    </row>
    <row r="19" customFormat="false" ht="12.75" hidden="false" customHeight="false" outlineLevel="0" collapsed="false">
      <c r="E19" s="26"/>
      <c r="H19" s="26" t="n">
        <f aca="false">50000*G19</f>
        <v>0</v>
      </c>
    </row>
    <row r="20" customFormat="false" ht="12.75" hidden="false" customHeight="false" outlineLevel="0" collapsed="false">
      <c r="A20" s="0" t="s">
        <v>33</v>
      </c>
      <c r="C20" s="0" t="s">
        <v>62</v>
      </c>
      <c r="D20" s="0" t="s">
        <v>17</v>
      </c>
      <c r="E20" s="26" t="n">
        <v>15000</v>
      </c>
      <c r="F20" s="0" t="n">
        <v>5</v>
      </c>
      <c r="H20" s="26" t="n">
        <f aca="false">50000*G20</f>
        <v>0</v>
      </c>
    </row>
    <row r="21" customFormat="false" ht="12.75" hidden="false" customHeight="false" outlineLevel="0" collapsed="false">
      <c r="E21" s="26"/>
      <c r="H21" s="26" t="n">
        <f aca="false">50000*G21</f>
        <v>0</v>
      </c>
    </row>
    <row r="22" customFormat="false" ht="12.75" hidden="false" customHeight="false" outlineLevel="0" collapsed="false">
      <c r="A22" s="0" t="s">
        <v>24</v>
      </c>
      <c r="B22" s="0" t="n">
        <v>27607</v>
      </c>
      <c r="C22" s="0" t="s">
        <v>15</v>
      </c>
      <c r="D22" s="0" t="s">
        <v>17</v>
      </c>
      <c r="E22" s="26" t="n">
        <v>2500</v>
      </c>
      <c r="F22" s="0" t="n">
        <v>1.8</v>
      </c>
      <c r="G22" s="0" t="n">
        <f aca="false">E22/E28</f>
        <v>0.0294117647058824</v>
      </c>
      <c r="H22" s="26" t="n">
        <f aca="false">50000*G22</f>
        <v>1470.58823529412</v>
      </c>
    </row>
    <row r="23" customFormat="false" ht="12.75" hidden="false" customHeight="false" outlineLevel="0" collapsed="false">
      <c r="E23" s="26"/>
      <c r="H23" s="26" t="n">
        <f aca="false">50000*G23</f>
        <v>0</v>
      </c>
    </row>
    <row r="24" customFormat="false" ht="12.75" hidden="false" customHeight="false" outlineLevel="0" collapsed="false">
      <c r="A24" s="0" t="s">
        <v>31</v>
      </c>
      <c r="B24" s="0" t="n">
        <v>27642</v>
      </c>
      <c r="C24" s="0" t="s">
        <v>15</v>
      </c>
      <c r="D24" s="0" t="s">
        <v>22</v>
      </c>
      <c r="E24" s="26" t="n">
        <v>40000</v>
      </c>
      <c r="F24" s="0" t="n">
        <v>15</v>
      </c>
      <c r="G24" s="0" t="n">
        <f aca="false">E24/E28</f>
        <v>0.470588235294118</v>
      </c>
      <c r="H24" s="26" t="n">
        <f aca="false">50000*G24</f>
        <v>23529.4117647059</v>
      </c>
    </row>
    <row r="25" customFormat="false" ht="12.75" hidden="false" customHeight="false" outlineLevel="0" collapsed="false">
      <c r="E25" s="26"/>
      <c r="H25" s="26"/>
    </row>
    <row r="26" customFormat="false" ht="13.5" hidden="false" customHeight="false" outlineLevel="0" collapsed="false">
      <c r="E26" s="26" t="n">
        <f aca="false">SUM(E8:E24)</f>
        <v>100000</v>
      </c>
      <c r="G26" s="30" t="n">
        <f aca="false">SUM(G8:G24)</f>
        <v>1</v>
      </c>
      <c r="H26" s="31" t="n">
        <f aca="false">SUM(H8:H24)</f>
        <v>50000</v>
      </c>
      <c r="I26" s="32" t="s">
        <v>64</v>
      </c>
    </row>
    <row r="27" customFormat="false" ht="13.5" hidden="false" customHeight="false" outlineLevel="0" collapsed="false">
      <c r="D27" s="0" t="s">
        <v>65</v>
      </c>
      <c r="E27" s="26" t="n">
        <v>15000</v>
      </c>
    </row>
    <row r="28" customFormat="false" ht="12.75" hidden="false" customHeight="false" outlineLevel="0" collapsed="false">
      <c r="D28" s="0" t="s">
        <v>66</v>
      </c>
      <c r="E28" s="26" t="n">
        <f aca="false">E26-E27</f>
        <v>85000</v>
      </c>
    </row>
  </sheetData>
  <mergeCells count="1">
    <mergeCell ref="G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2001-05-16T12:25:59Z</dcterms:created>
  <dc:creator>tlohman</dc:creator>
  <dc:description/>
  <dc:language>en-US</dc:language>
  <cp:lastModifiedBy>pfrazier</cp:lastModifiedBy>
  <cp:lastPrinted>2001-10-26T16:27:12Z</cp:lastPrinted>
  <dcterms:modified xsi:type="dcterms:W3CDTF">2001-10-26T16:27:17Z</dcterms:modified>
  <cp:revision>0</cp:revision>
  <dc:subject/>
  <dc:title/>
</cp:coreProperties>
</file>