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26, 2001" sheetId="1" state="visible" r:id="rId3"/>
    <sheet name="Oct 1, 2001" sheetId="2" state="visible" r:id="rId4"/>
    <sheet name="Oneok at 1700" sheetId="3" state="visible" r:id="rId5"/>
    <sheet name="Oneok at 2500" sheetId="4" state="visible" r:id="rId6"/>
  </sheets>
  <definedNames>
    <definedName function="false" hidden="false" localSheetId="1" name="_xlnm.Print_Area" vbProcedure="false">'Oct 1, 2001'!$A$1:$L$38</definedName>
    <definedName function="false" hidden="false" localSheetId="0" name="_xlnm.Print_Area" vbProcedure="false">'Oct 26, 2001'!$A$1:$L$38</definedName>
    <definedName function="false" hidden="false" localSheetId="2" name="_xlnm.Print_Area" vbProcedure="false">'Oneok at 1700'!$A$1:$K$38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<sst xmlns="http://schemas.openxmlformats.org/spreadsheetml/2006/main" count="292" uniqueCount="58">
  <si>
    <t xml:space="preserve">RED ROCK EXPANSION PROJECT</t>
  </si>
  <si>
    <t xml:space="preserve"> </t>
  </si>
  <si>
    <t xml:space="preserve">SHIPPER</t>
  </si>
  <si>
    <t xml:space="preserve">CONTRACT #</t>
  </si>
  <si>
    <t xml:space="preserve">Term</t>
  </si>
  <si>
    <t xml:space="preserve">MMBtu/d</t>
  </si>
  <si>
    <t xml:space="preserve">RECEIPT POINT</t>
  </si>
  <si>
    <t xml:space="preserve">DELIVERY POINT</t>
  </si>
  <si>
    <t xml:space="preserve">WTX</t>
  </si>
  <si>
    <t xml:space="preserve">PH </t>
  </si>
  <si>
    <t xml:space="preserve">Central</t>
  </si>
  <si>
    <t xml:space="preserve">Eddy</t>
  </si>
  <si>
    <t xml:space="preserve">PPL</t>
  </si>
  <si>
    <t xml:space="preserve">30 yr, 1 mo</t>
  </si>
  <si>
    <t xml:space="preserve">W. Tx Pool</t>
  </si>
  <si>
    <t xml:space="preserve">Griffith</t>
  </si>
  <si>
    <t xml:space="preserve">EOT</t>
  </si>
  <si>
    <t xml:space="preserve">Socal Needles</t>
  </si>
  <si>
    <t xml:space="preserve">Western</t>
  </si>
  <si>
    <t xml:space="preserve">15 years</t>
  </si>
  <si>
    <t xml:space="preserve">NGPL Eddy</t>
  </si>
  <si>
    <t xml:space="preserve">Frito Lay</t>
  </si>
  <si>
    <t xml:space="preserve">1 year</t>
  </si>
  <si>
    <t xml:space="preserve">EPFS Eddy</t>
  </si>
  <si>
    <t xml:space="preserve">*</t>
  </si>
  <si>
    <t xml:space="preserve">PG&amp;E Topock</t>
  </si>
  <si>
    <t xml:space="preserve">US Gypsum</t>
  </si>
  <si>
    <t xml:space="preserve">12 yr, 3 mo</t>
  </si>
  <si>
    <t xml:space="preserve">Oneok</t>
  </si>
  <si>
    <t xml:space="preserve">1 yr, 10 mo</t>
  </si>
  <si>
    <t xml:space="preserve">Westar Ward</t>
  </si>
  <si>
    <t xml:space="preserve">Calpine</t>
  </si>
  <si>
    <t xml:space="preserve">start 7/1/02</t>
  </si>
  <si>
    <t xml:space="preserve">(BP Energy)</t>
  </si>
  <si>
    <t xml:space="preserve">5 years</t>
  </si>
  <si>
    <t xml:space="preserve">Agave</t>
  </si>
  <si>
    <t xml:space="preserve">New pt @ At #2</t>
  </si>
  <si>
    <t xml:space="preserve">(balance)</t>
  </si>
  <si>
    <t xml:space="preserve">PH Pool</t>
  </si>
  <si>
    <t xml:space="preserve">5/31/.3</t>
  </si>
  <si>
    <t xml:space="preserve">PH</t>
  </si>
  <si>
    <t xml:space="preserve">eddy/epfs</t>
  </si>
  <si>
    <t xml:space="preserve">Balance</t>
  </si>
  <si>
    <t xml:space="preserve">REQUESTED</t>
  </si>
  <si>
    <t xml:space="preserve">RECEIPT</t>
  </si>
  <si>
    <t xml:space="preserve">DELIVERY</t>
  </si>
  <si>
    <t xml:space="preserve">Allocation</t>
  </si>
  <si>
    <t xml:space="preserve">COMPANY</t>
  </si>
  <si>
    <t xml:space="preserve">POINT</t>
  </si>
  <si>
    <t xml:space="preserve">Term/Yrs</t>
  </si>
  <si>
    <t xml:space="preserve">Share</t>
  </si>
  <si>
    <t xml:space="preserve">Volume</t>
  </si>
  <si>
    <t xml:space="preserve">Central Pool</t>
  </si>
  <si>
    <t xml:space="preserve">WT Pool</t>
  </si>
  <si>
    <t xml:space="preserve">BP Energy</t>
  </si>
  <si>
    <t xml:space="preserve">West Texas Pool Total Volume</t>
  </si>
  <si>
    <t xml:space="preserve">Exclude BP</t>
  </si>
  <si>
    <t xml:space="preserve">Total Req'd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</si>
</sst>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m/d/yyyy"/>
    <numFmt numFmtId="167" formatCode="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1" width="12.42"/>
    <col collapsed="false" customWidth="true" hidden="false" outlineLevel="0" max="3" min="3" style="0" width="10.41"/>
    <col collapsed="false" customWidth="true" hidden="false" outlineLevel="0" max="4" min="4" style="0" width="9.14"/>
    <col collapsed="false" customWidth="true" hidden="false" outlineLevel="0" max="5" min="5" style="0" width="14.99"/>
    <col collapsed="false" customWidth="true" hidden="false" outlineLevel="0" max="6" min="6" style="0" width="16.28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G3" s="2"/>
    </row>
    <row r="4" customFormat="false" ht="12.75" hidden="false" customHeight="false" outlineLevel="0" collapsed="false">
      <c r="E4" s="1" t="s">
        <v>1</v>
      </c>
      <c r="F4" s="1" t="s">
        <v>1</v>
      </c>
      <c r="G4" s="3" t="s">
        <v>1</v>
      </c>
    </row>
    <row r="5" customFormat="false" ht="12.75" hidden="false" customHeight="false" outlineLevel="0" collapsed="false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5</v>
      </c>
    </row>
    <row r="6" customFormat="false" ht="12.75" hidden="false" customHeight="false" outlineLevel="0" collapsed="false">
      <c r="G6" s="0" t="s">
        <v>1</v>
      </c>
      <c r="H6" s="0" t="s">
        <v>8</v>
      </c>
      <c r="I6" s="0" t="s">
        <v>9</v>
      </c>
      <c r="J6" s="0" t="s">
        <v>10</v>
      </c>
      <c r="K6" s="0" t="s">
        <v>11</v>
      </c>
    </row>
    <row r="7" customFormat="false" ht="12.75" hidden="false" customHeight="false" outlineLevel="0" collapsed="false">
      <c r="A7" s="0" t="s">
        <v>12</v>
      </c>
      <c r="B7" s="1" t="n">
        <v>27641</v>
      </c>
      <c r="C7" s="0" t="s">
        <v>13</v>
      </c>
      <c r="D7" s="4" t="n">
        <v>20000</v>
      </c>
      <c r="E7" s="0" t="s">
        <v>14</v>
      </c>
      <c r="F7" s="0" t="s">
        <v>15</v>
      </c>
      <c r="G7" s="4" t="n">
        <v>4265</v>
      </c>
      <c r="H7" s="4" t="n">
        <f aca="false">G7+G9</f>
        <v>14265</v>
      </c>
    </row>
    <row r="8" customFormat="false" ht="12.75" hidden="false" customHeight="false" outlineLevel="0" collapsed="false">
      <c r="D8" s="4" t="s">
        <v>1</v>
      </c>
      <c r="E8" s="0" t="s">
        <v>16</v>
      </c>
      <c r="F8" s="0" t="s">
        <v>15</v>
      </c>
      <c r="G8" s="4" t="n">
        <v>3735</v>
      </c>
      <c r="I8" s="4" t="n">
        <v>5735</v>
      </c>
      <c r="J8" s="4"/>
    </row>
    <row r="9" customFormat="false" ht="12.75" hidden="false" customHeight="false" outlineLevel="0" collapsed="false">
      <c r="C9" s="0" t="s">
        <v>13</v>
      </c>
      <c r="D9" s="4" t="s">
        <v>1</v>
      </c>
      <c r="E9" s="0" t="s">
        <v>14</v>
      </c>
      <c r="F9" s="0" t="s">
        <v>17</v>
      </c>
      <c r="G9" s="4" t="n">
        <v>10000</v>
      </c>
    </row>
    <row r="10" customFormat="false" ht="12.75" hidden="false" customHeight="false" outlineLevel="0" collapsed="false">
      <c r="D10" s="4"/>
      <c r="E10" s="0" t="s">
        <v>16</v>
      </c>
      <c r="F10" s="0" t="s">
        <v>17</v>
      </c>
      <c r="G10" s="4" t="n">
        <v>0</v>
      </c>
      <c r="I10" s="4" t="n">
        <v>0</v>
      </c>
    </row>
    <row r="11" customFormat="false" ht="12.75" hidden="false" customHeight="false" outlineLevel="0" collapsed="false">
      <c r="D11" s="4"/>
      <c r="G11" s="4"/>
    </row>
    <row r="12" customFormat="false" ht="12.75" hidden="false" customHeight="false" outlineLevel="0" collapsed="false">
      <c r="A12" s="0" t="s">
        <v>18</v>
      </c>
      <c r="B12" s="1" t="n">
        <v>27608</v>
      </c>
      <c r="C12" s="0" t="s">
        <v>19</v>
      </c>
      <c r="D12" s="4" t="n">
        <v>10000</v>
      </c>
      <c r="E12" s="0" t="s">
        <v>14</v>
      </c>
      <c r="F12" s="0" t="s">
        <v>17</v>
      </c>
      <c r="G12" s="4" t="n">
        <v>5882</v>
      </c>
      <c r="H12" s="4" t="n">
        <f aca="false">G12</f>
        <v>5882</v>
      </c>
    </row>
    <row r="13" customFormat="false" ht="12.75" hidden="false" customHeight="false" outlineLevel="0" collapsed="false">
      <c r="D13" s="4"/>
      <c r="E13" s="0" t="s">
        <v>20</v>
      </c>
      <c r="F13" s="0" t="s">
        <v>17</v>
      </c>
      <c r="G13" s="4" t="n">
        <f aca="false">10000-G12</f>
        <v>4118</v>
      </c>
      <c r="K13" s="4" t="n">
        <f aca="false">G13</f>
        <v>4118</v>
      </c>
    </row>
    <row r="14" customFormat="false" ht="12.75" hidden="false" customHeight="false" outlineLevel="0" collapsed="false">
      <c r="D14" s="4"/>
      <c r="G14" s="4"/>
    </row>
    <row r="15" customFormat="false" ht="12.75" hidden="false" customHeight="false" outlineLevel="0" collapsed="false">
      <c r="A15" s="0" t="s">
        <v>21</v>
      </c>
      <c r="B15" s="1" t="n">
        <v>27604</v>
      </c>
      <c r="C15" s="0" t="s">
        <v>22</v>
      </c>
      <c r="D15" s="4" t="n">
        <v>5300</v>
      </c>
      <c r="E15" s="0" t="s">
        <v>14</v>
      </c>
      <c r="F15" s="0" t="s">
        <v>1</v>
      </c>
      <c r="G15" s="4" t="n">
        <v>2005</v>
      </c>
      <c r="H15" s="4" t="n">
        <f aca="false">G15</f>
        <v>2005</v>
      </c>
    </row>
    <row r="16" customFormat="false" ht="12.75" hidden="false" customHeight="false" outlineLevel="0" collapsed="false">
      <c r="D16" s="4"/>
      <c r="E16" s="0" t="s">
        <v>23</v>
      </c>
      <c r="G16" s="4" t="n">
        <v>3295</v>
      </c>
      <c r="K16" s="4" t="n">
        <f aca="false">G16</f>
        <v>3295</v>
      </c>
    </row>
    <row r="17" customFormat="false" ht="12.75" hidden="false" customHeight="false" outlineLevel="0" collapsed="false">
      <c r="D17" s="4"/>
      <c r="E17" s="5" t="s">
        <v>24</v>
      </c>
      <c r="F17" s="0" t="s">
        <v>17</v>
      </c>
      <c r="G17" s="4" t="n">
        <v>3300</v>
      </c>
    </row>
    <row r="18" customFormat="false" ht="12.75" hidden="false" customHeight="false" outlineLevel="0" collapsed="false">
      <c r="D18" s="4"/>
      <c r="E18" s="5" t="s">
        <v>24</v>
      </c>
      <c r="F18" s="0" t="s">
        <v>25</v>
      </c>
      <c r="G18" s="4" t="n">
        <v>2000</v>
      </c>
    </row>
    <row r="19" customFormat="false" ht="12.75" hidden="false" customHeight="false" outlineLevel="0" collapsed="false">
      <c r="D19" s="4"/>
      <c r="G19" s="4"/>
    </row>
    <row r="20" customFormat="false" ht="12.75" hidden="false" customHeight="false" outlineLevel="0" collapsed="false">
      <c r="B20" s="1" t="n">
        <v>27605</v>
      </c>
      <c r="C20" s="0" t="s">
        <v>19</v>
      </c>
      <c r="D20" s="4" t="n">
        <v>2700</v>
      </c>
      <c r="E20" s="0" t="s">
        <v>14</v>
      </c>
      <c r="F20" s="0" t="s">
        <v>17</v>
      </c>
      <c r="G20" s="4" t="n">
        <v>2700</v>
      </c>
      <c r="H20" s="4" t="n">
        <f aca="false">G20</f>
        <v>2700</v>
      </c>
    </row>
    <row r="21" customFormat="false" ht="12.75" hidden="false" customHeight="false" outlineLevel="0" collapsed="false">
      <c r="D21" s="4"/>
      <c r="G21" s="4"/>
    </row>
    <row r="22" customFormat="false" ht="12.75" hidden="false" customHeight="false" outlineLevel="0" collapsed="false">
      <c r="A22" s="0" t="s">
        <v>26</v>
      </c>
      <c r="B22" s="1" t="n">
        <v>27622</v>
      </c>
      <c r="C22" s="0" t="s">
        <v>27</v>
      </c>
      <c r="D22" s="4" t="n">
        <v>4500</v>
      </c>
      <c r="E22" s="0" t="s">
        <v>14</v>
      </c>
      <c r="F22" s="0" t="s">
        <v>17</v>
      </c>
      <c r="G22" s="4" t="n">
        <v>2647</v>
      </c>
      <c r="H22" s="4" t="n">
        <f aca="false">G22</f>
        <v>2647</v>
      </c>
    </row>
    <row r="23" customFormat="false" ht="12.75" hidden="false" customHeight="false" outlineLevel="0" collapsed="false">
      <c r="D23" s="4"/>
      <c r="E23" s="0" t="s">
        <v>23</v>
      </c>
      <c r="F23" s="0" t="s">
        <v>17</v>
      </c>
      <c r="G23" s="4" t="n">
        <v>1853</v>
      </c>
      <c r="K23" s="4" t="n">
        <f aca="false">G23</f>
        <v>1853</v>
      </c>
    </row>
    <row r="24" customFormat="false" ht="12.75" hidden="false" customHeight="false" outlineLevel="0" collapsed="false">
      <c r="D24" s="4"/>
      <c r="G24" s="4" t="s">
        <v>1</v>
      </c>
    </row>
    <row r="25" customFormat="false" ht="12.75" hidden="false" customHeight="false" outlineLevel="0" collapsed="false">
      <c r="A25" s="0" t="s">
        <v>28</v>
      </c>
      <c r="B25" s="1" t="n">
        <v>27607</v>
      </c>
      <c r="C25" s="0" t="s">
        <v>29</v>
      </c>
      <c r="D25" s="4" t="n">
        <v>1700</v>
      </c>
      <c r="E25" s="0" t="s">
        <v>30</v>
      </c>
      <c r="F25" s="0" t="s">
        <v>17</v>
      </c>
      <c r="G25" s="4" t="n">
        <v>1700</v>
      </c>
      <c r="H25" s="4" t="n">
        <f aca="false">G25</f>
        <v>1700</v>
      </c>
    </row>
    <row r="26" customFormat="false" ht="12.75" hidden="false" customHeight="false" outlineLevel="0" collapsed="false">
      <c r="D26" s="4"/>
      <c r="G26" s="4" t="s">
        <v>1</v>
      </c>
    </row>
    <row r="27" customFormat="false" ht="12.75" hidden="false" customHeight="false" outlineLevel="0" collapsed="false">
      <c r="A27" s="0" t="s">
        <v>31</v>
      </c>
      <c r="B27" s="1" t="n">
        <v>27642</v>
      </c>
      <c r="C27" s="0" t="s">
        <v>19</v>
      </c>
      <c r="D27" s="4" t="n">
        <v>40000</v>
      </c>
      <c r="E27" s="0" t="s">
        <v>14</v>
      </c>
      <c r="F27" s="0" t="s">
        <v>25</v>
      </c>
      <c r="G27" s="4" t="n">
        <v>33529</v>
      </c>
      <c r="H27" s="4" t="n">
        <f aca="false">G27</f>
        <v>33529</v>
      </c>
    </row>
    <row r="28" customFormat="false" ht="12.75" hidden="false" customHeight="false" outlineLevel="0" collapsed="false">
      <c r="C28" s="0" t="s">
        <v>32</v>
      </c>
      <c r="D28" s="4" t="s">
        <v>1</v>
      </c>
      <c r="E28" s="0" t="s">
        <v>16</v>
      </c>
      <c r="F28" s="0" t="s">
        <v>25</v>
      </c>
      <c r="G28" s="4" t="n">
        <f aca="false">40000-G27</f>
        <v>6471</v>
      </c>
      <c r="I28" s="4" t="n">
        <f aca="false">G28</f>
        <v>6471</v>
      </c>
      <c r="J28" s="4"/>
    </row>
    <row r="29" customFormat="false" ht="12.75" hidden="false" customHeight="false" outlineLevel="0" collapsed="false">
      <c r="D29" s="4"/>
      <c r="G29" s="4"/>
    </row>
    <row r="30" customFormat="false" ht="12.75" hidden="false" customHeight="false" outlineLevel="0" collapsed="false">
      <c r="A30" s="0" t="s">
        <v>33</v>
      </c>
      <c r="B30" s="1" t="n">
        <v>27609</v>
      </c>
      <c r="C30" s="0" t="s">
        <v>34</v>
      </c>
      <c r="D30" s="4" t="n">
        <v>15000</v>
      </c>
      <c r="E30" s="0" t="s">
        <v>35</v>
      </c>
      <c r="F30" s="0" t="s">
        <v>17</v>
      </c>
      <c r="G30" s="4" t="n">
        <v>15000</v>
      </c>
      <c r="H30" s="4"/>
      <c r="J30" s="0" t="n">
        <v>15000</v>
      </c>
    </row>
    <row r="31" customFormat="false" ht="12.75" hidden="false" customHeight="false" outlineLevel="0" collapsed="false">
      <c r="E31" s="0" t="s">
        <v>36</v>
      </c>
    </row>
    <row r="33" customFormat="false" ht="12.75" hidden="false" customHeight="false" outlineLevel="0" collapsed="false">
      <c r="A33" s="0" t="s">
        <v>12</v>
      </c>
      <c r="B33" s="1" t="n">
        <v>27649</v>
      </c>
      <c r="C33" s="0" t="s">
        <v>34</v>
      </c>
      <c r="D33" s="4" t="n">
        <v>7500</v>
      </c>
      <c r="E33" s="0" t="s">
        <v>14</v>
      </c>
      <c r="F33" s="0" t="s">
        <v>25</v>
      </c>
      <c r="G33" s="4" t="n">
        <v>7500</v>
      </c>
      <c r="H33" s="4" t="n">
        <v>7500</v>
      </c>
      <c r="I33" s="4"/>
      <c r="J33" s="4"/>
      <c r="K33" s="4"/>
    </row>
    <row r="35" customFormat="false" ht="12.75" hidden="false" customHeight="false" outlineLevel="0" collapsed="false">
      <c r="A35" s="0" t="s">
        <v>37</v>
      </c>
      <c r="C35" s="0" t="s">
        <v>19</v>
      </c>
      <c r="D35" s="4" t="n">
        <v>42500</v>
      </c>
      <c r="E35" s="0" t="s">
        <v>38</v>
      </c>
      <c r="F35" s="0" t="s">
        <v>25</v>
      </c>
      <c r="G35" s="4" t="n">
        <v>42500</v>
      </c>
      <c r="I35" s="0" t="n">
        <v>42500</v>
      </c>
      <c r="K35" s="4"/>
    </row>
    <row r="37" customFormat="false" ht="12.75" hidden="false" customHeight="false" outlineLevel="0" collapsed="false">
      <c r="G37" s="4" t="n">
        <f aca="false">SUM(G7:G36)</f>
        <v>152500</v>
      </c>
      <c r="H37" s="4" t="n">
        <f aca="false">SUM(H7:H35)</f>
        <v>70228</v>
      </c>
      <c r="I37" s="0" t="n">
        <f aca="false">SUM(I7:I36)</f>
        <v>54706</v>
      </c>
      <c r="J37" s="0" t="n">
        <f aca="false">SUM(J7:J36)</f>
        <v>15000</v>
      </c>
      <c r="K37" s="0" t="n">
        <f aca="false">SUM(K7:K36)</f>
        <v>9266</v>
      </c>
      <c r="L37" s="4" t="n">
        <f aca="false">SUM(H37:K37)</f>
        <v>149200</v>
      </c>
    </row>
    <row r="38" customFormat="false" ht="12.75" hidden="false" customHeight="false" outlineLevel="0" collapsed="false">
      <c r="G38" s="4" t="n">
        <f aca="false">G37-5300</f>
        <v>147200</v>
      </c>
    </row>
    <row r="43" customFormat="false" ht="12.75" hidden="false" customHeight="false" outlineLevel="0" collapsed="false">
      <c r="C43" s="6" t="n">
        <v>37408</v>
      </c>
      <c r="D43" s="6" t="n">
        <v>37437</v>
      </c>
      <c r="I43" s="6" t="n">
        <v>37438</v>
      </c>
      <c r="J43" s="0" t="s">
        <v>39</v>
      </c>
      <c r="O43" s="6" t="n">
        <v>37773</v>
      </c>
      <c r="P43" s="6" t="n">
        <v>38077</v>
      </c>
    </row>
    <row r="44" customFormat="false" ht="12.75" hidden="false" customHeight="false" outlineLevel="0" collapsed="false">
      <c r="C44" s="6" t="s">
        <v>8</v>
      </c>
      <c r="D44" s="6" t="s">
        <v>40</v>
      </c>
      <c r="E44" s="0" t="s">
        <v>10</v>
      </c>
      <c r="F44" s="0" t="s">
        <v>41</v>
      </c>
      <c r="I44" s="6" t="s">
        <v>8</v>
      </c>
      <c r="J44" s="6" t="s">
        <v>40</v>
      </c>
      <c r="K44" s="0" t="s">
        <v>10</v>
      </c>
      <c r="L44" s="0" t="s">
        <v>41</v>
      </c>
      <c r="O44" s="6" t="s">
        <v>8</v>
      </c>
      <c r="P44" s="6" t="s">
        <v>40</v>
      </c>
      <c r="Q44" s="0" t="s">
        <v>10</v>
      </c>
      <c r="R44" s="0" t="s">
        <v>41</v>
      </c>
    </row>
    <row r="45" customFormat="false" ht="12.75" hidden="false" customHeight="false" outlineLevel="0" collapsed="false">
      <c r="B45" s="1" t="n">
        <v>27641</v>
      </c>
      <c r="C45" s="0" t="n">
        <v>14265</v>
      </c>
      <c r="D45" s="0" t="n">
        <v>5735</v>
      </c>
      <c r="I45" s="0" t="n">
        <v>14265</v>
      </c>
      <c r="J45" s="0" t="n">
        <v>5735</v>
      </c>
      <c r="O45" s="0" t="n">
        <v>14265</v>
      </c>
      <c r="P45" s="0" t="n">
        <v>5735</v>
      </c>
    </row>
    <row r="46" customFormat="false" ht="12.75" hidden="false" customHeight="false" outlineLevel="0" collapsed="false">
      <c r="B46" s="1" t="n">
        <v>27608</v>
      </c>
      <c r="C46" s="0" t="n">
        <v>5882</v>
      </c>
      <c r="F46" s="0" t="n">
        <v>4118</v>
      </c>
      <c r="I46" s="0" t="n">
        <v>5882</v>
      </c>
      <c r="L46" s="0" t="n">
        <v>4118</v>
      </c>
      <c r="O46" s="0" t="n">
        <v>5882</v>
      </c>
      <c r="R46" s="0" t="n">
        <v>4118</v>
      </c>
    </row>
    <row r="47" customFormat="false" ht="12.75" hidden="false" customHeight="false" outlineLevel="0" collapsed="false">
      <c r="B47" s="1" t="n">
        <v>27604</v>
      </c>
      <c r="C47" s="0" t="n">
        <v>2005</v>
      </c>
      <c r="F47" s="0" t="n">
        <v>3295</v>
      </c>
      <c r="I47" s="0" t="n">
        <v>2005</v>
      </c>
      <c r="L47" s="0" t="n">
        <v>3295</v>
      </c>
      <c r="O47" s="0" t="n">
        <v>2005</v>
      </c>
      <c r="R47" s="0" t="n">
        <v>3295</v>
      </c>
    </row>
    <row r="48" customFormat="false" ht="12.75" hidden="false" customHeight="false" outlineLevel="0" collapsed="false">
      <c r="B48" s="1" t="n">
        <v>27605</v>
      </c>
      <c r="C48" s="0" t="n">
        <v>2700</v>
      </c>
      <c r="I48" s="0" t="n">
        <v>2700</v>
      </c>
      <c r="O48" s="0" t="n">
        <v>2700</v>
      </c>
    </row>
    <row r="49" customFormat="false" ht="12.75" hidden="false" customHeight="false" outlineLevel="0" collapsed="false">
      <c r="B49" s="1" t="n">
        <v>27622</v>
      </c>
      <c r="C49" s="0" t="n">
        <v>2647</v>
      </c>
      <c r="F49" s="0" t="n">
        <v>1853</v>
      </c>
      <c r="I49" s="0" t="n">
        <v>2647</v>
      </c>
      <c r="L49" s="0" t="n">
        <v>1853</v>
      </c>
      <c r="O49" s="0" t="n">
        <v>2647</v>
      </c>
      <c r="R49" s="0" t="n">
        <v>1853</v>
      </c>
    </row>
    <row r="50" customFormat="false" ht="12.75" hidden="false" customHeight="false" outlineLevel="0" collapsed="false">
      <c r="B50" s="1" t="n">
        <v>27607</v>
      </c>
      <c r="C50" s="0" t="n">
        <v>1700</v>
      </c>
      <c r="I50" s="0" t="n">
        <v>1700</v>
      </c>
      <c r="O50" s="0" t="n">
        <v>1700</v>
      </c>
    </row>
    <row r="51" customFormat="false" ht="12.75" hidden="false" customHeight="false" outlineLevel="0" collapsed="false">
      <c r="B51" s="1" t="n">
        <v>27642</v>
      </c>
      <c r="I51" s="0" t="n">
        <v>33529</v>
      </c>
      <c r="J51" s="0" t="n">
        <v>6471</v>
      </c>
      <c r="O51" s="0" t="n">
        <v>33529</v>
      </c>
      <c r="P51" s="0" t="n">
        <v>6471</v>
      </c>
    </row>
    <row r="52" customFormat="false" ht="12.75" hidden="false" customHeight="false" outlineLevel="0" collapsed="false">
      <c r="B52" s="1" t="n">
        <v>27649</v>
      </c>
      <c r="C52" s="0" t="n">
        <v>7500</v>
      </c>
      <c r="I52" s="0" t="n">
        <v>7500</v>
      </c>
      <c r="O52" s="0" t="n">
        <v>7500</v>
      </c>
    </row>
    <row r="53" customFormat="false" ht="12.75" hidden="false" customHeight="false" outlineLevel="0" collapsed="false">
      <c r="B53" s="1" t="n">
        <v>27609</v>
      </c>
      <c r="E53" s="0" t="n">
        <v>15000</v>
      </c>
      <c r="K53" s="0" t="n">
        <v>15000</v>
      </c>
      <c r="Q53" s="0" t="n">
        <v>15000</v>
      </c>
    </row>
    <row r="54" customFormat="false" ht="12.75" hidden="false" customHeight="false" outlineLevel="0" collapsed="false">
      <c r="B54" s="1" t="s">
        <v>42</v>
      </c>
      <c r="D54" s="0" t="n">
        <v>83300</v>
      </c>
      <c r="J54" s="0" t="n">
        <v>43300</v>
      </c>
      <c r="P54" s="0" t="n">
        <v>43300</v>
      </c>
    </row>
    <row r="56" customFormat="false" ht="12.75" hidden="false" customHeight="false" outlineLevel="0" collapsed="false">
      <c r="C56" s="0" t="n">
        <f aca="false">SUM(C45:C55)</f>
        <v>36699</v>
      </c>
      <c r="D56" s="0" t="n">
        <f aca="false">SUM(D45:D55)</f>
        <v>89035</v>
      </c>
      <c r="E56" s="0" t="n">
        <f aca="false">SUM(E45:E55)</f>
        <v>15000</v>
      </c>
      <c r="F56" s="0" t="n">
        <f aca="false">SUM(F45:F55)</f>
        <v>9266</v>
      </c>
      <c r="G56" s="0" t="n">
        <f aca="false">SUM(C56:F56)</f>
        <v>150000</v>
      </c>
      <c r="I56" s="0" t="n">
        <f aca="false">SUM(I45:I55)</f>
        <v>70228</v>
      </c>
      <c r="J56" s="0" t="n">
        <f aca="false">SUM(J45:J55)</f>
        <v>55506</v>
      </c>
      <c r="K56" s="0" t="n">
        <f aca="false">SUM(K45:K55)</f>
        <v>15000</v>
      </c>
      <c r="L56" s="0" t="n">
        <f aca="false">SUM(L45:L55)</f>
        <v>9266</v>
      </c>
      <c r="M56" s="0" t="n">
        <f aca="false">SUM(I56:L56)</f>
        <v>150000</v>
      </c>
      <c r="O56" s="0" t="n">
        <f aca="false">SUM(O45:O55)</f>
        <v>70228</v>
      </c>
      <c r="P56" s="0" t="n">
        <f aca="false">SUM(P45:P55)</f>
        <v>55506</v>
      </c>
      <c r="Q56" s="0" t="n">
        <f aca="false">SUM(Q45:Q55)</f>
        <v>15000</v>
      </c>
      <c r="R56" s="0" t="n">
        <f aca="false">SUM(R45:R55)</f>
        <v>9266</v>
      </c>
      <c r="S56" s="0" t="n">
        <f aca="false">SUM(O56:R56)</f>
        <v>150000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3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5" activeCellId="0" sqref="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1" width="12.42"/>
    <col collapsed="false" customWidth="true" hidden="false" outlineLevel="0" max="3" min="3" style="0" width="10.41"/>
    <col collapsed="false" customWidth="true" hidden="false" outlineLevel="0" max="4" min="4" style="0" width="8.56"/>
    <col collapsed="false" customWidth="true" hidden="false" outlineLevel="0" max="5" min="5" style="0" width="14.99"/>
    <col collapsed="false" customWidth="true" hidden="false" outlineLevel="0" max="6" min="6" style="0" width="16.28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G3" s="2"/>
    </row>
    <row r="4" customFormat="false" ht="12.75" hidden="false" customHeight="false" outlineLevel="0" collapsed="false">
      <c r="E4" s="1" t="s">
        <v>1</v>
      </c>
      <c r="F4" s="1" t="s">
        <v>1</v>
      </c>
      <c r="G4" s="3" t="s">
        <v>1</v>
      </c>
    </row>
    <row r="5" customFormat="false" ht="12.75" hidden="false" customHeight="false" outlineLevel="0" collapsed="false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5</v>
      </c>
    </row>
    <row r="6" customFormat="false" ht="12.75" hidden="false" customHeight="false" outlineLevel="0" collapsed="false">
      <c r="G6" s="0" t="s">
        <v>1</v>
      </c>
      <c r="H6" s="0" t="s">
        <v>8</v>
      </c>
      <c r="I6" s="0" t="s">
        <v>9</v>
      </c>
      <c r="J6" s="0" t="s">
        <v>10</v>
      </c>
      <c r="K6" s="0" t="s">
        <v>11</v>
      </c>
    </row>
    <row r="7" customFormat="false" ht="12.75" hidden="false" customHeight="false" outlineLevel="0" collapsed="false">
      <c r="A7" s="0" t="s">
        <v>12</v>
      </c>
      <c r="B7" s="1" t="n">
        <v>27641</v>
      </c>
      <c r="C7" s="0" t="s">
        <v>13</v>
      </c>
      <c r="D7" s="4" t="n">
        <v>20000</v>
      </c>
      <c r="E7" s="0" t="s">
        <v>14</v>
      </c>
      <c r="F7" s="0" t="s">
        <v>15</v>
      </c>
      <c r="G7" s="4" t="n">
        <v>4265</v>
      </c>
      <c r="H7" s="4" t="n">
        <f aca="false">G7+G9</f>
        <v>4265</v>
      </c>
    </row>
    <row r="8" customFormat="false" ht="12.75" hidden="false" customHeight="false" outlineLevel="0" collapsed="false">
      <c r="D8" s="4" t="s">
        <v>1</v>
      </c>
      <c r="E8" s="0" t="s">
        <v>16</v>
      </c>
      <c r="F8" s="0" t="s">
        <v>15</v>
      </c>
      <c r="G8" s="4" t="n">
        <v>3735</v>
      </c>
      <c r="I8" s="4" t="n">
        <v>3735</v>
      </c>
      <c r="J8" s="4"/>
    </row>
    <row r="9" customFormat="false" ht="12.75" hidden="false" customHeight="false" outlineLevel="0" collapsed="false">
      <c r="C9" s="0" t="s">
        <v>13</v>
      </c>
      <c r="D9" s="4" t="s">
        <v>1</v>
      </c>
      <c r="E9" s="0" t="s">
        <v>14</v>
      </c>
      <c r="F9" s="0" t="s">
        <v>17</v>
      </c>
      <c r="G9" s="4" t="n">
        <v>0</v>
      </c>
    </row>
    <row r="10" customFormat="false" ht="12.75" hidden="false" customHeight="false" outlineLevel="0" collapsed="false">
      <c r="D10" s="4"/>
      <c r="E10" s="0" t="s">
        <v>16</v>
      </c>
      <c r="F10" s="0" t="s">
        <v>17</v>
      </c>
      <c r="G10" s="4" t="n">
        <v>12000</v>
      </c>
      <c r="I10" s="4" t="n">
        <v>12000</v>
      </c>
    </row>
    <row r="11" customFormat="false" ht="12.75" hidden="false" customHeight="false" outlineLevel="0" collapsed="false">
      <c r="D11" s="4"/>
      <c r="G11" s="4"/>
    </row>
    <row r="12" customFormat="false" ht="12.75" hidden="false" customHeight="false" outlineLevel="0" collapsed="false">
      <c r="A12" s="0" t="s">
        <v>18</v>
      </c>
      <c r="B12" s="1" t="n">
        <v>27608</v>
      </c>
      <c r="C12" s="0" t="s">
        <v>19</v>
      </c>
      <c r="D12" s="4" t="n">
        <v>10000</v>
      </c>
      <c r="E12" s="0" t="s">
        <v>14</v>
      </c>
      <c r="F12" s="0" t="s">
        <v>17</v>
      </c>
      <c r="G12" s="4" t="n">
        <v>5882</v>
      </c>
      <c r="H12" s="4" t="n">
        <f aca="false">G12</f>
        <v>5882</v>
      </c>
    </row>
    <row r="13" customFormat="false" ht="12.75" hidden="false" customHeight="false" outlineLevel="0" collapsed="false">
      <c r="D13" s="4"/>
      <c r="E13" s="0" t="s">
        <v>20</v>
      </c>
      <c r="F13" s="0" t="s">
        <v>17</v>
      </c>
      <c r="G13" s="4" t="n">
        <f aca="false">10000-G12</f>
        <v>4118</v>
      </c>
      <c r="K13" s="4" t="n">
        <f aca="false">G13</f>
        <v>4118</v>
      </c>
    </row>
    <row r="14" customFormat="false" ht="12.75" hidden="false" customHeight="false" outlineLevel="0" collapsed="false">
      <c r="D14" s="4"/>
      <c r="G14" s="4"/>
    </row>
    <row r="15" customFormat="false" ht="12.75" hidden="false" customHeight="false" outlineLevel="0" collapsed="false">
      <c r="A15" s="0" t="s">
        <v>21</v>
      </c>
      <c r="B15" s="1" t="n">
        <v>27604</v>
      </c>
      <c r="C15" s="0" t="s">
        <v>22</v>
      </c>
      <c r="D15" s="4" t="n">
        <v>5300</v>
      </c>
      <c r="E15" s="0" t="s">
        <v>14</v>
      </c>
      <c r="F15" s="0" t="s">
        <v>1</v>
      </c>
      <c r="G15" s="4" t="n">
        <v>2005</v>
      </c>
      <c r="H15" s="4" t="n">
        <f aca="false">G15</f>
        <v>2005</v>
      </c>
    </row>
    <row r="16" customFormat="false" ht="12.75" hidden="false" customHeight="false" outlineLevel="0" collapsed="false">
      <c r="D16" s="4"/>
      <c r="E16" s="0" t="s">
        <v>23</v>
      </c>
      <c r="G16" s="4" t="n">
        <v>3295</v>
      </c>
      <c r="K16" s="4" t="n">
        <f aca="false">G16</f>
        <v>3295</v>
      </c>
    </row>
    <row r="17" customFormat="false" ht="12.75" hidden="false" customHeight="false" outlineLevel="0" collapsed="false">
      <c r="D17" s="4"/>
      <c r="E17" s="5" t="s">
        <v>24</v>
      </c>
      <c r="F17" s="0" t="s">
        <v>17</v>
      </c>
      <c r="G17" s="4" t="n">
        <v>3300</v>
      </c>
    </row>
    <row r="18" customFormat="false" ht="12.75" hidden="false" customHeight="false" outlineLevel="0" collapsed="false">
      <c r="D18" s="4"/>
      <c r="E18" s="5" t="s">
        <v>24</v>
      </c>
      <c r="F18" s="0" t="s">
        <v>25</v>
      </c>
      <c r="G18" s="4" t="n">
        <v>2000</v>
      </c>
    </row>
    <row r="19" customFormat="false" ht="12.75" hidden="false" customHeight="false" outlineLevel="0" collapsed="false">
      <c r="D19" s="4"/>
      <c r="G19" s="4"/>
    </row>
    <row r="20" customFormat="false" ht="12.75" hidden="false" customHeight="false" outlineLevel="0" collapsed="false">
      <c r="B20" s="1" t="n">
        <v>27605</v>
      </c>
      <c r="C20" s="0" t="s">
        <v>19</v>
      </c>
      <c r="D20" s="4" t="n">
        <v>2700</v>
      </c>
      <c r="E20" s="0" t="s">
        <v>14</v>
      </c>
      <c r="F20" s="0" t="s">
        <v>17</v>
      </c>
      <c r="G20" s="4" t="n">
        <v>2700</v>
      </c>
      <c r="H20" s="4" t="n">
        <f aca="false">G20</f>
        <v>2700</v>
      </c>
    </row>
    <row r="21" customFormat="false" ht="12.75" hidden="false" customHeight="false" outlineLevel="0" collapsed="false">
      <c r="D21" s="4"/>
      <c r="G21" s="4"/>
    </row>
    <row r="22" customFormat="false" ht="12.75" hidden="false" customHeight="false" outlineLevel="0" collapsed="false">
      <c r="A22" s="0" t="s">
        <v>26</v>
      </c>
      <c r="B22" s="1" t="n">
        <v>27622</v>
      </c>
      <c r="C22" s="0" t="s">
        <v>27</v>
      </c>
      <c r="D22" s="4" t="n">
        <v>4500</v>
      </c>
      <c r="E22" s="0" t="s">
        <v>14</v>
      </c>
      <c r="F22" s="0" t="s">
        <v>17</v>
      </c>
      <c r="G22" s="4" t="n">
        <v>2647</v>
      </c>
      <c r="H22" s="4" t="n">
        <f aca="false">G22</f>
        <v>2647</v>
      </c>
    </row>
    <row r="23" customFormat="false" ht="12.75" hidden="false" customHeight="false" outlineLevel="0" collapsed="false">
      <c r="D23" s="4"/>
      <c r="E23" s="0" t="s">
        <v>23</v>
      </c>
      <c r="F23" s="0" t="s">
        <v>17</v>
      </c>
      <c r="G23" s="4" t="n">
        <v>1853</v>
      </c>
      <c r="K23" s="4" t="n">
        <f aca="false">G23</f>
        <v>1853</v>
      </c>
    </row>
    <row r="24" customFormat="false" ht="12.75" hidden="false" customHeight="false" outlineLevel="0" collapsed="false">
      <c r="D24" s="4"/>
      <c r="G24" s="4" t="s">
        <v>1</v>
      </c>
    </row>
    <row r="25" customFormat="false" ht="12.75" hidden="false" customHeight="false" outlineLevel="0" collapsed="false">
      <c r="A25" s="0" t="s">
        <v>28</v>
      </c>
      <c r="B25" s="1" t="n">
        <v>27607</v>
      </c>
      <c r="C25" s="0" t="s">
        <v>29</v>
      </c>
      <c r="D25" s="4" t="n">
        <v>1700</v>
      </c>
      <c r="E25" s="0" t="s">
        <v>30</v>
      </c>
      <c r="F25" s="0" t="s">
        <v>17</v>
      </c>
      <c r="G25" s="4" t="n">
        <v>1700</v>
      </c>
      <c r="H25" s="4" t="n">
        <f aca="false">G25</f>
        <v>1700</v>
      </c>
    </row>
    <row r="26" customFormat="false" ht="12.75" hidden="false" customHeight="false" outlineLevel="0" collapsed="false">
      <c r="D26" s="4"/>
      <c r="G26" s="4" t="s">
        <v>1</v>
      </c>
    </row>
    <row r="27" customFormat="false" ht="12.75" hidden="false" customHeight="false" outlineLevel="0" collapsed="false">
      <c r="A27" s="0" t="s">
        <v>31</v>
      </c>
      <c r="B27" s="1" t="n">
        <v>27642</v>
      </c>
      <c r="C27" s="0" t="s">
        <v>19</v>
      </c>
      <c r="D27" s="4" t="n">
        <v>40000</v>
      </c>
      <c r="E27" s="0" t="s">
        <v>14</v>
      </c>
      <c r="F27" s="0" t="s">
        <v>25</v>
      </c>
      <c r="G27" s="4" t="n">
        <v>23529</v>
      </c>
      <c r="H27" s="4" t="n">
        <f aca="false">G27</f>
        <v>23529</v>
      </c>
    </row>
    <row r="28" customFormat="false" ht="12.75" hidden="false" customHeight="false" outlineLevel="0" collapsed="false">
      <c r="D28" s="4" t="s">
        <v>1</v>
      </c>
      <c r="E28" s="0" t="s">
        <v>16</v>
      </c>
      <c r="F28" s="0" t="s">
        <v>25</v>
      </c>
      <c r="G28" s="4" t="n">
        <f aca="false">40000-G27</f>
        <v>16471</v>
      </c>
      <c r="I28" s="4" t="n">
        <f aca="false">G28</f>
        <v>16471</v>
      </c>
      <c r="J28" s="4"/>
    </row>
    <row r="29" customFormat="false" ht="12.75" hidden="false" customHeight="false" outlineLevel="0" collapsed="false">
      <c r="D29" s="4"/>
      <c r="G29" s="4"/>
    </row>
    <row r="30" customFormat="false" ht="12.75" hidden="false" customHeight="false" outlineLevel="0" collapsed="false">
      <c r="A30" s="0" t="s">
        <v>33</v>
      </c>
      <c r="C30" s="0" t="s">
        <v>34</v>
      </c>
      <c r="D30" s="4" t="n">
        <v>15000</v>
      </c>
      <c r="E30" s="0" t="s">
        <v>35</v>
      </c>
      <c r="F30" s="0" t="s">
        <v>17</v>
      </c>
      <c r="G30" s="4" t="n">
        <v>15000</v>
      </c>
      <c r="H30" s="4" t="n">
        <f aca="false">G30</f>
        <v>15000</v>
      </c>
    </row>
    <row r="31" customFormat="false" ht="12.75" hidden="false" customHeight="false" outlineLevel="0" collapsed="false">
      <c r="E31" s="0" t="s">
        <v>36</v>
      </c>
    </row>
    <row r="33" customFormat="false" ht="12.75" hidden="false" customHeight="false" outlineLevel="0" collapsed="false">
      <c r="A33" s="0" t="s">
        <v>12</v>
      </c>
      <c r="B33" s="1" t="n">
        <v>27649</v>
      </c>
      <c r="C33" s="0" t="s">
        <v>34</v>
      </c>
      <c r="D33" s="4" t="n">
        <v>7500</v>
      </c>
      <c r="E33" s="0" t="s">
        <v>14</v>
      </c>
      <c r="F33" s="0" t="s">
        <v>25</v>
      </c>
      <c r="G33" s="4" t="n">
        <v>7500</v>
      </c>
      <c r="H33" s="4" t="n">
        <v>7500</v>
      </c>
      <c r="I33" s="4"/>
      <c r="J33" s="4"/>
      <c r="K33" s="4"/>
    </row>
    <row r="35" customFormat="false" ht="12.75" hidden="false" customHeight="false" outlineLevel="0" collapsed="false">
      <c r="A35" s="0" t="s">
        <v>37</v>
      </c>
      <c r="C35" s="0" t="s">
        <v>19</v>
      </c>
      <c r="D35" s="4" t="n">
        <v>42500</v>
      </c>
      <c r="E35" s="0" t="s">
        <v>38</v>
      </c>
      <c r="F35" s="0" t="s">
        <v>25</v>
      </c>
      <c r="G35" s="4" t="n">
        <v>42500</v>
      </c>
      <c r="K35" s="4" t="n">
        <f aca="false">G35</f>
        <v>42500</v>
      </c>
    </row>
    <row r="37" customFormat="false" ht="12.75" hidden="false" customHeight="false" outlineLevel="0" collapsed="false">
      <c r="G37" s="4" t="n">
        <f aca="false">SUM(G7:G36)</f>
        <v>154500</v>
      </c>
      <c r="H37" s="4" t="n">
        <f aca="false">SUM(H7:H35)</f>
        <v>65228</v>
      </c>
      <c r="I37" s="0" t="n">
        <f aca="false">SUM(I7:I36)</f>
        <v>32206</v>
      </c>
      <c r="K37" s="0" t="n">
        <f aca="false">SUM(K7:K36)</f>
        <v>51766</v>
      </c>
      <c r="L37" s="4" t="n">
        <f aca="false">SUM(H37:K37)</f>
        <v>149200</v>
      </c>
    </row>
    <row r="38" customFormat="false" ht="12.75" hidden="false" customHeight="false" outlineLevel="0" collapsed="false">
      <c r="G38" s="4" t="n">
        <f aca="false">G37-5300</f>
        <v>149200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3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1" width="12.42"/>
    <col collapsed="false" customWidth="true" hidden="false" outlineLevel="0" max="3" min="3" style="0" width="10.41"/>
    <col collapsed="false" customWidth="true" hidden="false" outlineLevel="0" max="4" min="4" style="0" width="8.56"/>
    <col collapsed="false" customWidth="true" hidden="false" outlineLevel="0" max="5" min="5" style="0" width="14.99"/>
    <col collapsed="false" customWidth="true" hidden="false" outlineLevel="0" max="6" min="6" style="0" width="16.28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G3" s="2"/>
    </row>
    <row r="4" customFormat="false" ht="12.75" hidden="false" customHeight="false" outlineLevel="0" collapsed="false">
      <c r="E4" s="1" t="s">
        <v>1</v>
      </c>
      <c r="F4" s="1" t="s">
        <v>1</v>
      </c>
      <c r="G4" s="3" t="s">
        <v>1</v>
      </c>
    </row>
    <row r="5" customFormat="false" ht="12.75" hidden="false" customHeight="false" outlineLevel="0" collapsed="false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5</v>
      </c>
    </row>
    <row r="6" customFormat="false" ht="12.75" hidden="false" customHeight="false" outlineLevel="0" collapsed="false">
      <c r="G6" s="0" t="s">
        <v>1</v>
      </c>
      <c r="H6" s="0" t="s">
        <v>8</v>
      </c>
      <c r="I6" s="0" t="s">
        <v>9</v>
      </c>
      <c r="J6" s="0" t="s">
        <v>11</v>
      </c>
    </row>
    <row r="7" customFormat="false" ht="12.75" hidden="false" customHeight="false" outlineLevel="0" collapsed="false">
      <c r="A7" s="0" t="s">
        <v>12</v>
      </c>
      <c r="B7" s="1" t="n">
        <v>27641</v>
      </c>
      <c r="C7" s="0" t="s">
        <v>13</v>
      </c>
      <c r="D7" s="4" t="n">
        <v>20000</v>
      </c>
      <c r="E7" s="0" t="s">
        <v>14</v>
      </c>
      <c r="F7" s="0" t="s">
        <v>15</v>
      </c>
      <c r="G7" s="4" t="n">
        <v>4706</v>
      </c>
      <c r="H7" s="4" t="n">
        <f aca="false">G7+G9</f>
        <v>11765</v>
      </c>
    </row>
    <row r="8" customFormat="false" ht="12.75" hidden="false" customHeight="false" outlineLevel="0" collapsed="false">
      <c r="D8" s="4" t="s">
        <v>1</v>
      </c>
      <c r="E8" s="0" t="s">
        <v>16</v>
      </c>
      <c r="F8" s="0" t="s">
        <v>15</v>
      </c>
      <c r="G8" s="4" t="n">
        <v>3294</v>
      </c>
      <c r="I8" s="4" t="n">
        <f aca="false">G8+G10</f>
        <v>8235</v>
      </c>
    </row>
    <row r="9" customFormat="false" ht="12.75" hidden="false" customHeight="false" outlineLevel="0" collapsed="false">
      <c r="C9" s="0" t="s">
        <v>13</v>
      </c>
      <c r="D9" s="4" t="s">
        <v>1</v>
      </c>
      <c r="E9" s="0" t="s">
        <v>14</v>
      </c>
      <c r="F9" s="0" t="s">
        <v>17</v>
      </c>
      <c r="G9" s="4" t="n">
        <v>7059</v>
      </c>
    </row>
    <row r="10" customFormat="false" ht="12.75" hidden="false" customHeight="false" outlineLevel="0" collapsed="false">
      <c r="D10" s="4"/>
      <c r="E10" s="0" t="s">
        <v>16</v>
      </c>
      <c r="F10" s="0" t="s">
        <v>17</v>
      </c>
      <c r="G10" s="4" t="n">
        <f aca="false">12000-G9</f>
        <v>4941</v>
      </c>
    </row>
    <row r="11" customFormat="false" ht="12.75" hidden="false" customHeight="false" outlineLevel="0" collapsed="false">
      <c r="D11" s="4"/>
      <c r="G11" s="4"/>
    </row>
    <row r="12" customFormat="false" ht="12.75" hidden="false" customHeight="false" outlineLevel="0" collapsed="false">
      <c r="A12" s="0" t="s">
        <v>18</v>
      </c>
      <c r="B12" s="1" t="n">
        <v>27608</v>
      </c>
      <c r="C12" s="0" t="s">
        <v>19</v>
      </c>
      <c r="D12" s="4" t="n">
        <v>10000</v>
      </c>
      <c r="E12" s="0" t="s">
        <v>14</v>
      </c>
      <c r="F12" s="0" t="s">
        <v>17</v>
      </c>
      <c r="G12" s="4" t="n">
        <v>5882</v>
      </c>
      <c r="H12" s="4" t="n">
        <f aca="false">G12</f>
        <v>5882</v>
      </c>
    </row>
    <row r="13" customFormat="false" ht="12.75" hidden="false" customHeight="false" outlineLevel="0" collapsed="false">
      <c r="D13" s="4"/>
      <c r="E13" s="0" t="s">
        <v>20</v>
      </c>
      <c r="F13" s="0" t="s">
        <v>17</v>
      </c>
      <c r="G13" s="4" t="n">
        <f aca="false">10000-G12</f>
        <v>4118</v>
      </c>
      <c r="J13" s="4" t="n">
        <f aca="false">G13</f>
        <v>4118</v>
      </c>
    </row>
    <row r="14" customFormat="false" ht="12.75" hidden="false" customHeight="false" outlineLevel="0" collapsed="false">
      <c r="D14" s="4"/>
      <c r="G14" s="4"/>
    </row>
    <row r="15" customFormat="false" ht="12.75" hidden="false" customHeight="false" outlineLevel="0" collapsed="false">
      <c r="A15" s="0" t="s">
        <v>21</v>
      </c>
      <c r="B15" s="1" t="n">
        <v>27604</v>
      </c>
      <c r="C15" s="0" t="s">
        <v>22</v>
      </c>
      <c r="D15" s="4" t="n">
        <v>5300</v>
      </c>
      <c r="E15" s="0" t="s">
        <v>14</v>
      </c>
      <c r="F15" s="0" t="s">
        <v>1</v>
      </c>
      <c r="G15" s="4" t="n">
        <v>2005</v>
      </c>
      <c r="H15" s="4" t="n">
        <f aca="false">G15</f>
        <v>2005</v>
      </c>
    </row>
    <row r="16" customFormat="false" ht="12.75" hidden="false" customHeight="false" outlineLevel="0" collapsed="false">
      <c r="D16" s="4"/>
      <c r="E16" s="0" t="s">
        <v>23</v>
      </c>
      <c r="G16" s="4" t="n">
        <v>3295</v>
      </c>
      <c r="J16" s="4" t="n">
        <f aca="false">G16</f>
        <v>3295</v>
      </c>
    </row>
    <row r="17" customFormat="false" ht="12.75" hidden="false" customHeight="false" outlineLevel="0" collapsed="false">
      <c r="D17" s="4"/>
      <c r="E17" s="5" t="s">
        <v>24</v>
      </c>
      <c r="F17" s="0" t="s">
        <v>17</v>
      </c>
      <c r="G17" s="4" t="n">
        <v>3300</v>
      </c>
    </row>
    <row r="18" customFormat="false" ht="12.75" hidden="false" customHeight="false" outlineLevel="0" collapsed="false">
      <c r="D18" s="4"/>
      <c r="E18" s="5" t="s">
        <v>24</v>
      </c>
      <c r="F18" s="0" t="s">
        <v>25</v>
      </c>
      <c r="G18" s="4" t="n">
        <v>2000</v>
      </c>
    </row>
    <row r="19" customFormat="false" ht="12.75" hidden="false" customHeight="false" outlineLevel="0" collapsed="false">
      <c r="D19" s="4"/>
      <c r="G19" s="4"/>
    </row>
    <row r="20" customFormat="false" ht="12.75" hidden="false" customHeight="false" outlineLevel="0" collapsed="false">
      <c r="B20" s="1" t="n">
        <v>27605</v>
      </c>
      <c r="C20" s="0" t="s">
        <v>19</v>
      </c>
      <c r="D20" s="4" t="n">
        <v>2700</v>
      </c>
      <c r="E20" s="0" t="s">
        <v>14</v>
      </c>
      <c r="F20" s="0" t="s">
        <v>17</v>
      </c>
      <c r="G20" s="4" t="n">
        <v>2700</v>
      </c>
      <c r="H20" s="4" t="n">
        <f aca="false">G20</f>
        <v>2700</v>
      </c>
    </row>
    <row r="21" customFormat="false" ht="12.75" hidden="false" customHeight="false" outlineLevel="0" collapsed="false">
      <c r="D21" s="4"/>
      <c r="G21" s="4"/>
    </row>
    <row r="22" customFormat="false" ht="12.75" hidden="false" customHeight="false" outlineLevel="0" collapsed="false">
      <c r="A22" s="0" t="s">
        <v>26</v>
      </c>
      <c r="B22" s="1" t="n">
        <v>27622</v>
      </c>
      <c r="C22" s="0" t="s">
        <v>27</v>
      </c>
      <c r="D22" s="4" t="n">
        <v>4500</v>
      </c>
      <c r="E22" s="0" t="s">
        <v>14</v>
      </c>
      <c r="F22" s="0" t="s">
        <v>17</v>
      </c>
      <c r="G22" s="4" t="n">
        <v>2647</v>
      </c>
      <c r="H22" s="4" t="n">
        <f aca="false">G22</f>
        <v>2647</v>
      </c>
    </row>
    <row r="23" customFormat="false" ht="12.75" hidden="false" customHeight="false" outlineLevel="0" collapsed="false">
      <c r="D23" s="4"/>
      <c r="E23" s="0" t="s">
        <v>23</v>
      </c>
      <c r="F23" s="0" t="s">
        <v>17</v>
      </c>
      <c r="G23" s="4" t="n">
        <v>1853</v>
      </c>
      <c r="J23" s="4" t="n">
        <f aca="false">G23</f>
        <v>1853</v>
      </c>
    </row>
    <row r="24" customFormat="false" ht="12.75" hidden="false" customHeight="false" outlineLevel="0" collapsed="false">
      <c r="D24" s="4"/>
      <c r="G24" s="4" t="s">
        <v>1</v>
      </c>
    </row>
    <row r="25" customFormat="false" ht="12.75" hidden="false" customHeight="false" outlineLevel="0" collapsed="false">
      <c r="A25" s="0" t="s">
        <v>28</v>
      </c>
      <c r="B25" s="1" t="n">
        <v>27607</v>
      </c>
      <c r="C25" s="0" t="s">
        <v>29</v>
      </c>
      <c r="D25" s="4" t="n">
        <v>1700</v>
      </c>
      <c r="E25" s="0" t="s">
        <v>14</v>
      </c>
      <c r="F25" s="0" t="s">
        <v>17</v>
      </c>
      <c r="G25" s="4" t="n">
        <v>1700</v>
      </c>
      <c r="H25" s="4" t="n">
        <f aca="false">G25</f>
        <v>1700</v>
      </c>
    </row>
    <row r="26" customFormat="false" ht="12.75" hidden="false" customHeight="false" outlineLevel="0" collapsed="false">
      <c r="D26" s="4"/>
      <c r="G26" s="4" t="s">
        <v>1</v>
      </c>
    </row>
    <row r="27" customFormat="false" ht="12.75" hidden="false" customHeight="false" outlineLevel="0" collapsed="false">
      <c r="A27" s="0" t="s">
        <v>31</v>
      </c>
      <c r="B27" s="1" t="n">
        <v>27642</v>
      </c>
      <c r="C27" s="0" t="s">
        <v>19</v>
      </c>
      <c r="D27" s="4" t="n">
        <v>40000</v>
      </c>
      <c r="E27" s="0" t="s">
        <v>14</v>
      </c>
      <c r="F27" s="0" t="s">
        <v>25</v>
      </c>
      <c r="G27" s="4" t="n">
        <v>23529</v>
      </c>
      <c r="H27" s="4" t="n">
        <f aca="false">G27</f>
        <v>23529</v>
      </c>
    </row>
    <row r="28" customFormat="false" ht="12.75" hidden="false" customHeight="false" outlineLevel="0" collapsed="false">
      <c r="D28" s="4" t="s">
        <v>1</v>
      </c>
      <c r="E28" s="0" t="s">
        <v>16</v>
      </c>
      <c r="F28" s="0" t="s">
        <v>25</v>
      </c>
      <c r="G28" s="4" t="n">
        <f aca="false">40000-G27</f>
        <v>16471</v>
      </c>
      <c r="I28" s="4" t="n">
        <f aca="false">G28</f>
        <v>16471</v>
      </c>
    </row>
    <row r="29" customFormat="false" ht="12.75" hidden="false" customHeight="false" outlineLevel="0" collapsed="false">
      <c r="D29" s="4"/>
      <c r="G29" s="4"/>
    </row>
    <row r="30" customFormat="false" ht="12.75" hidden="false" customHeight="false" outlineLevel="0" collapsed="false">
      <c r="A30" s="0" t="s">
        <v>33</v>
      </c>
      <c r="C30" s="0" t="s">
        <v>34</v>
      </c>
      <c r="D30" s="4" t="n">
        <v>15000</v>
      </c>
      <c r="E30" s="0" t="s">
        <v>35</v>
      </c>
      <c r="F30" s="0" t="s">
        <v>17</v>
      </c>
      <c r="G30" s="4" t="n">
        <v>15000</v>
      </c>
      <c r="H30" s="4" t="n">
        <f aca="false">G30</f>
        <v>15000</v>
      </c>
    </row>
    <row r="31" customFormat="false" ht="12.75" hidden="false" customHeight="false" outlineLevel="0" collapsed="false">
      <c r="E31" s="0" t="s">
        <v>36</v>
      </c>
    </row>
    <row r="35" customFormat="false" ht="12.75" hidden="false" customHeight="false" outlineLevel="0" collapsed="false">
      <c r="A35" s="0" t="s">
        <v>37</v>
      </c>
      <c r="C35" s="0" t="s">
        <v>19</v>
      </c>
      <c r="D35" s="4" t="n">
        <v>50000</v>
      </c>
      <c r="E35" s="0" t="s">
        <v>38</v>
      </c>
      <c r="F35" s="0" t="s">
        <v>25</v>
      </c>
      <c r="G35" s="4" t="n">
        <v>50000</v>
      </c>
      <c r="J35" s="4" t="n">
        <f aca="false">G35</f>
        <v>50000</v>
      </c>
    </row>
    <row r="37" customFormat="false" ht="12.75" hidden="false" customHeight="false" outlineLevel="0" collapsed="false">
      <c r="G37" s="4" t="n">
        <f aca="false">SUM(G7:G36)</f>
        <v>154500</v>
      </c>
      <c r="H37" s="4" t="n">
        <f aca="false">SUM(H7:H35)</f>
        <v>65228</v>
      </c>
      <c r="I37" s="0" t="n">
        <f aca="false">SUM(I7:I36)</f>
        <v>24706</v>
      </c>
      <c r="J37" s="0" t="n">
        <f aca="false">SUM(J7:J36)</f>
        <v>59266</v>
      </c>
      <c r="K37" s="4" t="n">
        <f aca="false">SUM(H37:J37)</f>
        <v>149200</v>
      </c>
    </row>
    <row r="38" customFormat="false" ht="12.75" hidden="false" customHeight="false" outlineLevel="0" collapsed="false">
      <c r="G38" s="4" t="n">
        <f aca="false">G37-5300</f>
        <v>149200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: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7.99"/>
    <col collapsed="false" customWidth="true" hidden="false" outlineLevel="0" max="3" min="3" style="0" width="12.28"/>
    <col collapsed="false" customWidth="true" hidden="false" outlineLevel="0" max="4" min="4" style="0" width="13.41"/>
  </cols>
  <sheetData>
    <row r="2" customFormat="false" ht="12.75" hidden="false" customHeight="false" outlineLevel="0" collapsed="false">
      <c r="A2" s="0" t="s">
        <v>0</v>
      </c>
    </row>
    <row r="4" customFormat="false" ht="12.75" hidden="false" customHeight="false" outlineLevel="0" collapsed="false">
      <c r="C4" s="1" t="s">
        <v>43</v>
      </c>
      <c r="D4" s="1" t="s">
        <v>43</v>
      </c>
    </row>
    <row r="5" customFormat="false" ht="12.75" hidden="false" customHeight="false" outlineLevel="0" collapsed="false">
      <c r="C5" s="1" t="s">
        <v>44</v>
      </c>
      <c r="D5" s="1" t="s">
        <v>45</v>
      </c>
      <c r="G5" s="7" t="s">
        <v>46</v>
      </c>
      <c r="H5" s="7"/>
    </row>
    <row r="6" customFormat="false" ht="12.75" hidden="false" customHeight="false" outlineLevel="0" collapsed="false">
      <c r="A6" s="1" t="s">
        <v>47</v>
      </c>
      <c r="B6" s="1"/>
      <c r="C6" s="1" t="s">
        <v>48</v>
      </c>
      <c r="D6" s="1" t="s">
        <v>48</v>
      </c>
      <c r="E6" s="1" t="s">
        <v>5</v>
      </c>
      <c r="F6" s="1" t="s">
        <v>49</v>
      </c>
      <c r="G6" s="8" t="s">
        <v>50</v>
      </c>
      <c r="H6" s="8" t="s">
        <v>51</v>
      </c>
    </row>
    <row r="8" customFormat="false" ht="12.75" hidden="false" customHeight="false" outlineLevel="0" collapsed="false">
      <c r="A8" s="0" t="s">
        <v>12</v>
      </c>
      <c r="B8" s="0" t="n">
        <v>27641</v>
      </c>
      <c r="C8" s="0" t="s">
        <v>16</v>
      </c>
      <c r="D8" s="0" t="s">
        <v>15</v>
      </c>
      <c r="E8" s="4" t="n">
        <v>8000</v>
      </c>
      <c r="F8" s="0" t="n">
        <v>30</v>
      </c>
      <c r="G8" s="0" t="n">
        <f aca="false">E8/E28</f>
        <v>0.0941176470588235</v>
      </c>
      <c r="H8" s="4" t="n">
        <f aca="false">50000*G8</f>
        <v>4705.88235294118</v>
      </c>
    </row>
    <row r="9" customFormat="false" ht="12.75" hidden="false" customHeight="false" outlineLevel="0" collapsed="false">
      <c r="C9" s="0" t="s">
        <v>16</v>
      </c>
      <c r="D9" s="0" t="s">
        <v>17</v>
      </c>
      <c r="E9" s="4" t="n">
        <v>12000</v>
      </c>
      <c r="F9" s="0" t="n">
        <v>30</v>
      </c>
      <c r="G9" s="0" t="n">
        <f aca="false">E9/E28</f>
        <v>0.141176470588235</v>
      </c>
      <c r="H9" s="4" t="n">
        <f aca="false">50000*G9</f>
        <v>7058.82352941177</v>
      </c>
    </row>
    <row r="10" customFormat="false" ht="12.75" hidden="false" customHeight="false" outlineLevel="0" collapsed="false">
      <c r="E10" s="4"/>
      <c r="H10" s="4" t="n">
        <f aca="false">50000*G10</f>
        <v>0</v>
      </c>
    </row>
    <row r="11" customFormat="false" ht="12.75" hidden="false" customHeight="false" outlineLevel="0" collapsed="false">
      <c r="A11" s="0" t="s">
        <v>18</v>
      </c>
      <c r="B11" s="0" t="n">
        <v>27608</v>
      </c>
      <c r="C11" s="0" t="s">
        <v>16</v>
      </c>
      <c r="D11" s="0" t="s">
        <v>17</v>
      </c>
      <c r="E11" s="4" t="n">
        <v>10000</v>
      </c>
      <c r="F11" s="0" t="n">
        <v>15</v>
      </c>
      <c r="G11" s="0" t="n">
        <f aca="false">E11/E28</f>
        <v>0.117647058823529</v>
      </c>
      <c r="H11" s="4" t="n">
        <f aca="false">50000*G11</f>
        <v>5882.35294117647</v>
      </c>
    </row>
    <row r="12" customFormat="false" ht="12.75" hidden="false" customHeight="false" outlineLevel="0" collapsed="false">
      <c r="E12" s="4"/>
      <c r="H12" s="4" t="n">
        <f aca="false">50000*G12</f>
        <v>0</v>
      </c>
    </row>
    <row r="13" customFormat="false" ht="12.75" hidden="false" customHeight="false" outlineLevel="0" collapsed="false">
      <c r="A13" s="0" t="s">
        <v>21</v>
      </c>
      <c r="B13" s="0" t="n">
        <v>27604</v>
      </c>
      <c r="C13" s="0" t="s">
        <v>16</v>
      </c>
      <c r="D13" s="0" t="s">
        <v>17</v>
      </c>
      <c r="E13" s="4" t="n">
        <v>6000</v>
      </c>
      <c r="F13" s="0" t="n">
        <v>15</v>
      </c>
      <c r="G13" s="0" t="n">
        <f aca="false">E13/E28</f>
        <v>0.0705882352941177</v>
      </c>
      <c r="H13" s="4" t="n">
        <f aca="false">50000*G13</f>
        <v>3529.41176470588</v>
      </c>
    </row>
    <row r="14" customFormat="false" ht="12.75" hidden="false" customHeight="false" outlineLevel="0" collapsed="false">
      <c r="B14" s="0" t="n">
        <v>27605</v>
      </c>
      <c r="C14" s="0" t="s">
        <v>16</v>
      </c>
      <c r="D14" s="0" t="s">
        <v>25</v>
      </c>
      <c r="E14" s="4" t="n">
        <v>2000</v>
      </c>
      <c r="F14" s="0" t="n">
        <v>15</v>
      </c>
      <c r="G14" s="0" t="n">
        <f aca="false">E14/E28</f>
        <v>0.0235294117647059</v>
      </c>
      <c r="H14" s="4" t="n">
        <f aca="false">50000*G14</f>
        <v>1176.47058823529</v>
      </c>
    </row>
    <row r="15" customFormat="false" ht="12.75" hidden="false" customHeight="false" outlineLevel="0" collapsed="false">
      <c r="E15" s="4"/>
      <c r="H15" s="4" t="n">
        <f aca="false">50000*G15</f>
        <v>0</v>
      </c>
    </row>
    <row r="16" customFormat="false" ht="12.75" hidden="false" customHeight="false" outlineLevel="0" collapsed="false">
      <c r="A16" s="0" t="s">
        <v>26</v>
      </c>
      <c r="B16" s="0" t="n">
        <v>27622</v>
      </c>
      <c r="C16" s="0" t="s">
        <v>38</v>
      </c>
      <c r="D16" s="0" t="s">
        <v>17</v>
      </c>
      <c r="E16" s="4" t="n">
        <v>4500</v>
      </c>
      <c r="F16" s="0" t="n">
        <v>12.25</v>
      </c>
      <c r="G16" s="0" t="n">
        <f aca="false">E16/E28</f>
        <v>0.0529411764705882</v>
      </c>
      <c r="H16" s="4" t="n">
        <f aca="false">50000*G16</f>
        <v>2647.05882352941</v>
      </c>
    </row>
    <row r="17" customFormat="false" ht="12.75" hidden="false" customHeight="false" outlineLevel="0" collapsed="false">
      <c r="C17" s="0" t="s">
        <v>52</v>
      </c>
      <c r="D17" s="0" t="s">
        <v>17</v>
      </c>
      <c r="E17" s="4"/>
      <c r="H17" s="4" t="n">
        <f aca="false">50000*G17</f>
        <v>0</v>
      </c>
    </row>
    <row r="18" customFormat="false" ht="12.75" hidden="false" customHeight="false" outlineLevel="0" collapsed="false">
      <c r="C18" s="0" t="s">
        <v>53</v>
      </c>
      <c r="D18" s="0" t="s">
        <v>17</v>
      </c>
      <c r="E18" s="4"/>
      <c r="H18" s="4" t="n">
        <f aca="false">50000*G18</f>
        <v>0</v>
      </c>
    </row>
    <row r="19" customFormat="false" ht="12.75" hidden="false" customHeight="false" outlineLevel="0" collapsed="false">
      <c r="E19" s="4"/>
      <c r="H19" s="4" t="n">
        <f aca="false">50000*G19</f>
        <v>0</v>
      </c>
    </row>
    <row r="20" customFormat="false" ht="12.75" hidden="false" customHeight="false" outlineLevel="0" collapsed="false">
      <c r="A20" s="0" t="s">
        <v>54</v>
      </c>
      <c r="C20" s="0" t="s">
        <v>52</v>
      </c>
      <c r="D20" s="0" t="s">
        <v>17</v>
      </c>
      <c r="E20" s="4" t="n">
        <v>15000</v>
      </c>
      <c r="F20" s="0" t="n">
        <v>5</v>
      </c>
      <c r="H20" s="4" t="n">
        <f aca="false">50000*G20</f>
        <v>0</v>
      </c>
    </row>
    <row r="21" customFormat="false" ht="12.75" hidden="false" customHeight="false" outlineLevel="0" collapsed="false">
      <c r="E21" s="4"/>
      <c r="H21" s="4" t="n">
        <f aca="false">50000*G21</f>
        <v>0</v>
      </c>
    </row>
    <row r="22" customFormat="false" ht="12.75" hidden="false" customHeight="false" outlineLevel="0" collapsed="false">
      <c r="A22" s="0" t="s">
        <v>28</v>
      </c>
      <c r="B22" s="0" t="n">
        <v>27607</v>
      </c>
      <c r="C22" s="0" t="s">
        <v>16</v>
      </c>
      <c r="D22" s="0" t="s">
        <v>17</v>
      </c>
      <c r="E22" s="4" t="n">
        <v>2500</v>
      </c>
      <c r="F22" s="0" t="n">
        <v>1.8</v>
      </c>
      <c r="G22" s="0" t="n">
        <f aca="false">E22/E28</f>
        <v>0.0294117647058824</v>
      </c>
      <c r="H22" s="4" t="n">
        <f aca="false">50000*G22</f>
        <v>1470.58823529412</v>
      </c>
    </row>
    <row r="23" customFormat="false" ht="12.75" hidden="false" customHeight="false" outlineLevel="0" collapsed="false">
      <c r="E23" s="4"/>
      <c r="H23" s="4" t="n">
        <f aca="false">50000*G23</f>
        <v>0</v>
      </c>
    </row>
    <row r="24" customFormat="false" ht="12.75" hidden="false" customHeight="false" outlineLevel="0" collapsed="false">
      <c r="A24" s="0" t="s">
        <v>31</v>
      </c>
      <c r="B24" s="0" t="n">
        <v>27642</v>
      </c>
      <c r="C24" s="0" t="s">
        <v>16</v>
      </c>
      <c r="D24" s="0" t="s">
        <v>25</v>
      </c>
      <c r="E24" s="4" t="n">
        <v>40000</v>
      </c>
      <c r="F24" s="0" t="n">
        <v>15</v>
      </c>
      <c r="G24" s="0" t="n">
        <f aca="false">E24/E28</f>
        <v>0.470588235294118</v>
      </c>
      <c r="H24" s="4" t="n">
        <f aca="false">50000*G24</f>
        <v>23529.4117647059</v>
      </c>
    </row>
    <row r="25" customFormat="false" ht="12.75" hidden="false" customHeight="false" outlineLevel="0" collapsed="false">
      <c r="E25" s="4"/>
      <c r="H25" s="4"/>
    </row>
    <row r="26" customFormat="false" ht="13.5" hidden="false" customHeight="false" outlineLevel="0" collapsed="false">
      <c r="E26" s="4" t="n">
        <f aca="false">SUM(E8:E24)</f>
        <v>100000</v>
      </c>
      <c r="G26" s="9" t="n">
        <f aca="false">SUM(G8:G24)</f>
        <v>1</v>
      </c>
      <c r="H26" s="10" t="n">
        <f aca="false">SUM(H8:H24)</f>
        <v>50000</v>
      </c>
      <c r="I26" s="11" t="s">
        <v>55</v>
      </c>
    </row>
    <row r="27" customFormat="false" ht="13.5" hidden="false" customHeight="false" outlineLevel="0" collapsed="false">
      <c r="D27" s="0" t="s">
        <v>56</v>
      </c>
      <c r="E27" s="4" t="n">
        <v>15000</v>
      </c>
    </row>
    <row r="28" customFormat="false" ht="12.75" hidden="false" customHeight="false" outlineLevel="0" collapsed="false">
      <c r="D28" s="0" t="s">
        <v>57</v>
      </c>
      <c r="E28" s="4" t="n">
        <f aca="false">E26-E27</f>
        <v>85000</v>
      </c>
    </row>
  </sheetData>
  <mergeCells count="1">
    <mergeCell ref="G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2001-05-16T12:25:59Z</dcterms:created>
  <dc:creator>tlohman</dc:creator>
  <dc:description/>
  <dc:language>en-US</dc:language>
  <cp:lastModifiedBy>pfrazier</cp:lastModifiedBy>
  <cp:lastPrinted>2001-06-12T15:39:49Z</cp:lastPrinted>
  <dcterms:modified xsi:type="dcterms:W3CDTF">2001-10-26T10:28:02Z</dcterms:modified>
  <cp:revision>0</cp:revision>
  <dc:subject/>
  <dc:title/>
</cp:coreProperties>
</file>