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<sst xmlns="http://schemas.openxmlformats.org/spreadsheetml/2006/main" count="58" uniqueCount="47">
  <si>
    <t xml:space="preserve">Transfer Payment Example</t>
  </si>
  <si>
    <t xml:space="preserve">Pre-RTO West</t>
  </si>
  <si>
    <t xml:space="preserve">Transmission Cost</t>
  </si>
  <si>
    <t xml:space="preserve">BPA Wheeling</t>
  </si>
  <si>
    <t xml:space="preserve">Transmission Rev Req</t>
  </si>
  <si>
    <t xml:space="preserve">Total Transmission Cost</t>
  </si>
  <si>
    <t xml:space="preserve">Recovery</t>
  </si>
  <si>
    <t xml:space="preserve">Wheeling for ENA -- LT Intertie</t>
  </si>
  <si>
    <t xml:space="preserve">*</t>
  </si>
  <si>
    <t xml:space="preserve">Wheeling for ENA -- ST</t>
  </si>
  <si>
    <t xml:space="preserve">Wheeling for TO's -- ST (Avista)</t>
  </si>
  <si>
    <t xml:space="preserve">    Total Wheeling Collections</t>
  </si>
  <si>
    <t xml:space="preserve">Oregon Rev. Req.</t>
  </si>
  <si>
    <t xml:space="preserve">Total Collection</t>
  </si>
  <si>
    <t xml:space="preserve">Peak Load</t>
  </si>
  <si>
    <t xml:space="preserve">kW</t>
  </si>
  <si>
    <t xml:space="preserve">Calculation of RTO Tariff Rates</t>
  </si>
  <si>
    <t xml:space="preserve">Pre-RTO Net Transmission Costs</t>
  </si>
  <si>
    <t xml:space="preserve">Wheeling by Others for PGE &amp; Affiliates</t>
  </si>
  <si>
    <t xml:space="preserve">Receiving</t>
  </si>
  <si>
    <t xml:space="preserve">Paying Party</t>
  </si>
  <si>
    <t xml:space="preserve">Party</t>
  </si>
  <si>
    <t xml:space="preserve">PGE</t>
  </si>
  <si>
    <t xml:space="preserve">ENA</t>
  </si>
  <si>
    <t xml:space="preserve">PGE + ENA</t>
  </si>
  <si>
    <t xml:space="preserve">BPA</t>
  </si>
  <si>
    <t xml:space="preserve">Montana</t>
  </si>
  <si>
    <t xml:space="preserve">PacifiCorp</t>
  </si>
  <si>
    <t xml:space="preserve">Seattle</t>
  </si>
  <si>
    <t xml:space="preserve">Snohomish</t>
  </si>
  <si>
    <t xml:space="preserve">Avista</t>
  </si>
  <si>
    <t xml:space="preserve">Nevada Power</t>
  </si>
  <si>
    <t xml:space="preserve">  Total Wheeling</t>
  </si>
  <si>
    <t xml:space="preserve">Total Transmission Cost (Company Rate)</t>
  </si>
  <si>
    <t xml:space="preserve">RTO West Billing</t>
  </si>
  <si>
    <t xml:space="preserve">Bill to PGE for Transmission Load</t>
  </si>
  <si>
    <t xml:space="preserve">Payment for Revenue Requirement</t>
  </si>
  <si>
    <t xml:space="preserve">Net Bill</t>
  </si>
  <si>
    <t xml:space="preserve">Post-RTO West</t>
  </si>
  <si>
    <t xml:space="preserve">PGE Costs</t>
  </si>
  <si>
    <t xml:space="preserve">RTO Net Bill</t>
  </si>
  <si>
    <t xml:space="preserve">Shortfall</t>
  </si>
  <si>
    <t xml:space="preserve">Total Trans Cost less Total Collection</t>
  </si>
  <si>
    <t xml:space="preserve">Components of Short Fall</t>
  </si>
  <si>
    <t xml:space="preserve">  Former ENA Short Term Service provided by PGE</t>
  </si>
  <si>
    <t xml:space="preserve">  Former ENA Short Term service provided by Others</t>
  </si>
  <si>
    <t xml:space="preserve">*  Assumed number not based on actual usage.  All other data is for 1998-1999.</t>
  </si>
</sst>
</file>

<file path=xl/styles.xml><?xml version="1.0" encoding="utf-8"?>
<styleSheet xmlns="http://schemas.openxmlformats.org/spreadsheetml/2006/main">
  <numFmts count="3">
    <numFmt numFmtId="164" formatCode="General"/>
    <numFmt numFmtId="165" formatCode="_(* #,##0.00_);_(* \(#,##0.00\);_(* \-??_);_(@_)"/>
    <numFmt numFmtId="166" formatCode="_(* #,##0_);_(* \(#,##0\);_(* \-_);_(@_)"/>
  </numFmts>
  <fonts count="8">
    <font>
      <sz val="10"/>
      <name val="Arial"/>
      <family val="0"/>
    </font>
    <font>
      <sz val="10"/>
      <name val="Arial"/>
      <family val="0"/>
    </font>
    <font>
      <sz val="10"/>
      <name val="Arial"/>
      <family val="0"/>
    </font>
    <font>
      <sz val="10"/>
      <name val="Arial"/>
      <family val="0"/>
    </font>
    <font>
      <b val="true"/>
      <i val="true"/>
      <sz val="14"/>
      <name val="Arial"/>
      <family val="2"/>
    </font>
    <font>
      <b val="true"/>
      <sz val="10"/>
      <name val="Arial"/>
      <family val="2"/>
    </font>
    <font>
      <u val="single"/>
      <sz val="10"/>
      <name val="Arial"/>
      <family val="2"/>
    </font>
    <font>
      <sz val="10"/>
      <name val="Arial"/>
      <family val="2"/>
    </font>
  </fonts>
  <fills count="3">
    <fill>
      <patternFill patternType="none"/>
    </fill>
    <fill>
      <patternFill patternType="gray125"/>
    </fill>
    <fill>
      <patternFill patternType="solid">
        <fgColor rgb="FFCCFFFF"/>
        <bgColor rgb="FFCCFFFF"/>
      </patternFill>
    </fill>
  </fills>
  <borders count="27">
    <border diagonalUp="false" diagonalDown="false">
      <left/>
      <right/>
      <top/>
      <bottom/>
      <diagonal/>
    </border>
    <border diagonalUp="false" diagonalDown="false">
      <left/>
      <right/>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style="thin"/>
      <right/>
      <top style="thin"/>
      <bottom style="double"/>
      <diagonal/>
    </border>
    <border diagonalUp="false" diagonalDown="false">
      <left/>
      <right/>
      <top style="thin"/>
      <bottom style="double"/>
      <diagonal/>
    </border>
    <border diagonalUp="false" diagonalDown="false">
      <left style="thin"/>
      <right style="thin"/>
      <top style="thin"/>
      <bottom style="double"/>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top/>
      <bottom style="thin"/>
      <diagonal/>
    </border>
    <border diagonalUp="false" diagonalDown="false">
      <left style="thin"/>
      <right style="thin"/>
      <top/>
      <bottom style="thin"/>
      <diagonal/>
    </border>
    <border diagonalUp="false" diagonalDown="false">
      <left style="medium"/>
      <right/>
      <top style="medium"/>
      <bottom style="double"/>
      <diagonal/>
    </border>
    <border diagonalUp="false" diagonalDown="false">
      <left/>
      <right/>
      <top style="medium"/>
      <bottom style="double"/>
      <diagonal/>
    </border>
    <border diagonalUp="false" diagonalDown="false">
      <left style="thin"/>
      <right style="medium"/>
      <top style="medium"/>
      <bottom style="double"/>
      <diagonal/>
    </border>
    <border diagonalUp="false" diagonalDown="false">
      <left style="thin"/>
      <right style="medium"/>
      <top/>
      <bottom/>
      <diagonal/>
    </border>
    <border diagonalUp="false" diagonalDown="false">
      <left style="thin"/>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6" fontId="0" fillId="0" borderId="8" xfId="15" applyFont="true" applyBorder="true" applyAlignment="true" applyProtection="true">
      <alignment horizontal="general" vertical="bottom" textRotation="0" wrapText="false" indent="0" shrinkToFit="false"/>
      <protection locked="true" hidden="false"/>
    </xf>
    <xf numFmtId="166"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6"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6" fontId="0" fillId="0" borderId="14"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6" fontId="0" fillId="0" borderId="11" xfId="15" applyFont="true" applyBorder="true" applyAlignment="true" applyProtection="tru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6" fontId="0" fillId="0" borderId="17"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6" fontId="0" fillId="0" borderId="11" xfId="15" applyFont="true" applyBorder="true" applyAlignment="true" applyProtection="true">
      <alignment horizontal="center" vertical="bottom" textRotation="0" wrapText="false" indent="0" shrinkToFit="false"/>
      <protection locked="true" hidden="false"/>
    </xf>
    <xf numFmtId="164" fontId="0" fillId="0" borderId="20" xfId="0" applyFont="true" applyBorder="true" applyAlignment="true" applyProtection="false">
      <alignment horizontal="center" vertical="bottom" textRotation="0" wrapText="false" indent="0" shrinkToFit="false"/>
      <protection locked="true" hidden="false"/>
    </xf>
    <xf numFmtId="166" fontId="0" fillId="0" borderId="20" xfId="15" applyFont="true" applyBorder="true" applyAlignment="true" applyProtection="true">
      <alignment horizontal="center" vertical="bottom" textRotation="0" wrapText="false" indent="0" shrinkToFit="false"/>
      <protection locked="true" hidden="false"/>
    </xf>
    <xf numFmtId="164" fontId="0" fillId="0" borderId="21" xfId="0" applyFont="true" applyBorder="true" applyAlignment="true" applyProtection="false">
      <alignment horizontal="center" vertical="bottom" textRotation="0" wrapText="false" indent="0" shrinkToFit="false"/>
      <protection locked="true" hidden="false"/>
    </xf>
    <xf numFmtId="166" fontId="0" fillId="0" borderId="10" xfId="15" applyFont="true" applyBorder="true" applyAlignment="true" applyProtection="true">
      <alignment horizontal="general" vertical="bottom" textRotation="0" wrapText="false" indent="0" shrinkToFit="false"/>
      <protection locked="true" hidden="false"/>
    </xf>
    <xf numFmtId="164" fontId="0" fillId="0" borderId="20" xfId="0" applyFont="true" applyBorder="true" applyAlignment="false" applyProtection="false">
      <alignment horizontal="general" vertical="bottom" textRotation="0" wrapText="false" indent="0" shrinkToFit="false"/>
      <protection locked="true" hidden="false"/>
    </xf>
    <xf numFmtId="166" fontId="0" fillId="0" borderId="20" xfId="15" applyFont="true" applyBorder="true" applyAlignment="true" applyProtection="true">
      <alignment horizontal="general" vertical="bottom" textRotation="0" wrapText="false" indent="0" shrinkToFit="false"/>
      <protection locked="true" hidden="false"/>
    </xf>
    <xf numFmtId="166" fontId="0" fillId="0" borderId="21" xfId="0" applyFont="false" applyBorder="true" applyAlignment="false" applyProtection="false">
      <alignment horizontal="general" vertical="bottom" textRotation="0" wrapText="false" indent="0" shrinkToFit="false"/>
      <protection locked="true" hidden="false"/>
    </xf>
    <xf numFmtId="166" fontId="0" fillId="0" borderId="14" xfId="15" applyFont="true" applyBorder="true" applyAlignment="true" applyProtection="tru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6" fontId="0" fillId="0" borderId="24" xfId="0" applyFont="false" applyBorder="true" applyAlignment="false" applyProtection="false">
      <alignment horizontal="general" vertical="bottom" textRotation="0" wrapText="false" indent="0" shrinkToFit="false"/>
      <protection locked="true" hidden="false"/>
    </xf>
    <xf numFmtId="164" fontId="0" fillId="2" borderId="5"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6" fontId="0" fillId="2" borderId="25" xfId="0" applyFont="false" applyBorder="true" applyAlignment="false" applyProtection="false">
      <alignment horizontal="general" vertical="bottom" textRotation="0" wrapText="false" indent="0" shrinkToFit="false"/>
      <protection locked="true" hidden="false"/>
    </xf>
    <xf numFmtId="164" fontId="0" fillId="2" borderId="18" xfId="0" applyFont="true" applyBorder="true" applyAlignment="false" applyProtection="false">
      <alignment horizontal="general"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6" fontId="0" fillId="2" borderId="26" xfId="0" applyFont="false" applyBorder="true" applyAlignment="false" applyProtection="false">
      <alignment horizontal="general" vertical="bottom" textRotation="0" wrapText="false" indent="0" shrinkToFit="false"/>
      <protection locked="true" hidden="false"/>
    </xf>
    <xf numFmtId="166" fontId="0" fillId="0" borderId="1"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308880</xdr:colOff>
      <xdr:row>4</xdr:row>
      <xdr:rowOff>0</xdr:rowOff>
    </xdr:from>
    <xdr:to>
      <xdr:col>10</xdr:col>
      <xdr:colOff>369720</xdr:colOff>
      <xdr:row>15</xdr:row>
      <xdr:rowOff>28440</xdr:rowOff>
    </xdr:to>
    <xdr:sp>
      <xdr:nvSpPr>
        <xdr:cNvPr id="0" name="Text 1"/>
        <xdr:cNvSpPr/>
      </xdr:nvSpPr>
      <xdr:spPr>
        <a:xfrm>
          <a:off x="5670360" y="733320"/>
          <a:ext cx="2613240" cy="180972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r>
            <a:rPr b="0" lang="en-US" sz="1000" strike="noStrike" u="none">
              <a:effectLst/>
              <a:uFillTx/>
              <a:latin typeface="Arial"/>
            </a:rPr>
            <a:t>      </a:t>
          </a:r>
          <a:r>
            <a:rPr b="0" lang="en-US" sz="1000" strike="noStrike" u="sng">
              <a:effectLst/>
              <a:uFillTx/>
              <a:latin typeface="Arial"/>
            </a:rPr>
            <a:t>Notes on Pre-RTO West Situation</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Before RTO West, PGE pays BPA for wheeling and sells wheeling to ENA and Other TO's for a total of $4,565,051.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This amount is a revuene credit used to reduce the Transmission Revenue Requirement for Oregon Retail Customers to $67,000,903.</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6</xdr:col>
      <xdr:colOff>348840</xdr:colOff>
      <xdr:row>23</xdr:row>
      <xdr:rowOff>9720</xdr:rowOff>
    </xdr:from>
    <xdr:to>
      <xdr:col>10</xdr:col>
      <xdr:colOff>409680</xdr:colOff>
      <xdr:row>45</xdr:row>
      <xdr:rowOff>9360</xdr:rowOff>
    </xdr:to>
    <xdr:sp>
      <xdr:nvSpPr>
        <xdr:cNvPr id="1" name="Text 2"/>
        <xdr:cNvSpPr/>
      </xdr:nvSpPr>
      <xdr:spPr>
        <a:xfrm>
          <a:off x="5710320" y="3857760"/>
          <a:ext cx="2613240" cy="35906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r>
            <a:rPr b="0" lang="en-US" sz="1000" strike="noStrike" u="none">
              <a:effectLst/>
              <a:uFillTx/>
              <a:latin typeface="Arial"/>
            </a:rPr>
            <a:t>         </a:t>
          </a:r>
          <a:r>
            <a:rPr b="0" lang="en-US" sz="1000" strike="noStrike" u="sng">
              <a:effectLst/>
              <a:uFillTx/>
              <a:latin typeface="Arial"/>
            </a:rPr>
            <a:t>Notes on RTO Tariff Rates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To avoid cost shifting between the TO's, the RTO calcualtes PGE's net transmission cost (including its affiliate ENA). </a:t>
          </a:r>
          <a:endParaRPr b="0" lang="en-US" sz="1000" strike="noStrike" u="none">
            <a:effectLst/>
            <a:uFillTx/>
            <a:latin typeface="Times New Roman"/>
          </a:endParaRPr>
        </a:p>
        <a:p>
          <a:r>
            <a:rPr b="0" lang="en-US" sz="1000" strike="noStrike" u="none">
              <a:effectLst/>
              <a:uFillTx/>
              <a:latin typeface="Arial"/>
            </a:rPr>
            <a:t> </a:t>
          </a:r>
          <a:endParaRPr b="0" lang="en-US" sz="1000" strike="noStrike" u="none">
            <a:effectLst/>
            <a:uFillTx/>
            <a:latin typeface="Times New Roman"/>
          </a:endParaRPr>
        </a:p>
        <a:p>
          <a:r>
            <a:rPr b="0" lang="en-US" sz="1000" strike="noStrike" u="none">
              <a:effectLst/>
              <a:uFillTx/>
              <a:latin typeface="Arial"/>
            </a:rPr>
            <a:t>The Net Transmission Cost of $70,877,397 is equal to the Revenue Requirement for Transmission Plant plus the net of the "Paid to" and "Received from" for Wheeling by Others for each TO. The Avista payment reduces PGE's net cost.  ENA's payments to others increase PGE's net cost.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Payments to PGE by ENA are not credited because they are considered to be internal by RTO West.</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RTO West bills PGE $70,877,397 for its load and credits it for the Revenue Requirement for the net bill.</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6</xdr:col>
      <xdr:colOff>368640</xdr:colOff>
      <xdr:row>47</xdr:row>
      <xdr:rowOff>0</xdr:rowOff>
    </xdr:from>
    <xdr:to>
      <xdr:col>10</xdr:col>
      <xdr:colOff>429480</xdr:colOff>
      <xdr:row>69</xdr:row>
      <xdr:rowOff>123840</xdr:rowOff>
    </xdr:to>
    <xdr:sp>
      <xdr:nvSpPr>
        <xdr:cNvPr id="2" name="Text 3"/>
        <xdr:cNvSpPr/>
      </xdr:nvSpPr>
      <xdr:spPr>
        <a:xfrm>
          <a:off x="5730120" y="7772400"/>
          <a:ext cx="2613240" cy="37720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r>
            <a:rPr b="0" lang="en-US" sz="1000" strike="noStrike" u="none">
              <a:effectLst/>
              <a:uFillTx/>
              <a:latin typeface="Arial"/>
            </a:rPr>
            <a:t>      </a:t>
          </a:r>
          <a:r>
            <a:rPr b="0" lang="en-US" sz="1000" strike="noStrike" u="sng">
              <a:effectLst/>
              <a:uFillTx/>
              <a:latin typeface="Arial"/>
            </a:rPr>
            <a:t>Notes on Post-RTO West Situation</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PGE's transmission cost is equal to the net bill it pays to RTO West plus its own Revenue Requirement (Return on and return of transmission plant investment).</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To recover its costs, it can collect Oregon from Oregon Retail Customers and from any contracts with non-TO's it had before RTO formation.  In this case it can only recover from the LT Intertie contract with PGE, since it has not contract for any of the ST service.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The ST service to Avista was netted out in the cost calculation, which has the effect of Avista continuing to pay RTO West an amount equal to its past ST service.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Oregon is unlikely to agree to allow collection of more than the cost it paid Pre-RTO which results in the shortfall.</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6.7"/>
    <col collapsed="false" customWidth="true" hidden="false" outlineLevel="0" max="4" min="3" style="0" width="13.85"/>
    <col collapsed="false" customWidth="true" hidden="false" outlineLevel="0" max="5" min="5" style="0" width="13.56"/>
  </cols>
  <sheetData>
    <row r="1" customFormat="false" ht="18.75" hidden="false" customHeight="false" outlineLevel="0" collapsed="false">
      <c r="A1" s="1" t="s">
        <v>0</v>
      </c>
      <c r="B1" s="1"/>
      <c r="C1" s="1"/>
      <c r="D1" s="1"/>
      <c r="E1" s="1"/>
      <c r="F1" s="1"/>
      <c r="G1" s="1"/>
      <c r="H1" s="1"/>
      <c r="I1" s="1"/>
      <c r="J1" s="1"/>
      <c r="K1" s="1"/>
    </row>
    <row r="4" customFormat="false" ht="13.5" hidden="false" customHeight="false" outlineLevel="0" collapsed="false">
      <c r="A4" s="2" t="s">
        <v>1</v>
      </c>
      <c r="B4" s="2"/>
      <c r="C4" s="2"/>
      <c r="D4" s="2"/>
      <c r="E4" s="2"/>
      <c r="F4" s="2"/>
    </row>
    <row r="5" customFormat="false" ht="12.75" hidden="false" customHeight="false" outlineLevel="0" collapsed="false">
      <c r="A5" s="3"/>
      <c r="B5" s="4"/>
      <c r="C5" s="4"/>
      <c r="D5" s="4"/>
      <c r="E5" s="4"/>
      <c r="F5" s="5"/>
    </row>
    <row r="6" customFormat="false" ht="12.75" hidden="false" customHeight="false" outlineLevel="0" collapsed="false">
      <c r="A6" s="6" t="s">
        <v>2</v>
      </c>
      <c r="B6" s="6"/>
      <c r="C6" s="7"/>
      <c r="D6" s="8"/>
      <c r="E6" s="8"/>
      <c r="F6" s="9"/>
    </row>
    <row r="7" customFormat="false" ht="12.75" hidden="false" customHeight="false" outlineLevel="0" collapsed="false">
      <c r="A7" s="10"/>
      <c r="B7" s="11" t="s">
        <v>3</v>
      </c>
      <c r="C7" s="12"/>
      <c r="D7" s="12"/>
      <c r="E7" s="13" t="n">
        <v>32492000</v>
      </c>
      <c r="F7" s="9"/>
    </row>
    <row r="8" customFormat="false" ht="12.75" hidden="false" customHeight="false" outlineLevel="0" collapsed="false">
      <c r="A8" s="10"/>
      <c r="B8" s="14" t="s">
        <v>4</v>
      </c>
      <c r="C8" s="8"/>
      <c r="D8" s="8"/>
      <c r="E8" s="15" t="n">
        <v>39073953.5764587</v>
      </c>
      <c r="F8" s="9"/>
    </row>
    <row r="9" customFormat="false" ht="12.75" hidden="false" customHeight="false" outlineLevel="0" collapsed="false">
      <c r="A9" s="10"/>
      <c r="B9" s="16" t="s">
        <v>5</v>
      </c>
      <c r="C9" s="17"/>
      <c r="D9" s="17"/>
      <c r="E9" s="18" t="n">
        <f aca="false">E7+E8</f>
        <v>71565953.5764587</v>
      </c>
      <c r="F9" s="9"/>
    </row>
    <row r="10" customFormat="false" ht="12.75" hidden="false" customHeight="false" outlineLevel="0" collapsed="false">
      <c r="A10" s="10"/>
      <c r="F10" s="9"/>
    </row>
    <row r="11" customFormat="false" ht="12.75" hidden="false" customHeight="false" outlineLevel="0" collapsed="false">
      <c r="A11" s="6" t="s">
        <v>6</v>
      </c>
      <c r="B11" s="6"/>
      <c r="C11" s="8"/>
      <c r="D11" s="8"/>
      <c r="E11" s="19"/>
      <c r="F11" s="9"/>
    </row>
    <row r="12" customFormat="false" ht="12.75" hidden="false" customHeight="false" outlineLevel="0" collapsed="false">
      <c r="A12" s="10"/>
      <c r="B12" s="11" t="s">
        <v>7</v>
      </c>
      <c r="C12" s="20"/>
      <c r="D12" s="20"/>
      <c r="E12" s="13" t="n">
        <v>3500000</v>
      </c>
      <c r="F12" s="9" t="s">
        <v>8</v>
      </c>
    </row>
    <row r="13" customFormat="false" ht="12.75" hidden="false" customHeight="false" outlineLevel="0" collapsed="false">
      <c r="A13" s="10"/>
      <c r="B13" s="14" t="s">
        <v>9</v>
      </c>
      <c r="C13" s="8"/>
      <c r="D13" s="8"/>
      <c r="E13" s="21" t="n">
        <v>58300.95</v>
      </c>
      <c r="F13" s="9"/>
    </row>
    <row r="14" customFormat="false" ht="12.75" hidden="false" customHeight="false" outlineLevel="0" collapsed="false">
      <c r="A14" s="10"/>
      <c r="B14" s="14" t="s">
        <v>10</v>
      </c>
      <c r="C14" s="8"/>
      <c r="D14" s="8"/>
      <c r="E14" s="15" t="n">
        <v>1006750</v>
      </c>
      <c r="F14" s="9"/>
    </row>
    <row r="15" customFormat="false" ht="12.75" hidden="false" customHeight="false" outlineLevel="0" collapsed="false">
      <c r="A15" s="10"/>
      <c r="B15" s="16" t="s">
        <v>11</v>
      </c>
      <c r="C15" s="17"/>
      <c r="D15" s="17"/>
      <c r="E15" s="18" t="n">
        <f aca="false">E12+E13+E14</f>
        <v>4565050.95</v>
      </c>
      <c r="F15" s="9"/>
    </row>
    <row r="16" customFormat="false" ht="12.75" hidden="false" customHeight="false" outlineLevel="0" collapsed="false">
      <c r="A16" s="10"/>
      <c r="B16" s="16" t="s">
        <v>12</v>
      </c>
      <c r="C16" s="17"/>
      <c r="D16" s="17"/>
      <c r="E16" s="18" t="n">
        <f aca="false">E9-E15</f>
        <v>67000902.6264587</v>
      </c>
      <c r="F16" s="9"/>
    </row>
    <row r="17" customFormat="false" ht="13.5" hidden="false" customHeight="false" outlineLevel="0" collapsed="false">
      <c r="A17" s="10"/>
      <c r="B17" s="22" t="s">
        <v>13</v>
      </c>
      <c r="C17" s="23"/>
      <c r="D17" s="23"/>
      <c r="E17" s="24" t="n">
        <f aca="false">E15+E16</f>
        <v>71565953.5764587</v>
      </c>
      <c r="F17" s="9"/>
    </row>
    <row r="18" customFormat="false" ht="13.5" hidden="false" customHeight="false" outlineLevel="0" collapsed="false">
      <c r="A18" s="10"/>
      <c r="B18" s="8"/>
      <c r="C18" s="8"/>
      <c r="D18" s="8"/>
      <c r="E18" s="19"/>
      <c r="F18" s="9"/>
    </row>
    <row r="19" customFormat="false" ht="12.75" hidden="false" customHeight="false" outlineLevel="0" collapsed="false">
      <c r="A19" s="10"/>
      <c r="B19" s="8" t="s">
        <v>14</v>
      </c>
      <c r="C19" s="8"/>
      <c r="D19" s="8"/>
      <c r="E19" s="7" t="n">
        <v>4073000</v>
      </c>
      <c r="F19" s="9" t="s">
        <v>15</v>
      </c>
    </row>
    <row r="20" customFormat="false" ht="13.5" hidden="false" customHeight="false" outlineLevel="0" collapsed="false">
      <c r="A20" s="25"/>
      <c r="B20" s="26"/>
      <c r="C20" s="26"/>
      <c r="D20" s="26"/>
      <c r="E20" s="26"/>
      <c r="F20" s="27"/>
    </row>
    <row r="23" customFormat="false" ht="13.5" hidden="false" customHeight="false" outlineLevel="0" collapsed="false">
      <c r="A23" s="2" t="s">
        <v>16</v>
      </c>
      <c r="B23" s="2"/>
      <c r="C23" s="2"/>
      <c r="D23" s="2"/>
      <c r="E23" s="2"/>
      <c r="F23" s="2"/>
    </row>
    <row r="24" customFormat="false" ht="12.75" hidden="false" customHeight="false" outlineLevel="0" collapsed="false">
      <c r="A24" s="3"/>
      <c r="B24" s="4"/>
      <c r="C24" s="4"/>
      <c r="D24" s="4"/>
      <c r="E24" s="4"/>
      <c r="F24" s="5"/>
    </row>
    <row r="25" customFormat="false" ht="12.75" hidden="false" customHeight="false" outlineLevel="0" collapsed="false">
      <c r="A25" s="6" t="s">
        <v>17</v>
      </c>
      <c r="B25" s="6"/>
      <c r="C25" s="6"/>
      <c r="D25" s="8"/>
      <c r="E25" s="8"/>
      <c r="F25" s="9"/>
    </row>
    <row r="26" customFormat="false" ht="12.75" hidden="false" customHeight="false" outlineLevel="0" collapsed="false">
      <c r="A26" s="10"/>
      <c r="B26" s="28" t="s">
        <v>18</v>
      </c>
      <c r="C26" s="28"/>
      <c r="D26" s="28"/>
      <c r="E26" s="28"/>
      <c r="F26" s="9"/>
    </row>
    <row r="27" customFormat="false" ht="12.75" hidden="false" customHeight="false" outlineLevel="0" collapsed="false">
      <c r="A27" s="10"/>
      <c r="B27" s="29" t="s">
        <v>19</v>
      </c>
      <c r="C27" s="30" t="s">
        <v>20</v>
      </c>
      <c r="D27" s="30"/>
      <c r="E27" s="30"/>
      <c r="F27" s="9"/>
      <c r="G27" s="7"/>
    </row>
    <row r="28" customFormat="false" ht="12.75" hidden="false" customHeight="false" outlineLevel="0" collapsed="false">
      <c r="A28" s="10"/>
      <c r="B28" s="31" t="s">
        <v>21</v>
      </c>
      <c r="C28" s="32" t="s">
        <v>22</v>
      </c>
      <c r="D28" s="31" t="s">
        <v>23</v>
      </c>
      <c r="E28" s="33" t="s">
        <v>24</v>
      </c>
      <c r="F28" s="9"/>
      <c r="G28" s="7"/>
    </row>
    <row r="29" customFormat="false" ht="12.75" hidden="false" customHeight="false" outlineLevel="0" collapsed="false">
      <c r="A29" s="10"/>
      <c r="B29" s="14" t="s">
        <v>25</v>
      </c>
      <c r="C29" s="34" t="n">
        <f aca="false">32771000-279000</f>
        <v>32492000</v>
      </c>
      <c r="D29" s="34" t="n">
        <v>195944.51</v>
      </c>
      <c r="E29" s="15" t="n">
        <f aca="false">C29+D29</f>
        <v>32687944.51</v>
      </c>
      <c r="F29" s="9"/>
      <c r="G29" s="7"/>
    </row>
    <row r="30" customFormat="false" ht="12.75" hidden="false" customHeight="false" outlineLevel="0" collapsed="false">
      <c r="A30" s="10"/>
      <c r="B30" s="14" t="s">
        <v>26</v>
      </c>
      <c r="C30" s="34" t="n">
        <v>0</v>
      </c>
      <c r="D30" s="34" t="n">
        <v>19820.2</v>
      </c>
      <c r="E30" s="15" t="n">
        <f aca="false">C30+D30</f>
        <v>19820.2</v>
      </c>
      <c r="F30" s="9"/>
      <c r="G30" s="7"/>
    </row>
    <row r="31" customFormat="false" ht="12.75" hidden="false" customHeight="false" outlineLevel="0" collapsed="false">
      <c r="A31" s="10"/>
      <c r="B31" s="14" t="s">
        <v>27</v>
      </c>
      <c r="C31" s="34" t="n">
        <v>0</v>
      </c>
      <c r="D31" s="34" t="n">
        <v>11147.75</v>
      </c>
      <c r="E31" s="15" t="n">
        <f aca="false">C31+D31</f>
        <v>11147.75</v>
      </c>
      <c r="F31" s="9"/>
      <c r="G31" s="7"/>
    </row>
    <row r="32" customFormat="false" ht="12.75" hidden="false" customHeight="false" outlineLevel="0" collapsed="false">
      <c r="A32" s="10"/>
      <c r="B32" s="14" t="s">
        <v>22</v>
      </c>
      <c r="C32" s="34" t="n">
        <v>0</v>
      </c>
      <c r="D32" s="34" t="n">
        <v>0</v>
      </c>
      <c r="E32" s="15" t="n">
        <f aca="false">C32+D32</f>
        <v>0</v>
      </c>
      <c r="F32" s="9"/>
      <c r="G32" s="7"/>
    </row>
    <row r="33" customFormat="false" ht="12.75" hidden="false" customHeight="false" outlineLevel="0" collapsed="false">
      <c r="A33" s="10"/>
      <c r="B33" s="14" t="s">
        <v>28</v>
      </c>
      <c r="C33" s="34"/>
      <c r="D33" s="34" t="n">
        <v>0</v>
      </c>
      <c r="E33" s="15" t="n">
        <f aca="false">C33+D33</f>
        <v>0</v>
      </c>
      <c r="F33" s="9"/>
      <c r="G33" s="7"/>
    </row>
    <row r="34" customFormat="false" ht="12.75" hidden="false" customHeight="false" outlineLevel="0" collapsed="false">
      <c r="A34" s="10"/>
      <c r="B34" s="14" t="s">
        <v>29</v>
      </c>
      <c r="C34" s="34"/>
      <c r="D34" s="34" t="n">
        <v>0</v>
      </c>
      <c r="E34" s="15" t="n">
        <f aca="false">C34+D34</f>
        <v>0</v>
      </c>
      <c r="F34" s="9"/>
      <c r="G34" s="7"/>
    </row>
    <row r="35" customFormat="false" ht="12.75" hidden="false" customHeight="false" outlineLevel="0" collapsed="false">
      <c r="A35" s="10"/>
      <c r="B35" s="14" t="s">
        <v>30</v>
      </c>
      <c r="C35" s="34" t="n">
        <v>-1006750</v>
      </c>
      <c r="D35" s="34" t="n">
        <v>0</v>
      </c>
      <c r="E35" s="15" t="n">
        <f aca="false">C35+D35</f>
        <v>-1006750</v>
      </c>
      <c r="F35" s="9"/>
      <c r="G35" s="7"/>
    </row>
    <row r="36" customFormat="false" ht="12.75" hidden="false" customHeight="false" outlineLevel="0" collapsed="false">
      <c r="A36" s="10"/>
      <c r="B36" s="35" t="s">
        <v>31</v>
      </c>
      <c r="C36" s="36" t="n">
        <v>0</v>
      </c>
      <c r="D36" s="36" t="n">
        <v>91281.265</v>
      </c>
      <c r="E36" s="37" t="n">
        <f aca="false">C36+D36</f>
        <v>91281.265</v>
      </c>
      <c r="F36" s="9"/>
    </row>
    <row r="37" customFormat="false" ht="12.75" hidden="false" customHeight="false" outlineLevel="0" collapsed="false">
      <c r="A37" s="10"/>
      <c r="B37" s="35" t="s">
        <v>32</v>
      </c>
      <c r="C37" s="36" t="n">
        <f aca="false">SUM(C29:C36)</f>
        <v>31485250</v>
      </c>
      <c r="D37" s="36" t="n">
        <f aca="false">SUM(D29:D36)</f>
        <v>318193.725</v>
      </c>
      <c r="E37" s="38" t="n">
        <f aca="false">SUM(E29:E36)</f>
        <v>31803443.725</v>
      </c>
      <c r="F37" s="9"/>
    </row>
    <row r="38" customFormat="false" ht="12.75" hidden="false" customHeight="false" outlineLevel="0" collapsed="false">
      <c r="A38" s="10"/>
      <c r="B38" s="14" t="s">
        <v>4</v>
      </c>
      <c r="C38" s="8"/>
      <c r="D38" s="8"/>
      <c r="E38" s="15" t="n">
        <v>39073953.5764587</v>
      </c>
      <c r="F38" s="9"/>
    </row>
    <row r="39" customFormat="false" ht="13.5" hidden="false" customHeight="false" outlineLevel="0" collapsed="false">
      <c r="A39" s="10"/>
      <c r="B39" s="22" t="s">
        <v>33</v>
      </c>
      <c r="C39" s="23"/>
      <c r="D39" s="23"/>
      <c r="E39" s="24" t="n">
        <f aca="false">E37+E38</f>
        <v>70877397.3014587</v>
      </c>
      <c r="F39" s="9"/>
    </row>
    <row r="40" customFormat="false" ht="13.5" hidden="false" customHeight="false" outlineLevel="0" collapsed="false">
      <c r="A40" s="10"/>
      <c r="B40" s="8"/>
      <c r="C40" s="8"/>
      <c r="D40" s="8"/>
      <c r="E40" s="8"/>
      <c r="F40" s="9"/>
    </row>
    <row r="41" customFormat="false" ht="12.75" hidden="false" customHeight="false" outlineLevel="0" collapsed="false">
      <c r="A41" s="6" t="s">
        <v>34</v>
      </c>
      <c r="B41" s="6"/>
      <c r="C41" s="8"/>
      <c r="D41" s="8"/>
      <c r="E41" s="8"/>
      <c r="F41" s="9"/>
    </row>
    <row r="42" customFormat="false" ht="12.75" hidden="false" customHeight="false" outlineLevel="0" collapsed="false">
      <c r="A42" s="10"/>
      <c r="B42" s="11" t="s">
        <v>35</v>
      </c>
      <c r="C42" s="20"/>
      <c r="D42" s="20"/>
      <c r="E42" s="13" t="n">
        <f aca="false">E39</f>
        <v>70877397.3014587</v>
      </c>
      <c r="F42" s="9"/>
    </row>
    <row r="43" customFormat="false" ht="12.75" hidden="false" customHeight="false" outlineLevel="0" collapsed="false">
      <c r="A43" s="10"/>
      <c r="B43" s="14" t="s">
        <v>36</v>
      </c>
      <c r="C43" s="8"/>
      <c r="D43" s="8"/>
      <c r="E43" s="15" t="n">
        <f aca="false">-E8</f>
        <v>-39073953.5764587</v>
      </c>
      <c r="F43" s="9"/>
    </row>
    <row r="44" customFormat="false" ht="12.75" hidden="false" customHeight="false" outlineLevel="0" collapsed="false">
      <c r="A44" s="10"/>
      <c r="B44" s="16" t="s">
        <v>37</v>
      </c>
      <c r="C44" s="17"/>
      <c r="D44" s="17"/>
      <c r="E44" s="18" t="n">
        <f aca="false">E42+E43</f>
        <v>31803443.725</v>
      </c>
      <c r="F44" s="9"/>
    </row>
    <row r="45" customFormat="false" ht="13.5" hidden="false" customHeight="false" outlineLevel="0" collapsed="false">
      <c r="A45" s="25"/>
      <c r="B45" s="26"/>
      <c r="C45" s="26"/>
      <c r="D45" s="26"/>
      <c r="E45" s="26"/>
      <c r="F45" s="27"/>
    </row>
    <row r="47" customFormat="false" ht="13.5" hidden="false" customHeight="false" outlineLevel="0" collapsed="false">
      <c r="A47" s="2" t="s">
        <v>38</v>
      </c>
      <c r="B47" s="2"/>
      <c r="C47" s="2"/>
      <c r="D47" s="2"/>
      <c r="E47" s="2"/>
      <c r="F47" s="2"/>
    </row>
    <row r="48" customFormat="false" ht="12.75" hidden="false" customHeight="false" outlineLevel="0" collapsed="false">
      <c r="A48" s="3"/>
      <c r="B48" s="4"/>
      <c r="C48" s="4"/>
      <c r="D48" s="4"/>
      <c r="E48" s="4"/>
      <c r="F48" s="5"/>
    </row>
    <row r="49" customFormat="false" ht="12.75" hidden="false" customHeight="false" outlineLevel="0" collapsed="false">
      <c r="A49" s="6" t="s">
        <v>39</v>
      </c>
      <c r="B49" s="6"/>
      <c r="C49" s="7"/>
      <c r="D49" s="8"/>
      <c r="E49" s="8"/>
      <c r="F49" s="9"/>
    </row>
    <row r="50" customFormat="false" ht="12.75" hidden="false" customHeight="false" outlineLevel="0" collapsed="false">
      <c r="A50" s="10"/>
      <c r="B50" s="11" t="s">
        <v>40</v>
      </c>
      <c r="C50" s="20"/>
      <c r="D50" s="20"/>
      <c r="E50" s="13" t="n">
        <f aca="false">E44</f>
        <v>31803443.725</v>
      </c>
      <c r="F50" s="9"/>
    </row>
    <row r="51" customFormat="false" ht="12.75" hidden="false" customHeight="false" outlineLevel="0" collapsed="false">
      <c r="A51" s="10"/>
      <c r="B51" s="14" t="s">
        <v>4</v>
      </c>
      <c r="C51" s="8"/>
      <c r="D51" s="8"/>
      <c r="E51" s="15" t="n">
        <v>39073953.5764587</v>
      </c>
      <c r="F51" s="9"/>
    </row>
    <row r="52" customFormat="false" ht="13.5" hidden="false" customHeight="false" outlineLevel="0" collapsed="false">
      <c r="A52" s="10"/>
      <c r="B52" s="22" t="s">
        <v>5</v>
      </c>
      <c r="C52" s="23"/>
      <c r="D52" s="23"/>
      <c r="E52" s="24" t="n">
        <f aca="false">E50+E51</f>
        <v>70877397.3014587</v>
      </c>
      <c r="F52" s="9"/>
    </row>
    <row r="53" customFormat="false" ht="13.5" hidden="false" customHeight="false" outlineLevel="0" collapsed="false">
      <c r="A53" s="10"/>
      <c r="B53" s="8"/>
      <c r="C53" s="8"/>
      <c r="D53" s="8"/>
      <c r="E53" s="8"/>
      <c r="F53" s="9"/>
    </row>
    <row r="54" customFormat="false" ht="12.75" hidden="false" customHeight="false" outlineLevel="0" collapsed="false">
      <c r="A54" s="6" t="s">
        <v>6</v>
      </c>
      <c r="B54" s="6"/>
      <c r="C54" s="8"/>
      <c r="D54" s="8"/>
      <c r="E54" s="19"/>
      <c r="F54" s="9"/>
      <c r="G54" s="39"/>
    </row>
    <row r="55" customFormat="false" ht="12.75" hidden="false" customHeight="false" outlineLevel="0" collapsed="false">
      <c r="A55" s="10"/>
      <c r="B55" s="11" t="s">
        <v>7</v>
      </c>
      <c r="C55" s="20"/>
      <c r="D55" s="20"/>
      <c r="E55" s="13" t="n">
        <v>3500000</v>
      </c>
      <c r="F55" s="9"/>
    </row>
    <row r="56" customFormat="false" ht="12.75" hidden="false" customHeight="false" outlineLevel="0" collapsed="false">
      <c r="A56" s="10"/>
      <c r="B56" s="14" t="s">
        <v>9</v>
      </c>
      <c r="C56" s="8"/>
      <c r="D56" s="8"/>
      <c r="E56" s="21" t="n">
        <v>0</v>
      </c>
      <c r="F56" s="9"/>
    </row>
    <row r="57" customFormat="false" ht="12.75" hidden="false" customHeight="false" outlineLevel="0" collapsed="false">
      <c r="A57" s="10"/>
      <c r="B57" s="14" t="s">
        <v>10</v>
      </c>
      <c r="C57" s="8"/>
      <c r="D57" s="8"/>
      <c r="E57" s="15" t="n">
        <v>0</v>
      </c>
      <c r="F57" s="9"/>
    </row>
    <row r="58" customFormat="false" ht="12.75" hidden="false" customHeight="false" outlineLevel="0" collapsed="false">
      <c r="A58" s="10"/>
      <c r="B58" s="16" t="s">
        <v>11</v>
      </c>
      <c r="C58" s="17"/>
      <c r="D58" s="17"/>
      <c r="E58" s="18" t="n">
        <f aca="false">E55+E56+E57</f>
        <v>3500000</v>
      </c>
      <c r="F58" s="9"/>
    </row>
    <row r="59" customFormat="false" ht="12.75" hidden="false" customHeight="false" outlineLevel="0" collapsed="false">
      <c r="A59" s="10"/>
      <c r="B59" s="16" t="s">
        <v>12</v>
      </c>
      <c r="C59" s="17"/>
      <c r="D59" s="17"/>
      <c r="E59" s="18" t="n">
        <f aca="false">E16</f>
        <v>67000902.6264587</v>
      </c>
      <c r="F59" s="9"/>
    </row>
    <row r="60" customFormat="false" ht="13.5" hidden="false" customHeight="false" outlineLevel="0" collapsed="false">
      <c r="A60" s="10"/>
      <c r="B60" s="22" t="s">
        <v>13</v>
      </c>
      <c r="C60" s="23"/>
      <c r="D60" s="23"/>
      <c r="E60" s="24" t="n">
        <f aca="false">E58+E59</f>
        <v>70500902.6264587</v>
      </c>
      <c r="F60" s="9"/>
    </row>
    <row r="61" customFormat="false" ht="13.5" hidden="false" customHeight="false" outlineLevel="0" collapsed="false">
      <c r="A61" s="10"/>
      <c r="B61" s="8"/>
      <c r="C61" s="8"/>
      <c r="D61" s="8"/>
      <c r="E61" s="19"/>
      <c r="F61" s="9"/>
    </row>
    <row r="62" customFormat="false" ht="13.5" hidden="false" customHeight="false" outlineLevel="0" collapsed="false">
      <c r="A62" s="6" t="s">
        <v>41</v>
      </c>
      <c r="B62" s="6"/>
      <c r="C62" s="8"/>
      <c r="D62" s="8"/>
      <c r="E62" s="19"/>
      <c r="F62" s="9"/>
    </row>
    <row r="63" customFormat="false" ht="13.5" hidden="false" customHeight="false" outlineLevel="0" collapsed="false">
      <c r="A63" s="10"/>
      <c r="B63" s="40" t="s">
        <v>42</v>
      </c>
      <c r="C63" s="41"/>
      <c r="D63" s="41"/>
      <c r="E63" s="42" t="n">
        <f aca="false">E52-E60</f>
        <v>376494.675000012</v>
      </c>
      <c r="F63" s="9"/>
    </row>
    <row r="64" customFormat="false" ht="13.5" hidden="false" customHeight="false" outlineLevel="0" collapsed="false">
      <c r="A64" s="10"/>
      <c r="B64" s="43" t="s">
        <v>43</v>
      </c>
      <c r="C64" s="44"/>
      <c r="D64" s="44"/>
      <c r="E64" s="45"/>
      <c r="F64" s="9"/>
    </row>
    <row r="65" customFormat="false" ht="12.75" hidden="false" customHeight="false" outlineLevel="0" collapsed="false">
      <c r="A65" s="10"/>
      <c r="B65" s="43" t="s">
        <v>44</v>
      </c>
      <c r="C65" s="44"/>
      <c r="D65" s="44"/>
      <c r="E65" s="45" t="n">
        <f aca="false">E13</f>
        <v>58300.95</v>
      </c>
      <c r="F65" s="9"/>
    </row>
    <row r="66" customFormat="false" ht="13.5" hidden="false" customHeight="false" outlineLevel="0" collapsed="false">
      <c r="A66" s="10"/>
      <c r="B66" s="46" t="s">
        <v>45</v>
      </c>
      <c r="C66" s="47"/>
      <c r="D66" s="47"/>
      <c r="E66" s="48" t="n">
        <f aca="false">E63-E65</f>
        <v>318193.725000012</v>
      </c>
      <c r="F66" s="9"/>
    </row>
    <row r="67" customFormat="false" ht="13.5" hidden="false" customHeight="false" outlineLevel="0" collapsed="false">
      <c r="A67" s="25"/>
      <c r="B67" s="26"/>
      <c r="C67" s="26"/>
      <c r="D67" s="26"/>
      <c r="E67" s="49"/>
      <c r="F67" s="27"/>
    </row>
    <row r="69" customFormat="false" ht="12.75" hidden="false" customHeight="false" outlineLevel="0" collapsed="false">
      <c r="B69" s="0" t="s">
        <v>46</v>
      </c>
    </row>
  </sheetData>
  <mergeCells count="13">
    <mergeCell ref="A1:K1"/>
    <mergeCell ref="A4:F4"/>
    <mergeCell ref="A6:B6"/>
    <mergeCell ref="A11:B11"/>
    <mergeCell ref="A23:F23"/>
    <mergeCell ref="A25:C25"/>
    <mergeCell ref="B26:E26"/>
    <mergeCell ref="C27:E27"/>
    <mergeCell ref="A41:B41"/>
    <mergeCell ref="A47:F47"/>
    <mergeCell ref="A49:B49"/>
    <mergeCell ref="A54:B54"/>
    <mergeCell ref="A62:B62"/>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2000-11-29T16:57:15Z</dcterms:created>
  <dc:creator>swalto2</dc:creator>
  <dc:description/>
  <dc:language>en-US</dc:language>
  <cp:lastModifiedBy>swalto2</cp:lastModifiedBy>
  <cp:lastPrinted>2000-11-29T20:44:00Z</cp:lastPrinted>
  <cp:revision>0</cp:revision>
  <dc:subject/>
  <dc:title/>
</cp:coreProperties>
</file>