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OFR Criteria" sheetId="1" state="visible" r:id="rId3"/>
    <sheet name="WOT by Month" sheetId="2" state="visible" r:id="rId4"/>
    <sheet name="SJ by Month" sheetId="3" state="visible" r:id="rId5"/>
    <sheet name="IG-BL by Month" sheetId="4" state="visible" r:id="rId6"/>
    <sheet name="Shipper Options" sheetId="5" state="visible" r:id="rId7"/>
    <sheet name="Calc Sid Term" sheetId="6" state="visible" r:id="rId8"/>
  </sheets>
  <definedNames>
    <definedName function="false" hidden="false" localSheetId="3" name="_xlnm.Print_Area" vbProcedure="false">'IG-BL by Month'!$A$1:$AF$127</definedName>
    <definedName function="false" hidden="false" localSheetId="2" name="_xlnm.Print_Area" vbProcedure="false">'SJ by Month'!$A$1:$AE$126</definedName>
    <definedName function="false" hidden="false" localSheetId="1" name="_xlnm.Print_Area" vbProcedure="false">'WOT by Month'!$A$1:$AE$150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<sst xmlns="http://schemas.openxmlformats.org/spreadsheetml/2006/main" count="1367" uniqueCount="190">
  <si>
    <t xml:space="preserve">ROFR:  Any contract executed prior to March 27, 2000 with term of one year or longer.  (Grandfathered "GF'd")</t>
  </si>
  <si>
    <r>
      <rPr>
        <sz val="10"/>
        <rFont val="Arial"/>
        <family val="0"/>
      </rPr>
      <t xml:space="preserve">ROFR:  Any contract executed after March 27, 2000 with term of one year or longer </t>
    </r>
    <r>
      <rPr>
        <b val="true"/>
        <sz val="10"/>
        <rFont val="Arial"/>
        <family val="2"/>
      </rPr>
      <t xml:space="preserve">at max rate.</t>
    </r>
  </si>
  <si>
    <t xml:space="preserve">Notice:  Term of 2 years or less, 6 months prior to termination date.</t>
  </si>
  <si>
    <t xml:space="preserve">Notice:  Term greater than 2 years, 1 year prior to termination date.</t>
  </si>
  <si>
    <t xml:space="preserve">ROFR</t>
  </si>
  <si>
    <t xml:space="preserve">Area</t>
  </si>
  <si>
    <t xml:space="preserve">Total</t>
  </si>
  <si>
    <t xml:space="preserve">Receipt</t>
  </si>
  <si>
    <t xml:space="preserve">Delivery</t>
  </si>
  <si>
    <t xml:space="preserve">Volume</t>
  </si>
  <si>
    <t xml:space="preserve">Ctrc #</t>
  </si>
  <si>
    <t xml:space="preserve">Shipper</t>
  </si>
  <si>
    <t xml:space="preserve">Start</t>
  </si>
  <si>
    <t xml:space="preserve">Term Date</t>
  </si>
  <si>
    <t xml:space="preserve">Term</t>
  </si>
  <si>
    <t xml:space="preserve">Criteria</t>
  </si>
  <si>
    <t xml:space="preserve">TRIGGER</t>
  </si>
  <si>
    <t xml:space="preserve">Notes:</t>
  </si>
  <si>
    <t xml:space="preserve">IG</t>
  </si>
  <si>
    <t xml:space="preserve">BL</t>
  </si>
  <si>
    <t xml:space="preserve">ENA</t>
  </si>
  <si>
    <t xml:space="preserve">7+ years</t>
  </si>
  <si>
    <t xml:space="preserve">GF'd</t>
  </si>
  <si>
    <t xml:space="preserve">yes</t>
  </si>
  <si>
    <t xml:space="preserve">WESCO</t>
  </si>
  <si>
    <t xml:space="preserve">Phillips</t>
  </si>
  <si>
    <t xml:space="preserve">9+ years</t>
  </si>
  <si>
    <t xml:space="preserve">BRT</t>
  </si>
  <si>
    <t xml:space="preserve">5+ years</t>
  </si>
  <si>
    <t xml:space="preserve">Expired</t>
  </si>
  <si>
    <t xml:space="preserve">PNM</t>
  </si>
  <si>
    <t xml:space="preserve">5 years</t>
  </si>
  <si>
    <t xml:space="preserve">Pan Alb</t>
  </si>
  <si>
    <t xml:space="preserve">Sempra</t>
  </si>
  <si>
    <t xml:space="preserve">1 year</t>
  </si>
  <si>
    <t xml:space="preserve">per ctrc</t>
  </si>
  <si>
    <t xml:space="preserve">IG to BL</t>
  </si>
  <si>
    <t xml:space="preserve">BP Energy</t>
  </si>
  <si>
    <t xml:space="preserve">S.IG</t>
  </si>
  <si>
    <t xml:space="preserve">Utes</t>
  </si>
  <si>
    <t xml:space="preserve">Red Cedar</t>
  </si>
  <si>
    <t xml:space="preserve">not max</t>
  </si>
  <si>
    <t xml:space="preserve">no</t>
  </si>
  <si>
    <t xml:space="preserve">*See Shipper Options tab.  (MAXDTQ increases to 150,000/d 1/1/2002.)</t>
  </si>
  <si>
    <t xml:space="preserve">Texaco</t>
  </si>
  <si>
    <t xml:space="preserve">2 years</t>
  </si>
  <si>
    <t xml:space="preserve">S.IG to BL</t>
  </si>
  <si>
    <t xml:space="preserve">0 year</t>
  </si>
  <si>
    <t xml:space="preserve">less than year</t>
  </si>
  <si>
    <t xml:space="preserve">EOT</t>
  </si>
  <si>
    <t xml:space="preserve">PG&amp;E</t>
  </si>
  <si>
    <t xml:space="preserve">BL to EOT</t>
  </si>
  <si>
    <t xml:space="preserve">10 years</t>
  </si>
  <si>
    <t xml:space="preserve">(MAXDTQ reduces to 60,000/d on 12/1/2004.)</t>
  </si>
  <si>
    <t xml:space="preserve">Sid</t>
  </si>
  <si>
    <t xml:space="preserve">6+years</t>
  </si>
  <si>
    <t xml:space="preserve">*See Shipper Options tab.  (Furthest possible term date shown.)</t>
  </si>
  <si>
    <t xml:space="preserve">E New Mex</t>
  </si>
  <si>
    <t xml:space="preserve">Continental</t>
  </si>
  <si>
    <t xml:space="preserve">various</t>
  </si>
  <si>
    <t xml:space="preserve">(40,000/d Nov-Feb, 25,000/d Mar-Apr, 10,000/d May-Sept)</t>
  </si>
  <si>
    <t xml:space="preserve">Agave**</t>
  </si>
  <si>
    <t xml:space="preserve">*See Shipper Options tab.  (**26606 is Adm Ctrc for 26490)</t>
  </si>
  <si>
    <t xml:space="preserve">New Mex</t>
  </si>
  <si>
    <t xml:space="preserve">USGT</t>
  </si>
  <si>
    <t xml:space="preserve">1+ year</t>
  </si>
  <si>
    <t xml:space="preserve">Duke</t>
  </si>
  <si>
    <t xml:space="preserve">Agave</t>
  </si>
  <si>
    <t xml:space="preserve">WTG Gas</t>
  </si>
  <si>
    <t xml:space="preserve">?</t>
  </si>
  <si>
    <t xml:space="preserve">Sid/Bass</t>
  </si>
  <si>
    <t xml:space="preserve">EOT to EOT</t>
  </si>
  <si>
    <t xml:space="preserve">Emerald</t>
  </si>
  <si>
    <t xml:space="preserve">IG to EOT</t>
  </si>
  <si>
    <t xml:space="preserve">TH</t>
  </si>
  <si>
    <t xml:space="preserve">SoCal</t>
  </si>
  <si>
    <t xml:space="preserve">13+ years</t>
  </si>
  <si>
    <t xml:space="preserve">Year to year evergreen.  Terminate 730 days notice.</t>
  </si>
  <si>
    <t xml:space="preserve">Citizens</t>
  </si>
  <si>
    <t xml:space="preserve">15 years</t>
  </si>
  <si>
    <t xml:space="preserve">Conoco</t>
  </si>
  <si>
    <t xml:space="preserve">Year to year evergreen.  Terminate 365 days notice.</t>
  </si>
  <si>
    <t xml:space="preserve">Navajo</t>
  </si>
  <si>
    <t xml:space="preserve">Month to month evergreen. Terminate 30 days notice.</t>
  </si>
  <si>
    <t xml:space="preserve">9 years</t>
  </si>
  <si>
    <t xml:space="preserve">8 years</t>
  </si>
  <si>
    <t xml:space="preserve">BL to TH</t>
  </si>
  <si>
    <t xml:space="preserve">EP Energy</t>
  </si>
  <si>
    <t xml:space="preserve">WOT</t>
  </si>
  <si>
    <t xml:space="preserve">SMUD</t>
  </si>
  <si>
    <t xml:space="preserve">10+ years</t>
  </si>
  <si>
    <t xml:space="preserve">*See Shipper Options tab.</t>
  </si>
  <si>
    <t xml:space="preserve">Engage</t>
  </si>
  <si>
    <t xml:space="preserve">TXU</t>
  </si>
  <si>
    <t xml:space="preserve">4 years</t>
  </si>
  <si>
    <t xml:space="preserve">max rate</t>
  </si>
  <si>
    <t xml:space="preserve">Southern</t>
  </si>
  <si>
    <t xml:space="preserve">NNS</t>
  </si>
  <si>
    <t xml:space="preserve">BL to WOT</t>
  </si>
  <si>
    <t xml:space="preserve">16+ years</t>
  </si>
  <si>
    <t xml:space="preserve">4+ years</t>
  </si>
  <si>
    <t xml:space="preserve">APS</t>
  </si>
  <si>
    <t xml:space="preserve">1 yr ext at max</t>
  </si>
  <si>
    <t xml:space="preserve">Reliant</t>
  </si>
  <si>
    <t xml:space="preserve">SWG</t>
  </si>
  <si>
    <t xml:space="preserve">(Seasonal, each year for Nov - Mar)</t>
  </si>
  <si>
    <t xml:space="preserve">Oneok</t>
  </si>
  <si>
    <t xml:space="preserve">FTS-2</t>
  </si>
  <si>
    <t xml:space="preserve">Mercado</t>
  </si>
  <si>
    <t xml:space="preserve">EOT to WOT</t>
  </si>
  <si>
    <t xml:space="preserve">IG/BL to WOT</t>
  </si>
  <si>
    <t xml:space="preserve">IG/BL</t>
  </si>
  <si>
    <t xml:space="preserve">12 years</t>
  </si>
  <si>
    <t xml:space="preserve">*See Shipper Options tab. (60,000/d from IG, 90,000/d from BL)</t>
  </si>
  <si>
    <t xml:space="preserve">Month to month evergreen. Terminate 365 days notice.</t>
  </si>
  <si>
    <t xml:space="preserve">TH to WOT</t>
  </si>
  <si>
    <t xml:space="preserve">WOT to WOT</t>
  </si>
  <si>
    <t xml:space="preserve">Same mainline capacity as ctrc # 26813</t>
  </si>
  <si>
    <t xml:space="preserve">Unsubscribed</t>
  </si>
  <si>
    <t xml:space="preserve">SJ (BL to TH)</t>
  </si>
  <si>
    <t xml:space="preserve">FUTURE START DATES:</t>
  </si>
  <si>
    <t xml:space="preserve">Mavrix</t>
  </si>
  <si>
    <t xml:space="preserve">Dynegy</t>
  </si>
  <si>
    <t xml:space="preserve">neg. rate</t>
  </si>
  <si>
    <t xml:space="preserve">Calpine</t>
  </si>
  <si>
    <t xml:space="preserve">3 years</t>
  </si>
  <si>
    <t xml:space="preserve">Mavrix***</t>
  </si>
  <si>
    <t xml:space="preserve">***Same seasonal Ctrc</t>
  </si>
  <si>
    <r>
      <rPr>
        <b val="true"/>
        <i val="true"/>
        <sz val="12"/>
        <color rgb="FF0000FF"/>
        <rFont val="Arial"/>
        <family val="2"/>
      </rPr>
      <t xml:space="preserve">MAINLINE WEST</t>
    </r>
    <r>
      <rPr>
        <b val="true"/>
        <i val="true"/>
        <sz val="12"/>
        <rFont val="Arial"/>
        <family val="2"/>
      </rPr>
      <t xml:space="preserve"> SUBSCRIPTION BASED ON CAPACITY OF 1,090,000/d.</t>
    </r>
  </si>
  <si>
    <r>
      <rPr>
        <b val="true"/>
        <sz val="10"/>
        <rFont val="Arial"/>
        <family val="2"/>
      </rPr>
      <t xml:space="preserve">NOTE</t>
    </r>
    <r>
      <rPr>
        <sz val="10"/>
        <rFont val="Arial"/>
        <family val="0"/>
      </rPr>
      <t xml:space="preserve">:  ROFR contract volumes are </t>
    </r>
    <r>
      <rPr>
        <sz val="10"/>
        <color rgb="FFFF00FF"/>
        <rFont val="Arial"/>
        <family val="2"/>
      </rPr>
      <t xml:space="preserve">purple</t>
    </r>
    <r>
      <rPr>
        <sz val="10"/>
        <rFont val="Arial"/>
        <family val="0"/>
      </rPr>
      <t xml:space="preserve"> after the termination date.  ROFR trigger months are boxed-in.</t>
    </r>
  </si>
  <si>
    <t xml:space="preserve">MDQ</t>
  </si>
  <si>
    <t xml:space="preserve">Start Date</t>
  </si>
  <si>
    <t xml:space="preserve">Trigger</t>
  </si>
  <si>
    <t xml:space="preserve">Misc Ctrcs</t>
  </si>
  <si>
    <r>
      <rPr>
        <b val="true"/>
        <i val="true"/>
        <sz val="10"/>
        <rFont val="Arial"/>
        <family val="2"/>
      </rPr>
      <t xml:space="preserve">UNSUBSCRIBED </t>
    </r>
    <r>
      <rPr>
        <b val="true"/>
        <i val="true"/>
        <u val="single"/>
        <sz val="10"/>
        <rFont val="Arial"/>
        <family val="2"/>
      </rPr>
      <t xml:space="preserve">not</t>
    </r>
    <r>
      <rPr>
        <b val="true"/>
        <i val="true"/>
        <sz val="10"/>
        <rFont val="Arial"/>
        <family val="2"/>
      </rPr>
      <t xml:space="preserve"> subject to ROFR</t>
    </r>
  </si>
  <si>
    <t xml:space="preserve">TERMINATING subject to ROFR</t>
  </si>
  <si>
    <t xml:space="preserve">SUBSCRIBED</t>
  </si>
  <si>
    <r>
      <rPr>
        <b val="true"/>
        <i val="true"/>
        <sz val="12"/>
        <color rgb="FF0000FF"/>
        <rFont val="Arial"/>
        <family val="2"/>
      </rPr>
      <t xml:space="preserve">SAN JUAN (Blanco to Thoreau)</t>
    </r>
    <r>
      <rPr>
        <b val="true"/>
        <i val="true"/>
        <sz val="12"/>
        <rFont val="Arial"/>
        <family val="2"/>
      </rPr>
      <t xml:space="preserve"> SUBSCRIPTION BASED ON CAPACITY OF 850,000/d.</t>
    </r>
  </si>
  <si>
    <r>
      <rPr>
        <sz val="10"/>
        <color rgb="FF3366FF"/>
        <rFont val="Arial"/>
        <family val="2"/>
      </rPr>
      <t xml:space="preserve">IGNACIO TO BLANCO</t>
    </r>
    <r>
      <rPr>
        <sz val="10"/>
        <rFont val="Arial"/>
        <family val="0"/>
      </rPr>
      <t xml:space="preserve"> SUBSCRIPTION BASED ON CAPACITY OF 476,000/d. </t>
    </r>
  </si>
  <si>
    <r>
      <rPr>
        <sz val="10"/>
        <color rgb="FF3366FF"/>
        <rFont val="Arial"/>
        <family val="2"/>
      </rPr>
      <t xml:space="preserve">SOUTH IGNACIO TO BLANCO</t>
    </r>
    <r>
      <rPr>
        <sz val="10"/>
        <rFont val="Arial"/>
        <family val="0"/>
      </rPr>
      <t xml:space="preserve"> SUBSCRIPTION BASED ON CAPACITY OF 205,000/d.</t>
    </r>
  </si>
  <si>
    <r>
      <rPr>
        <sz val="10"/>
        <rFont val="Arial"/>
        <family val="0"/>
      </rPr>
      <t xml:space="preserve">NOTE:  ROFR contract volumes are </t>
    </r>
    <r>
      <rPr>
        <sz val="10"/>
        <color rgb="FFFF00FF"/>
        <rFont val="Arial"/>
        <family val="2"/>
      </rPr>
      <t xml:space="preserve">purple</t>
    </r>
    <r>
      <rPr>
        <sz val="10"/>
        <rFont val="Arial"/>
        <family val="0"/>
      </rPr>
      <t xml:space="preserve"> after the termination date.  ROFR trigger months are boxed-in.</t>
    </r>
  </si>
  <si>
    <t xml:space="preserve">Ignacio to Blanco:</t>
  </si>
  <si>
    <t xml:space="preserve">South Ignacio to Blanco:</t>
  </si>
  <si>
    <t xml:space="preserve">SHIPPER CONTRACTUAL OPTIONS:</t>
  </si>
  <si>
    <t xml:space="preserve">Notice Date</t>
  </si>
  <si>
    <t xml:space="preserve">Description</t>
  </si>
  <si>
    <r>
      <rPr>
        <sz val="10"/>
        <rFont val="Arial"/>
        <family val="0"/>
      </rPr>
      <t xml:space="preserve">PNM</t>
    </r>
    <r>
      <rPr>
        <b val="true"/>
        <sz val="10"/>
        <rFont val="Arial"/>
        <family val="2"/>
      </rPr>
      <t xml:space="preserve"> may extend term</t>
    </r>
    <r>
      <rPr>
        <sz val="10"/>
        <rFont val="Arial"/>
        <family val="0"/>
      </rPr>
      <t xml:space="preserve"> for 1-15 years.  Notice to TW by 9/30/2000. </t>
    </r>
    <r>
      <rPr>
        <b val="true"/>
        <sz val="10"/>
        <rFont val="Arial"/>
        <family val="2"/>
      </rPr>
      <t xml:space="preserve"> </t>
    </r>
    <r>
      <rPr>
        <b val="true"/>
        <i val="true"/>
        <sz val="10"/>
        <rFont val="Arial"/>
        <family val="2"/>
      </rPr>
      <t xml:space="preserve">Expired.</t>
    </r>
  </si>
  <si>
    <r>
      <rPr>
        <sz val="10"/>
        <rFont val="Arial"/>
        <family val="0"/>
      </rPr>
      <t xml:space="preserve">Sid </t>
    </r>
    <r>
      <rPr>
        <b val="true"/>
        <sz val="10"/>
        <rFont val="Arial"/>
        <family val="2"/>
      </rPr>
      <t xml:space="preserve">may suspend service</t>
    </r>
    <r>
      <rPr>
        <sz val="10"/>
        <rFont val="Arial"/>
        <family val="0"/>
      </rPr>
      <t xml:space="preserve"> for 3 calendar months during any contract year.  Five days notice prior to month.  Month added on to end of term.</t>
    </r>
  </si>
  <si>
    <r>
      <rPr>
        <sz val="10"/>
        <rFont val="Arial"/>
        <family val="0"/>
      </rPr>
      <t xml:space="preserve">SMUD </t>
    </r>
    <r>
      <rPr>
        <b val="true"/>
        <sz val="10"/>
        <rFont val="Arial"/>
        <family val="2"/>
      </rPr>
      <t xml:space="preserve">may extend term</t>
    </r>
    <r>
      <rPr>
        <sz val="10"/>
        <rFont val="Arial"/>
        <family val="0"/>
      </rPr>
      <t xml:space="preserve"> for 1-10 years beyond primary term.  Notice to TW by 3/1/2006.</t>
    </r>
  </si>
  <si>
    <r>
      <rPr>
        <sz val="10"/>
        <rFont val="Arial"/>
        <family val="0"/>
      </rPr>
      <t xml:space="preserve">BP </t>
    </r>
    <r>
      <rPr>
        <b val="true"/>
        <sz val="10"/>
        <rFont val="Arial"/>
        <family val="2"/>
      </rPr>
      <t xml:space="preserve">may terminate contract</t>
    </r>
    <r>
      <rPr>
        <sz val="10"/>
        <rFont val="Arial"/>
        <family val="0"/>
      </rPr>
      <t xml:space="preserve"> 7 years after in-service.  Notice to TW by 6/3/2003.  Termination would then be 11/30/2003.</t>
    </r>
  </si>
  <si>
    <t xml:space="preserve">anytime</t>
  </si>
  <si>
    <r>
      <rPr>
        <sz val="10"/>
        <rFont val="Arial"/>
        <family val="0"/>
      </rPr>
      <t xml:space="preserve">With 60 days notice, BP </t>
    </r>
    <r>
      <rPr>
        <b val="true"/>
        <sz val="10"/>
        <rFont val="Arial"/>
        <family val="2"/>
      </rPr>
      <t xml:space="preserve">may reduce MAXDTQ</t>
    </r>
    <r>
      <rPr>
        <sz val="10"/>
        <rFont val="Arial"/>
        <family val="0"/>
      </rPr>
      <t xml:space="preserve"> by 10,000/d (6,500/d from Ignacio, 3,500/d from Blanco).</t>
    </r>
  </si>
  <si>
    <r>
      <rPr>
        <sz val="10"/>
        <rFont val="Arial"/>
        <family val="0"/>
      </rPr>
      <t xml:space="preserve">BP </t>
    </r>
    <r>
      <rPr>
        <b val="true"/>
        <sz val="10"/>
        <rFont val="Arial"/>
        <family val="2"/>
      </rPr>
      <t xml:space="preserve">may reduce MAXDTQ</t>
    </r>
    <r>
      <rPr>
        <sz val="10"/>
        <rFont val="Arial"/>
        <family val="0"/>
      </rPr>
      <t xml:space="preserve"> 10,000/d (6,500/d from Ignacio, 3,500/d from Blanco).  Notice to TW by 6/3/2001.  Reduction would be effective 11/30/2001.</t>
    </r>
  </si>
  <si>
    <r>
      <rPr>
        <sz val="10"/>
        <rFont val="Arial"/>
        <family val="0"/>
      </rPr>
      <t xml:space="preserve">Agave </t>
    </r>
    <r>
      <rPr>
        <b val="true"/>
        <sz val="10"/>
        <rFont val="Arial"/>
        <family val="2"/>
      </rPr>
      <t xml:space="preserve">may extend term</t>
    </r>
    <r>
      <rPr>
        <sz val="10"/>
        <rFont val="Arial"/>
        <family val="0"/>
      </rPr>
      <t xml:space="preserve"> until 10/31/2002 or 10/31/2003.  Notice to TW by 4/30/2001.  </t>
    </r>
    <r>
      <rPr>
        <b val="true"/>
        <i val="true"/>
        <sz val="10"/>
        <rFont val="Arial"/>
        <family val="2"/>
      </rPr>
      <t xml:space="preserve">Extended to 10/31/2003.</t>
    </r>
  </si>
  <si>
    <r>
      <rPr>
        <sz val="10"/>
        <rFont val="Arial"/>
        <family val="0"/>
      </rPr>
      <t xml:space="preserve">Agave </t>
    </r>
    <r>
      <rPr>
        <b val="true"/>
        <sz val="10"/>
        <rFont val="Arial"/>
        <family val="2"/>
      </rPr>
      <t xml:space="preserve">may reduce MAXDTQ</t>
    </r>
    <r>
      <rPr>
        <sz val="10"/>
        <rFont val="Arial"/>
        <family val="0"/>
      </rPr>
      <t xml:space="preserve"> by 15,000/d with 180 days notice (Option #1).</t>
    </r>
  </si>
  <si>
    <r>
      <rPr>
        <sz val="10"/>
        <rFont val="Arial"/>
        <family val="0"/>
      </rPr>
      <t xml:space="preserve">Agave </t>
    </r>
    <r>
      <rPr>
        <b val="true"/>
        <sz val="10"/>
        <rFont val="Arial"/>
        <family val="2"/>
      </rPr>
      <t xml:space="preserve">may reduce MAXDTQ</t>
    </r>
    <r>
      <rPr>
        <sz val="10"/>
        <rFont val="Arial"/>
        <family val="0"/>
      </rPr>
      <t xml:space="preserve"> by 15,000/d with 180 days notice, not earlier than 1 year following exercising Option #1 (Option #2). </t>
    </r>
    <r>
      <rPr>
        <b val="true"/>
        <sz val="10"/>
        <rFont val="Arial"/>
        <family val="2"/>
      </rPr>
      <t xml:space="preserve"> </t>
    </r>
    <r>
      <rPr>
        <b val="true"/>
        <i val="true"/>
        <sz val="10"/>
        <rFont val="Arial"/>
        <family val="2"/>
      </rPr>
      <t xml:space="preserve">Expired</t>
    </r>
  </si>
  <si>
    <r>
      <rPr>
        <sz val="10"/>
        <rFont val="Arial"/>
        <family val="0"/>
      </rPr>
      <t xml:space="preserve">Red Cedar </t>
    </r>
    <r>
      <rPr>
        <b val="true"/>
        <sz val="10"/>
        <rFont val="Arial"/>
        <family val="2"/>
      </rPr>
      <t xml:space="preserve">may reduce MAXDTQ</t>
    </r>
    <r>
      <rPr>
        <sz val="10"/>
        <rFont val="Arial"/>
        <family val="0"/>
      </rPr>
      <t xml:space="preserve"> by up to 50,000/d.  Notice to TW by 11/20/2003.  Reduction would be effective 1/1/2004.</t>
    </r>
  </si>
  <si>
    <t xml:space="preserve">AS OF 3/23/2001</t>
  </si>
  <si>
    <t xml:space="preserve">Sid Richardson - Contract 24198</t>
  </si>
  <si>
    <t xml:space="preserve">Start Date:  6/1/1995</t>
  </si>
  <si>
    <t xml:space="preserve">72 active non-suspended months (6 years)</t>
  </si>
  <si>
    <t xml:space="preserve">Suspended</t>
  </si>
  <si>
    <t xml:space="preserve">Months</t>
  </si>
  <si>
    <t xml:space="preserve">rate</t>
  </si>
  <si>
    <t xml:space="preserve">January</t>
  </si>
  <si>
    <t xml:space="preserve">active</t>
  </si>
  <si>
    <t xml:space="preserve">active </t>
  </si>
  <si>
    <t xml:space="preserve">February</t>
  </si>
  <si>
    <t xml:space="preserve">March</t>
  </si>
  <si>
    <t xml:space="preserve">April</t>
  </si>
  <si>
    <t xml:space="preserve">May</t>
  </si>
  <si>
    <t xml:space="preserve">Contract Year</t>
  </si>
  <si>
    <t xml:space="preserve">June</t>
  </si>
  <si>
    <t xml:space="preserve">suspend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</si>
  <si>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</si>
  <si>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</si>
  <si>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</si>
  <si>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</si>
  <si>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</si>
  <si>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furthest term date</t>
  </si>
  <si>
    <t xml:space="preserve">December</t>
  </si>
  <si>
    <t xml:space="preserve">May 2001 is end of original term.</t>
  </si>
  <si>
    <t xml:space="preserve">Add 12 suspended months to end of original term.</t>
  </si>
  <si>
    <t xml:space="preserve">As of 3/23/2001, May 2002 is end of new term.</t>
  </si>
  <si>
    <t xml:space="preserve">Furthest possible term date is 11/30/2002.</t>
  </si>
  <si>
    <r>
      <rPr>
        <sz val="10"/>
        <rFont val="Arial"/>
        <family val="0"/>
      </rPr>
      <t xml:space="preserve">Sid has the right to suspend the transport service for 3 calendar months </t>
    </r>
    <r>
      <rPr>
        <sz val="10"/>
        <rFont val="Arial"/>
        <family val="2"/>
      </rPr>
      <t xml:space="preserve">during any </t>
    </r>
    <r>
      <rPr>
        <u val="single"/>
        <sz val="10"/>
        <rFont val="Arial"/>
        <family val="2"/>
      </rPr>
      <t xml:space="preserve">contract</t>
    </r>
    <r>
      <rPr>
        <sz val="10"/>
        <rFont val="Arial"/>
        <family val="2"/>
      </rPr>
      <t xml:space="preserve"> year. </t>
    </r>
  </si>
  <si>
    <t xml:space="preserve">For each month Side suspends service, the term of the contract will extend for one month.</t>
  </si>
  <si>
    <t xml:space="preserve">If Sid suspends 3 months in their 7th contract year, 3 more months would be added after May 2002 (making the term date August, 2002).</t>
  </si>
  <si>
    <t xml:space="preserve">     If Sid suspended these 3 months starting in their 8th contract year, 3 more months would be added after August, 2002 (making the term date November, 2002).</t>
  </si>
  <si>
    <t xml:space="preserve">     Then no more months could be suspended in their 8th contract year, making the furthest possible termination date November 30, 2002.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</si>
</sst>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"/>
    <numFmt numFmtId="166" formatCode="[$-409]m/d/yyyy"/>
    <numFmt numFmtId="167" formatCode="_(\$* #,##0.00_);_(\$* \(#,##0.00\);_(\$* \-??_);_(@_)"/>
    <numFmt numFmtId="168" formatCode="[$-409]mmm\-yy"/>
    <numFmt numFmtId="169" formatCode="[$-409]#,##0_);[RED]\(#,##0\)"/>
    <numFmt numFmtId="170" formatCode="mm/dd/yy"/>
    <numFmt numFmtId="171" formatCode="0.00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i val="true"/>
      <sz val="10"/>
      <name val="Arial"/>
      <family val="2"/>
    </font>
    <font>
      <b val="true"/>
      <i val="true"/>
      <u val="single"/>
      <sz val="10"/>
      <name val="Arial"/>
      <family val="2"/>
    </font>
    <font>
      <i val="true"/>
      <sz val="8"/>
      <name val="Arial"/>
      <family val="2"/>
    </font>
    <font>
      <sz val="10"/>
      <name val="Arial"/>
      <family val="2"/>
    </font>
    <font>
      <i val="true"/>
      <u val="single"/>
      <sz val="10"/>
      <name val="Arial"/>
      <family val="2"/>
    </font>
    <font>
      <b val="true"/>
      <u val="single"/>
      <sz val="10"/>
      <name val="Arial"/>
      <family val="2"/>
    </font>
    <font>
      <b val="true"/>
      <i val="true"/>
      <sz val="12"/>
      <color rgb="FF0000FF"/>
      <name val="Arial"/>
      <family val="2"/>
    </font>
    <font>
      <b val="true"/>
      <i val="true"/>
      <sz val="12"/>
      <name val="Arial"/>
      <family val="2"/>
    </font>
    <font>
      <sz val="10"/>
      <color rgb="FFFF00FF"/>
      <name val="Arial"/>
      <family val="2"/>
    </font>
    <font>
      <b val="true"/>
      <i val="true"/>
      <sz val="10"/>
      <name val="Arial"/>
      <family val="2"/>
    </font>
    <font>
      <sz val="10"/>
      <color rgb="FF3366FF"/>
      <name val="Arial"/>
      <family val="2"/>
    </font>
    <font>
      <u val="singl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00FFFF"/>
        <bgColor rgb="FF00FFFF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4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5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  <col collapsed="false" customWidth="true" hidden="false" outlineLevel="0" max="4" min="3" style="0" width="10.71"/>
    <col collapsed="false" customWidth="true" hidden="false" outlineLevel="0" max="5" min="5" style="0" width="12.99"/>
    <col collapsed="false" customWidth="true" hidden="false" outlineLevel="0" max="6" min="6" style="0" width="10.41"/>
    <col collapsed="false" customWidth="true" hidden="false" outlineLevel="0" max="7" min="7" style="0" width="9.28"/>
    <col collapsed="false" customWidth="true" hidden="false" outlineLevel="0" max="8" min="8" style="0" width="9.85"/>
    <col collapsed="false" customWidth="true" hidden="false" outlineLevel="0" max="10" min="9" style="0" width="10.71"/>
    <col collapsed="false" customWidth="true" hidden="false" outlineLevel="0" max="11" min="11" style="0" width="13.7"/>
    <col collapsed="false" customWidth="true" hidden="false" outlineLevel="0" max="12" min="12" style="0" width="5.71"/>
    <col collapsed="false" customWidth="true" hidden="false" outlineLevel="0" max="13" min="13" style="0" width="10.71"/>
  </cols>
  <sheetData>
    <row r="1" customFormat="false" ht="12.75" hidden="false" customHeight="false" outlineLevel="0" collapsed="false">
      <c r="C1" s="0" t="s">
        <v>0</v>
      </c>
    </row>
    <row r="2" customFormat="false" ht="12.75" hidden="false" customHeight="false" outlineLevel="0" collapsed="false">
      <c r="C2" s="0" t="s">
        <v>1</v>
      </c>
    </row>
    <row r="3" customFormat="false" ht="12.75" hidden="false" customHeight="false" outlineLevel="0" collapsed="false">
      <c r="C3" s="0" t="s">
        <v>2</v>
      </c>
    </row>
    <row r="4" customFormat="false" ht="12.75" hidden="false" customHeight="false" outlineLevel="0" collapsed="false">
      <c r="C4" s="0" t="s">
        <v>3</v>
      </c>
    </row>
    <row r="6" customFormat="false" ht="12.75" hidden="false" customHeight="false" outlineLevel="0" collapsed="false">
      <c r="K6" s="1" t="s">
        <v>4</v>
      </c>
      <c r="M6" s="2" t="s">
        <v>4</v>
      </c>
    </row>
    <row r="7" customFormat="false" ht="12.75" hidden="false" customHeight="false" outlineLevel="0" collapsed="false">
      <c r="A7" s="3" t="s">
        <v>5</v>
      </c>
      <c r="B7" s="4" t="s">
        <v>6</v>
      </c>
      <c r="C7" s="5" t="s">
        <v>7</v>
      </c>
      <c r="D7" s="5" t="s">
        <v>8</v>
      </c>
      <c r="E7" s="6" t="s">
        <v>9</v>
      </c>
      <c r="F7" s="6" t="s">
        <v>10</v>
      </c>
      <c r="G7" s="5" t="s">
        <v>11</v>
      </c>
      <c r="H7" s="6" t="s">
        <v>12</v>
      </c>
      <c r="I7" s="6" t="s">
        <v>13</v>
      </c>
      <c r="J7" s="7" t="s">
        <v>14</v>
      </c>
      <c r="K7" s="8" t="s">
        <v>15</v>
      </c>
      <c r="L7" s="9" t="s">
        <v>4</v>
      </c>
      <c r="M7" s="10" t="s">
        <v>16</v>
      </c>
      <c r="N7" s="11" t="s">
        <v>17</v>
      </c>
    </row>
    <row r="8" customFormat="false" ht="12.75" hidden="false" customHeight="false" outlineLevel="0" collapsed="false">
      <c r="A8" s="12"/>
      <c r="B8" s="12"/>
      <c r="C8" s="13"/>
      <c r="D8" s="14"/>
      <c r="E8" s="15"/>
      <c r="F8" s="15"/>
      <c r="G8" s="14"/>
      <c r="H8" s="15"/>
      <c r="I8" s="15"/>
      <c r="J8" s="15"/>
      <c r="K8" s="16"/>
      <c r="L8" s="14"/>
      <c r="M8" s="15"/>
      <c r="N8" s="11"/>
    </row>
    <row r="9" customFormat="false" ht="12.75" hidden="false" customHeight="false" outlineLevel="0" collapsed="false">
      <c r="A9" s="12"/>
      <c r="B9" s="12"/>
      <c r="C9" s="17" t="s">
        <v>18</v>
      </c>
      <c r="D9" s="0" t="s">
        <v>19</v>
      </c>
      <c r="E9" s="18" t="n">
        <v>25000</v>
      </c>
      <c r="F9" s="0" t="n">
        <v>24924</v>
      </c>
      <c r="G9" s="0" t="s">
        <v>20</v>
      </c>
      <c r="H9" s="19" t="n">
        <v>35309</v>
      </c>
      <c r="I9" s="19" t="n">
        <v>38017</v>
      </c>
      <c r="J9" s="19" t="s">
        <v>21</v>
      </c>
      <c r="K9" s="19" t="s">
        <v>22</v>
      </c>
      <c r="L9" s="0" t="s">
        <v>23</v>
      </c>
      <c r="M9" s="20" t="n">
        <v>37652</v>
      </c>
    </row>
    <row r="10" customFormat="false" ht="12.75" hidden="false" customHeight="false" outlineLevel="0" collapsed="false">
      <c r="A10" s="12"/>
      <c r="B10" s="12"/>
      <c r="C10" s="17" t="s">
        <v>18</v>
      </c>
      <c r="D10" s="0" t="s">
        <v>19</v>
      </c>
      <c r="E10" s="18" t="n">
        <v>100000</v>
      </c>
      <c r="F10" s="0" t="n">
        <v>24925</v>
      </c>
      <c r="G10" s="0" t="s">
        <v>24</v>
      </c>
      <c r="H10" s="19" t="n">
        <v>35309</v>
      </c>
      <c r="I10" s="19" t="n">
        <v>38017</v>
      </c>
      <c r="J10" s="19" t="s">
        <v>21</v>
      </c>
      <c r="K10" s="19" t="s">
        <v>22</v>
      </c>
      <c r="L10" s="0" t="s">
        <v>23</v>
      </c>
      <c r="M10" s="20" t="n">
        <v>37652</v>
      </c>
    </row>
    <row r="11" customFormat="false" ht="12.75" hidden="false" customHeight="false" outlineLevel="0" collapsed="false">
      <c r="C11" s="17" t="s">
        <v>18</v>
      </c>
      <c r="D11" s="0" t="s">
        <v>19</v>
      </c>
      <c r="E11" s="18" t="n">
        <v>30000</v>
      </c>
      <c r="F11" s="0" t="n">
        <v>24927</v>
      </c>
      <c r="G11" s="0" t="s">
        <v>25</v>
      </c>
      <c r="H11" s="19" t="n">
        <v>35309</v>
      </c>
      <c r="I11" s="19" t="n">
        <v>38748</v>
      </c>
      <c r="J11" s="19" t="s">
        <v>26</v>
      </c>
      <c r="K11" s="19" t="s">
        <v>22</v>
      </c>
      <c r="L11" s="14" t="s">
        <v>23</v>
      </c>
      <c r="M11" s="20" t="n">
        <v>38383</v>
      </c>
    </row>
    <row r="12" customFormat="false" ht="12.75" hidden="false" customHeight="false" outlineLevel="0" collapsed="false">
      <c r="C12" s="17" t="s">
        <v>18</v>
      </c>
      <c r="D12" s="0" t="s">
        <v>19</v>
      </c>
      <c r="E12" s="18" t="n">
        <v>15000</v>
      </c>
      <c r="F12" s="0" t="n">
        <v>25067</v>
      </c>
      <c r="G12" s="0" t="s">
        <v>27</v>
      </c>
      <c r="H12" s="19" t="n">
        <v>35309</v>
      </c>
      <c r="I12" s="19" t="n">
        <v>37225</v>
      </c>
      <c r="J12" s="19" t="s">
        <v>28</v>
      </c>
      <c r="K12" s="19" t="s">
        <v>22</v>
      </c>
      <c r="L12" s="0" t="s">
        <v>23</v>
      </c>
      <c r="M12" s="21" t="s">
        <v>29</v>
      </c>
    </row>
    <row r="13" customFormat="false" ht="12.75" hidden="false" customHeight="false" outlineLevel="0" collapsed="false">
      <c r="B13" s="18"/>
      <c r="C13" s="17" t="s">
        <v>18</v>
      </c>
      <c r="D13" s="0" t="s">
        <v>19</v>
      </c>
      <c r="E13" s="18" t="n">
        <v>10000</v>
      </c>
      <c r="F13" s="0" t="n">
        <v>25397</v>
      </c>
      <c r="G13" s="0" t="s">
        <v>30</v>
      </c>
      <c r="H13" s="19" t="n">
        <v>35886</v>
      </c>
      <c r="I13" s="19" t="n">
        <v>37711</v>
      </c>
      <c r="J13" s="19" t="s">
        <v>31</v>
      </c>
      <c r="K13" s="19" t="s">
        <v>22</v>
      </c>
      <c r="L13" s="0" t="s">
        <v>23</v>
      </c>
      <c r="M13" s="20" t="n">
        <v>37346</v>
      </c>
    </row>
    <row r="14" customFormat="false" ht="12.75" hidden="false" customHeight="false" outlineLevel="0" collapsed="false">
      <c r="C14" s="17" t="s">
        <v>18</v>
      </c>
      <c r="D14" s="0" t="s">
        <v>19</v>
      </c>
      <c r="E14" s="18" t="n">
        <v>85000</v>
      </c>
      <c r="F14" s="0" t="n">
        <v>26044</v>
      </c>
      <c r="G14" s="0" t="s">
        <v>32</v>
      </c>
      <c r="H14" s="19" t="n">
        <v>35886</v>
      </c>
      <c r="I14" s="19" t="n">
        <v>37925</v>
      </c>
      <c r="J14" s="19" t="s">
        <v>28</v>
      </c>
      <c r="K14" s="19" t="s">
        <v>22</v>
      </c>
      <c r="L14" s="0" t="s">
        <v>23</v>
      </c>
      <c r="M14" s="20" t="n">
        <v>37560</v>
      </c>
    </row>
    <row r="15" customFormat="false" ht="12.75" hidden="false" customHeight="false" outlineLevel="0" collapsed="false">
      <c r="C15" s="17" t="s">
        <v>18</v>
      </c>
      <c r="D15" s="0" t="s">
        <v>19</v>
      </c>
      <c r="E15" s="18" t="n">
        <v>59000</v>
      </c>
      <c r="F15" s="0" t="n">
        <v>26436</v>
      </c>
      <c r="G15" s="0" t="s">
        <v>32</v>
      </c>
      <c r="H15" s="19" t="n">
        <v>36100</v>
      </c>
      <c r="I15" s="19" t="n">
        <v>37925</v>
      </c>
      <c r="J15" s="19" t="s">
        <v>31</v>
      </c>
      <c r="K15" s="19" t="s">
        <v>22</v>
      </c>
      <c r="L15" s="0" t="s">
        <v>23</v>
      </c>
      <c r="M15" s="20" t="n">
        <v>37560</v>
      </c>
    </row>
    <row r="16" customFormat="false" ht="12.75" hidden="false" customHeight="false" outlineLevel="0" collapsed="false">
      <c r="C16" s="17" t="s">
        <v>18</v>
      </c>
      <c r="D16" s="0" t="s">
        <v>19</v>
      </c>
      <c r="E16" s="18" t="n">
        <v>30000</v>
      </c>
      <c r="F16" s="0" t="n">
        <v>27342</v>
      </c>
      <c r="G16" s="0" t="s">
        <v>33</v>
      </c>
      <c r="H16" s="19" t="n">
        <v>36892</v>
      </c>
      <c r="I16" s="19" t="n">
        <v>37256</v>
      </c>
      <c r="J16" s="19" t="s">
        <v>34</v>
      </c>
      <c r="K16" s="19" t="s">
        <v>35</v>
      </c>
      <c r="L16" s="0" t="s">
        <v>23</v>
      </c>
      <c r="M16" s="20" t="n">
        <v>37072</v>
      </c>
    </row>
    <row r="17" customFormat="false" ht="12.75" hidden="false" customHeight="false" outlineLevel="0" collapsed="false">
      <c r="A17" s="0" t="s">
        <v>36</v>
      </c>
      <c r="B17" s="18" t="n">
        <f aca="false">SUM(E9:E17)</f>
        <v>376000</v>
      </c>
      <c r="C17" s="17" t="s">
        <v>18</v>
      </c>
      <c r="D17" s="0" t="s">
        <v>19</v>
      </c>
      <c r="E17" s="18" t="n">
        <v>22000</v>
      </c>
      <c r="F17" s="0" t="n">
        <v>27370</v>
      </c>
      <c r="G17" s="0" t="s">
        <v>37</v>
      </c>
      <c r="H17" s="19" t="n">
        <v>36892</v>
      </c>
      <c r="I17" s="19" t="n">
        <v>37256</v>
      </c>
      <c r="J17" s="19" t="s">
        <v>34</v>
      </c>
      <c r="K17" s="19" t="s">
        <v>35</v>
      </c>
      <c r="L17" s="0" t="s">
        <v>23</v>
      </c>
      <c r="M17" s="20" t="n">
        <v>37072</v>
      </c>
    </row>
    <row r="18" customFormat="false" ht="12.75" hidden="false" customHeight="false" outlineLevel="0" collapsed="false">
      <c r="C18" s="17" t="s">
        <v>38</v>
      </c>
      <c r="D18" s="0" t="s">
        <v>19</v>
      </c>
      <c r="E18" s="18" t="n">
        <v>12500</v>
      </c>
      <c r="F18" s="0" t="n">
        <v>24669</v>
      </c>
      <c r="G18" s="0" t="s">
        <v>39</v>
      </c>
      <c r="H18" s="19" t="n">
        <v>35309</v>
      </c>
      <c r="I18" s="19" t="n">
        <v>38748</v>
      </c>
      <c r="J18" s="19" t="s">
        <v>26</v>
      </c>
      <c r="K18" s="19" t="s">
        <v>22</v>
      </c>
      <c r="L18" s="0" t="s">
        <v>23</v>
      </c>
      <c r="M18" s="20" t="n">
        <v>38383</v>
      </c>
    </row>
    <row r="19" customFormat="false" ht="12.75" hidden="false" customHeight="false" outlineLevel="0" collapsed="false">
      <c r="C19" s="17" t="s">
        <v>38</v>
      </c>
      <c r="D19" s="0" t="s">
        <v>19</v>
      </c>
      <c r="E19" s="18" t="n">
        <v>125000</v>
      </c>
      <c r="F19" s="0" t="n">
        <v>27047</v>
      </c>
      <c r="G19" s="0" t="s">
        <v>40</v>
      </c>
      <c r="H19" s="19" t="n">
        <v>36557</v>
      </c>
      <c r="I19" s="19" t="n">
        <v>38717</v>
      </c>
      <c r="J19" s="19" t="s">
        <v>28</v>
      </c>
      <c r="K19" s="19" t="s">
        <v>41</v>
      </c>
      <c r="L19" s="0" t="s">
        <v>42</v>
      </c>
      <c r="M19" s="20"/>
      <c r="N19" s="0" t="s">
        <v>43</v>
      </c>
    </row>
    <row r="20" customFormat="false" ht="12.75" hidden="false" customHeight="false" outlineLevel="0" collapsed="false">
      <c r="C20" s="17" t="s">
        <v>38</v>
      </c>
      <c r="D20" s="0" t="s">
        <v>19</v>
      </c>
      <c r="E20" s="18" t="n">
        <v>13500</v>
      </c>
      <c r="F20" s="0" t="n">
        <v>27344</v>
      </c>
      <c r="G20" s="0" t="s">
        <v>44</v>
      </c>
      <c r="H20" s="19" t="n">
        <v>36892</v>
      </c>
      <c r="I20" s="19" t="n">
        <v>37621</v>
      </c>
      <c r="J20" s="19" t="s">
        <v>45</v>
      </c>
      <c r="K20" s="19" t="s">
        <v>41</v>
      </c>
      <c r="L20" s="0" t="s">
        <v>42</v>
      </c>
      <c r="M20" s="21"/>
    </row>
    <row r="21" customFormat="false" ht="12.75" hidden="false" customHeight="false" outlineLevel="0" collapsed="false">
      <c r="A21" s="0" t="s">
        <v>46</v>
      </c>
      <c r="B21" s="18" t="n">
        <f aca="false">SUM(E18:E21)</f>
        <v>172200</v>
      </c>
      <c r="C21" s="17" t="s">
        <v>38</v>
      </c>
      <c r="D21" s="0" t="s">
        <v>19</v>
      </c>
      <c r="E21" s="18" t="n">
        <v>21200</v>
      </c>
      <c r="F21" s="0" t="n">
        <v>27371</v>
      </c>
      <c r="G21" s="0" t="s">
        <v>37</v>
      </c>
      <c r="H21" s="19" t="n">
        <v>36923</v>
      </c>
      <c r="I21" s="19" t="n">
        <v>37256</v>
      </c>
      <c r="J21" s="19" t="s">
        <v>47</v>
      </c>
      <c r="K21" s="19" t="s">
        <v>48</v>
      </c>
      <c r="L21" s="0" t="s">
        <v>42</v>
      </c>
      <c r="M21" s="21"/>
    </row>
    <row r="22" customFormat="false" ht="12.75" hidden="false" customHeight="false" outlineLevel="0" collapsed="false">
      <c r="B22" s="18"/>
      <c r="C22" s="17" t="s">
        <v>19</v>
      </c>
      <c r="D22" s="0" t="s">
        <v>49</v>
      </c>
      <c r="E22" s="18" t="n">
        <v>20000</v>
      </c>
      <c r="F22" s="0" t="n">
        <v>24809</v>
      </c>
      <c r="G22" s="0" t="s">
        <v>50</v>
      </c>
      <c r="H22" s="19" t="n">
        <v>35400</v>
      </c>
      <c r="I22" s="19" t="n">
        <v>37225</v>
      </c>
      <c r="J22" s="19" t="s">
        <v>31</v>
      </c>
      <c r="K22" s="19" t="s">
        <v>22</v>
      </c>
      <c r="L22" s="0" t="s">
        <v>23</v>
      </c>
      <c r="M22" s="21" t="s">
        <v>29</v>
      </c>
    </row>
    <row r="23" customFormat="false" ht="12.75" hidden="false" customHeight="false" outlineLevel="0" collapsed="false">
      <c r="A23" s="0" t="s">
        <v>51</v>
      </c>
      <c r="B23" s="18" t="n">
        <f aca="false">SUM(E22:E23)</f>
        <v>100000</v>
      </c>
      <c r="C23" s="17" t="s">
        <v>19</v>
      </c>
      <c r="D23" s="0" t="s">
        <v>49</v>
      </c>
      <c r="E23" s="18" t="n">
        <v>80000</v>
      </c>
      <c r="F23" s="0" t="n">
        <v>25025</v>
      </c>
      <c r="G23" s="0" t="s">
        <v>27</v>
      </c>
      <c r="H23" s="19" t="n">
        <v>35400</v>
      </c>
      <c r="I23" s="19" t="n">
        <v>39051</v>
      </c>
      <c r="J23" s="19" t="s">
        <v>52</v>
      </c>
      <c r="K23" s="19" t="s">
        <v>22</v>
      </c>
      <c r="L23" s="0" t="s">
        <v>23</v>
      </c>
      <c r="M23" s="20" t="n">
        <v>38686</v>
      </c>
      <c r="N23" s="0" t="s">
        <v>53</v>
      </c>
    </row>
    <row r="24" customFormat="false" ht="12.75" hidden="false" customHeight="false" outlineLevel="0" collapsed="false">
      <c r="C24" s="17" t="s">
        <v>49</v>
      </c>
      <c r="D24" s="0" t="s">
        <v>49</v>
      </c>
      <c r="E24" s="18" t="n">
        <v>35714</v>
      </c>
      <c r="F24" s="0" t="n">
        <v>24198</v>
      </c>
      <c r="G24" s="0" t="s">
        <v>54</v>
      </c>
      <c r="H24" s="19" t="n">
        <v>34851</v>
      </c>
      <c r="I24" s="20" t="n">
        <v>37590</v>
      </c>
      <c r="J24" s="22" t="s">
        <v>55</v>
      </c>
      <c r="K24" s="19" t="s">
        <v>22</v>
      </c>
      <c r="L24" s="0" t="s">
        <v>23</v>
      </c>
      <c r="M24" s="20" t="n">
        <v>37225</v>
      </c>
      <c r="N24" s="0" t="s">
        <v>56</v>
      </c>
    </row>
    <row r="25" customFormat="false" ht="12.75" hidden="false" customHeight="false" outlineLevel="0" collapsed="false">
      <c r="C25" s="17" t="s">
        <v>49</v>
      </c>
      <c r="D25" s="0" t="s">
        <v>49</v>
      </c>
      <c r="E25" s="18" t="n">
        <v>1000</v>
      </c>
      <c r="F25" s="0" t="n">
        <v>24754</v>
      </c>
      <c r="G25" s="0" t="s">
        <v>57</v>
      </c>
      <c r="H25" s="19" t="n">
        <v>35125</v>
      </c>
      <c r="I25" s="19" t="n">
        <v>37011</v>
      </c>
      <c r="J25" s="19" t="s">
        <v>28</v>
      </c>
      <c r="K25" s="19" t="s">
        <v>22</v>
      </c>
      <c r="L25" s="0" t="s">
        <v>23</v>
      </c>
      <c r="M25" s="21" t="s">
        <v>29</v>
      </c>
    </row>
    <row r="26" customFormat="false" ht="12.75" hidden="false" customHeight="false" outlineLevel="0" collapsed="false">
      <c r="C26" s="17" t="s">
        <v>49</v>
      </c>
      <c r="D26" s="0" t="s">
        <v>49</v>
      </c>
      <c r="E26" s="18" t="n">
        <v>15000</v>
      </c>
      <c r="F26" s="0" t="n">
        <v>24690</v>
      </c>
      <c r="G26" s="0" t="s">
        <v>58</v>
      </c>
      <c r="H26" s="19" t="n">
        <v>35156</v>
      </c>
      <c r="I26" s="19" t="n">
        <v>36981</v>
      </c>
      <c r="J26" s="19" t="s">
        <v>31</v>
      </c>
      <c r="K26" s="19" t="s">
        <v>22</v>
      </c>
      <c r="L26" s="0" t="s">
        <v>23</v>
      </c>
      <c r="M26" s="21" t="s">
        <v>29</v>
      </c>
    </row>
    <row r="27" customFormat="false" ht="12.75" hidden="false" customHeight="false" outlineLevel="0" collapsed="false">
      <c r="C27" s="17" t="s">
        <v>49</v>
      </c>
      <c r="D27" s="0" t="s">
        <v>49</v>
      </c>
      <c r="E27" s="23" t="s">
        <v>59</v>
      </c>
      <c r="F27" s="0" t="n">
        <v>24194</v>
      </c>
      <c r="G27" s="0" t="s">
        <v>30</v>
      </c>
      <c r="H27" s="19" t="n">
        <v>35339</v>
      </c>
      <c r="I27" s="19" t="n">
        <v>37164</v>
      </c>
      <c r="J27" s="19" t="s">
        <v>31</v>
      </c>
      <c r="K27" s="19" t="s">
        <v>22</v>
      </c>
      <c r="L27" s="0" t="s">
        <v>23</v>
      </c>
      <c r="M27" s="21" t="s">
        <v>29</v>
      </c>
      <c r="N27" s="19" t="s">
        <v>60</v>
      </c>
    </row>
    <row r="28" customFormat="false" ht="12.75" hidden="false" customHeight="false" outlineLevel="0" collapsed="false">
      <c r="C28" s="17" t="s">
        <v>49</v>
      </c>
      <c r="D28" s="0" t="s">
        <v>49</v>
      </c>
      <c r="E28" s="18" t="n">
        <v>40000</v>
      </c>
      <c r="F28" s="0" t="n">
        <v>26606</v>
      </c>
      <c r="G28" s="0" t="s">
        <v>61</v>
      </c>
      <c r="H28" s="19" t="n">
        <v>36100</v>
      </c>
      <c r="I28" s="19" t="n">
        <v>37925</v>
      </c>
      <c r="J28" s="19" t="s">
        <v>31</v>
      </c>
      <c r="K28" s="19" t="s">
        <v>22</v>
      </c>
      <c r="L28" s="19" t="s">
        <v>23</v>
      </c>
      <c r="M28" s="20" t="n">
        <v>37560</v>
      </c>
      <c r="N28" s="19" t="s">
        <v>62</v>
      </c>
    </row>
    <row r="29" customFormat="false" ht="12.75" hidden="false" customHeight="false" outlineLevel="0" collapsed="false">
      <c r="C29" s="17" t="s">
        <v>49</v>
      </c>
      <c r="D29" s="0" t="s">
        <v>49</v>
      </c>
      <c r="E29" s="18" t="n">
        <v>8000</v>
      </c>
      <c r="F29" s="0" t="n">
        <v>26740</v>
      </c>
      <c r="G29" s="0" t="s">
        <v>20</v>
      </c>
      <c r="H29" s="19" t="n">
        <v>36312</v>
      </c>
      <c r="I29" s="19" t="n">
        <v>39113</v>
      </c>
      <c r="J29" s="19" t="s">
        <v>21</v>
      </c>
      <c r="K29" s="19" t="s">
        <v>22</v>
      </c>
      <c r="L29" s="0" t="s">
        <v>23</v>
      </c>
      <c r="M29" s="20" t="n">
        <v>38749</v>
      </c>
    </row>
    <row r="30" customFormat="false" ht="12.75" hidden="false" customHeight="false" outlineLevel="0" collapsed="false">
      <c r="C30" s="17" t="s">
        <v>49</v>
      </c>
      <c r="D30" s="0" t="s">
        <v>49</v>
      </c>
      <c r="E30" s="18" t="n">
        <v>1613</v>
      </c>
      <c r="F30" s="0" t="n">
        <v>27104</v>
      </c>
      <c r="G30" s="0" t="s">
        <v>63</v>
      </c>
      <c r="H30" s="19" t="n">
        <v>36557</v>
      </c>
      <c r="I30" s="19" t="n">
        <v>38383</v>
      </c>
      <c r="J30" s="19" t="s">
        <v>31</v>
      </c>
      <c r="K30" s="19" t="s">
        <v>22</v>
      </c>
      <c r="L30" s="0" t="s">
        <v>23</v>
      </c>
      <c r="M30" s="20" t="n">
        <v>38018</v>
      </c>
    </row>
    <row r="31" customFormat="false" ht="12.75" hidden="false" customHeight="false" outlineLevel="0" collapsed="false">
      <c r="C31" s="17" t="s">
        <v>49</v>
      </c>
      <c r="D31" s="0" t="s">
        <v>49</v>
      </c>
      <c r="E31" s="18" t="n">
        <v>400000</v>
      </c>
      <c r="F31" s="0" t="n">
        <v>27161</v>
      </c>
      <c r="G31" s="0" t="s">
        <v>64</v>
      </c>
      <c r="H31" s="19" t="n">
        <v>36617</v>
      </c>
      <c r="I31" s="19" t="n">
        <v>37711</v>
      </c>
      <c r="J31" s="19" t="s">
        <v>65</v>
      </c>
      <c r="K31" s="19" t="s">
        <v>35</v>
      </c>
      <c r="L31" s="0" t="s">
        <v>42</v>
      </c>
      <c r="M31" s="21"/>
    </row>
    <row r="32" customFormat="false" ht="12.75" hidden="false" customHeight="false" outlineLevel="0" collapsed="false">
      <c r="C32" s="17" t="s">
        <v>49</v>
      </c>
      <c r="D32" s="0" t="s">
        <v>49</v>
      </c>
      <c r="E32" s="18" t="n">
        <v>20000</v>
      </c>
      <c r="F32" s="0" t="n">
        <v>27291</v>
      </c>
      <c r="G32" s="0" t="s">
        <v>66</v>
      </c>
      <c r="H32" s="19" t="n">
        <v>36739</v>
      </c>
      <c r="I32" s="19" t="n">
        <v>37468</v>
      </c>
      <c r="J32" s="19" t="s">
        <v>45</v>
      </c>
      <c r="K32" s="19" t="s">
        <v>41</v>
      </c>
      <c r="L32" s="0" t="s">
        <v>42</v>
      </c>
      <c r="M32" s="21"/>
    </row>
    <row r="33" customFormat="false" ht="12.75" hidden="false" customHeight="false" outlineLevel="0" collapsed="false">
      <c r="C33" s="17" t="s">
        <v>49</v>
      </c>
      <c r="D33" s="0" t="s">
        <v>49</v>
      </c>
      <c r="E33" s="18" t="n">
        <v>6000</v>
      </c>
      <c r="F33" s="0" t="n">
        <v>27400</v>
      </c>
      <c r="G33" s="0" t="s">
        <v>67</v>
      </c>
      <c r="H33" s="19" t="n">
        <v>36839</v>
      </c>
      <c r="I33" s="19" t="n">
        <v>37042</v>
      </c>
      <c r="J33" s="19" t="s">
        <v>47</v>
      </c>
      <c r="K33" s="19" t="s">
        <v>48</v>
      </c>
      <c r="L33" s="0" t="s">
        <v>42</v>
      </c>
      <c r="M33" s="21"/>
    </row>
    <row r="34" customFormat="false" ht="12.75" hidden="false" customHeight="false" outlineLevel="0" collapsed="false">
      <c r="C34" s="17" t="s">
        <v>49</v>
      </c>
      <c r="D34" s="0" t="s">
        <v>49</v>
      </c>
      <c r="E34" s="18" t="n">
        <v>1400</v>
      </c>
      <c r="F34" s="0" t="n">
        <v>27420</v>
      </c>
      <c r="G34" s="0" t="s">
        <v>68</v>
      </c>
      <c r="H34" s="19" t="n">
        <v>36861</v>
      </c>
      <c r="I34" s="19" t="n">
        <v>37225</v>
      </c>
      <c r="J34" s="19" t="s">
        <v>34</v>
      </c>
      <c r="K34" s="19" t="s">
        <v>41</v>
      </c>
      <c r="L34" s="0" t="s">
        <v>42</v>
      </c>
      <c r="M34" s="21"/>
    </row>
    <row r="35" customFormat="false" ht="12.75" hidden="false" customHeight="false" outlineLevel="0" collapsed="false">
      <c r="C35" s="17" t="s">
        <v>49</v>
      </c>
      <c r="D35" s="0" t="s">
        <v>49</v>
      </c>
      <c r="E35" s="18" t="n">
        <v>20000</v>
      </c>
      <c r="F35" s="0" t="n">
        <v>27349</v>
      </c>
      <c r="G35" s="0" t="s">
        <v>66</v>
      </c>
      <c r="H35" s="19" t="n">
        <v>36892</v>
      </c>
      <c r="I35" s="19" t="n">
        <v>38717</v>
      </c>
      <c r="J35" s="19" t="s">
        <v>31</v>
      </c>
      <c r="K35" s="19" t="s">
        <v>41</v>
      </c>
      <c r="L35" s="0" t="s">
        <v>42</v>
      </c>
      <c r="M35" s="21"/>
    </row>
    <row r="36" customFormat="false" ht="12.75" hidden="false" customHeight="false" outlineLevel="0" collapsed="false">
      <c r="C36" s="17" t="s">
        <v>49</v>
      </c>
      <c r="D36" s="0" t="s">
        <v>49</v>
      </c>
      <c r="E36" s="18" t="n">
        <v>20000</v>
      </c>
      <c r="F36" s="0" t="n">
        <v>27579</v>
      </c>
      <c r="G36" s="0" t="s">
        <v>66</v>
      </c>
      <c r="H36" s="19" t="n">
        <v>37012</v>
      </c>
      <c r="I36" s="19" t="n">
        <v>37407</v>
      </c>
      <c r="J36" s="19" t="s">
        <v>65</v>
      </c>
      <c r="K36" s="19" t="s">
        <v>41</v>
      </c>
      <c r="L36" s="19" t="s">
        <v>42</v>
      </c>
      <c r="M36" s="21"/>
    </row>
    <row r="37" customFormat="false" ht="12.75" hidden="false" customHeight="false" outlineLevel="0" collapsed="false">
      <c r="C37" s="17" t="s">
        <v>49</v>
      </c>
      <c r="D37" s="0" t="s">
        <v>49</v>
      </c>
      <c r="E37" s="18" t="n">
        <v>2000</v>
      </c>
      <c r="F37" s="21" t="s">
        <v>69</v>
      </c>
      <c r="G37" s="0" t="s">
        <v>70</v>
      </c>
      <c r="H37" s="19" t="n">
        <v>37043</v>
      </c>
      <c r="I37" s="19" t="n">
        <v>37407</v>
      </c>
      <c r="J37" s="19" t="s">
        <v>34</v>
      </c>
      <c r="K37" s="19" t="s">
        <v>41</v>
      </c>
      <c r="L37" s="19" t="s">
        <v>42</v>
      </c>
      <c r="M37" s="21"/>
    </row>
    <row r="38" customFormat="false" ht="12.75" hidden="false" customHeight="false" outlineLevel="0" collapsed="false">
      <c r="A38" s="0" t="s">
        <v>71</v>
      </c>
      <c r="B38" s="18" t="n">
        <f aca="false">SUM(E24:E38)</f>
        <v>580727</v>
      </c>
      <c r="C38" s="17" t="s">
        <v>49</v>
      </c>
      <c r="D38" s="0" t="s">
        <v>49</v>
      </c>
      <c r="E38" s="18" t="n">
        <v>10000</v>
      </c>
      <c r="F38" s="0" t="n">
        <v>27377</v>
      </c>
      <c r="G38" s="0" t="s">
        <v>67</v>
      </c>
      <c r="H38" s="19" t="n">
        <v>36951</v>
      </c>
      <c r="I38" s="19" t="n">
        <v>37315</v>
      </c>
      <c r="J38" s="19" t="s">
        <v>34</v>
      </c>
      <c r="K38" s="19" t="s">
        <v>41</v>
      </c>
      <c r="L38" s="0" t="s">
        <v>42</v>
      </c>
      <c r="M38" s="21"/>
    </row>
    <row r="39" customFormat="false" ht="12.75" hidden="false" customHeight="false" outlineLevel="0" collapsed="false">
      <c r="C39" s="17" t="s">
        <v>18</v>
      </c>
      <c r="D39" s="0" t="s">
        <v>49</v>
      </c>
      <c r="E39" s="18" t="n">
        <v>32000</v>
      </c>
      <c r="F39" s="0" t="n">
        <v>24568</v>
      </c>
      <c r="G39" s="0" t="s">
        <v>72</v>
      </c>
      <c r="H39" s="19" t="n">
        <v>35400</v>
      </c>
      <c r="I39" s="19" t="n">
        <v>37256</v>
      </c>
      <c r="J39" s="19" t="s">
        <v>28</v>
      </c>
      <c r="K39" s="19" t="s">
        <v>22</v>
      </c>
      <c r="L39" s="0" t="s">
        <v>23</v>
      </c>
      <c r="M39" s="21" t="s">
        <v>29</v>
      </c>
    </row>
    <row r="40" customFormat="false" ht="12.75" hidden="false" customHeight="false" outlineLevel="0" collapsed="false">
      <c r="A40" s="0" t="s">
        <v>73</v>
      </c>
      <c r="B40" s="18" t="n">
        <f aca="false">SUM(E39:E40)</f>
        <v>40000</v>
      </c>
      <c r="C40" s="17" t="s">
        <v>18</v>
      </c>
      <c r="D40" s="0" t="s">
        <v>49</v>
      </c>
      <c r="E40" s="18" t="n">
        <v>8000</v>
      </c>
      <c r="F40" s="0" t="n">
        <v>24654</v>
      </c>
      <c r="G40" s="0" t="s">
        <v>20</v>
      </c>
      <c r="H40" s="19" t="n">
        <v>35400</v>
      </c>
      <c r="I40" s="19" t="n">
        <v>37256</v>
      </c>
      <c r="J40" s="19" t="s">
        <v>28</v>
      </c>
      <c r="K40" s="19" t="s">
        <v>22</v>
      </c>
      <c r="L40" s="0" t="s">
        <v>23</v>
      </c>
      <c r="M40" s="21" t="s">
        <v>29</v>
      </c>
    </row>
    <row r="41" customFormat="false" ht="12.75" hidden="false" customHeight="false" outlineLevel="0" collapsed="false">
      <c r="C41" s="17" t="s">
        <v>19</v>
      </c>
      <c r="D41" s="0" t="s">
        <v>74</v>
      </c>
      <c r="E41" s="18" t="n">
        <v>200000</v>
      </c>
      <c r="F41" s="0" t="n">
        <v>20715</v>
      </c>
      <c r="G41" s="0" t="s">
        <v>75</v>
      </c>
      <c r="H41" s="19" t="n">
        <v>33664</v>
      </c>
      <c r="I41" s="19" t="n">
        <v>38656</v>
      </c>
      <c r="J41" s="19" t="s">
        <v>76</v>
      </c>
      <c r="K41" s="19" t="s">
        <v>22</v>
      </c>
      <c r="L41" s="0" t="s">
        <v>23</v>
      </c>
      <c r="M41" s="20" t="n">
        <v>38291</v>
      </c>
      <c r="N41" s="0" t="s">
        <v>77</v>
      </c>
    </row>
    <row r="42" customFormat="false" ht="12.75" hidden="false" customHeight="false" outlineLevel="0" collapsed="false">
      <c r="C42" s="17" t="s">
        <v>19</v>
      </c>
      <c r="D42" s="0" t="s">
        <v>74</v>
      </c>
      <c r="E42" s="18" t="n">
        <v>25000</v>
      </c>
      <c r="F42" s="0" t="n">
        <v>20834</v>
      </c>
      <c r="G42" s="0" t="s">
        <v>78</v>
      </c>
      <c r="H42" s="19" t="n">
        <v>33664</v>
      </c>
      <c r="I42" s="19" t="n">
        <v>39141</v>
      </c>
      <c r="J42" s="19" t="s">
        <v>79</v>
      </c>
      <c r="K42" s="19" t="s">
        <v>22</v>
      </c>
      <c r="L42" s="0" t="s">
        <v>23</v>
      </c>
      <c r="M42" s="20" t="n">
        <v>38776</v>
      </c>
      <c r="N42" s="0" t="s">
        <v>77</v>
      </c>
    </row>
    <row r="43" customFormat="false" ht="12.75" hidden="false" customHeight="false" outlineLevel="0" collapsed="false">
      <c r="C43" s="17" t="s">
        <v>19</v>
      </c>
      <c r="D43" s="0" t="s">
        <v>74</v>
      </c>
      <c r="E43" s="18" t="n">
        <v>20000</v>
      </c>
      <c r="F43" s="0" t="n">
        <v>20835</v>
      </c>
      <c r="G43" s="0" t="s">
        <v>80</v>
      </c>
      <c r="H43" s="19" t="n">
        <v>33664</v>
      </c>
      <c r="I43" s="19" t="n">
        <v>37315</v>
      </c>
      <c r="J43" s="19" t="s">
        <v>52</v>
      </c>
      <c r="K43" s="19" t="s">
        <v>22</v>
      </c>
      <c r="L43" s="0" t="s">
        <v>23</v>
      </c>
      <c r="M43" s="20" t="s">
        <v>29</v>
      </c>
      <c r="N43" s="0" t="s">
        <v>81</v>
      </c>
    </row>
    <row r="44" customFormat="false" ht="12.75" hidden="false" customHeight="false" outlineLevel="0" collapsed="false">
      <c r="C44" s="17" t="s">
        <v>19</v>
      </c>
      <c r="D44" s="0" t="s">
        <v>74</v>
      </c>
      <c r="E44" s="18" t="n">
        <v>150000</v>
      </c>
      <c r="F44" s="0" t="n">
        <v>21175</v>
      </c>
      <c r="G44" s="0" t="s">
        <v>50</v>
      </c>
      <c r="H44" s="19" t="n">
        <v>33679</v>
      </c>
      <c r="I44" s="19" t="n">
        <v>39172</v>
      </c>
      <c r="J44" s="19" t="s">
        <v>79</v>
      </c>
      <c r="K44" s="19" t="s">
        <v>22</v>
      </c>
      <c r="L44" s="0" t="s">
        <v>23</v>
      </c>
      <c r="M44" s="20" t="n">
        <v>38807</v>
      </c>
      <c r="N44" s="0" t="s">
        <v>81</v>
      </c>
    </row>
    <row r="45" customFormat="false" ht="12.75" hidden="false" customHeight="false" outlineLevel="0" collapsed="false">
      <c r="C45" s="17" t="s">
        <v>19</v>
      </c>
      <c r="D45" s="0" t="s">
        <v>74</v>
      </c>
      <c r="E45" s="18" t="n">
        <v>1346</v>
      </c>
      <c r="F45" s="0" t="n">
        <v>21372</v>
      </c>
      <c r="G45" s="0" t="s">
        <v>82</v>
      </c>
      <c r="H45" s="19" t="n">
        <v>34001</v>
      </c>
      <c r="I45" s="19" t="n">
        <v>37986</v>
      </c>
      <c r="J45" s="19" t="s">
        <v>26</v>
      </c>
      <c r="K45" s="19" t="s">
        <v>22</v>
      </c>
      <c r="L45" s="0" t="s">
        <v>23</v>
      </c>
      <c r="M45" s="20" t="n">
        <v>37621</v>
      </c>
      <c r="N45" s="0" t="s">
        <v>83</v>
      </c>
    </row>
    <row r="46" customFormat="false" ht="12.75" hidden="false" customHeight="false" outlineLevel="0" collapsed="false">
      <c r="C46" s="17" t="s">
        <v>19</v>
      </c>
      <c r="D46" s="0" t="s">
        <v>74</v>
      </c>
      <c r="E46" s="18" t="n">
        <v>20000</v>
      </c>
      <c r="F46" s="0" t="n">
        <v>25923</v>
      </c>
      <c r="G46" s="0" t="s">
        <v>44</v>
      </c>
      <c r="H46" s="19" t="n">
        <v>35855</v>
      </c>
      <c r="I46" s="19" t="n">
        <v>39141</v>
      </c>
      <c r="J46" s="19" t="s">
        <v>84</v>
      </c>
      <c r="K46" s="19" t="s">
        <v>22</v>
      </c>
      <c r="L46" s="0" t="s">
        <v>23</v>
      </c>
      <c r="M46" s="20" t="n">
        <v>38776</v>
      </c>
    </row>
    <row r="47" customFormat="false" ht="12.75" hidden="false" customHeight="false" outlineLevel="0" collapsed="false">
      <c r="C47" s="17" t="s">
        <v>19</v>
      </c>
      <c r="D47" s="0" t="s">
        <v>74</v>
      </c>
      <c r="E47" s="18" t="n">
        <v>25000</v>
      </c>
      <c r="F47" s="0" t="n">
        <v>26371</v>
      </c>
      <c r="G47" s="0" t="s">
        <v>66</v>
      </c>
      <c r="H47" s="19" t="n">
        <v>36100</v>
      </c>
      <c r="I47" s="19" t="n">
        <v>39172</v>
      </c>
      <c r="J47" s="19" t="s">
        <v>85</v>
      </c>
      <c r="K47" s="19" t="s">
        <v>22</v>
      </c>
      <c r="L47" s="0" t="s">
        <v>23</v>
      </c>
      <c r="M47" s="20" t="n">
        <v>38807</v>
      </c>
    </row>
    <row r="48" customFormat="false" ht="12.75" hidden="false" customHeight="false" outlineLevel="0" collapsed="false">
      <c r="A48" s="0" t="s">
        <v>86</v>
      </c>
      <c r="B48" s="18" t="n">
        <f aca="false">SUM(E41:E48)</f>
        <v>466346</v>
      </c>
      <c r="C48" s="17" t="s">
        <v>19</v>
      </c>
      <c r="D48" s="0" t="s">
        <v>74</v>
      </c>
      <c r="E48" s="18" t="n">
        <v>25000</v>
      </c>
      <c r="F48" s="0" t="n">
        <v>26677</v>
      </c>
      <c r="G48" s="0" t="s">
        <v>87</v>
      </c>
      <c r="H48" s="19" t="n">
        <v>36251</v>
      </c>
      <c r="I48" s="19" t="n">
        <v>39172</v>
      </c>
      <c r="J48" s="19" t="s">
        <v>85</v>
      </c>
      <c r="K48" s="19" t="s">
        <v>22</v>
      </c>
      <c r="L48" s="0" t="s">
        <v>23</v>
      </c>
      <c r="M48" s="20" t="n">
        <v>38807</v>
      </c>
    </row>
    <row r="49" customFormat="false" ht="12.75" hidden="false" customHeight="false" outlineLevel="0" collapsed="false">
      <c r="C49" s="17" t="s">
        <v>19</v>
      </c>
      <c r="D49" s="0" t="s">
        <v>88</v>
      </c>
      <c r="E49" s="18" t="n">
        <v>10000</v>
      </c>
      <c r="F49" s="0" t="n">
        <v>24670</v>
      </c>
      <c r="G49" s="0" t="s">
        <v>89</v>
      </c>
      <c r="H49" s="19" t="n">
        <v>35490</v>
      </c>
      <c r="I49" s="19" t="n">
        <v>39172</v>
      </c>
      <c r="J49" s="19" t="s">
        <v>90</v>
      </c>
      <c r="K49" s="19" t="s">
        <v>22</v>
      </c>
      <c r="L49" s="0" t="s">
        <v>23</v>
      </c>
      <c r="M49" s="20" t="n">
        <v>38807</v>
      </c>
      <c r="N49" s="0" t="s">
        <v>91</v>
      </c>
    </row>
    <row r="50" customFormat="false" ht="12.75" hidden="false" customHeight="false" outlineLevel="0" collapsed="false">
      <c r="C50" s="17" t="s">
        <v>19</v>
      </c>
      <c r="D50" s="0" t="s">
        <v>88</v>
      </c>
      <c r="E50" s="18" t="n">
        <v>25000</v>
      </c>
      <c r="F50" s="0" t="n">
        <v>25700</v>
      </c>
      <c r="G50" s="0" t="s">
        <v>37</v>
      </c>
      <c r="H50" s="19" t="n">
        <v>35796</v>
      </c>
      <c r="I50" s="19" t="n">
        <v>37621</v>
      </c>
      <c r="J50" s="19" t="s">
        <v>31</v>
      </c>
      <c r="K50" s="19" t="s">
        <v>22</v>
      </c>
      <c r="L50" s="0" t="s">
        <v>23</v>
      </c>
      <c r="M50" s="20" t="n">
        <v>37256</v>
      </c>
    </row>
    <row r="51" customFormat="false" ht="12.75" hidden="false" customHeight="false" outlineLevel="0" collapsed="false">
      <c r="C51" s="17" t="s">
        <v>19</v>
      </c>
      <c r="D51" s="0" t="s">
        <v>88</v>
      </c>
      <c r="E51" s="18" t="n">
        <v>8600</v>
      </c>
      <c r="F51" s="0" t="n">
        <v>26125</v>
      </c>
      <c r="G51" s="0" t="s">
        <v>92</v>
      </c>
      <c r="H51" s="19" t="n">
        <v>35947</v>
      </c>
      <c r="I51" s="19" t="n">
        <v>37772</v>
      </c>
      <c r="J51" s="19" t="s">
        <v>31</v>
      </c>
      <c r="K51" s="19" t="s">
        <v>22</v>
      </c>
      <c r="L51" s="0" t="s">
        <v>23</v>
      </c>
      <c r="M51" s="20" t="n">
        <v>37407</v>
      </c>
    </row>
    <row r="52" customFormat="false" ht="12.75" hidden="false" customHeight="false" outlineLevel="0" collapsed="false">
      <c r="C52" s="17" t="s">
        <v>19</v>
      </c>
      <c r="D52" s="0" t="s">
        <v>88</v>
      </c>
      <c r="E52" s="18" t="n">
        <v>20000</v>
      </c>
      <c r="F52" s="0" t="n">
        <v>26960</v>
      </c>
      <c r="G52" s="0" t="s">
        <v>93</v>
      </c>
      <c r="H52" s="19" t="n">
        <v>36617</v>
      </c>
      <c r="I52" s="19" t="n">
        <v>38077</v>
      </c>
      <c r="J52" s="19" t="s">
        <v>94</v>
      </c>
      <c r="K52" s="19" t="s">
        <v>95</v>
      </c>
      <c r="L52" s="0" t="s">
        <v>23</v>
      </c>
      <c r="M52" s="20" t="n">
        <v>37711</v>
      </c>
    </row>
    <row r="53" customFormat="false" ht="12.75" hidden="false" customHeight="false" outlineLevel="0" collapsed="false">
      <c r="C53" s="17" t="s">
        <v>19</v>
      </c>
      <c r="D53" s="0" t="s">
        <v>88</v>
      </c>
      <c r="E53" s="18" t="n">
        <v>25000</v>
      </c>
      <c r="F53" s="0" t="n">
        <v>26719</v>
      </c>
      <c r="G53" s="0" t="s">
        <v>96</v>
      </c>
      <c r="H53" s="19" t="n">
        <v>36647</v>
      </c>
      <c r="I53" s="19" t="n">
        <v>38472</v>
      </c>
      <c r="J53" s="19" t="s">
        <v>31</v>
      </c>
      <c r="K53" s="19" t="s">
        <v>35</v>
      </c>
      <c r="L53" s="0" t="s">
        <v>42</v>
      </c>
      <c r="M53" s="20"/>
    </row>
    <row r="54" customFormat="false" ht="12.75" hidden="false" customHeight="false" outlineLevel="0" collapsed="false">
      <c r="C54" s="17" t="s">
        <v>19</v>
      </c>
      <c r="D54" s="0" t="s">
        <v>88</v>
      </c>
      <c r="E54" s="18" t="n">
        <v>3500</v>
      </c>
      <c r="F54" s="0" t="n">
        <v>26813</v>
      </c>
      <c r="G54" s="0" t="s">
        <v>97</v>
      </c>
      <c r="H54" s="19" t="n">
        <v>36647</v>
      </c>
      <c r="I54" s="19" t="n">
        <v>39506</v>
      </c>
      <c r="J54" s="19" t="s">
        <v>85</v>
      </c>
      <c r="K54" s="19" t="s">
        <v>35</v>
      </c>
      <c r="L54" s="0" t="s">
        <v>42</v>
      </c>
      <c r="M54" s="24"/>
    </row>
    <row r="55" customFormat="false" ht="12.75" hidden="false" customHeight="false" outlineLevel="0" collapsed="false">
      <c r="C55" s="17" t="s">
        <v>19</v>
      </c>
      <c r="D55" s="0" t="s">
        <v>88</v>
      </c>
      <c r="E55" s="18" t="n">
        <v>21500</v>
      </c>
      <c r="F55" s="0" t="n">
        <v>26816</v>
      </c>
      <c r="G55" s="0" t="s">
        <v>33</v>
      </c>
      <c r="H55" s="19" t="n">
        <v>36647</v>
      </c>
      <c r="I55" s="19" t="n">
        <v>38472</v>
      </c>
      <c r="J55" s="19" t="s">
        <v>31</v>
      </c>
      <c r="K55" s="19" t="s">
        <v>35</v>
      </c>
      <c r="L55" s="0" t="s">
        <v>42</v>
      </c>
      <c r="M55" s="21"/>
    </row>
    <row r="56" customFormat="false" ht="12.75" hidden="false" customHeight="false" outlineLevel="0" collapsed="false">
      <c r="A56" s="0" t="s">
        <v>98</v>
      </c>
      <c r="B56" s="18" t="n">
        <f aca="false">SUM(E49:E56)</f>
        <v>153600</v>
      </c>
      <c r="C56" s="17" t="s">
        <v>19</v>
      </c>
      <c r="D56" s="0" t="s">
        <v>88</v>
      </c>
      <c r="E56" s="18" t="n">
        <v>40000</v>
      </c>
      <c r="F56" s="0" t="n">
        <v>26884</v>
      </c>
      <c r="G56" s="0" t="s">
        <v>87</v>
      </c>
      <c r="H56" s="19" t="n">
        <v>36647</v>
      </c>
      <c r="I56" s="19" t="n">
        <v>38656</v>
      </c>
      <c r="J56" s="19" t="s">
        <v>28</v>
      </c>
      <c r="K56" s="19" t="s">
        <v>22</v>
      </c>
      <c r="L56" s="0" t="s">
        <v>23</v>
      </c>
      <c r="M56" s="20" t="n">
        <v>38291</v>
      </c>
    </row>
    <row r="57" customFormat="false" ht="12.75" hidden="false" customHeight="false" outlineLevel="0" collapsed="false">
      <c r="C57" s="17" t="s">
        <v>49</v>
      </c>
      <c r="D57" s="0" t="s">
        <v>88</v>
      </c>
      <c r="E57" s="18" t="n">
        <v>306000</v>
      </c>
      <c r="F57" s="0" t="n">
        <v>8255</v>
      </c>
      <c r="G57" s="0" t="s">
        <v>75</v>
      </c>
      <c r="H57" s="19" t="n">
        <v>32782</v>
      </c>
      <c r="I57" s="19" t="n">
        <v>38656</v>
      </c>
      <c r="J57" s="19" t="s">
        <v>99</v>
      </c>
      <c r="K57" s="19" t="s">
        <v>22</v>
      </c>
      <c r="L57" s="0" t="s">
        <v>23</v>
      </c>
      <c r="M57" s="20" t="n">
        <v>38291</v>
      </c>
      <c r="N57" s="0" t="s">
        <v>77</v>
      </c>
    </row>
    <row r="58" customFormat="false" ht="12.75" hidden="false" customHeight="false" outlineLevel="0" collapsed="false">
      <c r="C58" s="17" t="s">
        <v>49</v>
      </c>
      <c r="D58" s="0" t="s">
        <v>88</v>
      </c>
      <c r="E58" s="18" t="n">
        <v>40000</v>
      </c>
      <c r="F58" s="0" t="n">
        <v>25841</v>
      </c>
      <c r="G58" s="0" t="s">
        <v>50</v>
      </c>
      <c r="H58" s="19" t="n">
        <v>35827</v>
      </c>
      <c r="I58" s="19" t="n">
        <v>37560</v>
      </c>
      <c r="J58" s="19" t="s">
        <v>100</v>
      </c>
      <c r="K58" s="19" t="s">
        <v>22</v>
      </c>
      <c r="L58" s="0" t="s">
        <v>23</v>
      </c>
      <c r="M58" s="20" t="n">
        <v>37195</v>
      </c>
    </row>
    <row r="59" customFormat="false" ht="12.75" hidden="false" customHeight="false" outlineLevel="0" collapsed="false">
      <c r="C59" s="17" t="s">
        <v>49</v>
      </c>
      <c r="D59" s="0" t="s">
        <v>88</v>
      </c>
      <c r="E59" s="18" t="n">
        <v>70000</v>
      </c>
      <c r="F59" s="0" t="n">
        <v>26490</v>
      </c>
      <c r="G59" s="0" t="s">
        <v>61</v>
      </c>
      <c r="H59" s="19" t="n">
        <v>36100</v>
      </c>
      <c r="I59" s="19" t="n">
        <v>37925</v>
      </c>
      <c r="J59" s="19" t="s">
        <v>31</v>
      </c>
      <c r="K59" s="19" t="s">
        <v>22</v>
      </c>
      <c r="L59" s="0" t="s">
        <v>23</v>
      </c>
      <c r="M59" s="20" t="n">
        <v>37560</v>
      </c>
      <c r="N59" s="19" t="s">
        <v>62</v>
      </c>
    </row>
    <row r="60" customFormat="false" ht="12.75" hidden="false" customHeight="false" outlineLevel="0" collapsed="false">
      <c r="C60" s="17" t="s">
        <v>49</v>
      </c>
      <c r="D60" s="0" t="s">
        <v>88</v>
      </c>
      <c r="E60" s="18" t="n">
        <v>21000</v>
      </c>
      <c r="F60" s="0" t="n">
        <v>26511</v>
      </c>
      <c r="G60" s="0" t="s">
        <v>50</v>
      </c>
      <c r="H60" s="19" t="n">
        <v>36100</v>
      </c>
      <c r="I60" s="19" t="n">
        <v>37560</v>
      </c>
      <c r="J60" s="19" t="s">
        <v>94</v>
      </c>
      <c r="K60" s="19" t="s">
        <v>22</v>
      </c>
      <c r="L60" s="19" t="s">
        <v>23</v>
      </c>
      <c r="M60" s="20" t="n">
        <v>37195</v>
      </c>
    </row>
    <row r="61" customFormat="false" ht="12.75" hidden="false" customHeight="false" outlineLevel="0" collapsed="false">
      <c r="C61" s="17" t="s">
        <v>49</v>
      </c>
      <c r="D61" s="0" t="s">
        <v>88</v>
      </c>
      <c r="E61" s="18" t="n">
        <v>8000</v>
      </c>
      <c r="F61" s="0" t="n">
        <v>26683</v>
      </c>
      <c r="G61" s="0" t="s">
        <v>101</v>
      </c>
      <c r="H61" s="19" t="n">
        <v>36220</v>
      </c>
      <c r="I61" s="19" t="n">
        <v>37346</v>
      </c>
      <c r="J61" s="19" t="s">
        <v>34</v>
      </c>
      <c r="K61" s="19" t="s">
        <v>102</v>
      </c>
      <c r="L61" s="0" t="s">
        <v>23</v>
      </c>
      <c r="M61" s="20" t="n">
        <v>37164</v>
      </c>
    </row>
    <row r="62" customFormat="false" ht="12.75" hidden="false" customHeight="false" outlineLevel="0" collapsed="false">
      <c r="C62" s="17" t="s">
        <v>49</v>
      </c>
      <c r="D62" s="0" t="s">
        <v>88</v>
      </c>
      <c r="E62" s="18" t="n">
        <v>40000</v>
      </c>
      <c r="F62" s="0" t="n">
        <v>26758</v>
      </c>
      <c r="G62" s="0" t="s">
        <v>66</v>
      </c>
      <c r="H62" s="19" t="n">
        <v>36647</v>
      </c>
      <c r="I62" s="19" t="n">
        <v>38472</v>
      </c>
      <c r="J62" s="19" t="s">
        <v>31</v>
      </c>
      <c r="K62" s="19" t="s">
        <v>22</v>
      </c>
      <c r="L62" s="0" t="s">
        <v>23</v>
      </c>
      <c r="M62" s="20" t="n">
        <v>38107</v>
      </c>
      <c r="P62" s="18"/>
    </row>
    <row r="63" customFormat="false" ht="12.75" hidden="false" customHeight="false" outlineLevel="0" collapsed="false">
      <c r="C63" s="17" t="s">
        <v>49</v>
      </c>
      <c r="D63" s="0" t="s">
        <v>88</v>
      </c>
      <c r="E63" s="18" t="n">
        <v>10000</v>
      </c>
      <c r="F63" s="0" t="n">
        <v>26819</v>
      </c>
      <c r="G63" s="0" t="s">
        <v>103</v>
      </c>
      <c r="H63" s="19" t="n">
        <v>36647</v>
      </c>
      <c r="I63" s="19" t="n">
        <v>38472</v>
      </c>
      <c r="J63" s="19" t="s">
        <v>31</v>
      </c>
      <c r="K63" s="19" t="s">
        <v>22</v>
      </c>
      <c r="L63" s="0" t="s">
        <v>23</v>
      </c>
      <c r="M63" s="20" t="n">
        <v>38107</v>
      </c>
    </row>
    <row r="64" customFormat="false" ht="12.75" hidden="false" customHeight="false" outlineLevel="0" collapsed="false">
      <c r="C64" s="17" t="s">
        <v>49</v>
      </c>
      <c r="D64" s="0" t="s">
        <v>88</v>
      </c>
      <c r="E64" s="18" t="n">
        <v>14000</v>
      </c>
      <c r="F64" s="0" t="n">
        <v>27252</v>
      </c>
      <c r="G64" s="0" t="s">
        <v>104</v>
      </c>
      <c r="H64" s="19" t="n">
        <v>36831</v>
      </c>
      <c r="I64" s="19" t="n">
        <v>40482</v>
      </c>
      <c r="J64" s="19" t="s">
        <v>52</v>
      </c>
      <c r="K64" s="19" t="s">
        <v>41</v>
      </c>
      <c r="L64" s="0" t="s">
        <v>42</v>
      </c>
      <c r="M64" s="21"/>
      <c r="N64" s="19" t="s">
        <v>105</v>
      </c>
    </row>
    <row r="65" customFormat="false" ht="12.75" hidden="false" customHeight="false" outlineLevel="0" collapsed="false">
      <c r="C65" s="17" t="s">
        <v>49</v>
      </c>
      <c r="D65" s="0" t="s">
        <v>88</v>
      </c>
      <c r="E65" s="18" t="n">
        <v>49000</v>
      </c>
      <c r="F65" s="0" t="n">
        <v>27293</v>
      </c>
      <c r="G65" s="0" t="s">
        <v>33</v>
      </c>
      <c r="H65" s="19" t="n">
        <v>36831</v>
      </c>
      <c r="I65" s="19" t="n">
        <v>37195</v>
      </c>
      <c r="J65" s="19" t="s">
        <v>34</v>
      </c>
      <c r="K65" s="19" t="s">
        <v>41</v>
      </c>
      <c r="L65" s="0" t="s">
        <v>42</v>
      </c>
      <c r="M65" s="21"/>
    </row>
    <row r="66" customFormat="false" ht="12.75" hidden="false" customHeight="false" outlineLevel="0" collapsed="false">
      <c r="B66" s="18"/>
      <c r="C66" s="17" t="s">
        <v>49</v>
      </c>
      <c r="D66" s="0" t="s">
        <v>88</v>
      </c>
      <c r="E66" s="18" t="n">
        <v>20000</v>
      </c>
      <c r="F66" s="0" t="n">
        <v>27340</v>
      </c>
      <c r="G66" s="0" t="s">
        <v>106</v>
      </c>
      <c r="H66" s="19" t="n">
        <v>36923</v>
      </c>
      <c r="I66" s="19" t="n">
        <v>37287</v>
      </c>
      <c r="J66" s="19" t="s">
        <v>34</v>
      </c>
      <c r="K66" s="19" t="s">
        <v>95</v>
      </c>
      <c r="L66" s="0" t="s">
        <v>23</v>
      </c>
      <c r="M66" s="20" t="n">
        <v>37103</v>
      </c>
    </row>
    <row r="67" customFormat="false" ht="12.75" hidden="false" customHeight="false" outlineLevel="0" collapsed="false">
      <c r="B67" s="18"/>
      <c r="C67" s="17" t="s">
        <v>49</v>
      </c>
      <c r="D67" s="0" t="s">
        <v>88</v>
      </c>
      <c r="E67" s="18" t="n">
        <v>3000</v>
      </c>
      <c r="F67" s="0" t="n">
        <v>22037</v>
      </c>
      <c r="G67" s="0" t="s">
        <v>104</v>
      </c>
      <c r="H67" s="19" t="n">
        <v>34001</v>
      </c>
      <c r="I67" s="19" t="n">
        <v>34365</v>
      </c>
      <c r="J67" s="19" t="s">
        <v>34</v>
      </c>
      <c r="K67" s="19" t="s">
        <v>107</v>
      </c>
      <c r="L67" s="19" t="s">
        <v>42</v>
      </c>
      <c r="M67" s="20"/>
    </row>
    <row r="68" customFormat="false" ht="12.75" hidden="false" customHeight="false" outlineLevel="0" collapsed="false">
      <c r="B68" s="18"/>
      <c r="C68" s="17" t="s">
        <v>49</v>
      </c>
      <c r="D68" s="0" t="s">
        <v>88</v>
      </c>
      <c r="E68" s="18" t="n">
        <v>400</v>
      </c>
      <c r="F68" s="0" t="n">
        <v>26635</v>
      </c>
      <c r="G68" s="0" t="s">
        <v>108</v>
      </c>
      <c r="H68" s="19" t="n">
        <v>36161</v>
      </c>
      <c r="I68" s="19" t="n">
        <v>37256</v>
      </c>
      <c r="J68" s="19" t="s">
        <v>45</v>
      </c>
      <c r="K68" s="19" t="s">
        <v>95</v>
      </c>
      <c r="L68" s="19" t="s">
        <v>23</v>
      </c>
      <c r="M68" s="20" t="s">
        <v>29</v>
      </c>
    </row>
    <row r="69" customFormat="false" ht="12.75" hidden="false" customHeight="false" outlineLevel="0" collapsed="false">
      <c r="A69" s="0" t="s">
        <v>109</v>
      </c>
      <c r="B69" s="18" t="n">
        <f aca="false">SUM(E57:E69)-E69</f>
        <v>581400</v>
      </c>
      <c r="C69" s="17" t="s">
        <v>49</v>
      </c>
      <c r="D69" s="0" t="s">
        <v>88</v>
      </c>
      <c r="E69" s="18" t="n">
        <v>14000</v>
      </c>
      <c r="F69" s="0" t="n">
        <v>27334</v>
      </c>
      <c r="G69" s="0" t="s">
        <v>101</v>
      </c>
      <c r="H69" s="19" t="n">
        <v>36982</v>
      </c>
      <c r="I69" s="19" t="n">
        <v>37195</v>
      </c>
      <c r="J69" s="19" t="s">
        <v>47</v>
      </c>
      <c r="K69" s="19" t="s">
        <v>48</v>
      </c>
      <c r="L69" s="0" t="s">
        <v>42</v>
      </c>
      <c r="M69" s="21"/>
      <c r="N69" s="19"/>
    </row>
    <row r="70" customFormat="false" ht="12.75" hidden="false" customHeight="false" outlineLevel="0" collapsed="false">
      <c r="A70" s="0" t="s">
        <v>110</v>
      </c>
      <c r="B70" s="18" t="n">
        <f aca="false">E70</f>
        <v>90000</v>
      </c>
      <c r="C70" s="17" t="s">
        <v>111</v>
      </c>
      <c r="D70" s="0" t="s">
        <v>88</v>
      </c>
      <c r="E70" s="18" t="n">
        <v>90000</v>
      </c>
      <c r="F70" s="0" t="n">
        <v>25071</v>
      </c>
      <c r="G70" s="0" t="s">
        <v>37</v>
      </c>
      <c r="H70" s="19" t="n">
        <v>35400</v>
      </c>
      <c r="I70" s="19" t="n">
        <v>39782</v>
      </c>
      <c r="J70" s="19" t="s">
        <v>112</v>
      </c>
      <c r="K70" s="19" t="s">
        <v>22</v>
      </c>
      <c r="L70" s="0" t="s">
        <v>23</v>
      </c>
      <c r="M70" s="20" t="n">
        <v>39416</v>
      </c>
      <c r="N70" s="0" t="s">
        <v>113</v>
      </c>
    </row>
    <row r="71" customFormat="false" ht="12.75" hidden="false" customHeight="false" outlineLevel="0" collapsed="false">
      <c r="C71" s="17" t="s">
        <v>74</v>
      </c>
      <c r="D71" s="0" t="s">
        <v>88</v>
      </c>
      <c r="E71" s="18" t="n">
        <v>10000</v>
      </c>
      <c r="F71" s="0" t="n">
        <v>20747</v>
      </c>
      <c r="G71" s="0" t="s">
        <v>80</v>
      </c>
      <c r="H71" s="19" t="n">
        <v>33664</v>
      </c>
      <c r="I71" s="19" t="n">
        <v>37315</v>
      </c>
      <c r="J71" s="19" t="s">
        <v>52</v>
      </c>
      <c r="K71" s="19" t="s">
        <v>22</v>
      </c>
      <c r="L71" s="0" t="s">
        <v>23</v>
      </c>
      <c r="M71" s="20" t="s">
        <v>29</v>
      </c>
      <c r="N71" s="0" t="s">
        <v>114</v>
      </c>
    </row>
    <row r="72" customFormat="false" ht="12.75" hidden="false" customHeight="false" outlineLevel="0" collapsed="false">
      <c r="C72" s="17" t="s">
        <v>74</v>
      </c>
      <c r="D72" s="0" t="s">
        <v>88</v>
      </c>
      <c r="E72" s="18" t="n">
        <v>10000</v>
      </c>
      <c r="F72" s="0" t="n">
        <v>20748</v>
      </c>
      <c r="G72" s="0" t="s">
        <v>80</v>
      </c>
      <c r="H72" s="19" t="n">
        <v>33664</v>
      </c>
      <c r="I72" s="19" t="n">
        <v>37315</v>
      </c>
      <c r="J72" s="19" t="s">
        <v>52</v>
      </c>
      <c r="K72" s="19" t="s">
        <v>22</v>
      </c>
      <c r="L72" s="0" t="s">
        <v>23</v>
      </c>
      <c r="M72" s="20" t="s">
        <v>29</v>
      </c>
      <c r="N72" s="0" t="s">
        <v>114</v>
      </c>
    </row>
    <row r="73" customFormat="false" ht="12.75" hidden="false" customHeight="false" outlineLevel="0" collapsed="false">
      <c r="C73" s="17" t="s">
        <v>74</v>
      </c>
      <c r="D73" s="0" t="s">
        <v>88</v>
      </c>
      <c r="E73" s="18" t="n">
        <v>25000</v>
      </c>
      <c r="F73" s="0" t="n">
        <v>20822</v>
      </c>
      <c r="G73" s="0" t="s">
        <v>78</v>
      </c>
      <c r="H73" s="19" t="n">
        <v>33664</v>
      </c>
      <c r="I73" s="19" t="n">
        <v>39141</v>
      </c>
      <c r="J73" s="19" t="s">
        <v>79</v>
      </c>
      <c r="K73" s="19" t="s">
        <v>22</v>
      </c>
      <c r="L73" s="0" t="s">
        <v>23</v>
      </c>
      <c r="M73" s="20" t="n">
        <v>38776</v>
      </c>
      <c r="N73" s="0" t="s">
        <v>77</v>
      </c>
    </row>
    <row r="74" customFormat="false" ht="12.75" hidden="false" customHeight="false" outlineLevel="0" collapsed="false">
      <c r="C74" s="17" t="s">
        <v>74</v>
      </c>
      <c r="D74" s="0" t="s">
        <v>88</v>
      </c>
      <c r="E74" s="18" t="n">
        <v>150000</v>
      </c>
      <c r="F74" s="0" t="n">
        <v>21165</v>
      </c>
      <c r="G74" s="0" t="s">
        <v>50</v>
      </c>
      <c r="H74" s="19" t="n">
        <v>33679</v>
      </c>
      <c r="I74" s="19" t="n">
        <v>39172</v>
      </c>
      <c r="J74" s="19" t="s">
        <v>79</v>
      </c>
      <c r="K74" s="19" t="s">
        <v>22</v>
      </c>
      <c r="L74" s="0" t="s">
        <v>23</v>
      </c>
      <c r="M74" s="20" t="n">
        <v>38807</v>
      </c>
      <c r="N74" s="0" t="s">
        <v>81</v>
      </c>
    </row>
    <row r="75" customFormat="false" ht="12.75" hidden="false" customHeight="false" outlineLevel="0" collapsed="false">
      <c r="C75" s="17" t="s">
        <v>74</v>
      </c>
      <c r="D75" s="0" t="s">
        <v>88</v>
      </c>
      <c r="E75" s="18" t="n">
        <v>20000</v>
      </c>
      <c r="F75" s="0" t="n">
        <v>25924</v>
      </c>
      <c r="G75" s="0" t="s">
        <v>44</v>
      </c>
      <c r="H75" s="19" t="n">
        <v>35855</v>
      </c>
      <c r="I75" s="19" t="n">
        <v>39141</v>
      </c>
      <c r="J75" s="19" t="s">
        <v>84</v>
      </c>
      <c r="K75" s="19" t="s">
        <v>22</v>
      </c>
      <c r="L75" s="0" t="s">
        <v>23</v>
      </c>
      <c r="M75" s="20" t="n">
        <v>38776</v>
      </c>
    </row>
    <row r="76" customFormat="false" ht="12.75" hidden="false" customHeight="false" outlineLevel="0" collapsed="false">
      <c r="C76" s="17" t="s">
        <v>74</v>
      </c>
      <c r="D76" s="0" t="s">
        <v>88</v>
      </c>
      <c r="E76" s="18" t="n">
        <v>25000</v>
      </c>
      <c r="F76" s="0" t="n">
        <v>26372</v>
      </c>
      <c r="G76" s="0" t="s">
        <v>66</v>
      </c>
      <c r="H76" s="19" t="n">
        <v>36100</v>
      </c>
      <c r="I76" s="19" t="n">
        <v>39172</v>
      </c>
      <c r="J76" s="19" t="s">
        <v>85</v>
      </c>
      <c r="K76" s="19" t="s">
        <v>22</v>
      </c>
      <c r="L76" s="0" t="s">
        <v>23</v>
      </c>
      <c r="M76" s="20" t="n">
        <v>38807</v>
      </c>
    </row>
    <row r="77" customFormat="false" ht="12.75" hidden="false" customHeight="false" outlineLevel="0" collapsed="false">
      <c r="A77" s="0" t="s">
        <v>115</v>
      </c>
      <c r="B77" s="18" t="n">
        <f aca="false">SUM(E71:E77)</f>
        <v>265000</v>
      </c>
      <c r="C77" s="17" t="s">
        <v>74</v>
      </c>
      <c r="D77" s="0" t="s">
        <v>88</v>
      </c>
      <c r="E77" s="18" t="n">
        <v>25000</v>
      </c>
      <c r="F77" s="0" t="n">
        <v>26678</v>
      </c>
      <c r="G77" s="0" t="s">
        <v>87</v>
      </c>
      <c r="H77" s="19" t="n">
        <v>36251</v>
      </c>
      <c r="I77" s="19" t="n">
        <v>39172</v>
      </c>
      <c r="J77" s="19" t="s">
        <v>85</v>
      </c>
      <c r="K77" s="19" t="s">
        <v>22</v>
      </c>
      <c r="L77" s="0" t="s">
        <v>23</v>
      </c>
      <c r="M77" s="20" t="n">
        <v>38807</v>
      </c>
    </row>
    <row r="78" customFormat="false" ht="12.75" hidden="false" customHeight="false" outlineLevel="0" collapsed="false">
      <c r="A78" s="25" t="s">
        <v>116</v>
      </c>
      <c r="B78" s="18" t="n">
        <f aca="false">E78</f>
        <v>1300</v>
      </c>
      <c r="C78" s="26" t="s">
        <v>88</v>
      </c>
      <c r="D78" s="14" t="s">
        <v>88</v>
      </c>
      <c r="E78" s="27" t="n">
        <v>1300</v>
      </c>
      <c r="F78" s="15" t="n">
        <v>27583</v>
      </c>
      <c r="G78" s="14" t="s">
        <v>97</v>
      </c>
      <c r="H78" s="28" t="n">
        <v>37012</v>
      </c>
      <c r="I78" s="28" t="n">
        <v>37346</v>
      </c>
      <c r="J78" s="16" t="s">
        <v>47</v>
      </c>
      <c r="K78" s="16" t="s">
        <v>48</v>
      </c>
      <c r="L78" s="14" t="s">
        <v>42</v>
      </c>
      <c r="M78" s="15"/>
      <c r="N78" s="29" t="s">
        <v>117</v>
      </c>
    </row>
    <row r="79" customFormat="false" ht="12.75" hidden="false" customHeight="false" outlineLevel="0" collapsed="false">
      <c r="A79" s="30"/>
      <c r="B79" s="31" t="s">
        <v>6</v>
      </c>
      <c r="C79" s="31" t="s">
        <v>118</v>
      </c>
      <c r="D79" s="32"/>
      <c r="E79" s="15"/>
      <c r="F79" s="15"/>
      <c r="G79" s="14"/>
      <c r="H79" s="15"/>
      <c r="I79" s="15"/>
      <c r="J79" s="15"/>
      <c r="K79" s="16"/>
      <c r="L79" s="14"/>
      <c r="M79" s="15"/>
      <c r="N79" s="11"/>
    </row>
    <row r="80" customFormat="false" ht="12.75" hidden="false" customHeight="false" outlineLevel="0" collapsed="false">
      <c r="A80" s="33" t="s">
        <v>88</v>
      </c>
      <c r="B80" s="34" t="n">
        <f aca="false">SUM(B56+B69+B70+B77)</f>
        <v>1090000</v>
      </c>
      <c r="C80" s="34" t="n">
        <f aca="false">1090000-B80</f>
        <v>0</v>
      </c>
      <c r="D80" s="35"/>
      <c r="E80" s="27"/>
      <c r="F80" s="15"/>
      <c r="G80" s="14"/>
      <c r="H80" s="15"/>
      <c r="I80" s="15"/>
      <c r="J80" s="15"/>
      <c r="K80" s="16"/>
      <c r="L80" s="14"/>
      <c r="M80" s="15"/>
      <c r="N80" s="11"/>
    </row>
    <row r="81" customFormat="false" ht="12.75" hidden="false" customHeight="false" outlineLevel="0" collapsed="false">
      <c r="A81" s="33" t="s">
        <v>119</v>
      </c>
      <c r="B81" s="34" t="n">
        <f aca="false">B23+B40+B48+B56+B70</f>
        <v>849946</v>
      </c>
      <c r="C81" s="34" t="n">
        <f aca="false">850000-B81</f>
        <v>54</v>
      </c>
      <c r="D81" s="35"/>
      <c r="E81" s="18"/>
      <c r="H81" s="19"/>
      <c r="I81" s="19"/>
      <c r="J81" s="19"/>
      <c r="K81" s="19"/>
      <c r="M81" s="21"/>
      <c r="N81" s="19"/>
    </row>
    <row r="82" customFormat="false" ht="12.75" hidden="false" customHeight="false" outlineLevel="0" collapsed="false">
      <c r="A82" s="33" t="s">
        <v>18</v>
      </c>
      <c r="B82" s="34" t="n">
        <f aca="false">(B17+B40+B70)-30000</f>
        <v>476000</v>
      </c>
      <c r="C82" s="34" t="n">
        <f aca="false">476000-B82</f>
        <v>0</v>
      </c>
      <c r="D82" s="35"/>
      <c r="E82" s="18"/>
      <c r="H82" s="19"/>
      <c r="I82" s="19"/>
      <c r="J82" s="19"/>
      <c r="K82" s="19"/>
      <c r="M82" s="21"/>
      <c r="N82" s="19"/>
    </row>
    <row r="83" customFormat="false" ht="12.75" hidden="false" customHeight="false" outlineLevel="0" collapsed="false">
      <c r="A83" s="36" t="s">
        <v>38</v>
      </c>
      <c r="B83" s="37" t="n">
        <f aca="false">B21</f>
        <v>172200</v>
      </c>
      <c r="C83" s="37" t="n">
        <f aca="false">205000-B83</f>
        <v>32800</v>
      </c>
      <c r="D83" s="38"/>
      <c r="E83" s="18"/>
      <c r="H83" s="19"/>
      <c r="I83" s="19"/>
      <c r="J83" s="19"/>
      <c r="K83" s="19"/>
      <c r="M83" s="21"/>
      <c r="N83" s="19"/>
    </row>
    <row r="84" customFormat="false" ht="12.75" hidden="false" customHeight="false" outlineLevel="0" collapsed="false">
      <c r="B84" s="18"/>
      <c r="E84" s="18"/>
      <c r="H84" s="19"/>
      <c r="I84" s="19"/>
      <c r="J84" s="19"/>
      <c r="K84" s="19"/>
      <c r="M84" s="21"/>
      <c r="N84" s="19"/>
    </row>
    <row r="85" customFormat="false" ht="12.75" hidden="false" customHeight="false" outlineLevel="0" collapsed="false">
      <c r="B85" s="18"/>
      <c r="E85" s="18"/>
      <c r="H85" s="19"/>
      <c r="I85" s="19"/>
      <c r="J85" s="19"/>
      <c r="K85" s="19"/>
      <c r="M85" s="21"/>
      <c r="N85" s="19"/>
    </row>
    <row r="86" customFormat="false" ht="12.75" hidden="false" customHeight="false" outlineLevel="0" collapsed="false">
      <c r="B86" s="18"/>
      <c r="E86" s="18"/>
      <c r="H86" s="19"/>
      <c r="I86" s="19"/>
      <c r="J86" s="19"/>
      <c r="K86" s="19"/>
      <c r="M86" s="21"/>
      <c r="N86" s="19"/>
    </row>
    <row r="87" customFormat="false" ht="12.75" hidden="false" customHeight="false" outlineLevel="0" collapsed="false">
      <c r="B87" s="18"/>
      <c r="C87" s="39" t="s">
        <v>120</v>
      </c>
      <c r="E87" s="18"/>
      <c r="H87" s="19"/>
      <c r="I87" s="19"/>
      <c r="J87" s="19"/>
      <c r="K87" s="19"/>
      <c r="M87" s="21"/>
      <c r="N87" s="19"/>
    </row>
    <row r="88" customFormat="false" ht="12.75" hidden="false" customHeight="false" outlineLevel="0" collapsed="false">
      <c r="B88" s="18"/>
      <c r="C88" s="39"/>
      <c r="E88" s="18"/>
      <c r="H88" s="19"/>
      <c r="I88" s="19"/>
      <c r="J88" s="19"/>
      <c r="K88" s="19"/>
      <c r="M88" s="21"/>
      <c r="N88" s="19"/>
    </row>
    <row r="89" customFormat="false" ht="12.75" hidden="false" customHeight="false" outlineLevel="0" collapsed="false">
      <c r="B89" s="18"/>
      <c r="C89" s="0" t="s">
        <v>19</v>
      </c>
      <c r="D89" s="0" t="s">
        <v>74</v>
      </c>
      <c r="E89" s="18" t="n">
        <v>32500</v>
      </c>
      <c r="F89" s="0" t="n">
        <v>27534</v>
      </c>
      <c r="G89" s="0" t="s">
        <v>121</v>
      </c>
      <c r="H89" s="19" t="n">
        <v>37257</v>
      </c>
      <c r="I89" s="19" t="n">
        <v>37986</v>
      </c>
      <c r="J89" s="19" t="s">
        <v>45</v>
      </c>
      <c r="K89" s="19" t="s">
        <v>95</v>
      </c>
      <c r="L89" s="19" t="s">
        <v>23</v>
      </c>
      <c r="M89" s="19" t="n">
        <v>37802</v>
      </c>
    </row>
    <row r="90" customFormat="false" ht="12.75" hidden="false" customHeight="false" outlineLevel="0" collapsed="false">
      <c r="B90" s="18"/>
      <c r="C90" s="0" t="s">
        <v>19</v>
      </c>
      <c r="D90" s="0" t="s">
        <v>88</v>
      </c>
      <c r="E90" s="18" t="n">
        <v>13500</v>
      </c>
      <c r="F90" s="0" t="n">
        <v>27457</v>
      </c>
      <c r="G90" s="0" t="s">
        <v>122</v>
      </c>
      <c r="H90" s="19" t="n">
        <v>37226</v>
      </c>
      <c r="I90" s="19" t="n">
        <v>37256</v>
      </c>
      <c r="J90" s="19" t="s">
        <v>47</v>
      </c>
      <c r="K90" s="19" t="s">
        <v>48</v>
      </c>
      <c r="L90" s="0" t="s">
        <v>42</v>
      </c>
      <c r="M90" s="21"/>
    </row>
    <row r="91" customFormat="false" ht="12.75" hidden="false" customHeight="false" outlineLevel="0" collapsed="false">
      <c r="C91" s="0" t="s">
        <v>19</v>
      </c>
      <c r="D91" s="0" t="s">
        <v>88</v>
      </c>
      <c r="E91" s="18" t="n">
        <v>27500</v>
      </c>
      <c r="F91" s="0" t="n">
        <v>27454</v>
      </c>
      <c r="G91" s="0" t="s">
        <v>103</v>
      </c>
      <c r="H91" s="19" t="n">
        <v>37257</v>
      </c>
      <c r="I91" s="19" t="n">
        <v>37621</v>
      </c>
      <c r="J91" s="19" t="s">
        <v>34</v>
      </c>
      <c r="K91" s="19" t="s">
        <v>123</v>
      </c>
      <c r="L91" s="0" t="s">
        <v>42</v>
      </c>
      <c r="M91" s="21"/>
    </row>
    <row r="92" customFormat="false" ht="12.75" hidden="false" customHeight="false" outlineLevel="0" collapsed="false">
      <c r="C92" s="0" t="s">
        <v>19</v>
      </c>
      <c r="D92" s="0" t="s">
        <v>88</v>
      </c>
      <c r="E92" s="23" t="n">
        <v>20000</v>
      </c>
      <c r="F92" s="21" t="n">
        <v>27566</v>
      </c>
      <c r="G92" s="0" t="s">
        <v>80</v>
      </c>
      <c r="H92" s="20" t="n">
        <v>37316</v>
      </c>
      <c r="I92" s="20" t="n">
        <v>39172</v>
      </c>
      <c r="J92" s="22" t="s">
        <v>28</v>
      </c>
      <c r="K92" s="22" t="s">
        <v>95</v>
      </c>
      <c r="L92" s="0" t="s">
        <v>23</v>
      </c>
      <c r="M92" s="20" t="n">
        <v>38807</v>
      </c>
      <c r="N92" s="11"/>
    </row>
    <row r="93" customFormat="false" ht="12.75" hidden="false" customHeight="false" outlineLevel="0" collapsed="false">
      <c r="C93" s="0" t="s">
        <v>19</v>
      </c>
      <c r="D93" s="0" t="s">
        <v>88</v>
      </c>
      <c r="E93" s="18" t="n">
        <v>21500</v>
      </c>
      <c r="F93" s="0" t="n">
        <v>27456</v>
      </c>
      <c r="G93" s="0" t="s">
        <v>122</v>
      </c>
      <c r="H93" s="19" t="n">
        <v>37561</v>
      </c>
      <c r="I93" s="19" t="n">
        <v>37621</v>
      </c>
      <c r="J93" s="19" t="s">
        <v>47</v>
      </c>
      <c r="K93" s="19" t="s">
        <v>48</v>
      </c>
      <c r="L93" s="0" t="s">
        <v>42</v>
      </c>
      <c r="M93" s="21"/>
    </row>
    <row r="94" customFormat="false" ht="12.75" hidden="false" customHeight="false" outlineLevel="0" collapsed="false">
      <c r="B94" s="18"/>
      <c r="C94" s="0" t="s">
        <v>19</v>
      </c>
      <c r="D94" s="0" t="s">
        <v>88</v>
      </c>
      <c r="E94" s="18" t="n">
        <v>14000</v>
      </c>
      <c r="F94" s="0" t="n">
        <v>27458</v>
      </c>
      <c r="G94" s="0" t="s">
        <v>124</v>
      </c>
      <c r="H94" s="19" t="n">
        <v>37622</v>
      </c>
      <c r="I94" s="19" t="n">
        <v>38717</v>
      </c>
      <c r="J94" s="19" t="s">
        <v>125</v>
      </c>
      <c r="K94" s="19" t="s">
        <v>123</v>
      </c>
      <c r="L94" s="0" t="s">
        <v>42</v>
      </c>
      <c r="M94" s="21"/>
    </row>
    <row r="95" customFormat="false" ht="12.75" hidden="false" customHeight="false" outlineLevel="0" collapsed="false">
      <c r="C95" s="0" t="s">
        <v>19</v>
      </c>
      <c r="D95" s="0" t="s">
        <v>88</v>
      </c>
      <c r="E95" s="23" t="n">
        <v>35000</v>
      </c>
      <c r="F95" s="21" t="n">
        <v>27504</v>
      </c>
      <c r="G95" s="0" t="s">
        <v>33</v>
      </c>
      <c r="H95" s="20" t="n">
        <v>37987</v>
      </c>
      <c r="I95" s="20" t="n">
        <v>38717</v>
      </c>
      <c r="J95" s="22" t="s">
        <v>45</v>
      </c>
      <c r="K95" s="22" t="s">
        <v>123</v>
      </c>
      <c r="L95" s="0" t="s">
        <v>42</v>
      </c>
      <c r="M95" s="21"/>
      <c r="N95" s="11"/>
    </row>
    <row r="96" customFormat="false" ht="12.75" hidden="false" customHeight="false" outlineLevel="0" collapsed="false">
      <c r="C96" s="0" t="s">
        <v>49</v>
      </c>
      <c r="D96" s="0" t="s">
        <v>88</v>
      </c>
      <c r="E96" s="18" t="n">
        <v>21500</v>
      </c>
      <c r="F96" s="0" t="n">
        <v>27352</v>
      </c>
      <c r="G96" s="0" t="s">
        <v>33</v>
      </c>
      <c r="H96" s="19" t="n">
        <v>37196</v>
      </c>
      <c r="I96" s="19" t="n">
        <v>37560</v>
      </c>
      <c r="J96" s="19" t="s">
        <v>34</v>
      </c>
      <c r="K96" s="19" t="s">
        <v>41</v>
      </c>
      <c r="L96" s="0" t="s">
        <v>42</v>
      </c>
      <c r="M96" s="21"/>
    </row>
    <row r="97" customFormat="false" ht="12.75" hidden="false" customHeight="false" outlineLevel="0" collapsed="false">
      <c r="C97" s="0" t="s">
        <v>49</v>
      </c>
      <c r="D97" s="0" t="s">
        <v>88</v>
      </c>
      <c r="E97" s="23" t="n">
        <v>27500</v>
      </c>
      <c r="F97" s="0" t="n">
        <v>27581</v>
      </c>
      <c r="G97" s="0" t="s">
        <v>126</v>
      </c>
      <c r="H97" s="19" t="n">
        <v>37196</v>
      </c>
      <c r="I97" s="19" t="n">
        <v>37225</v>
      </c>
      <c r="J97" s="19" t="s">
        <v>47</v>
      </c>
      <c r="K97" s="19" t="s">
        <v>48</v>
      </c>
      <c r="L97" s="19" t="s">
        <v>42</v>
      </c>
      <c r="M97" s="22" t="s">
        <v>127</v>
      </c>
    </row>
    <row r="98" customFormat="false" ht="12.75" hidden="false" customHeight="false" outlineLevel="0" collapsed="false">
      <c r="C98" s="0" t="s">
        <v>49</v>
      </c>
      <c r="D98" s="0" t="s">
        <v>88</v>
      </c>
      <c r="E98" s="23" t="n">
        <v>14000</v>
      </c>
      <c r="F98" s="0" t="n">
        <v>27581</v>
      </c>
      <c r="G98" s="0" t="s">
        <v>126</v>
      </c>
      <c r="H98" s="19" t="n">
        <v>37226</v>
      </c>
      <c r="I98" s="19" t="n">
        <v>37256</v>
      </c>
      <c r="J98" s="19" t="s">
        <v>47</v>
      </c>
      <c r="K98" s="19" t="s">
        <v>48</v>
      </c>
      <c r="L98" s="19" t="s">
        <v>42</v>
      </c>
      <c r="M98" s="22" t="s">
        <v>127</v>
      </c>
    </row>
    <row r="99" customFormat="false" ht="12.75" hidden="false" customHeight="false" outlineLevel="0" collapsed="false">
      <c r="C99" s="0" t="s">
        <v>49</v>
      </c>
      <c r="D99" s="0" t="s">
        <v>88</v>
      </c>
      <c r="E99" s="23" t="n">
        <v>14000</v>
      </c>
      <c r="F99" s="0" t="n">
        <v>27581</v>
      </c>
      <c r="G99" s="0" t="s">
        <v>126</v>
      </c>
      <c r="H99" s="19" t="n">
        <v>37347</v>
      </c>
      <c r="I99" s="19" t="n">
        <v>37560</v>
      </c>
      <c r="J99" s="19" t="s">
        <v>47</v>
      </c>
      <c r="K99" s="19" t="s">
        <v>48</v>
      </c>
      <c r="L99" s="19" t="s">
        <v>42</v>
      </c>
      <c r="M99" s="22" t="s">
        <v>127</v>
      </c>
    </row>
    <row r="100" customFormat="false" ht="12.75" hidden="false" customHeight="false" outlineLevel="0" collapsed="false">
      <c r="C100" s="0" t="s">
        <v>49</v>
      </c>
      <c r="D100" s="0" t="s">
        <v>88</v>
      </c>
      <c r="E100" s="23" t="n">
        <v>14000</v>
      </c>
      <c r="F100" s="0" t="n">
        <v>27581</v>
      </c>
      <c r="G100" s="0" t="s">
        <v>126</v>
      </c>
      <c r="H100" s="19" t="n">
        <v>37712</v>
      </c>
      <c r="I100" s="19" t="n">
        <v>37925</v>
      </c>
      <c r="J100" s="19" t="s">
        <v>47</v>
      </c>
      <c r="K100" s="19" t="s">
        <v>48</v>
      </c>
      <c r="L100" s="19" t="s">
        <v>42</v>
      </c>
      <c r="M100" s="22" t="s">
        <v>127</v>
      </c>
    </row>
    <row r="101" customFormat="false" ht="12.75" hidden="false" customHeight="false" outlineLevel="0" collapsed="false">
      <c r="C101" s="0" t="s">
        <v>18</v>
      </c>
      <c r="D101" s="0" t="s">
        <v>88</v>
      </c>
      <c r="E101" s="18" t="n">
        <v>35000</v>
      </c>
      <c r="F101" s="0" t="n">
        <v>27453</v>
      </c>
      <c r="G101" s="0" t="s">
        <v>122</v>
      </c>
      <c r="H101" s="19" t="n">
        <v>37622</v>
      </c>
      <c r="I101" s="19" t="n">
        <v>37986</v>
      </c>
      <c r="J101" s="19" t="s">
        <v>34</v>
      </c>
      <c r="K101" s="19" t="s">
        <v>123</v>
      </c>
      <c r="L101" s="0" t="s">
        <v>42</v>
      </c>
      <c r="M101" s="21"/>
    </row>
    <row r="102" customFormat="false" ht="12.75" hidden="false" customHeight="false" outlineLevel="0" collapsed="false">
      <c r="B102" s="18"/>
      <c r="C102" s="14"/>
      <c r="D102" s="14"/>
      <c r="E102" s="15"/>
      <c r="F102" s="15"/>
      <c r="G102" s="14"/>
      <c r="H102" s="15"/>
      <c r="I102" s="15"/>
      <c r="J102" s="15"/>
      <c r="K102" s="16"/>
      <c r="L102" s="14"/>
      <c r="M102" s="15"/>
      <c r="N102" s="11"/>
    </row>
    <row r="103" customFormat="false" ht="12.75" hidden="false" customHeight="false" outlineLevel="0" collapsed="false">
      <c r="E103" s="18"/>
      <c r="H103" s="19"/>
      <c r="I103" s="19"/>
      <c r="J103" s="19"/>
      <c r="K103" s="19"/>
      <c r="M103" s="21"/>
      <c r="N103" s="19"/>
    </row>
  </sheetData>
  <printOptions headings="false" gridLines="false" gridLinesSet="true" horizontalCentered="false" verticalCentered="false"/>
  <pageMargins left="0" right="0" top="0.75" bottom="0" header="0.5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>&amp;L&amp;A&amp;CPage &amp;P&amp;R&amp;D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P150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3" min="3" style="0" width="9.56"/>
    <col collapsed="false" customWidth="true" hidden="false" outlineLevel="0" max="5" min="4" style="0" width="10.71"/>
    <col collapsed="false" customWidth="true" hidden="false" outlineLevel="0" max="6" min="6" style="0" width="5.71"/>
    <col collapsed="false" customWidth="true" hidden="false" outlineLevel="0" max="17" min="7" style="0" width="10.71"/>
    <col collapsed="false" customWidth="true" hidden="false" outlineLevel="0" max="19" min="18" style="0" width="10.41"/>
    <col collapsed="false" customWidth="true" hidden="false" outlineLevel="0" max="22" min="20" style="0" width="10.71"/>
    <col collapsed="false" customWidth="true" hidden="false" outlineLevel="0" max="24" min="23" style="0" width="10.56"/>
    <col collapsed="false" customWidth="true" hidden="false" outlineLevel="0" max="26" min="25" style="0" width="10.41"/>
  </cols>
  <sheetData>
    <row r="1" customFormat="false" ht="15" hidden="false" customHeight="false" outlineLevel="0" collapsed="false">
      <c r="A1" s="40" t="s">
        <v>128</v>
      </c>
    </row>
    <row r="3" customFormat="false" ht="12.75" hidden="false" customHeight="false" outlineLevel="0" collapsed="false">
      <c r="A3" s="41" t="s">
        <v>129</v>
      </c>
    </row>
    <row r="5" customFormat="false" ht="12.75" hidden="false" customHeight="false" outlineLevel="0" collapsed="false">
      <c r="A5" s="42"/>
    </row>
    <row r="6" customFormat="false" ht="13.5" hidden="false" customHeight="false" outlineLevel="0" collapsed="false"/>
    <row r="7" customFormat="false" ht="13.5" hidden="false" customHeight="false" outlineLevel="0" collapsed="false">
      <c r="A7" s="0" t="s">
        <v>10</v>
      </c>
      <c r="B7" s="0" t="s">
        <v>11</v>
      </c>
      <c r="C7" s="0" t="s">
        <v>130</v>
      </c>
      <c r="D7" s="0" t="s">
        <v>131</v>
      </c>
      <c r="E7" s="0" t="s">
        <v>13</v>
      </c>
      <c r="F7" s="0" t="s">
        <v>4</v>
      </c>
      <c r="G7" s="43" t="s">
        <v>132</v>
      </c>
      <c r="H7" s="44" t="n">
        <v>36892</v>
      </c>
      <c r="I7" s="44" t="n">
        <v>36923</v>
      </c>
      <c r="J7" s="45" t="n">
        <v>36951</v>
      </c>
      <c r="K7" s="45" t="n">
        <v>36982</v>
      </c>
      <c r="L7" s="45" t="n">
        <v>37012</v>
      </c>
      <c r="M7" s="45" t="n">
        <v>37043</v>
      </c>
      <c r="N7" s="45" t="n">
        <v>37073</v>
      </c>
      <c r="O7" s="45" t="n">
        <v>37104</v>
      </c>
      <c r="P7" s="45" t="n">
        <v>37135</v>
      </c>
      <c r="Q7" s="45" t="n">
        <v>37165</v>
      </c>
      <c r="R7" s="45" t="n">
        <v>37196</v>
      </c>
      <c r="S7" s="45" t="n">
        <v>37226</v>
      </c>
      <c r="T7" s="46" t="n">
        <v>37257</v>
      </c>
      <c r="U7" s="46" t="n">
        <v>37288</v>
      </c>
      <c r="V7" s="46" t="n">
        <v>37316</v>
      </c>
      <c r="W7" s="46" t="n">
        <v>37347</v>
      </c>
      <c r="X7" s="46" t="n">
        <v>37377</v>
      </c>
      <c r="Y7" s="46" t="n">
        <v>37408</v>
      </c>
      <c r="Z7" s="46" t="n">
        <v>37438</v>
      </c>
      <c r="AA7" s="46" t="n">
        <v>37469</v>
      </c>
      <c r="AB7" s="46" t="n">
        <v>37500</v>
      </c>
      <c r="AC7" s="46" t="n">
        <v>37530</v>
      </c>
      <c r="AD7" s="46" t="n">
        <v>37561</v>
      </c>
      <c r="AE7" s="46" t="n">
        <v>37591</v>
      </c>
      <c r="AF7" s="46" t="n">
        <v>37622</v>
      </c>
      <c r="AG7" s="46" t="n">
        <v>37653</v>
      </c>
      <c r="AH7" s="46" t="n">
        <v>37681</v>
      </c>
      <c r="AI7" s="46" t="n">
        <v>37712</v>
      </c>
      <c r="AJ7" s="46" t="n">
        <v>37742</v>
      </c>
      <c r="AK7" s="46" t="n">
        <v>37773</v>
      </c>
      <c r="AL7" s="46" t="n">
        <v>37803</v>
      </c>
      <c r="AM7" s="46" t="n">
        <v>37834</v>
      </c>
      <c r="AN7" s="46" t="n">
        <v>37865</v>
      </c>
      <c r="AO7" s="46" t="n">
        <v>37895</v>
      </c>
      <c r="AP7" s="46" t="n">
        <v>37926</v>
      </c>
      <c r="AQ7" s="46" t="n">
        <v>37956</v>
      </c>
      <c r="AR7" s="46" t="n">
        <v>37987</v>
      </c>
      <c r="AS7" s="46" t="n">
        <v>38018</v>
      </c>
      <c r="AT7" s="46" t="n">
        <v>38047</v>
      </c>
      <c r="AU7" s="46" t="n">
        <v>38078</v>
      </c>
      <c r="AV7" s="46" t="n">
        <v>38108</v>
      </c>
      <c r="AW7" s="46" t="n">
        <v>38139</v>
      </c>
      <c r="AX7" s="46" t="n">
        <v>38169</v>
      </c>
      <c r="AY7" s="46" t="n">
        <v>38200</v>
      </c>
      <c r="AZ7" s="46" t="n">
        <v>38231</v>
      </c>
      <c r="BA7" s="46" t="n">
        <v>38261</v>
      </c>
      <c r="BB7" s="46" t="n">
        <v>38292</v>
      </c>
      <c r="BC7" s="46" t="n">
        <v>38322</v>
      </c>
      <c r="BD7" s="46" t="n">
        <v>38353</v>
      </c>
      <c r="BE7" s="46" t="n">
        <v>38384</v>
      </c>
      <c r="BF7" s="46" t="n">
        <v>38412</v>
      </c>
      <c r="BG7" s="46" t="n">
        <v>38443</v>
      </c>
      <c r="BH7" s="46" t="n">
        <v>38473</v>
      </c>
      <c r="BI7" s="46" t="n">
        <v>38504</v>
      </c>
      <c r="BJ7" s="46" t="n">
        <v>38534</v>
      </c>
      <c r="BK7" s="46" t="n">
        <v>38565</v>
      </c>
      <c r="BL7" s="46" t="n">
        <v>38596</v>
      </c>
      <c r="BM7" s="46" t="n">
        <v>38626</v>
      </c>
      <c r="BN7" s="46" t="n">
        <v>38657</v>
      </c>
      <c r="BO7" s="46" t="n">
        <v>38687</v>
      </c>
    </row>
    <row r="8" customFormat="false" ht="13.5" hidden="false" customHeight="false" outlineLevel="0" collapsed="false"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</row>
    <row r="9" customFormat="false" ht="13.5" hidden="false" customHeight="false" outlineLevel="0" collapsed="false">
      <c r="A9" s="0" t="n">
        <v>8255</v>
      </c>
      <c r="B9" s="0" t="s">
        <v>75</v>
      </c>
      <c r="C9" s="18" t="n">
        <v>306000</v>
      </c>
      <c r="D9" s="19" t="n">
        <v>32782</v>
      </c>
      <c r="E9" s="19" t="n">
        <v>38656</v>
      </c>
      <c r="F9" s="0" t="s">
        <v>23</v>
      </c>
      <c r="G9" s="20" t="n">
        <v>38291</v>
      </c>
      <c r="H9" s="20"/>
      <c r="I9" s="20"/>
      <c r="J9" s="18" t="n">
        <v>306000</v>
      </c>
      <c r="K9" s="18" t="n">
        <v>306000</v>
      </c>
      <c r="L9" s="18" t="n">
        <v>306000</v>
      </c>
      <c r="M9" s="18" t="n">
        <v>306000</v>
      </c>
      <c r="N9" s="18" t="n">
        <v>306000</v>
      </c>
      <c r="O9" s="18" t="n">
        <v>306000</v>
      </c>
      <c r="P9" s="18" t="n">
        <v>306000</v>
      </c>
      <c r="Q9" s="18" t="n">
        <v>306000</v>
      </c>
      <c r="R9" s="18" t="n">
        <v>306000</v>
      </c>
      <c r="S9" s="18" t="n">
        <v>306000</v>
      </c>
      <c r="T9" s="18" t="n">
        <v>306000</v>
      </c>
      <c r="U9" s="18" t="n">
        <v>306000</v>
      </c>
      <c r="V9" s="18" t="n">
        <v>306000</v>
      </c>
      <c r="W9" s="18" t="n">
        <v>306000</v>
      </c>
      <c r="X9" s="18" t="n">
        <v>306000</v>
      </c>
      <c r="Y9" s="18" t="n">
        <v>306000</v>
      </c>
      <c r="Z9" s="18" t="n">
        <v>306000</v>
      </c>
      <c r="AA9" s="18" t="n">
        <v>306000</v>
      </c>
      <c r="AB9" s="18" t="n">
        <v>306000</v>
      </c>
      <c r="AC9" s="18" t="n">
        <v>306000</v>
      </c>
      <c r="AD9" s="18" t="n">
        <v>306000</v>
      </c>
      <c r="AE9" s="18" t="n">
        <v>306000</v>
      </c>
      <c r="AF9" s="18" t="n">
        <v>306000</v>
      </c>
      <c r="AG9" s="18" t="n">
        <v>306000</v>
      </c>
      <c r="AH9" s="18" t="n">
        <v>306000</v>
      </c>
      <c r="AI9" s="18" t="n">
        <v>306000</v>
      </c>
      <c r="AJ9" s="18" t="n">
        <v>306000</v>
      </c>
      <c r="AK9" s="18" t="n">
        <v>306000</v>
      </c>
      <c r="AL9" s="18" t="n">
        <v>306000</v>
      </c>
      <c r="AM9" s="18" t="n">
        <v>306000</v>
      </c>
      <c r="AN9" s="18" t="n">
        <v>306000</v>
      </c>
      <c r="AO9" s="18" t="n">
        <v>306000</v>
      </c>
      <c r="AP9" s="18" t="n">
        <v>306000</v>
      </c>
      <c r="AQ9" s="18" t="n">
        <v>306000</v>
      </c>
      <c r="AR9" s="18" t="n">
        <v>306000</v>
      </c>
      <c r="AS9" s="18" t="n">
        <v>306000</v>
      </c>
      <c r="AT9" s="18" t="n">
        <v>306000</v>
      </c>
      <c r="AU9" s="18" t="n">
        <v>306000</v>
      </c>
      <c r="AV9" s="18" t="n">
        <v>306000</v>
      </c>
      <c r="AW9" s="18" t="n">
        <v>306000</v>
      </c>
      <c r="AX9" s="18" t="n">
        <v>306000</v>
      </c>
      <c r="AY9" s="18" t="n">
        <v>306000</v>
      </c>
      <c r="AZ9" s="18" t="n">
        <v>306000</v>
      </c>
      <c r="BA9" s="47" t="n">
        <v>306000</v>
      </c>
      <c r="BB9" s="18" t="n">
        <v>306000</v>
      </c>
      <c r="BC9" s="18" t="n">
        <v>306000</v>
      </c>
      <c r="BD9" s="18" t="n">
        <v>306000</v>
      </c>
      <c r="BE9" s="18" t="n">
        <v>306000</v>
      </c>
      <c r="BF9" s="18" t="n">
        <v>306000</v>
      </c>
      <c r="BG9" s="18" t="n">
        <v>306000</v>
      </c>
      <c r="BH9" s="18" t="n">
        <v>306000</v>
      </c>
      <c r="BI9" s="18" t="n">
        <v>306000</v>
      </c>
      <c r="BJ9" s="18" t="n">
        <v>306000</v>
      </c>
      <c r="BK9" s="18" t="n">
        <v>306000</v>
      </c>
      <c r="BL9" s="18" t="n">
        <v>306000</v>
      </c>
      <c r="BM9" s="18" t="n">
        <v>306000</v>
      </c>
      <c r="BN9" s="48" t="n">
        <v>306000</v>
      </c>
      <c r="BO9" s="48" t="n">
        <v>306000</v>
      </c>
    </row>
    <row r="10" customFormat="false" ht="12.75" hidden="false" customHeight="false" outlineLevel="0" collapsed="false">
      <c r="A10" s="0" t="n">
        <v>20747</v>
      </c>
      <c r="B10" s="0" t="s">
        <v>80</v>
      </c>
      <c r="C10" s="18" t="n">
        <v>10000</v>
      </c>
      <c r="D10" s="19" t="n">
        <v>33664</v>
      </c>
      <c r="E10" s="19" t="n">
        <v>37315</v>
      </c>
      <c r="F10" s="0" t="s">
        <v>23</v>
      </c>
      <c r="G10" s="20" t="n">
        <v>36950</v>
      </c>
      <c r="H10" s="20"/>
      <c r="I10" s="20"/>
      <c r="J10" s="18" t="n">
        <v>10000</v>
      </c>
      <c r="K10" s="18" t="n">
        <v>10000</v>
      </c>
      <c r="L10" s="18" t="n">
        <v>10000</v>
      </c>
      <c r="M10" s="18" t="n">
        <v>10000</v>
      </c>
      <c r="N10" s="18" t="n">
        <v>10000</v>
      </c>
      <c r="O10" s="18" t="n">
        <v>10000</v>
      </c>
      <c r="P10" s="18" t="n">
        <v>10000</v>
      </c>
      <c r="Q10" s="18" t="n">
        <v>10000</v>
      </c>
      <c r="R10" s="18" t="n">
        <v>10000</v>
      </c>
      <c r="S10" s="18" t="n">
        <v>10000</v>
      </c>
      <c r="T10" s="18" t="n">
        <v>10000</v>
      </c>
      <c r="U10" s="49" t="n">
        <v>10000</v>
      </c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</row>
    <row r="11" customFormat="false" ht="12.75" hidden="false" customHeight="false" outlineLevel="0" collapsed="false">
      <c r="A11" s="0" t="n">
        <v>20748</v>
      </c>
      <c r="B11" s="0" t="s">
        <v>80</v>
      </c>
      <c r="C11" s="18" t="n">
        <v>10000</v>
      </c>
      <c r="D11" s="19" t="n">
        <v>33664</v>
      </c>
      <c r="E11" s="19" t="n">
        <v>37315</v>
      </c>
      <c r="F11" s="0" t="s">
        <v>23</v>
      </c>
      <c r="G11" s="20" t="n">
        <v>36950</v>
      </c>
      <c r="H11" s="20"/>
      <c r="I11" s="20"/>
      <c r="J11" s="18" t="n">
        <v>10000</v>
      </c>
      <c r="K11" s="18" t="n">
        <v>10000</v>
      </c>
      <c r="L11" s="18" t="n">
        <v>10000</v>
      </c>
      <c r="M11" s="18" t="n">
        <v>10000</v>
      </c>
      <c r="N11" s="18" t="n">
        <v>10000</v>
      </c>
      <c r="O11" s="18" t="n">
        <v>10000</v>
      </c>
      <c r="P11" s="18" t="n">
        <v>10000</v>
      </c>
      <c r="Q11" s="18" t="n">
        <v>10000</v>
      </c>
      <c r="R11" s="18" t="n">
        <v>10000</v>
      </c>
      <c r="S11" s="18" t="n">
        <v>10000</v>
      </c>
      <c r="T11" s="18" t="n">
        <v>10000</v>
      </c>
      <c r="U11" s="49" t="n">
        <v>10000</v>
      </c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</row>
    <row r="12" customFormat="false" ht="12.75" hidden="false" customHeight="false" outlineLevel="0" collapsed="false">
      <c r="A12" s="0" t="n">
        <v>20822</v>
      </c>
      <c r="B12" s="0" t="s">
        <v>78</v>
      </c>
      <c r="C12" s="18" t="n">
        <v>25000</v>
      </c>
      <c r="D12" s="19" t="n">
        <v>33664</v>
      </c>
      <c r="E12" s="19" t="n">
        <v>39141</v>
      </c>
      <c r="F12" s="0" t="s">
        <v>23</v>
      </c>
      <c r="G12" s="20" t="n">
        <v>38776</v>
      </c>
      <c r="H12" s="20"/>
      <c r="I12" s="20"/>
      <c r="J12" s="18" t="n">
        <v>25000</v>
      </c>
      <c r="K12" s="18" t="n">
        <v>25000</v>
      </c>
      <c r="L12" s="18" t="n">
        <v>25000</v>
      </c>
      <c r="M12" s="18" t="n">
        <v>25000</v>
      </c>
      <c r="N12" s="18" t="n">
        <v>25000</v>
      </c>
      <c r="O12" s="18" t="n">
        <v>25000</v>
      </c>
      <c r="P12" s="18" t="n">
        <v>25000</v>
      </c>
      <c r="Q12" s="18" t="n">
        <v>25000</v>
      </c>
      <c r="R12" s="18" t="n">
        <v>25000</v>
      </c>
      <c r="S12" s="18" t="n">
        <v>25000</v>
      </c>
      <c r="T12" s="18" t="n">
        <v>25000</v>
      </c>
      <c r="U12" s="18" t="n">
        <v>25000</v>
      </c>
      <c r="V12" s="18" t="n">
        <v>25000</v>
      </c>
      <c r="W12" s="18" t="n">
        <v>25000</v>
      </c>
      <c r="X12" s="18" t="n">
        <v>25000</v>
      </c>
      <c r="Y12" s="18" t="n">
        <v>25000</v>
      </c>
      <c r="Z12" s="18" t="n">
        <v>25000</v>
      </c>
      <c r="AA12" s="18" t="n">
        <v>25000</v>
      </c>
      <c r="AB12" s="18" t="n">
        <v>25000</v>
      </c>
      <c r="AC12" s="18" t="n">
        <v>25000</v>
      </c>
      <c r="AD12" s="18" t="n">
        <v>25000</v>
      </c>
      <c r="AE12" s="18" t="n">
        <v>25000</v>
      </c>
      <c r="AF12" s="18" t="n">
        <v>25000</v>
      </c>
      <c r="AG12" s="18" t="n">
        <v>25000</v>
      </c>
      <c r="AH12" s="18" t="n">
        <v>25000</v>
      </c>
      <c r="AI12" s="18" t="n">
        <v>25000</v>
      </c>
      <c r="AJ12" s="18" t="n">
        <v>25000</v>
      </c>
      <c r="AK12" s="18" t="n">
        <v>25000</v>
      </c>
      <c r="AL12" s="18" t="n">
        <v>25000</v>
      </c>
      <c r="AM12" s="18" t="n">
        <v>25000</v>
      </c>
      <c r="AN12" s="18" t="n">
        <v>25000</v>
      </c>
      <c r="AO12" s="18" t="n">
        <v>25000</v>
      </c>
      <c r="AP12" s="18" t="n">
        <v>25000</v>
      </c>
      <c r="AQ12" s="18" t="n">
        <v>25000</v>
      </c>
      <c r="AR12" s="18" t="n">
        <v>25000</v>
      </c>
      <c r="AS12" s="18" t="n">
        <v>25000</v>
      </c>
      <c r="AT12" s="18" t="n">
        <v>25000</v>
      </c>
      <c r="AU12" s="18" t="n">
        <v>25000</v>
      </c>
      <c r="AV12" s="18" t="n">
        <v>25000</v>
      </c>
      <c r="AW12" s="18" t="n">
        <v>25000</v>
      </c>
      <c r="AX12" s="18" t="n">
        <v>25000</v>
      </c>
      <c r="AY12" s="18" t="n">
        <v>25000</v>
      </c>
      <c r="AZ12" s="18" t="n">
        <v>25000</v>
      </c>
      <c r="BA12" s="18" t="n">
        <v>25000</v>
      </c>
      <c r="BB12" s="18" t="n">
        <v>25000</v>
      </c>
      <c r="BC12" s="18" t="n">
        <v>25000</v>
      </c>
      <c r="BD12" s="18" t="n">
        <v>25000</v>
      </c>
      <c r="BE12" s="18" t="n">
        <v>25000</v>
      </c>
      <c r="BF12" s="18" t="n">
        <v>25000</v>
      </c>
      <c r="BG12" s="18" t="n">
        <v>25000</v>
      </c>
      <c r="BH12" s="18" t="n">
        <v>25000</v>
      </c>
      <c r="BI12" s="18" t="n">
        <v>25000</v>
      </c>
      <c r="BJ12" s="18" t="n">
        <v>25000</v>
      </c>
      <c r="BK12" s="18" t="n">
        <v>25000</v>
      </c>
      <c r="BL12" s="18" t="n">
        <v>25000</v>
      </c>
      <c r="BM12" s="18" t="n">
        <v>25000</v>
      </c>
      <c r="BN12" s="18" t="n">
        <v>25000</v>
      </c>
      <c r="BO12" s="18" t="n">
        <v>25000</v>
      </c>
    </row>
    <row r="13" customFormat="false" ht="12.75" hidden="false" customHeight="false" outlineLevel="0" collapsed="false">
      <c r="A13" s="0" t="n">
        <v>21165</v>
      </c>
      <c r="B13" s="0" t="s">
        <v>50</v>
      </c>
      <c r="C13" s="18" t="n">
        <v>150000</v>
      </c>
      <c r="D13" s="19" t="n">
        <v>33679</v>
      </c>
      <c r="E13" s="19" t="n">
        <v>39172</v>
      </c>
      <c r="F13" s="0" t="s">
        <v>23</v>
      </c>
      <c r="G13" s="20" t="n">
        <v>38807</v>
      </c>
      <c r="H13" s="20"/>
      <c r="I13" s="20"/>
      <c r="J13" s="18" t="n">
        <v>150000</v>
      </c>
      <c r="K13" s="18" t="n">
        <v>150000</v>
      </c>
      <c r="L13" s="18" t="n">
        <v>150000</v>
      </c>
      <c r="M13" s="18" t="n">
        <v>150000</v>
      </c>
      <c r="N13" s="18" t="n">
        <v>150000</v>
      </c>
      <c r="O13" s="18" t="n">
        <v>150000</v>
      </c>
      <c r="P13" s="18" t="n">
        <v>150000</v>
      </c>
      <c r="Q13" s="18" t="n">
        <v>150000</v>
      </c>
      <c r="R13" s="18" t="n">
        <v>150000</v>
      </c>
      <c r="S13" s="18" t="n">
        <v>150000</v>
      </c>
      <c r="T13" s="18" t="n">
        <v>150000</v>
      </c>
      <c r="U13" s="18" t="n">
        <v>150000</v>
      </c>
      <c r="V13" s="18" t="n">
        <v>150000</v>
      </c>
      <c r="W13" s="18" t="n">
        <v>150000</v>
      </c>
      <c r="X13" s="18" t="n">
        <v>150000</v>
      </c>
      <c r="Y13" s="18" t="n">
        <v>150000</v>
      </c>
      <c r="Z13" s="18" t="n">
        <v>150000</v>
      </c>
      <c r="AA13" s="18" t="n">
        <v>150000</v>
      </c>
      <c r="AB13" s="18" t="n">
        <v>150000</v>
      </c>
      <c r="AC13" s="18" t="n">
        <v>150000</v>
      </c>
      <c r="AD13" s="18" t="n">
        <v>150000</v>
      </c>
      <c r="AE13" s="18" t="n">
        <v>150000</v>
      </c>
      <c r="AF13" s="18" t="n">
        <v>150000</v>
      </c>
      <c r="AG13" s="18" t="n">
        <v>150000</v>
      </c>
      <c r="AH13" s="18" t="n">
        <v>150000</v>
      </c>
      <c r="AI13" s="18" t="n">
        <v>150000</v>
      </c>
      <c r="AJ13" s="18" t="n">
        <v>150000</v>
      </c>
      <c r="AK13" s="18" t="n">
        <v>150000</v>
      </c>
      <c r="AL13" s="18" t="n">
        <v>150000</v>
      </c>
      <c r="AM13" s="18" t="n">
        <v>150000</v>
      </c>
      <c r="AN13" s="18" t="n">
        <v>150000</v>
      </c>
      <c r="AO13" s="18" t="n">
        <v>150000</v>
      </c>
      <c r="AP13" s="18" t="n">
        <v>150000</v>
      </c>
      <c r="AQ13" s="18" t="n">
        <v>150000</v>
      </c>
      <c r="AR13" s="18" t="n">
        <v>150000</v>
      </c>
      <c r="AS13" s="18" t="n">
        <v>150000</v>
      </c>
      <c r="AT13" s="18" t="n">
        <v>150000</v>
      </c>
      <c r="AU13" s="18" t="n">
        <v>150000</v>
      </c>
      <c r="AV13" s="18" t="n">
        <v>150000</v>
      </c>
      <c r="AW13" s="18" t="n">
        <v>150000</v>
      </c>
      <c r="AX13" s="18" t="n">
        <v>150000</v>
      </c>
      <c r="AY13" s="18" t="n">
        <v>150000</v>
      </c>
      <c r="AZ13" s="18" t="n">
        <v>150000</v>
      </c>
      <c r="BA13" s="18" t="n">
        <v>150000</v>
      </c>
      <c r="BB13" s="18" t="n">
        <v>150000</v>
      </c>
      <c r="BC13" s="18" t="n">
        <v>150000</v>
      </c>
      <c r="BD13" s="18" t="n">
        <v>150000</v>
      </c>
      <c r="BE13" s="18" t="n">
        <v>150000</v>
      </c>
      <c r="BF13" s="18" t="n">
        <v>150000</v>
      </c>
      <c r="BG13" s="18" t="n">
        <v>150000</v>
      </c>
      <c r="BH13" s="18" t="n">
        <v>150000</v>
      </c>
      <c r="BI13" s="18" t="n">
        <v>150000</v>
      </c>
      <c r="BJ13" s="18" t="n">
        <v>150000</v>
      </c>
      <c r="BK13" s="18" t="n">
        <v>150000</v>
      </c>
      <c r="BL13" s="18" t="n">
        <v>150000</v>
      </c>
      <c r="BM13" s="18" t="n">
        <v>150000</v>
      </c>
      <c r="BN13" s="18" t="n">
        <v>150000</v>
      </c>
      <c r="BO13" s="18" t="n">
        <v>150000</v>
      </c>
    </row>
    <row r="14" customFormat="false" ht="12.75" hidden="false" customHeight="false" outlineLevel="0" collapsed="false">
      <c r="A14" s="0" t="n">
        <v>25071</v>
      </c>
      <c r="B14" s="0" t="s">
        <v>37</v>
      </c>
      <c r="C14" s="18" t="n">
        <v>90000</v>
      </c>
      <c r="D14" s="19" t="n">
        <v>35400</v>
      </c>
      <c r="E14" s="19" t="n">
        <v>39782</v>
      </c>
      <c r="F14" s="0" t="s">
        <v>23</v>
      </c>
      <c r="G14" s="20" t="n">
        <v>39416</v>
      </c>
      <c r="H14" s="20"/>
      <c r="I14" s="20"/>
      <c r="J14" s="18" t="n">
        <v>90000</v>
      </c>
      <c r="K14" s="18" t="n">
        <v>90000</v>
      </c>
      <c r="L14" s="18" t="n">
        <v>90000</v>
      </c>
      <c r="M14" s="18" t="n">
        <v>90000</v>
      </c>
      <c r="N14" s="18" t="n">
        <v>90000</v>
      </c>
      <c r="O14" s="18" t="n">
        <v>90000</v>
      </c>
      <c r="P14" s="18" t="n">
        <v>90000</v>
      </c>
      <c r="Q14" s="18" t="n">
        <v>90000</v>
      </c>
      <c r="R14" s="18" t="n">
        <v>90000</v>
      </c>
      <c r="S14" s="18" t="n">
        <v>90000</v>
      </c>
      <c r="T14" s="18" t="n">
        <v>90000</v>
      </c>
      <c r="U14" s="18" t="n">
        <v>90000</v>
      </c>
      <c r="V14" s="18" t="n">
        <v>90000</v>
      </c>
      <c r="W14" s="18" t="n">
        <v>90000</v>
      </c>
      <c r="X14" s="18" t="n">
        <v>90000</v>
      </c>
      <c r="Y14" s="18" t="n">
        <v>90000</v>
      </c>
      <c r="Z14" s="18" t="n">
        <v>90000</v>
      </c>
      <c r="AA14" s="18" t="n">
        <v>90000</v>
      </c>
      <c r="AB14" s="18" t="n">
        <v>90000</v>
      </c>
      <c r="AC14" s="18" t="n">
        <v>90000</v>
      </c>
      <c r="AD14" s="18" t="n">
        <v>90000</v>
      </c>
      <c r="AE14" s="18" t="n">
        <v>90000</v>
      </c>
      <c r="AF14" s="18" t="n">
        <v>90000</v>
      </c>
      <c r="AG14" s="18" t="n">
        <v>90000</v>
      </c>
      <c r="AH14" s="18" t="n">
        <v>90000</v>
      </c>
      <c r="AI14" s="18" t="n">
        <v>90000</v>
      </c>
      <c r="AJ14" s="18" t="n">
        <v>90000</v>
      </c>
      <c r="AK14" s="18" t="n">
        <v>90000</v>
      </c>
      <c r="AL14" s="18" t="n">
        <v>90000</v>
      </c>
      <c r="AM14" s="18" t="n">
        <v>90000</v>
      </c>
      <c r="AN14" s="18" t="n">
        <v>90000</v>
      </c>
      <c r="AO14" s="18" t="n">
        <v>90000</v>
      </c>
      <c r="AP14" s="18" t="n">
        <v>90000</v>
      </c>
      <c r="AQ14" s="18" t="n">
        <v>90000</v>
      </c>
      <c r="AR14" s="18" t="n">
        <v>90000</v>
      </c>
      <c r="AS14" s="18" t="n">
        <v>90000</v>
      </c>
      <c r="AT14" s="18" t="n">
        <v>90000</v>
      </c>
      <c r="AU14" s="18" t="n">
        <v>90000</v>
      </c>
      <c r="AV14" s="18" t="n">
        <v>90000</v>
      </c>
      <c r="AW14" s="18" t="n">
        <v>90000</v>
      </c>
      <c r="AX14" s="18" t="n">
        <v>90000</v>
      </c>
      <c r="AY14" s="18" t="n">
        <v>90000</v>
      </c>
      <c r="AZ14" s="18" t="n">
        <v>90000</v>
      </c>
      <c r="BA14" s="18" t="n">
        <v>90000</v>
      </c>
      <c r="BB14" s="18" t="n">
        <v>90000</v>
      </c>
      <c r="BC14" s="18" t="n">
        <v>90000</v>
      </c>
      <c r="BD14" s="18" t="n">
        <v>90000</v>
      </c>
      <c r="BE14" s="18" t="n">
        <v>90000</v>
      </c>
      <c r="BF14" s="18" t="n">
        <v>90000</v>
      </c>
      <c r="BG14" s="18" t="n">
        <v>90000</v>
      </c>
      <c r="BH14" s="18" t="n">
        <v>90000</v>
      </c>
      <c r="BI14" s="18" t="n">
        <v>90000</v>
      </c>
      <c r="BJ14" s="18" t="n">
        <v>90000</v>
      </c>
      <c r="BK14" s="18" t="n">
        <v>90000</v>
      </c>
      <c r="BL14" s="18" t="n">
        <v>90000</v>
      </c>
      <c r="BM14" s="18" t="n">
        <v>90000</v>
      </c>
      <c r="BN14" s="18" t="n">
        <v>90000</v>
      </c>
      <c r="BO14" s="18" t="n">
        <v>90000</v>
      </c>
    </row>
    <row r="15" customFormat="false" ht="13.5" hidden="false" customHeight="false" outlineLevel="0" collapsed="false">
      <c r="A15" s="0" t="n">
        <v>24670</v>
      </c>
      <c r="B15" s="0" t="s">
        <v>89</v>
      </c>
      <c r="C15" s="18" t="n">
        <v>10000</v>
      </c>
      <c r="D15" s="19" t="n">
        <v>35490</v>
      </c>
      <c r="E15" s="19" t="n">
        <v>39172</v>
      </c>
      <c r="F15" s="0" t="s">
        <v>23</v>
      </c>
      <c r="G15" s="20" t="n">
        <v>38807</v>
      </c>
      <c r="H15" s="20"/>
      <c r="I15" s="20"/>
      <c r="J15" s="18" t="n">
        <v>10000</v>
      </c>
      <c r="K15" s="18" t="n">
        <v>10000</v>
      </c>
      <c r="L15" s="18" t="n">
        <v>10000</v>
      </c>
      <c r="M15" s="18" t="n">
        <v>10000</v>
      </c>
      <c r="N15" s="18" t="n">
        <v>10000</v>
      </c>
      <c r="O15" s="18" t="n">
        <v>10000</v>
      </c>
      <c r="P15" s="18" t="n">
        <v>10000</v>
      </c>
      <c r="Q15" s="18" t="n">
        <v>10000</v>
      </c>
      <c r="R15" s="18" t="n">
        <v>10000</v>
      </c>
      <c r="S15" s="18" t="n">
        <v>10000</v>
      </c>
      <c r="T15" s="18" t="n">
        <v>10000</v>
      </c>
      <c r="U15" s="18" t="n">
        <v>10000</v>
      </c>
      <c r="V15" s="18" t="n">
        <v>10000</v>
      </c>
      <c r="W15" s="18" t="n">
        <v>10000</v>
      </c>
      <c r="X15" s="18" t="n">
        <v>10000</v>
      </c>
      <c r="Y15" s="18" t="n">
        <v>10000</v>
      </c>
      <c r="Z15" s="18" t="n">
        <v>10000</v>
      </c>
      <c r="AA15" s="18" t="n">
        <v>10000</v>
      </c>
      <c r="AB15" s="18" t="n">
        <v>10000</v>
      </c>
      <c r="AC15" s="18" t="n">
        <v>10000</v>
      </c>
      <c r="AD15" s="18" t="n">
        <v>10000</v>
      </c>
      <c r="AE15" s="18" t="n">
        <v>10000</v>
      </c>
      <c r="AF15" s="18" t="n">
        <v>10000</v>
      </c>
      <c r="AG15" s="18" t="n">
        <v>10000</v>
      </c>
      <c r="AH15" s="18" t="n">
        <v>10000</v>
      </c>
      <c r="AI15" s="18" t="n">
        <v>10000</v>
      </c>
      <c r="AJ15" s="18" t="n">
        <v>10000</v>
      </c>
      <c r="AK15" s="18" t="n">
        <v>10000</v>
      </c>
      <c r="AL15" s="18" t="n">
        <v>10000</v>
      </c>
      <c r="AM15" s="18" t="n">
        <v>10000</v>
      </c>
      <c r="AN15" s="18" t="n">
        <v>10000</v>
      </c>
      <c r="AO15" s="18" t="n">
        <v>10000</v>
      </c>
      <c r="AP15" s="18" t="n">
        <v>10000</v>
      </c>
      <c r="AQ15" s="18" t="n">
        <v>10000</v>
      </c>
      <c r="AR15" s="18" t="n">
        <v>10000</v>
      </c>
      <c r="AS15" s="18" t="n">
        <v>10000</v>
      </c>
      <c r="AT15" s="18" t="n">
        <v>10000</v>
      </c>
      <c r="AU15" s="18" t="n">
        <v>10000</v>
      </c>
      <c r="AV15" s="18" t="n">
        <v>10000</v>
      </c>
      <c r="AW15" s="18" t="n">
        <v>10000</v>
      </c>
      <c r="AX15" s="18" t="n">
        <v>10000</v>
      </c>
      <c r="AY15" s="18" t="n">
        <v>10000</v>
      </c>
      <c r="AZ15" s="18" t="n">
        <v>10000</v>
      </c>
      <c r="BA15" s="18" t="n">
        <v>10000</v>
      </c>
      <c r="BB15" s="18" t="n">
        <v>10000</v>
      </c>
      <c r="BC15" s="18" t="n">
        <v>10000</v>
      </c>
      <c r="BD15" s="18" t="n">
        <v>10000</v>
      </c>
      <c r="BE15" s="18" t="n">
        <v>10000</v>
      </c>
      <c r="BF15" s="18" t="n">
        <v>10000</v>
      </c>
      <c r="BG15" s="18" t="n">
        <v>10000</v>
      </c>
      <c r="BH15" s="18" t="n">
        <v>10000</v>
      </c>
      <c r="BI15" s="18" t="n">
        <v>10000</v>
      </c>
      <c r="BJ15" s="18" t="n">
        <v>10000</v>
      </c>
      <c r="BK15" s="18" t="n">
        <v>10000</v>
      </c>
      <c r="BL15" s="18" t="n">
        <v>10000</v>
      </c>
      <c r="BM15" s="18" t="n">
        <v>10000</v>
      </c>
      <c r="BN15" s="18" t="n">
        <v>10000</v>
      </c>
      <c r="BO15" s="18" t="n">
        <v>10000</v>
      </c>
    </row>
    <row r="16" customFormat="false" ht="13.5" hidden="false" customHeight="false" outlineLevel="0" collapsed="false">
      <c r="A16" s="0" t="n">
        <v>25700</v>
      </c>
      <c r="B16" s="0" t="s">
        <v>37</v>
      </c>
      <c r="C16" s="18" t="n">
        <v>25000</v>
      </c>
      <c r="D16" s="19" t="n">
        <v>35796</v>
      </c>
      <c r="E16" s="19" t="n">
        <v>37621</v>
      </c>
      <c r="F16" s="0" t="s">
        <v>23</v>
      </c>
      <c r="G16" s="20" t="n">
        <v>37256</v>
      </c>
      <c r="H16" s="20"/>
      <c r="I16" s="20"/>
      <c r="J16" s="18" t="n">
        <v>25000</v>
      </c>
      <c r="K16" s="18" t="n">
        <v>25000</v>
      </c>
      <c r="L16" s="18" t="n">
        <v>25000</v>
      </c>
      <c r="M16" s="18" t="n">
        <v>25000</v>
      </c>
      <c r="N16" s="18" t="n">
        <v>25000</v>
      </c>
      <c r="O16" s="18" t="n">
        <v>25000</v>
      </c>
      <c r="P16" s="18" t="n">
        <v>25000</v>
      </c>
      <c r="Q16" s="18" t="n">
        <v>25000</v>
      </c>
      <c r="R16" s="18" t="n">
        <v>25000</v>
      </c>
      <c r="S16" s="47" t="n">
        <v>25000</v>
      </c>
      <c r="T16" s="18" t="n">
        <v>25000</v>
      </c>
      <c r="U16" s="18" t="n">
        <v>25000</v>
      </c>
      <c r="V16" s="18" t="n">
        <v>25000</v>
      </c>
      <c r="W16" s="18" t="n">
        <v>25000</v>
      </c>
      <c r="X16" s="18" t="n">
        <v>25000</v>
      </c>
      <c r="Y16" s="18" t="n">
        <v>25000</v>
      </c>
      <c r="Z16" s="18" t="n">
        <v>25000</v>
      </c>
      <c r="AA16" s="18" t="n">
        <v>25000</v>
      </c>
      <c r="AB16" s="18" t="n">
        <v>25000</v>
      </c>
      <c r="AC16" s="18" t="n">
        <v>25000</v>
      </c>
      <c r="AD16" s="18" t="n">
        <v>25000</v>
      </c>
      <c r="AE16" s="52" t="n">
        <v>25000</v>
      </c>
      <c r="AF16" s="53" t="n">
        <v>25000</v>
      </c>
      <c r="AG16" s="53" t="n">
        <v>25000</v>
      </c>
      <c r="AH16" s="53" t="n">
        <v>25000</v>
      </c>
      <c r="AI16" s="53" t="n">
        <v>25000</v>
      </c>
      <c r="AJ16" s="53" t="n">
        <v>25000</v>
      </c>
      <c r="AK16" s="53" t="n">
        <v>25000</v>
      </c>
      <c r="AL16" s="53" t="n">
        <v>25000</v>
      </c>
      <c r="AM16" s="53" t="n">
        <v>25000</v>
      </c>
      <c r="AN16" s="53" t="n">
        <v>25000</v>
      </c>
      <c r="AO16" s="53" t="n">
        <v>25000</v>
      </c>
      <c r="AP16" s="53" t="n">
        <v>25000</v>
      </c>
      <c r="AQ16" s="53" t="n">
        <v>25000</v>
      </c>
      <c r="AR16" s="53" t="n">
        <v>25000</v>
      </c>
      <c r="AS16" s="53" t="n">
        <v>25000</v>
      </c>
      <c r="AT16" s="53" t="n">
        <v>25000</v>
      </c>
      <c r="AU16" s="53" t="n">
        <v>25000</v>
      </c>
      <c r="AV16" s="53" t="n">
        <v>25000</v>
      </c>
      <c r="AW16" s="53" t="n">
        <v>25000</v>
      </c>
      <c r="AX16" s="53" t="n">
        <v>25000</v>
      </c>
      <c r="AY16" s="53" t="n">
        <v>25000</v>
      </c>
      <c r="AZ16" s="53" t="n">
        <v>25000</v>
      </c>
      <c r="BA16" s="53" t="n">
        <v>25000</v>
      </c>
      <c r="BB16" s="53" t="n">
        <v>25000</v>
      </c>
      <c r="BC16" s="53" t="n">
        <v>25000</v>
      </c>
      <c r="BD16" s="53" t="n">
        <v>25000</v>
      </c>
      <c r="BE16" s="53" t="n">
        <v>25000</v>
      </c>
      <c r="BF16" s="53" t="n">
        <v>25000</v>
      </c>
      <c r="BG16" s="53" t="n">
        <v>25000</v>
      </c>
      <c r="BH16" s="53" t="n">
        <v>25000</v>
      </c>
      <c r="BI16" s="53" t="n">
        <v>25000</v>
      </c>
      <c r="BJ16" s="53" t="n">
        <v>25000</v>
      </c>
      <c r="BK16" s="53" t="n">
        <v>25000</v>
      </c>
      <c r="BL16" s="53" t="n">
        <v>25000</v>
      </c>
      <c r="BM16" s="53" t="n">
        <v>25000</v>
      </c>
      <c r="BN16" s="53" t="n">
        <v>25000</v>
      </c>
      <c r="BO16" s="53" t="n">
        <v>25000</v>
      </c>
    </row>
    <row r="17" customFormat="false" ht="13.5" hidden="false" customHeight="false" outlineLevel="0" collapsed="false">
      <c r="A17" s="0" t="n">
        <v>25841</v>
      </c>
      <c r="B17" s="0" t="s">
        <v>50</v>
      </c>
      <c r="C17" s="18" t="n">
        <v>40000</v>
      </c>
      <c r="D17" s="19" t="n">
        <v>35827</v>
      </c>
      <c r="E17" s="19" t="n">
        <v>37560</v>
      </c>
      <c r="F17" s="0" t="s">
        <v>23</v>
      </c>
      <c r="G17" s="20" t="n">
        <v>37195</v>
      </c>
      <c r="H17" s="20"/>
      <c r="I17" s="20"/>
      <c r="J17" s="18" t="n">
        <v>40000</v>
      </c>
      <c r="K17" s="18" t="n">
        <v>40000</v>
      </c>
      <c r="L17" s="18" t="n">
        <v>40000</v>
      </c>
      <c r="M17" s="18" t="n">
        <v>40000</v>
      </c>
      <c r="N17" s="18" t="n">
        <v>40000</v>
      </c>
      <c r="O17" s="18" t="n">
        <v>40000</v>
      </c>
      <c r="P17" s="18" t="n">
        <v>40000</v>
      </c>
      <c r="Q17" s="47" t="n">
        <v>40000</v>
      </c>
      <c r="R17" s="18" t="n">
        <v>40000</v>
      </c>
      <c r="S17" s="18" t="n">
        <v>40000</v>
      </c>
      <c r="T17" s="18" t="n">
        <v>40000</v>
      </c>
      <c r="U17" s="18" t="n">
        <v>40000</v>
      </c>
      <c r="V17" s="18" t="n">
        <v>40000</v>
      </c>
      <c r="W17" s="18" t="n">
        <v>40000</v>
      </c>
      <c r="X17" s="18" t="n">
        <v>40000</v>
      </c>
      <c r="Y17" s="18" t="n">
        <v>40000</v>
      </c>
      <c r="Z17" s="18" t="n">
        <v>40000</v>
      </c>
      <c r="AA17" s="18" t="n">
        <v>40000</v>
      </c>
      <c r="AB17" s="18" t="n">
        <v>40000</v>
      </c>
      <c r="AC17" s="18" t="n">
        <v>40000</v>
      </c>
      <c r="AD17" s="48" t="n">
        <v>40000</v>
      </c>
      <c r="AE17" s="48" t="n">
        <v>40000</v>
      </c>
      <c r="AF17" s="48" t="n">
        <v>40000</v>
      </c>
      <c r="AG17" s="48" t="n">
        <v>40000</v>
      </c>
      <c r="AH17" s="48" t="n">
        <v>40000</v>
      </c>
      <c r="AI17" s="48" t="n">
        <v>40000</v>
      </c>
      <c r="AJ17" s="48" t="n">
        <v>40000</v>
      </c>
      <c r="AK17" s="48" t="n">
        <v>40000</v>
      </c>
      <c r="AL17" s="48" t="n">
        <v>40000</v>
      </c>
      <c r="AM17" s="48" t="n">
        <v>40000</v>
      </c>
      <c r="AN17" s="48" t="n">
        <v>40000</v>
      </c>
      <c r="AO17" s="48" t="n">
        <v>40000</v>
      </c>
      <c r="AP17" s="48" t="n">
        <v>40000</v>
      </c>
      <c r="AQ17" s="48" t="n">
        <v>40000</v>
      </c>
      <c r="AR17" s="48" t="n">
        <v>40000</v>
      </c>
      <c r="AS17" s="48" t="n">
        <v>40000</v>
      </c>
      <c r="AT17" s="48" t="n">
        <v>40000</v>
      </c>
      <c r="AU17" s="48" t="n">
        <v>40000</v>
      </c>
      <c r="AV17" s="48" t="n">
        <v>40000</v>
      </c>
      <c r="AW17" s="48" t="n">
        <v>40000</v>
      </c>
      <c r="AX17" s="48" t="n">
        <v>40000</v>
      </c>
      <c r="AY17" s="48" t="n">
        <v>40000</v>
      </c>
      <c r="AZ17" s="48" t="n">
        <v>40000</v>
      </c>
      <c r="BA17" s="48" t="n">
        <v>40000</v>
      </c>
      <c r="BB17" s="48" t="n">
        <v>40000</v>
      </c>
      <c r="BC17" s="48" t="n">
        <v>40000</v>
      </c>
      <c r="BD17" s="48" t="n">
        <v>40000</v>
      </c>
      <c r="BE17" s="48" t="n">
        <v>40000</v>
      </c>
      <c r="BF17" s="48" t="n">
        <v>40000</v>
      </c>
      <c r="BG17" s="48" t="n">
        <v>40000</v>
      </c>
      <c r="BH17" s="48" t="n">
        <v>40000</v>
      </c>
      <c r="BI17" s="48" t="n">
        <v>40000</v>
      </c>
      <c r="BJ17" s="48" t="n">
        <v>40000</v>
      </c>
      <c r="BK17" s="48" t="n">
        <v>40000</v>
      </c>
      <c r="BL17" s="48" t="n">
        <v>40000</v>
      </c>
      <c r="BM17" s="48" t="n">
        <v>40000</v>
      </c>
      <c r="BN17" s="48" t="n">
        <v>40000</v>
      </c>
      <c r="BO17" s="48" t="n">
        <v>40000</v>
      </c>
    </row>
    <row r="18" customFormat="false" ht="13.5" hidden="false" customHeight="false" outlineLevel="0" collapsed="false">
      <c r="A18" s="0" t="n">
        <v>25924</v>
      </c>
      <c r="B18" s="0" t="s">
        <v>44</v>
      </c>
      <c r="C18" s="18" t="n">
        <v>20000</v>
      </c>
      <c r="D18" s="19" t="n">
        <v>35855</v>
      </c>
      <c r="E18" s="19" t="n">
        <v>39141</v>
      </c>
      <c r="F18" s="0" t="s">
        <v>23</v>
      </c>
      <c r="G18" s="20" t="n">
        <v>38776</v>
      </c>
      <c r="H18" s="20"/>
      <c r="I18" s="20"/>
      <c r="J18" s="18" t="n">
        <v>20000</v>
      </c>
      <c r="K18" s="18" t="n">
        <v>20000</v>
      </c>
      <c r="L18" s="18" t="n">
        <v>20000</v>
      </c>
      <c r="M18" s="18" t="n">
        <v>20000</v>
      </c>
      <c r="N18" s="18" t="n">
        <v>20000</v>
      </c>
      <c r="O18" s="18" t="n">
        <v>20000</v>
      </c>
      <c r="P18" s="18" t="n">
        <v>20000</v>
      </c>
      <c r="Q18" s="18" t="n">
        <v>20000</v>
      </c>
      <c r="R18" s="18" t="n">
        <v>20000</v>
      </c>
      <c r="S18" s="18" t="n">
        <v>20000</v>
      </c>
      <c r="T18" s="18" t="n">
        <v>20000</v>
      </c>
      <c r="U18" s="18" t="n">
        <v>20000</v>
      </c>
      <c r="V18" s="18" t="n">
        <v>20000</v>
      </c>
      <c r="W18" s="18" t="n">
        <v>20000</v>
      </c>
      <c r="X18" s="18" t="n">
        <v>20000</v>
      </c>
      <c r="Y18" s="18" t="n">
        <v>20000</v>
      </c>
      <c r="Z18" s="18" t="n">
        <v>20000</v>
      </c>
      <c r="AA18" s="18" t="n">
        <v>20000</v>
      </c>
      <c r="AB18" s="18" t="n">
        <v>20000</v>
      </c>
      <c r="AC18" s="18" t="n">
        <v>20000</v>
      </c>
      <c r="AD18" s="18" t="n">
        <v>20000</v>
      </c>
      <c r="AE18" s="18" t="n">
        <v>20000</v>
      </c>
      <c r="AF18" s="18" t="n">
        <v>20000</v>
      </c>
      <c r="AG18" s="18" t="n">
        <v>20000</v>
      </c>
      <c r="AH18" s="18" t="n">
        <v>20000</v>
      </c>
      <c r="AI18" s="18" t="n">
        <v>20000</v>
      </c>
      <c r="AJ18" s="18" t="n">
        <v>20000</v>
      </c>
      <c r="AK18" s="18" t="n">
        <v>20000</v>
      </c>
      <c r="AL18" s="18" t="n">
        <v>20000</v>
      </c>
      <c r="AM18" s="18" t="n">
        <v>20000</v>
      </c>
      <c r="AN18" s="18" t="n">
        <v>20000</v>
      </c>
      <c r="AO18" s="18" t="n">
        <v>20000</v>
      </c>
      <c r="AP18" s="18" t="n">
        <v>20000</v>
      </c>
      <c r="AQ18" s="18" t="n">
        <v>20000</v>
      </c>
      <c r="AR18" s="18" t="n">
        <v>20000</v>
      </c>
      <c r="AS18" s="18" t="n">
        <v>20000</v>
      </c>
      <c r="AT18" s="18" t="n">
        <v>20000</v>
      </c>
      <c r="AU18" s="18" t="n">
        <v>20000</v>
      </c>
      <c r="AV18" s="18" t="n">
        <v>20000</v>
      </c>
      <c r="AW18" s="18" t="n">
        <v>20000</v>
      </c>
      <c r="AX18" s="18" t="n">
        <v>20000</v>
      </c>
      <c r="AY18" s="18" t="n">
        <v>20000</v>
      </c>
      <c r="AZ18" s="18" t="n">
        <v>20000</v>
      </c>
      <c r="BA18" s="18" t="n">
        <v>20000</v>
      </c>
      <c r="BB18" s="18" t="n">
        <v>20000</v>
      </c>
      <c r="BC18" s="18" t="n">
        <v>20000</v>
      </c>
      <c r="BD18" s="18" t="n">
        <v>20000</v>
      </c>
      <c r="BE18" s="18" t="n">
        <v>20000</v>
      </c>
      <c r="BF18" s="18" t="n">
        <v>20000</v>
      </c>
      <c r="BG18" s="18" t="n">
        <v>20000</v>
      </c>
      <c r="BH18" s="18" t="n">
        <v>20000</v>
      </c>
      <c r="BI18" s="18" t="n">
        <v>20000</v>
      </c>
      <c r="BJ18" s="18" t="n">
        <v>20000</v>
      </c>
      <c r="BK18" s="18" t="n">
        <v>20000</v>
      </c>
      <c r="BL18" s="18" t="n">
        <v>20000</v>
      </c>
      <c r="BM18" s="18" t="n">
        <v>20000</v>
      </c>
      <c r="BN18" s="18" t="n">
        <v>20000</v>
      </c>
      <c r="BO18" s="18" t="n">
        <v>20000</v>
      </c>
    </row>
    <row r="19" customFormat="false" ht="13.5" hidden="false" customHeight="false" outlineLevel="0" collapsed="false">
      <c r="A19" s="0" t="n">
        <v>26125</v>
      </c>
      <c r="B19" s="0" t="s">
        <v>92</v>
      </c>
      <c r="C19" s="18" t="n">
        <v>8600</v>
      </c>
      <c r="D19" s="19" t="n">
        <v>35947</v>
      </c>
      <c r="E19" s="19" t="n">
        <v>37772</v>
      </c>
      <c r="F19" s="0" t="s">
        <v>23</v>
      </c>
      <c r="G19" s="20" t="n">
        <v>37407</v>
      </c>
      <c r="H19" s="20"/>
      <c r="I19" s="20"/>
      <c r="J19" s="18" t="n">
        <v>8600</v>
      </c>
      <c r="K19" s="18" t="n">
        <v>8600</v>
      </c>
      <c r="L19" s="18" t="n">
        <v>8600</v>
      </c>
      <c r="M19" s="18" t="n">
        <v>8600</v>
      </c>
      <c r="N19" s="18" t="n">
        <v>8600</v>
      </c>
      <c r="O19" s="18" t="n">
        <v>8600</v>
      </c>
      <c r="P19" s="18" t="n">
        <v>8600</v>
      </c>
      <c r="Q19" s="18" t="n">
        <v>8600</v>
      </c>
      <c r="R19" s="18" t="n">
        <v>8600</v>
      </c>
      <c r="S19" s="18" t="n">
        <v>8600</v>
      </c>
      <c r="T19" s="18" t="n">
        <v>8600</v>
      </c>
      <c r="U19" s="18" t="n">
        <v>8600</v>
      </c>
      <c r="V19" s="18" t="n">
        <v>8600</v>
      </c>
      <c r="W19" s="18" t="n">
        <v>8600</v>
      </c>
      <c r="X19" s="47" t="n">
        <v>8600</v>
      </c>
      <c r="Y19" s="18" t="n">
        <v>8600</v>
      </c>
      <c r="Z19" s="18" t="n">
        <v>8600</v>
      </c>
      <c r="AA19" s="18" t="n">
        <v>8600</v>
      </c>
      <c r="AB19" s="18" t="n">
        <v>8600</v>
      </c>
      <c r="AC19" s="18" t="n">
        <v>8600</v>
      </c>
      <c r="AD19" s="18" t="n">
        <v>8600</v>
      </c>
      <c r="AE19" s="18" t="n">
        <v>8600</v>
      </c>
      <c r="AF19" s="18" t="n">
        <v>8600</v>
      </c>
      <c r="AG19" s="18" t="n">
        <v>8600</v>
      </c>
      <c r="AH19" s="18" t="n">
        <v>8600</v>
      </c>
      <c r="AI19" s="18" t="n">
        <v>8600</v>
      </c>
      <c r="AJ19" s="18" t="n">
        <v>8600</v>
      </c>
      <c r="AK19" s="48" t="n">
        <v>8600</v>
      </c>
      <c r="AL19" s="48" t="n">
        <v>8600</v>
      </c>
      <c r="AM19" s="48" t="n">
        <v>8600</v>
      </c>
      <c r="AN19" s="48" t="n">
        <v>8600</v>
      </c>
      <c r="AO19" s="48" t="n">
        <v>8600</v>
      </c>
      <c r="AP19" s="48" t="n">
        <v>8600</v>
      </c>
      <c r="AQ19" s="48" t="n">
        <v>8600</v>
      </c>
      <c r="AR19" s="48" t="n">
        <v>8600</v>
      </c>
      <c r="AS19" s="48" t="n">
        <v>8600</v>
      </c>
      <c r="AT19" s="48" t="n">
        <v>8600</v>
      </c>
      <c r="AU19" s="48" t="n">
        <v>8600</v>
      </c>
      <c r="AV19" s="48" t="n">
        <v>8600</v>
      </c>
      <c r="AW19" s="48" t="n">
        <v>8600</v>
      </c>
      <c r="AX19" s="48" t="n">
        <v>8600</v>
      </c>
      <c r="AY19" s="48" t="n">
        <v>8600</v>
      </c>
      <c r="AZ19" s="48" t="n">
        <v>8600</v>
      </c>
      <c r="BA19" s="48" t="n">
        <v>8600</v>
      </c>
      <c r="BB19" s="48" t="n">
        <v>8600</v>
      </c>
      <c r="BC19" s="48" t="n">
        <v>8600</v>
      </c>
      <c r="BD19" s="48" t="n">
        <v>8600</v>
      </c>
      <c r="BE19" s="48" t="n">
        <v>8600</v>
      </c>
      <c r="BF19" s="48" t="n">
        <v>8600</v>
      </c>
      <c r="BG19" s="48" t="n">
        <v>8600</v>
      </c>
      <c r="BH19" s="48" t="n">
        <v>8600</v>
      </c>
      <c r="BI19" s="48" t="n">
        <v>8600</v>
      </c>
      <c r="BJ19" s="48" t="n">
        <v>8600</v>
      </c>
      <c r="BK19" s="48" t="n">
        <v>8600</v>
      </c>
      <c r="BL19" s="48" t="n">
        <v>8600</v>
      </c>
      <c r="BM19" s="48" t="n">
        <v>8600</v>
      </c>
      <c r="BN19" s="48" t="n">
        <v>8600</v>
      </c>
      <c r="BO19" s="48" t="n">
        <v>8600</v>
      </c>
    </row>
    <row r="20" customFormat="false" ht="13.5" hidden="false" customHeight="false" outlineLevel="0" collapsed="false">
      <c r="A20" s="0" t="n">
        <v>26490</v>
      </c>
      <c r="B20" s="0" t="s">
        <v>61</v>
      </c>
      <c r="C20" s="18" t="n">
        <v>70000</v>
      </c>
      <c r="D20" s="19" t="n">
        <v>36100</v>
      </c>
      <c r="E20" s="19" t="n">
        <v>37925</v>
      </c>
      <c r="F20" s="0" t="s">
        <v>23</v>
      </c>
      <c r="G20" s="20" t="n">
        <v>37560</v>
      </c>
      <c r="H20" s="20"/>
      <c r="I20" s="20"/>
      <c r="J20" s="18" t="n">
        <v>70000</v>
      </c>
      <c r="K20" s="18" t="n">
        <v>70000</v>
      </c>
      <c r="L20" s="18" t="n">
        <v>70000</v>
      </c>
      <c r="M20" s="18" t="n">
        <v>70000</v>
      </c>
      <c r="N20" s="18" t="n">
        <v>70000</v>
      </c>
      <c r="O20" s="18" t="n">
        <v>70000</v>
      </c>
      <c r="P20" s="18" t="n">
        <v>70000</v>
      </c>
      <c r="Q20" s="18" t="n">
        <v>70000</v>
      </c>
      <c r="R20" s="18" t="n">
        <v>70000</v>
      </c>
      <c r="S20" s="18" t="n">
        <v>70000</v>
      </c>
      <c r="T20" s="18" t="n">
        <v>70000</v>
      </c>
      <c r="U20" s="18" t="n">
        <v>70000</v>
      </c>
      <c r="V20" s="18" t="n">
        <v>70000</v>
      </c>
      <c r="W20" s="18" t="n">
        <v>70000</v>
      </c>
      <c r="X20" s="18" t="n">
        <v>70000</v>
      </c>
      <c r="Y20" s="18" t="n">
        <v>70000</v>
      </c>
      <c r="Z20" s="18" t="n">
        <v>70000</v>
      </c>
      <c r="AA20" s="18" t="n">
        <v>70000</v>
      </c>
      <c r="AB20" s="18" t="n">
        <v>70000</v>
      </c>
      <c r="AC20" s="47" t="n">
        <v>70000</v>
      </c>
      <c r="AD20" s="18" t="n">
        <v>70000</v>
      </c>
      <c r="AE20" s="18" t="n">
        <v>70000</v>
      </c>
      <c r="AF20" s="18" t="n">
        <v>70000</v>
      </c>
      <c r="AG20" s="18" t="n">
        <v>70000</v>
      </c>
      <c r="AH20" s="18" t="n">
        <v>70000</v>
      </c>
      <c r="AI20" s="18" t="n">
        <v>70000</v>
      </c>
      <c r="AJ20" s="18" t="n">
        <v>70000</v>
      </c>
      <c r="AK20" s="18" t="n">
        <v>70000</v>
      </c>
      <c r="AL20" s="18" t="n">
        <v>70000</v>
      </c>
      <c r="AM20" s="18" t="n">
        <v>70000</v>
      </c>
      <c r="AN20" s="18" t="n">
        <v>70000</v>
      </c>
      <c r="AO20" s="18" t="n">
        <v>70000</v>
      </c>
      <c r="AP20" s="48" t="n">
        <v>70000</v>
      </c>
      <c r="AQ20" s="48" t="n">
        <v>70000</v>
      </c>
      <c r="AR20" s="48" t="n">
        <v>70000</v>
      </c>
      <c r="AS20" s="48" t="n">
        <v>70000</v>
      </c>
      <c r="AT20" s="48" t="n">
        <v>70000</v>
      </c>
      <c r="AU20" s="48" t="n">
        <v>70000</v>
      </c>
      <c r="AV20" s="48" t="n">
        <v>70000</v>
      </c>
      <c r="AW20" s="48" t="n">
        <v>70000</v>
      </c>
      <c r="AX20" s="48" t="n">
        <v>70000</v>
      </c>
      <c r="AY20" s="48" t="n">
        <v>70000</v>
      </c>
      <c r="AZ20" s="48" t="n">
        <v>70000</v>
      </c>
      <c r="BA20" s="48" t="n">
        <v>70000</v>
      </c>
      <c r="BB20" s="48" t="n">
        <v>70000</v>
      </c>
      <c r="BC20" s="48" t="n">
        <v>70000</v>
      </c>
      <c r="BD20" s="48" t="n">
        <v>70000</v>
      </c>
      <c r="BE20" s="48" t="n">
        <v>70000</v>
      </c>
      <c r="BF20" s="48" t="n">
        <v>70000</v>
      </c>
      <c r="BG20" s="48" t="n">
        <v>70000</v>
      </c>
      <c r="BH20" s="48" t="n">
        <v>70000</v>
      </c>
      <c r="BI20" s="48" t="n">
        <v>70000</v>
      </c>
      <c r="BJ20" s="48" t="n">
        <v>70000</v>
      </c>
      <c r="BK20" s="48" t="n">
        <v>70000</v>
      </c>
      <c r="BL20" s="48" t="n">
        <v>70000</v>
      </c>
      <c r="BM20" s="48" t="n">
        <v>70000</v>
      </c>
      <c r="BN20" s="48" t="n">
        <v>70000</v>
      </c>
      <c r="BO20" s="48" t="n">
        <v>70000</v>
      </c>
    </row>
    <row r="21" customFormat="false" ht="13.5" hidden="false" customHeight="false" outlineLevel="0" collapsed="false">
      <c r="A21" s="0" t="n">
        <v>26511</v>
      </c>
      <c r="B21" s="0" t="s">
        <v>50</v>
      </c>
      <c r="C21" s="18" t="n">
        <v>21000</v>
      </c>
      <c r="D21" s="19" t="n">
        <v>36100</v>
      </c>
      <c r="E21" s="19" t="n">
        <v>37560</v>
      </c>
      <c r="F21" s="19" t="s">
        <v>23</v>
      </c>
      <c r="G21" s="20" t="n">
        <v>37195</v>
      </c>
      <c r="H21" s="20"/>
      <c r="I21" s="20"/>
      <c r="J21" s="18" t="n">
        <v>21000</v>
      </c>
      <c r="K21" s="18" t="n">
        <v>21000</v>
      </c>
      <c r="L21" s="18" t="n">
        <v>21000</v>
      </c>
      <c r="M21" s="18" t="n">
        <v>21000</v>
      </c>
      <c r="N21" s="18" t="n">
        <v>21000</v>
      </c>
      <c r="O21" s="18" t="n">
        <v>21000</v>
      </c>
      <c r="P21" s="18" t="n">
        <v>21000</v>
      </c>
      <c r="Q21" s="47" t="n">
        <v>21000</v>
      </c>
      <c r="R21" s="18" t="n">
        <v>21000</v>
      </c>
      <c r="S21" s="18" t="n">
        <v>21000</v>
      </c>
      <c r="T21" s="18" t="n">
        <v>21000</v>
      </c>
      <c r="U21" s="18" t="n">
        <v>21000</v>
      </c>
      <c r="V21" s="18" t="n">
        <v>21000</v>
      </c>
      <c r="W21" s="18" t="n">
        <v>21000</v>
      </c>
      <c r="X21" s="18" t="n">
        <v>21000</v>
      </c>
      <c r="Y21" s="18" t="n">
        <v>21000</v>
      </c>
      <c r="Z21" s="18" t="n">
        <v>21000</v>
      </c>
      <c r="AA21" s="18" t="n">
        <v>21000</v>
      </c>
      <c r="AB21" s="18" t="n">
        <v>21000</v>
      </c>
      <c r="AC21" s="18" t="n">
        <v>21000</v>
      </c>
      <c r="AD21" s="48" t="n">
        <v>21000</v>
      </c>
      <c r="AE21" s="48" t="n">
        <v>21000</v>
      </c>
      <c r="AF21" s="48" t="n">
        <v>21000</v>
      </c>
      <c r="AG21" s="48" t="n">
        <v>21000</v>
      </c>
      <c r="AH21" s="48" t="n">
        <v>21000</v>
      </c>
      <c r="AI21" s="48" t="n">
        <v>21000</v>
      </c>
      <c r="AJ21" s="48" t="n">
        <v>21000</v>
      </c>
      <c r="AK21" s="48" t="n">
        <v>21000</v>
      </c>
      <c r="AL21" s="48" t="n">
        <v>21000</v>
      </c>
      <c r="AM21" s="48" t="n">
        <v>21000</v>
      </c>
      <c r="AN21" s="48" t="n">
        <v>21000</v>
      </c>
      <c r="AO21" s="48" t="n">
        <v>21000</v>
      </c>
      <c r="AP21" s="48" t="n">
        <v>21000</v>
      </c>
      <c r="AQ21" s="48" t="n">
        <v>21000</v>
      </c>
      <c r="AR21" s="48" t="n">
        <v>21000</v>
      </c>
      <c r="AS21" s="48" t="n">
        <v>21000</v>
      </c>
      <c r="AT21" s="48" t="n">
        <v>21000</v>
      </c>
      <c r="AU21" s="48" t="n">
        <v>21000</v>
      </c>
      <c r="AV21" s="48" t="n">
        <v>21000</v>
      </c>
      <c r="AW21" s="48" t="n">
        <v>21000</v>
      </c>
      <c r="AX21" s="48" t="n">
        <v>21000</v>
      </c>
      <c r="AY21" s="48" t="n">
        <v>21000</v>
      </c>
      <c r="AZ21" s="48" t="n">
        <v>21000</v>
      </c>
      <c r="BA21" s="48" t="n">
        <v>21000</v>
      </c>
      <c r="BB21" s="48" t="n">
        <v>21000</v>
      </c>
      <c r="BC21" s="48" t="n">
        <v>21000</v>
      </c>
      <c r="BD21" s="48" t="n">
        <v>21000</v>
      </c>
      <c r="BE21" s="48" t="n">
        <v>21000</v>
      </c>
      <c r="BF21" s="48" t="n">
        <v>21000</v>
      </c>
      <c r="BG21" s="48" t="n">
        <v>21000</v>
      </c>
      <c r="BH21" s="48" t="n">
        <v>21000</v>
      </c>
      <c r="BI21" s="48" t="n">
        <v>21000</v>
      </c>
      <c r="BJ21" s="48" t="n">
        <v>21000</v>
      </c>
      <c r="BK21" s="48" t="n">
        <v>21000</v>
      </c>
      <c r="BL21" s="48" t="n">
        <v>21000</v>
      </c>
      <c r="BM21" s="48" t="n">
        <v>21000</v>
      </c>
      <c r="BN21" s="48" t="n">
        <v>21000</v>
      </c>
      <c r="BO21" s="48" t="n">
        <v>21000</v>
      </c>
    </row>
    <row r="22" customFormat="false" ht="13.5" hidden="false" customHeight="false" outlineLevel="0" collapsed="false">
      <c r="A22" s="0" t="n">
        <v>26372</v>
      </c>
      <c r="B22" s="0" t="s">
        <v>66</v>
      </c>
      <c r="C22" s="18" t="n">
        <v>25000</v>
      </c>
      <c r="D22" s="19" t="n">
        <v>36100</v>
      </c>
      <c r="E22" s="19" t="n">
        <v>39172</v>
      </c>
      <c r="F22" s="0" t="s">
        <v>23</v>
      </c>
      <c r="G22" s="20" t="n">
        <v>38807</v>
      </c>
      <c r="H22" s="20"/>
      <c r="I22" s="20"/>
      <c r="J22" s="18" t="n">
        <v>25000</v>
      </c>
      <c r="K22" s="18" t="n">
        <v>25000</v>
      </c>
      <c r="L22" s="18" t="n">
        <v>25000</v>
      </c>
      <c r="M22" s="18" t="n">
        <v>25000</v>
      </c>
      <c r="N22" s="18" t="n">
        <v>25000</v>
      </c>
      <c r="O22" s="18" t="n">
        <v>25000</v>
      </c>
      <c r="P22" s="18" t="n">
        <v>25000</v>
      </c>
      <c r="Q22" s="18" t="n">
        <v>25000</v>
      </c>
      <c r="R22" s="18" t="n">
        <v>25000</v>
      </c>
      <c r="S22" s="18" t="n">
        <v>25000</v>
      </c>
      <c r="T22" s="18" t="n">
        <v>25000</v>
      </c>
      <c r="U22" s="18" t="n">
        <v>25000</v>
      </c>
      <c r="V22" s="18" t="n">
        <v>25000</v>
      </c>
      <c r="W22" s="18" t="n">
        <v>25000</v>
      </c>
      <c r="X22" s="18" t="n">
        <v>25000</v>
      </c>
      <c r="Y22" s="18" t="n">
        <v>25000</v>
      </c>
      <c r="Z22" s="18" t="n">
        <v>25000</v>
      </c>
      <c r="AA22" s="18" t="n">
        <v>25000</v>
      </c>
      <c r="AB22" s="18" t="n">
        <v>25000</v>
      </c>
      <c r="AC22" s="18" t="n">
        <v>25000</v>
      </c>
      <c r="AD22" s="18" t="n">
        <v>25000</v>
      </c>
      <c r="AE22" s="18" t="n">
        <v>25000</v>
      </c>
      <c r="AF22" s="18" t="n">
        <v>25000</v>
      </c>
      <c r="AG22" s="18" t="n">
        <v>25000</v>
      </c>
      <c r="AH22" s="18" t="n">
        <v>25000</v>
      </c>
      <c r="AI22" s="18" t="n">
        <v>25000</v>
      </c>
      <c r="AJ22" s="18" t="n">
        <v>25000</v>
      </c>
      <c r="AK22" s="18" t="n">
        <v>25000</v>
      </c>
      <c r="AL22" s="18" t="n">
        <v>25000</v>
      </c>
      <c r="AM22" s="18" t="n">
        <v>25000</v>
      </c>
      <c r="AN22" s="18" t="n">
        <v>25000</v>
      </c>
      <c r="AO22" s="18" t="n">
        <v>25000</v>
      </c>
      <c r="AP22" s="18" t="n">
        <v>25000</v>
      </c>
      <c r="AQ22" s="18" t="n">
        <v>25000</v>
      </c>
      <c r="AR22" s="18" t="n">
        <v>25000</v>
      </c>
      <c r="AS22" s="18" t="n">
        <v>25000</v>
      </c>
      <c r="AT22" s="18" t="n">
        <v>25000</v>
      </c>
      <c r="AU22" s="18" t="n">
        <v>25000</v>
      </c>
      <c r="AV22" s="18" t="n">
        <v>25000</v>
      </c>
      <c r="AW22" s="18" t="n">
        <v>25000</v>
      </c>
      <c r="AX22" s="18" t="n">
        <v>25000</v>
      </c>
      <c r="AY22" s="18" t="n">
        <v>25000</v>
      </c>
      <c r="AZ22" s="18" t="n">
        <v>25000</v>
      </c>
      <c r="BA22" s="18" t="n">
        <v>25000</v>
      </c>
      <c r="BB22" s="18" t="n">
        <v>25000</v>
      </c>
      <c r="BC22" s="18" t="n">
        <v>25000</v>
      </c>
      <c r="BD22" s="18" t="n">
        <v>25000</v>
      </c>
      <c r="BE22" s="18" t="n">
        <v>25000</v>
      </c>
      <c r="BF22" s="18" t="n">
        <v>25000</v>
      </c>
      <c r="BG22" s="18" t="n">
        <v>25000</v>
      </c>
      <c r="BH22" s="18" t="n">
        <v>25000</v>
      </c>
      <c r="BI22" s="18" t="n">
        <v>25000</v>
      </c>
      <c r="BJ22" s="18" t="n">
        <v>25000</v>
      </c>
      <c r="BK22" s="18" t="n">
        <v>25000</v>
      </c>
      <c r="BL22" s="18" t="n">
        <v>25000</v>
      </c>
      <c r="BM22" s="18" t="n">
        <v>25000</v>
      </c>
      <c r="BN22" s="18" t="n">
        <v>25000</v>
      </c>
      <c r="BO22" s="18" t="n">
        <v>25000</v>
      </c>
    </row>
    <row r="23" customFormat="false" ht="13.5" hidden="false" customHeight="false" outlineLevel="0" collapsed="false">
      <c r="A23" s="0" t="n">
        <v>26683</v>
      </c>
      <c r="B23" s="0" t="s">
        <v>101</v>
      </c>
      <c r="C23" s="18" t="n">
        <v>8000</v>
      </c>
      <c r="D23" s="19" t="n">
        <v>36220</v>
      </c>
      <c r="E23" s="19" t="n">
        <v>37346</v>
      </c>
      <c r="F23" s="0" t="s">
        <v>23</v>
      </c>
      <c r="G23" s="20" t="n">
        <v>37164</v>
      </c>
      <c r="H23" s="20"/>
      <c r="I23" s="20"/>
      <c r="J23" s="18" t="n">
        <v>8000</v>
      </c>
      <c r="K23" s="18" t="n">
        <v>8000</v>
      </c>
      <c r="L23" s="18" t="n">
        <v>8000</v>
      </c>
      <c r="M23" s="18" t="n">
        <v>8000</v>
      </c>
      <c r="N23" s="18" t="n">
        <v>8000</v>
      </c>
      <c r="O23" s="18" t="n">
        <v>8000</v>
      </c>
      <c r="P23" s="47" t="n">
        <v>8000</v>
      </c>
      <c r="Q23" s="18" t="n">
        <v>8000</v>
      </c>
      <c r="R23" s="18" t="n">
        <v>8000</v>
      </c>
      <c r="S23" s="18" t="n">
        <v>8000</v>
      </c>
      <c r="T23" s="18" t="n">
        <v>8000</v>
      </c>
      <c r="U23" s="18" t="n">
        <v>8000</v>
      </c>
      <c r="V23" s="18" t="n">
        <v>8000</v>
      </c>
      <c r="W23" s="48" t="n">
        <v>8000</v>
      </c>
      <c r="X23" s="48" t="n">
        <v>8000</v>
      </c>
      <c r="Y23" s="48" t="n">
        <v>8000</v>
      </c>
      <c r="Z23" s="48" t="n">
        <v>8000</v>
      </c>
      <c r="AA23" s="48" t="n">
        <v>8000</v>
      </c>
      <c r="AB23" s="48" t="n">
        <v>8000</v>
      </c>
      <c r="AC23" s="48" t="n">
        <v>8000</v>
      </c>
      <c r="AD23" s="48" t="n">
        <v>8000</v>
      </c>
      <c r="AE23" s="48" t="n">
        <v>8000</v>
      </c>
      <c r="AF23" s="48" t="n">
        <v>8000</v>
      </c>
      <c r="AG23" s="48" t="n">
        <v>8000</v>
      </c>
      <c r="AH23" s="48" t="n">
        <v>8000</v>
      </c>
      <c r="AI23" s="48" t="n">
        <v>8000</v>
      </c>
      <c r="AJ23" s="48" t="n">
        <v>8000</v>
      </c>
      <c r="AK23" s="48" t="n">
        <v>8000</v>
      </c>
      <c r="AL23" s="48" t="n">
        <v>8000</v>
      </c>
      <c r="AM23" s="48" t="n">
        <v>8000</v>
      </c>
      <c r="AN23" s="48" t="n">
        <v>8000</v>
      </c>
      <c r="AO23" s="48" t="n">
        <v>8000</v>
      </c>
      <c r="AP23" s="48" t="n">
        <v>8000</v>
      </c>
      <c r="AQ23" s="48" t="n">
        <v>8000</v>
      </c>
      <c r="AR23" s="48" t="n">
        <v>8000</v>
      </c>
      <c r="AS23" s="48" t="n">
        <v>8000</v>
      </c>
      <c r="AT23" s="48" t="n">
        <v>8000</v>
      </c>
      <c r="AU23" s="48" t="n">
        <v>8000</v>
      </c>
      <c r="AV23" s="48" t="n">
        <v>8000</v>
      </c>
      <c r="AW23" s="48" t="n">
        <v>8000</v>
      </c>
      <c r="AX23" s="48" t="n">
        <v>8000</v>
      </c>
      <c r="AY23" s="48" t="n">
        <v>8000</v>
      </c>
      <c r="AZ23" s="48" t="n">
        <v>8000</v>
      </c>
      <c r="BA23" s="48" t="n">
        <v>8000</v>
      </c>
      <c r="BB23" s="48" t="n">
        <v>8000</v>
      </c>
      <c r="BC23" s="48" t="n">
        <v>8000</v>
      </c>
      <c r="BD23" s="48" t="n">
        <v>8000</v>
      </c>
      <c r="BE23" s="48" t="n">
        <v>8000</v>
      </c>
      <c r="BF23" s="48" t="n">
        <v>8000</v>
      </c>
      <c r="BG23" s="48" t="n">
        <v>8000</v>
      </c>
      <c r="BH23" s="48" t="n">
        <v>8000</v>
      </c>
      <c r="BI23" s="48" t="n">
        <v>8000</v>
      </c>
      <c r="BJ23" s="48" t="n">
        <v>8000</v>
      </c>
      <c r="BK23" s="48" t="n">
        <v>8000</v>
      </c>
      <c r="BL23" s="48" t="n">
        <v>8000</v>
      </c>
      <c r="BM23" s="48" t="n">
        <v>8000</v>
      </c>
      <c r="BN23" s="48" t="n">
        <v>8000</v>
      </c>
      <c r="BO23" s="48" t="n">
        <v>8000</v>
      </c>
    </row>
    <row r="24" customFormat="false" ht="13.5" hidden="false" customHeight="false" outlineLevel="0" collapsed="false">
      <c r="A24" s="0" t="n">
        <v>26678</v>
      </c>
      <c r="B24" s="0" t="s">
        <v>87</v>
      </c>
      <c r="C24" s="18" t="n">
        <v>25000</v>
      </c>
      <c r="D24" s="19" t="n">
        <v>36251</v>
      </c>
      <c r="E24" s="19" t="n">
        <v>39172</v>
      </c>
      <c r="F24" s="0" t="s">
        <v>23</v>
      </c>
      <c r="G24" s="20" t="n">
        <v>38807</v>
      </c>
      <c r="H24" s="20"/>
      <c r="I24" s="20"/>
      <c r="J24" s="18" t="n">
        <v>25000</v>
      </c>
      <c r="K24" s="18" t="n">
        <v>25000</v>
      </c>
      <c r="L24" s="18" t="n">
        <v>25000</v>
      </c>
      <c r="M24" s="18" t="n">
        <v>25000</v>
      </c>
      <c r="N24" s="18" t="n">
        <v>25000</v>
      </c>
      <c r="O24" s="18" t="n">
        <v>25000</v>
      </c>
      <c r="P24" s="18" t="n">
        <v>25000</v>
      </c>
      <c r="Q24" s="18" t="n">
        <v>25000</v>
      </c>
      <c r="R24" s="18" t="n">
        <v>25000</v>
      </c>
      <c r="S24" s="18" t="n">
        <v>25000</v>
      </c>
      <c r="T24" s="18" t="n">
        <v>25000</v>
      </c>
      <c r="U24" s="18" t="n">
        <v>25000</v>
      </c>
      <c r="V24" s="18" t="n">
        <v>25000</v>
      </c>
      <c r="W24" s="18" t="n">
        <v>25000</v>
      </c>
      <c r="X24" s="18" t="n">
        <v>25000</v>
      </c>
      <c r="Y24" s="18" t="n">
        <v>25000</v>
      </c>
      <c r="Z24" s="18" t="n">
        <v>25000</v>
      </c>
      <c r="AA24" s="18" t="n">
        <v>25000</v>
      </c>
      <c r="AB24" s="18" t="n">
        <v>25000</v>
      </c>
      <c r="AC24" s="18" t="n">
        <v>25000</v>
      </c>
      <c r="AD24" s="18" t="n">
        <v>25000</v>
      </c>
      <c r="AE24" s="18" t="n">
        <v>25000</v>
      </c>
      <c r="AF24" s="18" t="n">
        <v>25000</v>
      </c>
      <c r="AG24" s="18" t="n">
        <v>25000</v>
      </c>
      <c r="AH24" s="18" t="n">
        <v>25000</v>
      </c>
      <c r="AI24" s="18" t="n">
        <v>25000</v>
      </c>
      <c r="AJ24" s="18" t="n">
        <v>25000</v>
      </c>
      <c r="AK24" s="18" t="n">
        <v>25000</v>
      </c>
      <c r="AL24" s="18" t="n">
        <v>25000</v>
      </c>
      <c r="AM24" s="18" t="n">
        <v>25000</v>
      </c>
      <c r="AN24" s="18" t="n">
        <v>25000</v>
      </c>
      <c r="AO24" s="18" t="n">
        <v>25000</v>
      </c>
      <c r="AP24" s="18" t="n">
        <v>25000</v>
      </c>
      <c r="AQ24" s="18" t="n">
        <v>25000</v>
      </c>
      <c r="AR24" s="18" t="n">
        <v>25000</v>
      </c>
      <c r="AS24" s="18" t="n">
        <v>25000</v>
      </c>
      <c r="AT24" s="18" t="n">
        <v>25000</v>
      </c>
      <c r="AU24" s="18" t="n">
        <v>25000</v>
      </c>
      <c r="AV24" s="18" t="n">
        <v>25000</v>
      </c>
      <c r="AW24" s="18" t="n">
        <v>25000</v>
      </c>
      <c r="AX24" s="18" t="n">
        <v>25000</v>
      </c>
      <c r="AY24" s="18" t="n">
        <v>25000</v>
      </c>
      <c r="AZ24" s="18" t="n">
        <v>25000</v>
      </c>
      <c r="BA24" s="18" t="n">
        <v>25000</v>
      </c>
      <c r="BB24" s="18" t="n">
        <v>25000</v>
      </c>
      <c r="BC24" s="18" t="n">
        <v>25000</v>
      </c>
      <c r="BD24" s="18" t="n">
        <v>25000</v>
      </c>
      <c r="BE24" s="18" t="n">
        <v>25000</v>
      </c>
      <c r="BF24" s="18" t="n">
        <v>25000</v>
      </c>
      <c r="BG24" s="18" t="n">
        <v>25000</v>
      </c>
      <c r="BH24" s="18" t="n">
        <v>25000</v>
      </c>
      <c r="BI24" s="18" t="n">
        <v>25000</v>
      </c>
      <c r="BJ24" s="18" t="n">
        <v>25000</v>
      </c>
      <c r="BK24" s="18" t="n">
        <v>25000</v>
      </c>
      <c r="BL24" s="18" t="n">
        <v>25000</v>
      </c>
      <c r="BM24" s="18" t="n">
        <v>25000</v>
      </c>
      <c r="BN24" s="18" t="n">
        <v>25000</v>
      </c>
      <c r="BO24" s="18" t="n">
        <v>25000</v>
      </c>
    </row>
    <row r="25" customFormat="false" ht="13.5" hidden="false" customHeight="false" outlineLevel="0" collapsed="false">
      <c r="A25" s="0" t="n">
        <v>26960</v>
      </c>
      <c r="B25" s="0" t="s">
        <v>93</v>
      </c>
      <c r="C25" s="18" t="n">
        <v>20000</v>
      </c>
      <c r="D25" s="19" t="n">
        <v>36617</v>
      </c>
      <c r="E25" s="19" t="n">
        <v>38077</v>
      </c>
      <c r="F25" s="0" t="s">
        <v>23</v>
      </c>
      <c r="G25" s="20" t="n">
        <v>37711</v>
      </c>
      <c r="H25" s="20"/>
      <c r="I25" s="20"/>
      <c r="J25" s="18" t="n">
        <v>20000</v>
      </c>
      <c r="K25" s="18" t="n">
        <v>20000</v>
      </c>
      <c r="L25" s="18" t="n">
        <v>20000</v>
      </c>
      <c r="M25" s="18" t="n">
        <v>20000</v>
      </c>
      <c r="N25" s="18" t="n">
        <v>20000</v>
      </c>
      <c r="O25" s="18" t="n">
        <v>20000</v>
      </c>
      <c r="P25" s="18" t="n">
        <v>20000</v>
      </c>
      <c r="Q25" s="18" t="n">
        <v>20000</v>
      </c>
      <c r="R25" s="18" t="n">
        <v>20000</v>
      </c>
      <c r="S25" s="18" t="n">
        <v>20000</v>
      </c>
      <c r="T25" s="18" t="n">
        <v>20000</v>
      </c>
      <c r="U25" s="18" t="n">
        <v>20000</v>
      </c>
      <c r="V25" s="18" t="n">
        <v>20000</v>
      </c>
      <c r="W25" s="18" t="n">
        <v>20000</v>
      </c>
      <c r="X25" s="18" t="n">
        <v>20000</v>
      </c>
      <c r="Y25" s="18" t="n">
        <v>20000</v>
      </c>
      <c r="Z25" s="18" t="n">
        <v>20000</v>
      </c>
      <c r="AA25" s="18" t="n">
        <v>20000</v>
      </c>
      <c r="AB25" s="18" t="n">
        <v>20000</v>
      </c>
      <c r="AC25" s="18" t="n">
        <v>20000</v>
      </c>
      <c r="AD25" s="18" t="n">
        <v>20000</v>
      </c>
      <c r="AE25" s="18" t="n">
        <v>20000</v>
      </c>
      <c r="AF25" s="18" t="n">
        <v>20000</v>
      </c>
      <c r="AG25" s="18" t="n">
        <v>20000</v>
      </c>
      <c r="AH25" s="47" t="n">
        <v>20000</v>
      </c>
      <c r="AI25" s="18" t="n">
        <v>20000</v>
      </c>
      <c r="AJ25" s="18" t="n">
        <v>20000</v>
      </c>
      <c r="AK25" s="18" t="n">
        <v>20000</v>
      </c>
      <c r="AL25" s="18" t="n">
        <v>20000</v>
      </c>
      <c r="AM25" s="18" t="n">
        <v>20000</v>
      </c>
      <c r="AN25" s="18" t="n">
        <v>20000</v>
      </c>
      <c r="AO25" s="18" t="n">
        <v>20000</v>
      </c>
      <c r="AP25" s="18" t="n">
        <v>20000</v>
      </c>
      <c r="AQ25" s="18" t="n">
        <v>20000</v>
      </c>
      <c r="AR25" s="18" t="n">
        <v>20000</v>
      </c>
      <c r="AS25" s="18" t="n">
        <v>20000</v>
      </c>
      <c r="AT25" s="18" t="n">
        <v>20000</v>
      </c>
      <c r="AU25" s="51" t="n">
        <v>20000</v>
      </c>
      <c r="AV25" s="51" t="n">
        <v>20000</v>
      </c>
      <c r="AW25" s="51" t="n">
        <v>20000</v>
      </c>
      <c r="AX25" s="51" t="n">
        <v>20000</v>
      </c>
      <c r="AY25" s="51" t="n">
        <v>20000</v>
      </c>
      <c r="AZ25" s="51" t="n">
        <v>20000</v>
      </c>
      <c r="BA25" s="51" t="n">
        <v>20000</v>
      </c>
      <c r="BB25" s="51" t="n">
        <v>20000</v>
      </c>
      <c r="BC25" s="51" t="n">
        <v>20000</v>
      </c>
      <c r="BD25" s="51" t="n">
        <v>20000</v>
      </c>
      <c r="BE25" s="51" t="n">
        <v>20000</v>
      </c>
      <c r="BF25" s="51" t="n">
        <v>20000</v>
      </c>
      <c r="BG25" s="51" t="n">
        <v>20000</v>
      </c>
      <c r="BH25" s="51" t="n">
        <v>20000</v>
      </c>
      <c r="BI25" s="51" t="n">
        <v>20000</v>
      </c>
      <c r="BJ25" s="51" t="n">
        <v>20000</v>
      </c>
      <c r="BK25" s="51" t="n">
        <v>20000</v>
      </c>
      <c r="BL25" s="51" t="n">
        <v>20000</v>
      </c>
      <c r="BM25" s="51" t="n">
        <v>20000</v>
      </c>
      <c r="BN25" s="51" t="n">
        <v>20000</v>
      </c>
      <c r="BO25" s="51" t="n">
        <v>20000</v>
      </c>
    </row>
    <row r="26" customFormat="false" ht="12.75" hidden="false" customHeight="false" outlineLevel="0" collapsed="false">
      <c r="A26" s="0" t="n">
        <v>26719</v>
      </c>
      <c r="B26" s="0" t="s">
        <v>96</v>
      </c>
      <c r="C26" s="18" t="n">
        <v>25000</v>
      </c>
      <c r="D26" s="19" t="n">
        <v>36647</v>
      </c>
      <c r="E26" s="19" t="n">
        <v>38472</v>
      </c>
      <c r="F26" s="0" t="s">
        <v>42</v>
      </c>
      <c r="G26" s="20"/>
      <c r="H26" s="20"/>
      <c r="I26" s="20"/>
      <c r="J26" s="18" t="n">
        <v>25000</v>
      </c>
      <c r="K26" s="18" t="n">
        <v>25000</v>
      </c>
      <c r="L26" s="18" t="n">
        <v>25000</v>
      </c>
      <c r="M26" s="18" t="n">
        <v>25000</v>
      </c>
      <c r="N26" s="18" t="n">
        <v>25000</v>
      </c>
      <c r="O26" s="18" t="n">
        <v>25000</v>
      </c>
      <c r="P26" s="18" t="n">
        <v>25000</v>
      </c>
      <c r="Q26" s="18" t="n">
        <v>25000</v>
      </c>
      <c r="R26" s="18" t="n">
        <v>25000</v>
      </c>
      <c r="S26" s="18" t="n">
        <v>25000</v>
      </c>
      <c r="T26" s="18" t="n">
        <v>25000</v>
      </c>
      <c r="U26" s="18" t="n">
        <v>25000</v>
      </c>
      <c r="V26" s="18" t="n">
        <v>25000</v>
      </c>
      <c r="W26" s="18" t="n">
        <v>25000</v>
      </c>
      <c r="X26" s="18" t="n">
        <v>25000</v>
      </c>
      <c r="Y26" s="18" t="n">
        <v>25000</v>
      </c>
      <c r="Z26" s="18" t="n">
        <v>25000</v>
      </c>
      <c r="AA26" s="18" t="n">
        <v>25000</v>
      </c>
      <c r="AB26" s="18" t="n">
        <v>25000</v>
      </c>
      <c r="AC26" s="18" t="n">
        <v>25000</v>
      </c>
      <c r="AD26" s="18" t="n">
        <v>25000</v>
      </c>
      <c r="AE26" s="18" t="n">
        <v>25000</v>
      </c>
      <c r="AF26" s="18" t="n">
        <v>25000</v>
      </c>
      <c r="AG26" s="18" t="n">
        <v>25000</v>
      </c>
      <c r="AH26" s="18" t="n">
        <v>25000</v>
      </c>
      <c r="AI26" s="18" t="n">
        <v>25000</v>
      </c>
      <c r="AJ26" s="18" t="n">
        <v>25000</v>
      </c>
      <c r="AK26" s="18" t="n">
        <v>25000</v>
      </c>
      <c r="AL26" s="18" t="n">
        <v>25000</v>
      </c>
      <c r="AM26" s="18" t="n">
        <v>25000</v>
      </c>
      <c r="AN26" s="18" t="n">
        <v>25000</v>
      </c>
      <c r="AO26" s="18" t="n">
        <v>25000</v>
      </c>
      <c r="AP26" s="18" t="n">
        <v>25000</v>
      </c>
      <c r="AQ26" s="18" t="n">
        <v>25000</v>
      </c>
      <c r="AR26" s="18" t="n">
        <v>25000</v>
      </c>
      <c r="AS26" s="18" t="n">
        <v>25000</v>
      </c>
      <c r="AT26" s="18" t="n">
        <v>25000</v>
      </c>
      <c r="AU26" s="18" t="n">
        <v>25000</v>
      </c>
      <c r="AV26" s="18" t="n">
        <v>25000</v>
      </c>
      <c r="AW26" s="18" t="n">
        <v>25000</v>
      </c>
      <c r="AX26" s="18" t="n">
        <v>25000</v>
      </c>
      <c r="AY26" s="18" t="n">
        <v>25000</v>
      </c>
      <c r="AZ26" s="18" t="n">
        <v>25000</v>
      </c>
      <c r="BA26" s="18" t="n">
        <v>25000</v>
      </c>
      <c r="BB26" s="18" t="n">
        <v>25000</v>
      </c>
      <c r="BC26" s="18" t="n">
        <v>25000</v>
      </c>
      <c r="BD26" s="18" t="n">
        <v>25000</v>
      </c>
      <c r="BE26" s="18" t="n">
        <v>25000</v>
      </c>
      <c r="BF26" s="18" t="n">
        <v>25000</v>
      </c>
      <c r="BG26" s="18" t="n">
        <v>25000</v>
      </c>
    </row>
    <row r="27" customFormat="false" ht="12.75" hidden="false" customHeight="false" outlineLevel="0" collapsed="false">
      <c r="A27" s="0" t="n">
        <v>26813</v>
      </c>
      <c r="B27" s="0" t="s">
        <v>97</v>
      </c>
      <c r="C27" s="18" t="n">
        <v>3500</v>
      </c>
      <c r="D27" s="19" t="n">
        <v>36647</v>
      </c>
      <c r="E27" s="19" t="n">
        <v>39506</v>
      </c>
      <c r="F27" s="0" t="s">
        <v>42</v>
      </c>
      <c r="G27" s="24"/>
      <c r="H27" s="24"/>
      <c r="I27" s="24"/>
      <c r="J27" s="18" t="n">
        <v>3500</v>
      </c>
      <c r="K27" s="18" t="n">
        <v>3500</v>
      </c>
      <c r="L27" s="18" t="n">
        <v>3500</v>
      </c>
      <c r="M27" s="18" t="n">
        <v>3500</v>
      </c>
      <c r="N27" s="18" t="n">
        <v>3500</v>
      </c>
      <c r="O27" s="18" t="n">
        <v>3500</v>
      </c>
      <c r="P27" s="18" t="n">
        <v>3500</v>
      </c>
      <c r="Q27" s="18" t="n">
        <v>3500</v>
      </c>
      <c r="R27" s="18" t="n">
        <v>3500</v>
      </c>
      <c r="S27" s="18" t="n">
        <v>3500</v>
      </c>
      <c r="T27" s="18" t="n">
        <v>3500</v>
      </c>
      <c r="U27" s="18" t="n">
        <v>3500</v>
      </c>
      <c r="V27" s="18" t="n">
        <v>3500</v>
      </c>
      <c r="W27" s="18" t="n">
        <v>3500</v>
      </c>
      <c r="X27" s="18" t="n">
        <v>3500</v>
      </c>
      <c r="Y27" s="18" t="n">
        <v>3500</v>
      </c>
      <c r="Z27" s="18" t="n">
        <v>3500</v>
      </c>
      <c r="AA27" s="18" t="n">
        <v>3500</v>
      </c>
      <c r="AB27" s="18" t="n">
        <v>3500</v>
      </c>
      <c r="AC27" s="18" t="n">
        <v>3500</v>
      </c>
      <c r="AD27" s="18" t="n">
        <v>3500</v>
      </c>
      <c r="AE27" s="18" t="n">
        <v>3500</v>
      </c>
      <c r="AF27" s="18" t="n">
        <v>3500</v>
      </c>
      <c r="AG27" s="18" t="n">
        <v>3500</v>
      </c>
      <c r="AH27" s="18" t="n">
        <v>3500</v>
      </c>
      <c r="AI27" s="18" t="n">
        <v>3500</v>
      </c>
      <c r="AJ27" s="18" t="n">
        <v>3500</v>
      </c>
      <c r="AK27" s="18" t="n">
        <v>3500</v>
      </c>
      <c r="AL27" s="18" t="n">
        <v>3500</v>
      </c>
      <c r="AM27" s="18" t="n">
        <v>3500</v>
      </c>
      <c r="AN27" s="18" t="n">
        <v>3500</v>
      </c>
      <c r="AO27" s="18" t="n">
        <v>3500</v>
      </c>
      <c r="AP27" s="18" t="n">
        <v>3500</v>
      </c>
      <c r="AQ27" s="18" t="n">
        <v>3500</v>
      </c>
      <c r="AR27" s="18" t="n">
        <v>3500</v>
      </c>
      <c r="AS27" s="18" t="n">
        <v>3500</v>
      </c>
      <c r="AT27" s="18" t="n">
        <v>3500</v>
      </c>
      <c r="AU27" s="18" t="n">
        <v>3500</v>
      </c>
      <c r="AV27" s="18" t="n">
        <v>3500</v>
      </c>
      <c r="AW27" s="18" t="n">
        <v>3500</v>
      </c>
      <c r="AX27" s="18" t="n">
        <v>3500</v>
      </c>
      <c r="AY27" s="18" t="n">
        <v>3500</v>
      </c>
      <c r="AZ27" s="18" t="n">
        <v>3500</v>
      </c>
      <c r="BA27" s="18" t="n">
        <v>3500</v>
      </c>
      <c r="BB27" s="18" t="n">
        <v>3500</v>
      </c>
      <c r="BC27" s="18" t="n">
        <v>3500</v>
      </c>
      <c r="BD27" s="18" t="n">
        <v>3500</v>
      </c>
      <c r="BE27" s="18" t="n">
        <v>3500</v>
      </c>
      <c r="BF27" s="18" t="n">
        <v>3500</v>
      </c>
      <c r="BG27" s="18" t="n">
        <v>3500</v>
      </c>
      <c r="BH27" s="18" t="n">
        <v>3500</v>
      </c>
      <c r="BI27" s="18" t="n">
        <v>3500</v>
      </c>
      <c r="BJ27" s="18" t="n">
        <v>3500</v>
      </c>
      <c r="BK27" s="18" t="n">
        <v>3500</v>
      </c>
      <c r="BL27" s="18" t="n">
        <v>3500</v>
      </c>
      <c r="BM27" s="18" t="n">
        <v>3500</v>
      </c>
      <c r="BN27" s="18" t="n">
        <v>3500</v>
      </c>
      <c r="BO27" s="18" t="n">
        <v>3500</v>
      </c>
    </row>
    <row r="28" customFormat="false" ht="13.5" hidden="false" customHeight="false" outlineLevel="0" collapsed="false">
      <c r="A28" s="0" t="n">
        <v>26816</v>
      </c>
      <c r="B28" s="0" t="s">
        <v>33</v>
      </c>
      <c r="C28" s="18" t="n">
        <v>21500</v>
      </c>
      <c r="D28" s="19" t="n">
        <v>36647</v>
      </c>
      <c r="E28" s="19" t="n">
        <v>38472</v>
      </c>
      <c r="F28" s="0" t="s">
        <v>42</v>
      </c>
      <c r="G28" s="21"/>
      <c r="H28" s="21"/>
      <c r="I28" s="21"/>
      <c r="J28" s="18" t="n">
        <v>21500</v>
      </c>
      <c r="K28" s="18" t="n">
        <v>21500</v>
      </c>
      <c r="L28" s="18" t="n">
        <v>21500</v>
      </c>
      <c r="M28" s="18" t="n">
        <v>21500</v>
      </c>
      <c r="N28" s="18" t="n">
        <v>21500</v>
      </c>
      <c r="O28" s="18" t="n">
        <v>21500</v>
      </c>
      <c r="P28" s="18" t="n">
        <v>21500</v>
      </c>
      <c r="Q28" s="18" t="n">
        <v>21500</v>
      </c>
      <c r="R28" s="18" t="n">
        <v>21500</v>
      </c>
      <c r="S28" s="18" t="n">
        <v>21500</v>
      </c>
      <c r="T28" s="18" t="n">
        <v>21500</v>
      </c>
      <c r="U28" s="18" t="n">
        <v>21500</v>
      </c>
      <c r="V28" s="18" t="n">
        <v>21500</v>
      </c>
      <c r="W28" s="18" t="n">
        <v>21500</v>
      </c>
      <c r="X28" s="18" t="n">
        <v>21500</v>
      </c>
      <c r="Y28" s="18" t="n">
        <v>21500</v>
      </c>
      <c r="Z28" s="18" t="n">
        <v>21500</v>
      </c>
      <c r="AA28" s="18" t="n">
        <v>21500</v>
      </c>
      <c r="AB28" s="18" t="n">
        <v>21500</v>
      </c>
      <c r="AC28" s="18" t="n">
        <v>21500</v>
      </c>
      <c r="AD28" s="18" t="n">
        <v>21500</v>
      </c>
      <c r="AE28" s="18" t="n">
        <v>21500</v>
      </c>
      <c r="AF28" s="18" t="n">
        <v>21500</v>
      </c>
      <c r="AG28" s="18" t="n">
        <v>21500</v>
      </c>
      <c r="AH28" s="18" t="n">
        <v>21500</v>
      </c>
      <c r="AI28" s="18" t="n">
        <v>21500</v>
      </c>
      <c r="AJ28" s="18" t="n">
        <v>21500</v>
      </c>
      <c r="AK28" s="18" t="n">
        <v>21500</v>
      </c>
      <c r="AL28" s="18" t="n">
        <v>21500</v>
      </c>
      <c r="AM28" s="18" t="n">
        <v>21500</v>
      </c>
      <c r="AN28" s="18" t="n">
        <v>21500</v>
      </c>
      <c r="AO28" s="18" t="n">
        <v>21500</v>
      </c>
      <c r="AP28" s="18" t="n">
        <v>21500</v>
      </c>
      <c r="AQ28" s="18" t="n">
        <v>21500</v>
      </c>
      <c r="AR28" s="18" t="n">
        <v>21500</v>
      </c>
      <c r="AS28" s="18" t="n">
        <v>21500</v>
      </c>
      <c r="AT28" s="18" t="n">
        <v>21500</v>
      </c>
      <c r="AU28" s="18" t="n">
        <v>21500</v>
      </c>
      <c r="AV28" s="18" t="n">
        <v>21500</v>
      </c>
      <c r="AW28" s="18" t="n">
        <v>21500</v>
      </c>
      <c r="AX28" s="18" t="n">
        <v>21500</v>
      </c>
      <c r="AY28" s="18" t="n">
        <v>21500</v>
      </c>
      <c r="AZ28" s="18" t="n">
        <v>21500</v>
      </c>
      <c r="BA28" s="18" t="n">
        <v>21500</v>
      </c>
      <c r="BB28" s="18" t="n">
        <v>21500</v>
      </c>
      <c r="BC28" s="18" t="n">
        <v>21500</v>
      </c>
      <c r="BD28" s="18" t="n">
        <v>21500</v>
      </c>
      <c r="BE28" s="18" t="n">
        <v>21500</v>
      </c>
      <c r="BF28" s="18" t="n">
        <v>21500</v>
      </c>
      <c r="BG28" s="18" t="n">
        <v>21500</v>
      </c>
    </row>
    <row r="29" customFormat="false" ht="13.5" hidden="false" customHeight="false" outlineLevel="0" collapsed="false">
      <c r="A29" s="0" t="n">
        <v>26884</v>
      </c>
      <c r="B29" s="0" t="s">
        <v>87</v>
      </c>
      <c r="C29" s="18" t="n">
        <v>40000</v>
      </c>
      <c r="D29" s="19" t="n">
        <v>36647</v>
      </c>
      <c r="E29" s="19" t="n">
        <v>38656</v>
      </c>
      <c r="F29" s="0" t="s">
        <v>23</v>
      </c>
      <c r="G29" s="20" t="n">
        <v>38291</v>
      </c>
      <c r="H29" s="20"/>
      <c r="I29" s="20"/>
      <c r="J29" s="18" t="n">
        <v>40000</v>
      </c>
      <c r="K29" s="18" t="n">
        <v>40000</v>
      </c>
      <c r="L29" s="18" t="n">
        <v>40000</v>
      </c>
      <c r="M29" s="18" t="n">
        <v>40000</v>
      </c>
      <c r="N29" s="18" t="n">
        <v>40000</v>
      </c>
      <c r="O29" s="18" t="n">
        <v>40000</v>
      </c>
      <c r="P29" s="18" t="n">
        <v>40000</v>
      </c>
      <c r="Q29" s="18" t="n">
        <v>40000</v>
      </c>
      <c r="R29" s="18" t="n">
        <v>40000</v>
      </c>
      <c r="S29" s="18" t="n">
        <v>40000</v>
      </c>
      <c r="T29" s="18" t="n">
        <v>40000</v>
      </c>
      <c r="U29" s="18" t="n">
        <v>40000</v>
      </c>
      <c r="V29" s="18" t="n">
        <v>40000</v>
      </c>
      <c r="W29" s="18" t="n">
        <v>40000</v>
      </c>
      <c r="X29" s="18" t="n">
        <v>40000</v>
      </c>
      <c r="Y29" s="18" t="n">
        <v>40000</v>
      </c>
      <c r="Z29" s="18" t="n">
        <v>40000</v>
      </c>
      <c r="AA29" s="18" t="n">
        <v>40000</v>
      </c>
      <c r="AB29" s="18" t="n">
        <v>40000</v>
      </c>
      <c r="AC29" s="18" t="n">
        <v>40000</v>
      </c>
      <c r="AD29" s="18" t="n">
        <v>40000</v>
      </c>
      <c r="AE29" s="18" t="n">
        <v>40000</v>
      </c>
      <c r="AF29" s="18" t="n">
        <v>40000</v>
      </c>
      <c r="AG29" s="18" t="n">
        <v>40000</v>
      </c>
      <c r="AH29" s="18" t="n">
        <v>40000</v>
      </c>
      <c r="AI29" s="18" t="n">
        <v>40000</v>
      </c>
      <c r="AJ29" s="18" t="n">
        <v>40000</v>
      </c>
      <c r="AK29" s="18" t="n">
        <v>40000</v>
      </c>
      <c r="AL29" s="18" t="n">
        <v>40000</v>
      </c>
      <c r="AM29" s="18" t="n">
        <v>40000</v>
      </c>
      <c r="AN29" s="18" t="n">
        <v>40000</v>
      </c>
      <c r="AO29" s="18" t="n">
        <v>40000</v>
      </c>
      <c r="AP29" s="18" t="n">
        <v>40000</v>
      </c>
      <c r="AQ29" s="18" t="n">
        <v>40000</v>
      </c>
      <c r="AR29" s="18" t="n">
        <v>40000</v>
      </c>
      <c r="AS29" s="18" t="n">
        <v>40000</v>
      </c>
      <c r="AT29" s="18" t="n">
        <v>40000</v>
      </c>
      <c r="AU29" s="18" t="n">
        <v>40000</v>
      </c>
      <c r="AV29" s="18" t="n">
        <v>40000</v>
      </c>
      <c r="AW29" s="18" t="n">
        <v>40000</v>
      </c>
      <c r="AX29" s="18" t="n">
        <v>40000</v>
      </c>
      <c r="AY29" s="18" t="n">
        <v>40000</v>
      </c>
      <c r="AZ29" s="18" t="n">
        <v>40000</v>
      </c>
      <c r="BA29" s="47" t="n">
        <v>40000</v>
      </c>
      <c r="BB29" s="18" t="n">
        <v>40000</v>
      </c>
      <c r="BC29" s="18" t="n">
        <v>40000</v>
      </c>
      <c r="BD29" s="18" t="n">
        <v>40000</v>
      </c>
      <c r="BE29" s="18" t="n">
        <v>40000</v>
      </c>
      <c r="BF29" s="18" t="n">
        <v>40000</v>
      </c>
      <c r="BG29" s="18" t="n">
        <v>40000</v>
      </c>
      <c r="BH29" s="18" t="n">
        <v>40000</v>
      </c>
      <c r="BI29" s="18" t="n">
        <v>40000</v>
      </c>
      <c r="BJ29" s="18" t="n">
        <v>40000</v>
      </c>
      <c r="BK29" s="18" t="n">
        <v>40000</v>
      </c>
      <c r="BL29" s="18" t="n">
        <v>40000</v>
      </c>
      <c r="BM29" s="18" t="n">
        <v>40000</v>
      </c>
      <c r="BN29" s="48" t="n">
        <v>40000</v>
      </c>
      <c r="BO29" s="48" t="n">
        <v>40000</v>
      </c>
    </row>
    <row r="30" customFormat="false" ht="13.5" hidden="false" customHeight="false" outlineLevel="0" collapsed="false">
      <c r="A30" s="0" t="n">
        <v>26758</v>
      </c>
      <c r="B30" s="0" t="s">
        <v>66</v>
      </c>
      <c r="C30" s="18" t="n">
        <v>40000</v>
      </c>
      <c r="D30" s="19" t="n">
        <v>36647</v>
      </c>
      <c r="E30" s="19" t="n">
        <v>38472</v>
      </c>
      <c r="F30" s="0" t="s">
        <v>23</v>
      </c>
      <c r="G30" s="20" t="n">
        <v>38107</v>
      </c>
      <c r="H30" s="20"/>
      <c r="I30" s="20"/>
      <c r="J30" s="18" t="n">
        <v>40000</v>
      </c>
      <c r="K30" s="18" t="n">
        <v>40000</v>
      </c>
      <c r="L30" s="18" t="n">
        <v>40000</v>
      </c>
      <c r="M30" s="18" t="n">
        <v>40000</v>
      </c>
      <c r="N30" s="18" t="n">
        <v>40000</v>
      </c>
      <c r="O30" s="18" t="n">
        <v>40000</v>
      </c>
      <c r="P30" s="18" t="n">
        <v>40000</v>
      </c>
      <c r="Q30" s="18" t="n">
        <v>40000</v>
      </c>
      <c r="R30" s="18" t="n">
        <v>40000</v>
      </c>
      <c r="S30" s="18" t="n">
        <v>40000</v>
      </c>
      <c r="T30" s="18" t="n">
        <v>40000</v>
      </c>
      <c r="U30" s="18" t="n">
        <v>40000</v>
      </c>
      <c r="V30" s="18" t="n">
        <v>40000</v>
      </c>
      <c r="W30" s="18" t="n">
        <v>40000</v>
      </c>
      <c r="X30" s="18" t="n">
        <v>40000</v>
      </c>
      <c r="Y30" s="18" t="n">
        <v>40000</v>
      </c>
      <c r="Z30" s="18" t="n">
        <v>40000</v>
      </c>
      <c r="AA30" s="18" t="n">
        <v>40000</v>
      </c>
      <c r="AB30" s="18" t="n">
        <v>40000</v>
      </c>
      <c r="AC30" s="18" t="n">
        <v>40000</v>
      </c>
      <c r="AD30" s="18" t="n">
        <v>40000</v>
      </c>
      <c r="AE30" s="18" t="n">
        <v>40000</v>
      </c>
      <c r="AF30" s="18" t="n">
        <v>40000</v>
      </c>
      <c r="AG30" s="18" t="n">
        <v>40000</v>
      </c>
      <c r="AH30" s="18" t="n">
        <v>40000</v>
      </c>
      <c r="AI30" s="18" t="n">
        <v>40000</v>
      </c>
      <c r="AJ30" s="18" t="n">
        <v>40000</v>
      </c>
      <c r="AK30" s="18" t="n">
        <v>40000</v>
      </c>
      <c r="AL30" s="18" t="n">
        <v>40000</v>
      </c>
      <c r="AM30" s="18" t="n">
        <v>40000</v>
      </c>
      <c r="AN30" s="18" t="n">
        <v>40000</v>
      </c>
      <c r="AO30" s="18" t="n">
        <v>40000</v>
      </c>
      <c r="AP30" s="18" t="n">
        <v>40000</v>
      </c>
      <c r="AQ30" s="18" t="n">
        <v>40000</v>
      </c>
      <c r="AR30" s="18" t="n">
        <v>40000</v>
      </c>
      <c r="AS30" s="18" t="n">
        <v>40000</v>
      </c>
      <c r="AT30" s="18" t="n">
        <v>40000</v>
      </c>
      <c r="AU30" s="47" t="n">
        <v>40000</v>
      </c>
      <c r="AV30" s="18" t="n">
        <v>40000</v>
      </c>
      <c r="AW30" s="18" t="n">
        <v>40000</v>
      </c>
      <c r="AX30" s="18" t="n">
        <v>40000</v>
      </c>
      <c r="AY30" s="18" t="n">
        <v>40000</v>
      </c>
      <c r="AZ30" s="18" t="n">
        <v>40000</v>
      </c>
      <c r="BA30" s="18" t="n">
        <v>40000</v>
      </c>
      <c r="BB30" s="18" t="n">
        <v>40000</v>
      </c>
      <c r="BC30" s="18" t="n">
        <v>40000</v>
      </c>
      <c r="BD30" s="18" t="n">
        <v>40000</v>
      </c>
      <c r="BE30" s="18" t="n">
        <v>40000</v>
      </c>
      <c r="BF30" s="18" t="n">
        <v>40000</v>
      </c>
      <c r="BG30" s="18" t="n">
        <v>40000</v>
      </c>
      <c r="BH30" s="48" t="n">
        <v>40000</v>
      </c>
      <c r="BI30" s="48" t="n">
        <v>40000</v>
      </c>
      <c r="BJ30" s="48" t="n">
        <v>40000</v>
      </c>
      <c r="BK30" s="48" t="n">
        <v>40000</v>
      </c>
      <c r="BL30" s="48" t="n">
        <v>40000</v>
      </c>
      <c r="BM30" s="48" t="n">
        <v>40000</v>
      </c>
      <c r="BN30" s="48" t="n">
        <v>40000</v>
      </c>
      <c r="BO30" s="48" t="n">
        <v>40000</v>
      </c>
    </row>
    <row r="31" customFormat="false" ht="13.5" hidden="false" customHeight="false" outlineLevel="0" collapsed="false">
      <c r="A31" s="0" t="n">
        <v>26819</v>
      </c>
      <c r="B31" s="0" t="s">
        <v>103</v>
      </c>
      <c r="C31" s="18" t="n">
        <v>10000</v>
      </c>
      <c r="D31" s="19" t="n">
        <v>36647</v>
      </c>
      <c r="E31" s="19" t="n">
        <v>38472</v>
      </c>
      <c r="F31" s="0" t="s">
        <v>23</v>
      </c>
      <c r="G31" s="20" t="n">
        <v>38107</v>
      </c>
      <c r="H31" s="20"/>
      <c r="I31" s="20"/>
      <c r="J31" s="18" t="n">
        <v>10000</v>
      </c>
      <c r="K31" s="18" t="n">
        <v>10000</v>
      </c>
      <c r="L31" s="18" t="n">
        <v>10000</v>
      </c>
      <c r="M31" s="18" t="n">
        <v>10000</v>
      </c>
      <c r="N31" s="18" t="n">
        <v>10000</v>
      </c>
      <c r="O31" s="18" t="n">
        <v>10000</v>
      </c>
      <c r="P31" s="18" t="n">
        <v>10000</v>
      </c>
      <c r="Q31" s="18" t="n">
        <v>10000</v>
      </c>
      <c r="R31" s="18" t="n">
        <v>10000</v>
      </c>
      <c r="S31" s="18" t="n">
        <v>10000</v>
      </c>
      <c r="T31" s="18" t="n">
        <v>10000</v>
      </c>
      <c r="U31" s="18" t="n">
        <v>10000</v>
      </c>
      <c r="V31" s="18" t="n">
        <v>10000</v>
      </c>
      <c r="W31" s="18" t="n">
        <v>10000</v>
      </c>
      <c r="X31" s="18" t="n">
        <v>10000</v>
      </c>
      <c r="Y31" s="18" t="n">
        <v>10000</v>
      </c>
      <c r="Z31" s="18" t="n">
        <v>10000</v>
      </c>
      <c r="AA31" s="18" t="n">
        <v>10000</v>
      </c>
      <c r="AB31" s="18" t="n">
        <v>10000</v>
      </c>
      <c r="AC31" s="18" t="n">
        <v>10000</v>
      </c>
      <c r="AD31" s="18" t="n">
        <v>10000</v>
      </c>
      <c r="AE31" s="18" t="n">
        <v>10000</v>
      </c>
      <c r="AF31" s="18" t="n">
        <v>10000</v>
      </c>
      <c r="AG31" s="18" t="n">
        <v>10000</v>
      </c>
      <c r="AH31" s="18" t="n">
        <v>10000</v>
      </c>
      <c r="AI31" s="18" t="n">
        <v>10000</v>
      </c>
      <c r="AJ31" s="18" t="n">
        <v>10000</v>
      </c>
      <c r="AK31" s="18" t="n">
        <v>10000</v>
      </c>
      <c r="AL31" s="18" t="n">
        <v>10000</v>
      </c>
      <c r="AM31" s="18" t="n">
        <v>10000</v>
      </c>
      <c r="AN31" s="18" t="n">
        <v>10000</v>
      </c>
      <c r="AO31" s="18" t="n">
        <v>10000</v>
      </c>
      <c r="AP31" s="18" t="n">
        <v>10000</v>
      </c>
      <c r="AQ31" s="18" t="n">
        <v>10000</v>
      </c>
      <c r="AR31" s="18" t="n">
        <v>10000</v>
      </c>
      <c r="AS31" s="18" t="n">
        <v>10000</v>
      </c>
      <c r="AT31" s="18" t="n">
        <v>10000</v>
      </c>
      <c r="AU31" s="47" t="n">
        <v>10000</v>
      </c>
      <c r="AV31" s="18" t="n">
        <v>10000</v>
      </c>
      <c r="AW31" s="18" t="n">
        <v>10000</v>
      </c>
      <c r="AX31" s="18" t="n">
        <v>10000</v>
      </c>
      <c r="AY31" s="18" t="n">
        <v>10000</v>
      </c>
      <c r="AZ31" s="18" t="n">
        <v>10000</v>
      </c>
      <c r="BA31" s="18" t="n">
        <v>10000</v>
      </c>
      <c r="BB31" s="18" t="n">
        <v>10000</v>
      </c>
      <c r="BC31" s="18" t="n">
        <v>10000</v>
      </c>
      <c r="BD31" s="18" t="n">
        <v>10000</v>
      </c>
      <c r="BE31" s="18" t="n">
        <v>10000</v>
      </c>
      <c r="BF31" s="18" t="n">
        <v>10000</v>
      </c>
      <c r="BG31" s="18" t="n">
        <v>10000</v>
      </c>
      <c r="BH31" s="48" t="n">
        <v>10000</v>
      </c>
      <c r="BI31" s="48" t="n">
        <v>10000</v>
      </c>
      <c r="BJ31" s="48" t="n">
        <v>10000</v>
      </c>
      <c r="BK31" s="48" t="n">
        <v>10000</v>
      </c>
      <c r="BL31" s="48" t="n">
        <v>10000</v>
      </c>
      <c r="BM31" s="48" t="n">
        <v>10000</v>
      </c>
      <c r="BN31" s="48" t="n">
        <v>10000</v>
      </c>
      <c r="BO31" s="48" t="n">
        <v>10000</v>
      </c>
    </row>
    <row r="32" customFormat="false" ht="12.75" hidden="false" customHeight="false" outlineLevel="0" collapsed="false">
      <c r="A32" s="0" t="n">
        <v>27252</v>
      </c>
      <c r="B32" s="0" t="s">
        <v>104</v>
      </c>
      <c r="C32" s="18" t="n">
        <v>14000</v>
      </c>
      <c r="D32" s="19" t="n">
        <v>36831</v>
      </c>
      <c r="E32" s="19" t="n">
        <v>40482</v>
      </c>
      <c r="F32" s="0" t="s">
        <v>42</v>
      </c>
      <c r="G32" s="21"/>
      <c r="H32" s="21"/>
      <c r="I32" s="21"/>
      <c r="J32" s="18" t="n">
        <v>14000</v>
      </c>
      <c r="K32" s="18"/>
      <c r="L32" s="18"/>
      <c r="M32" s="18"/>
      <c r="N32" s="18"/>
      <c r="O32" s="18"/>
      <c r="P32" s="18"/>
      <c r="Q32" s="18"/>
      <c r="R32" s="18" t="n">
        <v>14000</v>
      </c>
      <c r="S32" s="18" t="n">
        <v>14000</v>
      </c>
      <c r="T32" s="18" t="n">
        <v>14000</v>
      </c>
      <c r="U32" s="18" t="n">
        <v>14000</v>
      </c>
      <c r="V32" s="18" t="n">
        <v>14000</v>
      </c>
      <c r="W32" s="18"/>
      <c r="X32" s="18"/>
      <c r="Y32" s="18"/>
      <c r="Z32" s="18"/>
      <c r="AA32" s="18"/>
      <c r="AB32" s="18"/>
      <c r="AC32" s="18"/>
      <c r="AD32" s="18" t="n">
        <v>14000</v>
      </c>
      <c r="AE32" s="18" t="n">
        <v>14000</v>
      </c>
      <c r="AF32" s="18" t="n">
        <v>14000</v>
      </c>
      <c r="AG32" s="18" t="n">
        <v>14000</v>
      </c>
      <c r="AH32" s="18" t="n">
        <v>14000</v>
      </c>
      <c r="AI32" s="18"/>
      <c r="AJ32" s="18"/>
      <c r="AK32" s="18"/>
      <c r="AL32" s="18"/>
      <c r="AM32" s="18"/>
      <c r="AN32" s="18"/>
      <c r="AO32" s="18"/>
      <c r="AP32" s="18" t="n">
        <v>14000</v>
      </c>
      <c r="AQ32" s="18" t="n">
        <v>14000</v>
      </c>
      <c r="AR32" s="18" t="n">
        <v>14000</v>
      </c>
      <c r="AS32" s="18" t="n">
        <v>14000</v>
      </c>
      <c r="AT32" s="18" t="n">
        <v>14000</v>
      </c>
      <c r="AU32" s="18"/>
      <c r="AV32" s="18"/>
      <c r="AW32" s="18"/>
      <c r="AX32" s="18"/>
      <c r="AY32" s="18"/>
      <c r="AZ32" s="18"/>
      <c r="BA32" s="18"/>
      <c r="BB32" s="18" t="n">
        <v>14000</v>
      </c>
      <c r="BC32" s="18" t="n">
        <v>14000</v>
      </c>
      <c r="BD32" s="18" t="n">
        <v>14000</v>
      </c>
      <c r="BE32" s="18" t="n">
        <v>14000</v>
      </c>
      <c r="BF32" s="18" t="n">
        <v>14000</v>
      </c>
      <c r="BG32" s="18"/>
      <c r="BH32" s="18"/>
      <c r="BI32" s="18"/>
      <c r="BJ32" s="18"/>
      <c r="BK32" s="18"/>
      <c r="BL32" s="18"/>
      <c r="BM32" s="18"/>
      <c r="BN32" s="18" t="n">
        <v>14000</v>
      </c>
      <c r="BO32" s="18" t="n">
        <v>14000</v>
      </c>
    </row>
    <row r="33" customFormat="false" ht="13.5" hidden="false" customHeight="false" outlineLevel="0" collapsed="false">
      <c r="A33" s="0" t="n">
        <v>27293</v>
      </c>
      <c r="B33" s="0" t="s">
        <v>33</v>
      </c>
      <c r="C33" s="18" t="n">
        <v>49000</v>
      </c>
      <c r="D33" s="19" t="n">
        <v>36831</v>
      </c>
      <c r="E33" s="19" t="n">
        <v>37195</v>
      </c>
      <c r="F33" s="0" t="s">
        <v>42</v>
      </c>
      <c r="G33" s="21"/>
      <c r="H33" s="21"/>
      <c r="I33" s="21"/>
      <c r="J33" s="18" t="n">
        <v>49000</v>
      </c>
      <c r="K33" s="18" t="n">
        <v>49000</v>
      </c>
      <c r="L33" s="18" t="n">
        <v>49000</v>
      </c>
      <c r="M33" s="18" t="n">
        <v>49000</v>
      </c>
      <c r="N33" s="18" t="n">
        <v>49000</v>
      </c>
      <c r="O33" s="18" t="n">
        <v>49000</v>
      </c>
      <c r="P33" s="18" t="n">
        <v>49000</v>
      </c>
      <c r="Q33" s="18" t="n">
        <v>49000</v>
      </c>
    </row>
    <row r="34" customFormat="false" ht="13.5" hidden="false" customHeight="false" outlineLevel="0" collapsed="false">
      <c r="A34" s="0" t="n">
        <v>27340</v>
      </c>
      <c r="B34" s="0" t="s">
        <v>106</v>
      </c>
      <c r="C34" s="18" t="n">
        <v>20000</v>
      </c>
      <c r="D34" s="19" t="n">
        <v>36923</v>
      </c>
      <c r="E34" s="19" t="n">
        <v>37287</v>
      </c>
      <c r="F34" s="0" t="s">
        <v>23</v>
      </c>
      <c r="G34" s="20" t="n">
        <v>37103</v>
      </c>
      <c r="H34" s="20"/>
      <c r="I34" s="20"/>
      <c r="J34" s="18" t="n">
        <v>20000</v>
      </c>
      <c r="K34" s="18" t="n">
        <v>20000</v>
      </c>
      <c r="L34" s="18" t="n">
        <v>20000</v>
      </c>
      <c r="M34" s="18" t="n">
        <v>20000</v>
      </c>
      <c r="N34" s="47" t="n">
        <v>20000</v>
      </c>
      <c r="O34" s="18" t="n">
        <v>20000</v>
      </c>
      <c r="P34" s="18" t="n">
        <v>20000</v>
      </c>
      <c r="Q34" s="18" t="n">
        <v>20000</v>
      </c>
      <c r="R34" s="18" t="n">
        <v>20000</v>
      </c>
      <c r="S34" s="18" t="n">
        <v>20000</v>
      </c>
      <c r="T34" s="18" t="n">
        <v>20000</v>
      </c>
      <c r="U34" s="48" t="n">
        <v>20000</v>
      </c>
      <c r="V34" s="48" t="n">
        <v>20000</v>
      </c>
      <c r="W34" s="48" t="n">
        <v>20000</v>
      </c>
      <c r="X34" s="48" t="n">
        <v>20000</v>
      </c>
      <c r="Y34" s="48" t="n">
        <v>20000</v>
      </c>
      <c r="Z34" s="48" t="n">
        <v>20000</v>
      </c>
      <c r="AA34" s="48" t="n">
        <v>20000</v>
      </c>
      <c r="AB34" s="48" t="n">
        <v>20000</v>
      </c>
      <c r="AC34" s="48" t="n">
        <v>20000</v>
      </c>
      <c r="AD34" s="48" t="n">
        <v>20000</v>
      </c>
      <c r="AE34" s="48" t="n">
        <v>20000</v>
      </c>
      <c r="AF34" s="48" t="n">
        <v>20000</v>
      </c>
      <c r="AG34" s="48" t="n">
        <v>20000</v>
      </c>
      <c r="AH34" s="48" t="n">
        <v>20000</v>
      </c>
      <c r="AI34" s="48" t="n">
        <v>20000</v>
      </c>
      <c r="AJ34" s="48" t="n">
        <v>20000</v>
      </c>
      <c r="AK34" s="48" t="n">
        <v>20000</v>
      </c>
      <c r="AL34" s="48" t="n">
        <v>20000</v>
      </c>
      <c r="AM34" s="48" t="n">
        <v>20000</v>
      </c>
      <c r="AN34" s="48" t="n">
        <v>20000</v>
      </c>
      <c r="AO34" s="48" t="n">
        <v>20000</v>
      </c>
      <c r="AP34" s="48" t="n">
        <v>20000</v>
      </c>
      <c r="AQ34" s="48" t="n">
        <v>20000</v>
      </c>
      <c r="AR34" s="48" t="n">
        <v>20000</v>
      </c>
      <c r="AS34" s="48" t="n">
        <v>20000</v>
      </c>
      <c r="AT34" s="48" t="n">
        <v>20000</v>
      </c>
      <c r="AU34" s="48" t="n">
        <v>20000</v>
      </c>
      <c r="AV34" s="48" t="n">
        <v>20000</v>
      </c>
      <c r="AW34" s="48" t="n">
        <v>20000</v>
      </c>
      <c r="AX34" s="48" t="n">
        <v>20000</v>
      </c>
      <c r="AY34" s="48" t="n">
        <v>20000</v>
      </c>
      <c r="AZ34" s="48" t="n">
        <v>20000</v>
      </c>
      <c r="BA34" s="48" t="n">
        <v>20000</v>
      </c>
      <c r="BB34" s="48" t="n">
        <v>20000</v>
      </c>
      <c r="BC34" s="48" t="n">
        <v>20000</v>
      </c>
      <c r="BD34" s="48" t="n">
        <v>20000</v>
      </c>
      <c r="BE34" s="48" t="n">
        <v>20000</v>
      </c>
      <c r="BF34" s="48" t="n">
        <v>20000</v>
      </c>
      <c r="BG34" s="48" t="n">
        <v>20000</v>
      </c>
      <c r="BH34" s="48" t="n">
        <v>20000</v>
      </c>
      <c r="BI34" s="48" t="n">
        <v>20000</v>
      </c>
      <c r="BJ34" s="48" t="n">
        <v>20000</v>
      </c>
      <c r="BK34" s="48" t="n">
        <v>20000</v>
      </c>
      <c r="BL34" s="48" t="n">
        <v>20000</v>
      </c>
      <c r="BM34" s="48" t="n">
        <v>20000</v>
      </c>
      <c r="BN34" s="48" t="n">
        <v>20000</v>
      </c>
      <c r="BO34" s="48" t="n">
        <v>20000</v>
      </c>
    </row>
    <row r="35" customFormat="false" ht="12.75" hidden="false" customHeight="false" outlineLevel="0" collapsed="false">
      <c r="A35" s="0" t="n">
        <v>27334</v>
      </c>
      <c r="B35" s="0" t="s">
        <v>101</v>
      </c>
      <c r="C35" s="18" t="n">
        <v>14000</v>
      </c>
      <c r="D35" s="19" t="n">
        <v>36982</v>
      </c>
      <c r="E35" s="19" t="n">
        <v>37195</v>
      </c>
      <c r="F35" s="0" t="s">
        <v>42</v>
      </c>
      <c r="G35" s="21"/>
      <c r="H35" s="21"/>
      <c r="I35" s="21"/>
      <c r="J35" s="18"/>
      <c r="K35" s="18" t="n">
        <v>14000</v>
      </c>
      <c r="L35" s="18" t="n">
        <v>14000</v>
      </c>
      <c r="M35" s="18" t="n">
        <v>14000</v>
      </c>
      <c r="N35" s="18" t="n">
        <v>14000</v>
      </c>
      <c r="O35" s="18" t="n">
        <v>14000</v>
      </c>
      <c r="P35" s="18" t="n">
        <v>14000</v>
      </c>
      <c r="Q35" s="18" t="n">
        <v>14000</v>
      </c>
    </row>
    <row r="36" customFormat="false" ht="12.75" hidden="false" customHeight="false" outlineLevel="0" collapsed="false">
      <c r="A36" s="0" t="n">
        <v>27352</v>
      </c>
      <c r="B36" s="0" t="s">
        <v>33</v>
      </c>
      <c r="C36" s="18" t="n">
        <v>21500</v>
      </c>
      <c r="D36" s="19" t="n">
        <v>37196</v>
      </c>
      <c r="E36" s="19" t="n">
        <v>37560</v>
      </c>
      <c r="F36" s="0" t="s">
        <v>42</v>
      </c>
      <c r="G36" s="21"/>
      <c r="H36" s="21"/>
      <c r="I36" s="21"/>
      <c r="R36" s="18" t="n">
        <v>21500</v>
      </c>
      <c r="S36" s="18" t="n">
        <v>21500</v>
      </c>
      <c r="T36" s="18" t="n">
        <v>21500</v>
      </c>
      <c r="U36" s="18" t="n">
        <v>21500</v>
      </c>
      <c r="V36" s="18" t="n">
        <v>21500</v>
      </c>
      <c r="W36" s="18" t="n">
        <v>21500</v>
      </c>
      <c r="X36" s="18" t="n">
        <v>21500</v>
      </c>
      <c r="Y36" s="18" t="n">
        <v>21500</v>
      </c>
      <c r="Z36" s="18" t="n">
        <v>21500</v>
      </c>
      <c r="AA36" s="18" t="n">
        <v>21500</v>
      </c>
      <c r="AB36" s="18" t="n">
        <v>21500</v>
      </c>
      <c r="AC36" s="18" t="n">
        <v>21500</v>
      </c>
    </row>
    <row r="37" customFormat="false" ht="12.75" hidden="false" customHeight="false" outlineLevel="0" collapsed="false">
      <c r="A37" s="0" t="n">
        <v>27457</v>
      </c>
      <c r="B37" s="0" t="s">
        <v>122</v>
      </c>
      <c r="C37" s="18" t="n">
        <v>13500</v>
      </c>
      <c r="D37" s="19" t="n">
        <v>37226</v>
      </c>
      <c r="E37" s="19" t="n">
        <v>37256</v>
      </c>
      <c r="F37" s="0" t="s">
        <v>42</v>
      </c>
      <c r="G37" s="21"/>
      <c r="H37" s="21"/>
      <c r="I37" s="21"/>
      <c r="S37" s="18" t="n">
        <v>13500</v>
      </c>
    </row>
    <row r="38" customFormat="false" ht="12.75" hidden="false" customHeight="false" outlineLevel="0" collapsed="false">
      <c r="A38" s="0" t="n">
        <v>27454</v>
      </c>
      <c r="B38" s="0" t="s">
        <v>103</v>
      </c>
      <c r="C38" s="18" t="n">
        <v>27500</v>
      </c>
      <c r="D38" s="19" t="n">
        <v>37257</v>
      </c>
      <c r="E38" s="19" t="n">
        <v>37621</v>
      </c>
      <c r="F38" s="0" t="s">
        <v>42</v>
      </c>
      <c r="G38" s="21"/>
      <c r="H38" s="21"/>
      <c r="I38" s="21"/>
      <c r="T38" s="18" t="n">
        <v>27500</v>
      </c>
      <c r="U38" s="18" t="n">
        <v>27500</v>
      </c>
      <c r="V38" s="18" t="n">
        <v>27500</v>
      </c>
      <c r="W38" s="18" t="n">
        <v>27500</v>
      </c>
      <c r="X38" s="18" t="n">
        <v>27500</v>
      </c>
      <c r="Y38" s="18" t="n">
        <v>27500</v>
      </c>
      <c r="Z38" s="18" t="n">
        <v>27500</v>
      </c>
      <c r="AA38" s="18" t="n">
        <v>27500</v>
      </c>
      <c r="AB38" s="18" t="n">
        <v>27500</v>
      </c>
      <c r="AC38" s="18" t="n">
        <v>27500</v>
      </c>
      <c r="AD38" s="18" t="n">
        <v>27500</v>
      </c>
      <c r="AE38" s="18" t="n">
        <v>27500</v>
      </c>
    </row>
    <row r="39" customFormat="false" ht="12.75" hidden="false" customHeight="false" outlineLevel="0" collapsed="false">
      <c r="A39" s="0" t="n">
        <v>27456</v>
      </c>
      <c r="B39" s="0" t="s">
        <v>122</v>
      </c>
      <c r="C39" s="18" t="n">
        <v>21500</v>
      </c>
      <c r="D39" s="19" t="n">
        <v>37561</v>
      </c>
      <c r="E39" s="19" t="n">
        <v>37621</v>
      </c>
      <c r="F39" s="0" t="s">
        <v>42</v>
      </c>
      <c r="G39" s="21"/>
      <c r="H39" s="21"/>
      <c r="I39" s="21"/>
      <c r="AD39" s="18" t="n">
        <v>21500</v>
      </c>
      <c r="AE39" s="18" t="n">
        <v>21500</v>
      </c>
    </row>
    <row r="40" customFormat="false" ht="12.75" hidden="false" customHeight="false" outlineLevel="0" collapsed="false">
      <c r="A40" s="0" t="n">
        <v>27458</v>
      </c>
      <c r="B40" s="0" t="s">
        <v>124</v>
      </c>
      <c r="C40" s="18" t="n">
        <v>14000</v>
      </c>
      <c r="D40" s="19" t="n">
        <v>37622</v>
      </c>
      <c r="E40" s="19" t="n">
        <v>37986</v>
      </c>
      <c r="F40" s="0" t="s">
        <v>42</v>
      </c>
      <c r="G40" s="21"/>
      <c r="H40" s="21"/>
      <c r="I40" s="21"/>
      <c r="AF40" s="18" t="n">
        <v>14000</v>
      </c>
      <c r="AG40" s="18" t="n">
        <v>14000</v>
      </c>
      <c r="AH40" s="18" t="n">
        <v>14000</v>
      </c>
      <c r="AI40" s="18" t="n">
        <v>14000</v>
      </c>
      <c r="AJ40" s="18" t="n">
        <v>14000</v>
      </c>
      <c r="AK40" s="18" t="n">
        <v>14000</v>
      </c>
      <c r="AL40" s="18" t="n">
        <v>14000</v>
      </c>
      <c r="AM40" s="18" t="n">
        <v>14000</v>
      </c>
      <c r="AN40" s="18" t="n">
        <v>14000</v>
      </c>
      <c r="AO40" s="18" t="n">
        <v>14000</v>
      </c>
      <c r="AP40" s="18" t="n">
        <v>14000</v>
      </c>
      <c r="AQ40" s="18" t="n">
        <v>14000</v>
      </c>
      <c r="AR40" s="18" t="n">
        <v>14000</v>
      </c>
      <c r="AS40" s="18" t="n">
        <v>14000</v>
      </c>
      <c r="AT40" s="18" t="n">
        <v>14000</v>
      </c>
      <c r="AU40" s="18" t="n">
        <v>14000</v>
      </c>
      <c r="AV40" s="18" t="n">
        <v>14000</v>
      </c>
      <c r="AW40" s="18" t="n">
        <v>14000</v>
      </c>
      <c r="AX40" s="18" t="n">
        <v>14000</v>
      </c>
      <c r="AY40" s="18" t="n">
        <v>14000</v>
      </c>
      <c r="AZ40" s="18" t="n">
        <v>14000</v>
      </c>
      <c r="BA40" s="18" t="n">
        <v>14000</v>
      </c>
      <c r="BB40" s="18" t="n">
        <v>14000</v>
      </c>
      <c r="BC40" s="18" t="n">
        <v>14000</v>
      </c>
      <c r="BD40" s="18" t="n">
        <v>14000</v>
      </c>
      <c r="BE40" s="18" t="n">
        <v>14000</v>
      </c>
      <c r="BF40" s="18" t="n">
        <v>14000</v>
      </c>
      <c r="BG40" s="18" t="n">
        <v>14000</v>
      </c>
      <c r="BH40" s="18" t="n">
        <v>14000</v>
      </c>
      <c r="BI40" s="18" t="n">
        <v>14000</v>
      </c>
      <c r="BJ40" s="18" t="n">
        <v>14000</v>
      </c>
      <c r="BK40" s="18" t="n">
        <v>14000</v>
      </c>
      <c r="BL40" s="18" t="n">
        <v>14000</v>
      </c>
      <c r="BM40" s="18" t="n">
        <v>14000</v>
      </c>
      <c r="BN40" s="18" t="n">
        <v>14000</v>
      </c>
      <c r="BO40" s="18" t="n">
        <v>14000</v>
      </c>
    </row>
    <row r="41" customFormat="false" ht="12.75" hidden="false" customHeight="false" outlineLevel="0" collapsed="false">
      <c r="A41" s="0" t="n">
        <v>27453</v>
      </c>
      <c r="B41" s="0" t="s">
        <v>122</v>
      </c>
      <c r="C41" s="18" t="n">
        <v>35000</v>
      </c>
      <c r="D41" s="19" t="n">
        <v>37622</v>
      </c>
      <c r="E41" s="19" t="n">
        <v>38717</v>
      </c>
      <c r="F41" s="0" t="s">
        <v>42</v>
      </c>
      <c r="G41" s="21"/>
      <c r="H41" s="21"/>
      <c r="I41" s="21"/>
      <c r="AF41" s="18" t="n">
        <v>35000</v>
      </c>
      <c r="AG41" s="18" t="n">
        <v>35000</v>
      </c>
      <c r="AH41" s="18" t="n">
        <v>35000</v>
      </c>
      <c r="AI41" s="18" t="n">
        <v>35000</v>
      </c>
      <c r="AJ41" s="18" t="n">
        <v>35000</v>
      </c>
      <c r="AK41" s="18" t="n">
        <v>35000</v>
      </c>
      <c r="AL41" s="18" t="n">
        <v>35000</v>
      </c>
      <c r="AM41" s="18" t="n">
        <v>35000</v>
      </c>
      <c r="AN41" s="18" t="n">
        <v>35000</v>
      </c>
      <c r="AO41" s="18" t="n">
        <v>35000</v>
      </c>
      <c r="AP41" s="18" t="n">
        <v>35000</v>
      </c>
      <c r="AQ41" s="18" t="n">
        <v>35000</v>
      </c>
    </row>
    <row r="42" customFormat="false" ht="12.75" hidden="false" customHeight="false" outlineLevel="0" collapsed="false">
      <c r="A42" s="21" t="n">
        <v>27504</v>
      </c>
      <c r="B42" s="0" t="s">
        <v>33</v>
      </c>
      <c r="C42" s="23" t="n">
        <v>35000</v>
      </c>
      <c r="D42" s="20" t="n">
        <v>37987</v>
      </c>
      <c r="E42" s="20" t="n">
        <v>38717</v>
      </c>
      <c r="F42" s="0" t="s">
        <v>42</v>
      </c>
      <c r="G42" s="21"/>
      <c r="H42" s="21"/>
      <c r="I42" s="21"/>
      <c r="AR42" s="23" t="n">
        <v>35000</v>
      </c>
      <c r="AS42" s="23" t="n">
        <v>35000</v>
      </c>
      <c r="AT42" s="23" t="n">
        <v>35000</v>
      </c>
      <c r="AU42" s="23" t="n">
        <v>35000</v>
      </c>
      <c r="AV42" s="23" t="n">
        <v>35000</v>
      </c>
      <c r="AW42" s="23" t="n">
        <v>35000</v>
      </c>
      <c r="AX42" s="23" t="n">
        <v>35000</v>
      </c>
      <c r="AY42" s="23" t="n">
        <v>35000</v>
      </c>
      <c r="AZ42" s="23" t="n">
        <v>35000</v>
      </c>
      <c r="BA42" s="23" t="n">
        <v>35000</v>
      </c>
      <c r="BB42" s="23" t="n">
        <v>35000</v>
      </c>
      <c r="BC42" s="23" t="n">
        <v>35000</v>
      </c>
      <c r="BD42" s="23" t="n">
        <v>35000</v>
      </c>
      <c r="BE42" s="23" t="n">
        <v>35000</v>
      </c>
      <c r="BF42" s="23" t="n">
        <v>35000</v>
      </c>
      <c r="BG42" s="23" t="n">
        <v>35000</v>
      </c>
      <c r="BH42" s="23" t="n">
        <v>35000</v>
      </c>
      <c r="BI42" s="23" t="n">
        <v>35000</v>
      </c>
      <c r="BJ42" s="23" t="n">
        <v>35000</v>
      </c>
      <c r="BK42" s="23" t="n">
        <v>35000</v>
      </c>
      <c r="BL42" s="23" t="n">
        <v>35000</v>
      </c>
      <c r="BM42" s="23" t="n">
        <v>35000</v>
      </c>
      <c r="BN42" s="23" t="n">
        <v>35000</v>
      </c>
      <c r="BO42" s="23" t="n">
        <v>35000</v>
      </c>
    </row>
    <row r="43" customFormat="false" ht="12.75" hidden="false" customHeight="false" outlineLevel="0" collapsed="false">
      <c r="A43" s="21" t="n">
        <v>27581</v>
      </c>
      <c r="B43" s="0" t="s">
        <v>121</v>
      </c>
      <c r="C43" s="23" t="s">
        <v>59</v>
      </c>
      <c r="D43" s="20" t="n">
        <v>37196</v>
      </c>
      <c r="E43" s="20" t="n">
        <v>37925</v>
      </c>
      <c r="F43" s="0" t="s">
        <v>42</v>
      </c>
      <c r="G43" s="21"/>
      <c r="H43" s="21"/>
      <c r="I43" s="21"/>
      <c r="R43" s="18" t="n">
        <v>27500</v>
      </c>
      <c r="S43" s="18" t="n">
        <v>14000</v>
      </c>
      <c r="W43" s="18" t="n">
        <v>14000</v>
      </c>
      <c r="X43" s="18" t="n">
        <v>14000</v>
      </c>
      <c r="Y43" s="18" t="n">
        <v>14000</v>
      </c>
      <c r="Z43" s="18" t="n">
        <v>14000</v>
      </c>
      <c r="AA43" s="18" t="n">
        <v>14000</v>
      </c>
      <c r="AB43" s="18" t="n">
        <v>14000</v>
      </c>
      <c r="AC43" s="18" t="n">
        <v>14000</v>
      </c>
      <c r="AI43" s="18" t="n">
        <v>14000</v>
      </c>
      <c r="AJ43" s="18" t="n">
        <v>14000</v>
      </c>
      <c r="AK43" s="18" t="n">
        <v>14000</v>
      </c>
      <c r="AL43" s="18" t="n">
        <v>14000</v>
      </c>
      <c r="AM43" s="18" t="n">
        <v>14000</v>
      </c>
      <c r="AN43" s="18" t="n">
        <v>14000</v>
      </c>
      <c r="AO43" s="18" t="n">
        <v>14000</v>
      </c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</row>
    <row r="44" customFormat="false" ht="12.75" hidden="false" customHeight="false" outlineLevel="0" collapsed="false">
      <c r="A44" s="21" t="n">
        <v>27566</v>
      </c>
      <c r="B44" s="0" t="s">
        <v>80</v>
      </c>
      <c r="C44" s="23" t="n">
        <v>20000</v>
      </c>
      <c r="D44" s="20" t="n">
        <v>37316</v>
      </c>
      <c r="E44" s="20" t="n">
        <v>39172</v>
      </c>
      <c r="F44" s="0" t="s">
        <v>23</v>
      </c>
      <c r="G44" s="20" t="n">
        <v>38807</v>
      </c>
      <c r="H44" s="21"/>
      <c r="I44" s="21"/>
      <c r="R44" s="18"/>
      <c r="S44" s="18"/>
      <c r="V44" s="18" t="n">
        <v>20000</v>
      </c>
      <c r="W44" s="18" t="n">
        <v>20000</v>
      </c>
      <c r="X44" s="18" t="n">
        <v>20000</v>
      </c>
      <c r="Y44" s="18" t="n">
        <v>20000</v>
      </c>
      <c r="Z44" s="18" t="n">
        <v>20000</v>
      </c>
      <c r="AA44" s="18" t="n">
        <v>20000</v>
      </c>
      <c r="AB44" s="18" t="n">
        <v>20000</v>
      </c>
      <c r="AC44" s="18" t="n">
        <v>20000</v>
      </c>
      <c r="AD44" s="18" t="n">
        <v>20000</v>
      </c>
      <c r="AE44" s="18" t="n">
        <v>20000</v>
      </c>
      <c r="AF44" s="18" t="n">
        <v>20000</v>
      </c>
      <c r="AG44" s="18" t="n">
        <v>20000</v>
      </c>
      <c r="AH44" s="18" t="n">
        <v>20000</v>
      </c>
      <c r="AI44" s="18" t="n">
        <v>20000</v>
      </c>
      <c r="AJ44" s="18" t="n">
        <v>20000</v>
      </c>
      <c r="AK44" s="18" t="n">
        <v>20000</v>
      </c>
      <c r="AL44" s="18" t="n">
        <v>20000</v>
      </c>
      <c r="AM44" s="18" t="n">
        <v>20000</v>
      </c>
      <c r="AN44" s="18" t="n">
        <v>20000</v>
      </c>
      <c r="AO44" s="18" t="n">
        <v>20000</v>
      </c>
      <c r="AP44" s="18" t="n">
        <v>20000</v>
      </c>
      <c r="AQ44" s="18" t="n">
        <v>20000</v>
      </c>
      <c r="AR44" s="18" t="n">
        <v>20000</v>
      </c>
      <c r="AS44" s="18" t="n">
        <v>20000</v>
      </c>
      <c r="AT44" s="18" t="n">
        <v>20000</v>
      </c>
      <c r="AU44" s="18" t="n">
        <v>20000</v>
      </c>
      <c r="AV44" s="18" t="n">
        <v>20000</v>
      </c>
      <c r="AW44" s="18" t="n">
        <v>20000</v>
      </c>
      <c r="AX44" s="18" t="n">
        <v>20000</v>
      </c>
      <c r="AY44" s="18" t="n">
        <v>20000</v>
      </c>
      <c r="AZ44" s="18" t="n">
        <v>20000</v>
      </c>
      <c r="BA44" s="18" t="n">
        <v>20000</v>
      </c>
      <c r="BB44" s="18" t="n">
        <v>20000</v>
      </c>
      <c r="BC44" s="18" t="n">
        <v>20000</v>
      </c>
      <c r="BD44" s="18" t="n">
        <v>20000</v>
      </c>
      <c r="BE44" s="18" t="n">
        <v>20000</v>
      </c>
      <c r="BF44" s="18" t="n">
        <v>20000</v>
      </c>
      <c r="BG44" s="18" t="n">
        <v>20000</v>
      </c>
      <c r="BH44" s="18" t="n">
        <v>20000</v>
      </c>
      <c r="BI44" s="18" t="n">
        <v>20000</v>
      </c>
      <c r="BJ44" s="18" t="n">
        <v>20000</v>
      </c>
      <c r="BK44" s="18" t="n">
        <v>20000</v>
      </c>
      <c r="BL44" s="18" t="n">
        <v>20000</v>
      </c>
      <c r="BM44" s="18" t="n">
        <v>20000</v>
      </c>
      <c r="BN44" s="18" t="n">
        <v>20000</v>
      </c>
      <c r="BO44" s="18" t="n">
        <v>20000</v>
      </c>
    </row>
    <row r="45" customFormat="false" ht="12.75" hidden="false" customHeight="false" outlineLevel="0" collapsed="false">
      <c r="A45" s="21"/>
      <c r="B45" s="0" t="s">
        <v>133</v>
      </c>
      <c r="C45" s="23" t="n">
        <v>3400</v>
      </c>
      <c r="D45" s="20"/>
      <c r="E45" s="20"/>
      <c r="F45" s="20"/>
      <c r="G45" s="20"/>
      <c r="H45" s="20"/>
      <c r="I45" s="20"/>
      <c r="J45" s="54" t="n">
        <v>3400</v>
      </c>
      <c r="K45" s="54" t="n">
        <v>3400</v>
      </c>
      <c r="L45" s="54" t="n">
        <v>3400</v>
      </c>
      <c r="M45" s="54" t="n">
        <v>3400</v>
      </c>
      <c r="N45" s="54" t="n">
        <v>3400</v>
      </c>
      <c r="O45" s="54" t="n">
        <v>3400</v>
      </c>
      <c r="P45" s="54" t="n">
        <v>3400</v>
      </c>
      <c r="Q45" s="54" t="n">
        <v>3400</v>
      </c>
      <c r="R45" s="54" t="n">
        <v>3400</v>
      </c>
      <c r="S45" s="54" t="n">
        <v>3400</v>
      </c>
      <c r="T45" s="54" t="n">
        <v>3400</v>
      </c>
      <c r="U45" s="54" t="n">
        <v>3400</v>
      </c>
      <c r="V45" s="54" t="n">
        <v>3400</v>
      </c>
      <c r="W45" s="54" t="n">
        <v>3400</v>
      </c>
      <c r="X45" s="54" t="n">
        <v>3400</v>
      </c>
      <c r="Y45" s="54" t="n">
        <v>3400</v>
      </c>
      <c r="Z45" s="54" t="n">
        <v>3400</v>
      </c>
      <c r="AA45" s="54" t="n">
        <v>3400</v>
      </c>
      <c r="AB45" s="54" t="n">
        <v>3400</v>
      </c>
      <c r="AC45" s="54" t="n">
        <v>3400</v>
      </c>
      <c r="AD45" s="54" t="n">
        <v>3400</v>
      </c>
      <c r="AE45" s="54" t="n">
        <v>3400</v>
      </c>
      <c r="AF45" s="54" t="n">
        <v>3400</v>
      </c>
      <c r="AG45" s="54" t="n">
        <v>3400</v>
      </c>
      <c r="AH45" s="54" t="n">
        <v>3400</v>
      </c>
      <c r="AI45" s="54" t="n">
        <v>3400</v>
      </c>
      <c r="AJ45" s="54" t="n">
        <v>3400</v>
      </c>
      <c r="AK45" s="54" t="n">
        <v>3400</v>
      </c>
      <c r="AL45" s="54" t="n">
        <v>3400</v>
      </c>
      <c r="AM45" s="54" t="n">
        <v>3400</v>
      </c>
      <c r="AN45" s="54" t="n">
        <v>3400</v>
      </c>
      <c r="AO45" s="54" t="n">
        <v>3400</v>
      </c>
      <c r="AP45" s="54" t="n">
        <v>3400</v>
      </c>
      <c r="AQ45" s="54" t="n">
        <v>3400</v>
      </c>
      <c r="AR45" s="54" t="n">
        <v>3400</v>
      </c>
      <c r="AS45" s="54" t="n">
        <v>3400</v>
      </c>
      <c r="AT45" s="54" t="n">
        <v>3400</v>
      </c>
      <c r="AU45" s="54" t="n">
        <v>3400</v>
      </c>
      <c r="AV45" s="54" t="n">
        <v>3400</v>
      </c>
      <c r="AW45" s="54" t="n">
        <v>3400</v>
      </c>
      <c r="AX45" s="54" t="n">
        <v>3400</v>
      </c>
      <c r="AY45" s="54" t="n">
        <v>3400</v>
      </c>
      <c r="AZ45" s="54" t="n">
        <v>3400</v>
      </c>
      <c r="BA45" s="54" t="n">
        <v>3400</v>
      </c>
      <c r="BB45" s="54" t="n">
        <v>3400</v>
      </c>
      <c r="BC45" s="54" t="n">
        <v>3400</v>
      </c>
      <c r="BD45" s="54" t="n">
        <v>3400</v>
      </c>
      <c r="BE45" s="54" t="n">
        <v>3400</v>
      </c>
      <c r="BF45" s="54" t="n">
        <v>3400</v>
      </c>
      <c r="BG45" s="54" t="n">
        <v>3400</v>
      </c>
      <c r="BH45" s="54" t="n">
        <v>3400</v>
      </c>
      <c r="BI45" s="54" t="n">
        <v>3400</v>
      </c>
      <c r="BJ45" s="54" t="n">
        <v>3400</v>
      </c>
      <c r="BK45" s="54" t="n">
        <v>3400</v>
      </c>
      <c r="BL45" s="54" t="n">
        <v>3400</v>
      </c>
      <c r="BM45" s="54" t="n">
        <v>3400</v>
      </c>
      <c r="BN45" s="54" t="n">
        <v>3400</v>
      </c>
      <c r="BO45" s="54" t="n">
        <v>3400</v>
      </c>
    </row>
    <row r="46" customFormat="false" ht="12.75" hidden="false" customHeight="false" outlineLevel="0" collapsed="false">
      <c r="C46" s="55"/>
      <c r="J46" s="18" t="n">
        <f aca="false">SUM(J9:J45)</f>
        <v>1090000</v>
      </c>
      <c r="K46" s="18" t="n">
        <f aca="false">SUM(K9:K45)</f>
        <v>1090000</v>
      </c>
      <c r="L46" s="18" t="n">
        <f aca="false">SUM(L9:L45)</f>
        <v>1090000</v>
      </c>
      <c r="M46" s="18" t="n">
        <f aca="false">SUM(M9:M45)</f>
        <v>1090000</v>
      </c>
      <c r="N46" s="18" t="n">
        <f aca="false">SUM(N9:N45)</f>
        <v>1090000</v>
      </c>
      <c r="O46" s="18" t="n">
        <f aca="false">SUM(O9:O45)</f>
        <v>1090000</v>
      </c>
      <c r="P46" s="18" t="n">
        <f aca="false">SUM(P9:P45)</f>
        <v>1090000</v>
      </c>
      <c r="Q46" s="18" t="n">
        <f aca="false">SUM(Q9:Q45)</f>
        <v>1090000</v>
      </c>
      <c r="R46" s="18" t="n">
        <f aca="false">SUM(R9:R45)</f>
        <v>1090000</v>
      </c>
      <c r="S46" s="18" t="n">
        <f aca="false">SUM(S9:S45)</f>
        <v>1090000</v>
      </c>
      <c r="T46" s="18" t="n">
        <f aca="false">SUM(T9:T45)</f>
        <v>1090000</v>
      </c>
      <c r="U46" s="18" t="n">
        <f aca="false">SUM(U9:U45)</f>
        <v>1090000</v>
      </c>
      <c r="V46" s="18" t="n">
        <f aca="false">SUM(V9:V45)</f>
        <v>1090000</v>
      </c>
      <c r="W46" s="18" t="n">
        <f aca="false">SUM(W9:W45)</f>
        <v>1090000</v>
      </c>
      <c r="X46" s="18" t="n">
        <f aca="false">SUM(X9:X45)</f>
        <v>1090000</v>
      </c>
      <c r="Y46" s="18" t="n">
        <f aca="false">SUM(Y9:Y45)</f>
        <v>1090000</v>
      </c>
      <c r="Z46" s="18" t="n">
        <f aca="false">SUM(Z9:Z45)</f>
        <v>1090000</v>
      </c>
      <c r="AA46" s="18" t="n">
        <f aca="false">SUM(AA9:AA45)</f>
        <v>1090000</v>
      </c>
      <c r="AB46" s="18" t="n">
        <f aca="false">SUM(AB9:AB45)</f>
        <v>1090000</v>
      </c>
      <c r="AC46" s="18" t="n">
        <f aca="false">SUM(AC9:AC45)</f>
        <v>1090000</v>
      </c>
      <c r="AD46" s="18" t="n">
        <f aca="false">SUM(AD9:AD45)</f>
        <v>1090000</v>
      </c>
      <c r="AE46" s="18" t="n">
        <f aca="false">SUM(AE9:AE45)</f>
        <v>1090000</v>
      </c>
      <c r="AF46" s="18" t="n">
        <f aca="false">SUM(AF9:AF45)</f>
        <v>1090000</v>
      </c>
      <c r="AG46" s="18" t="n">
        <f aca="false">SUM(AG9:AG45)</f>
        <v>1090000</v>
      </c>
      <c r="AH46" s="18" t="n">
        <f aca="false">SUM(AH9:AH45)</f>
        <v>1090000</v>
      </c>
      <c r="AI46" s="18" t="n">
        <f aca="false">SUM(AI9:AI45)</f>
        <v>1090000</v>
      </c>
      <c r="AJ46" s="18" t="n">
        <f aca="false">SUM(AJ9:AJ45)</f>
        <v>1090000</v>
      </c>
      <c r="AK46" s="18" t="n">
        <f aca="false">SUM(AK9:AK45)</f>
        <v>1090000</v>
      </c>
      <c r="AL46" s="18" t="n">
        <f aca="false">SUM(AL9:AL45)</f>
        <v>1090000</v>
      </c>
      <c r="AM46" s="18" t="n">
        <f aca="false">SUM(AM9:AM45)</f>
        <v>1090000</v>
      </c>
      <c r="AN46" s="18" t="n">
        <f aca="false">SUM(AN9:AN45)</f>
        <v>1090000</v>
      </c>
      <c r="AO46" s="18" t="n">
        <f aca="false">SUM(AO9:AO45)</f>
        <v>1090000</v>
      </c>
      <c r="AP46" s="18" t="n">
        <f aca="false">SUM(AP9:AP45)</f>
        <v>1090000</v>
      </c>
      <c r="AQ46" s="18" t="n">
        <f aca="false">SUM(AQ9:AQ45)</f>
        <v>1090000</v>
      </c>
      <c r="AR46" s="18" t="n">
        <f aca="false">SUM(AR9:AR45)</f>
        <v>1090000</v>
      </c>
      <c r="AS46" s="18" t="n">
        <f aca="false">SUM(AS9:AS45)</f>
        <v>1090000</v>
      </c>
      <c r="AT46" s="18" t="n">
        <f aca="false">SUM(AT9:AT45)</f>
        <v>1090000</v>
      </c>
      <c r="AU46" s="18" t="n">
        <f aca="false">SUM(AU9:AU45)</f>
        <v>1076000</v>
      </c>
      <c r="AV46" s="18" t="n">
        <f aca="false">SUM(AV9:AV45)</f>
        <v>1076000</v>
      </c>
      <c r="AW46" s="18" t="n">
        <f aca="false">SUM(AW9:AW45)</f>
        <v>1076000</v>
      </c>
      <c r="AX46" s="18" t="n">
        <f aca="false">SUM(AX9:AX45)</f>
        <v>1076000</v>
      </c>
      <c r="AY46" s="18" t="n">
        <f aca="false">SUM(AY9:AY45)</f>
        <v>1076000</v>
      </c>
      <c r="AZ46" s="18" t="n">
        <f aca="false">SUM(AZ9:AZ45)</f>
        <v>1076000</v>
      </c>
      <c r="BA46" s="18" t="n">
        <f aca="false">SUM(BA9:BA45)</f>
        <v>1076000</v>
      </c>
      <c r="BB46" s="18" t="n">
        <f aca="false">SUM(BB9:BB45)</f>
        <v>1090000</v>
      </c>
      <c r="BC46" s="18" t="n">
        <f aca="false">SUM(BC9:BC45)</f>
        <v>1090000</v>
      </c>
      <c r="BD46" s="18" t="n">
        <f aca="false">SUM(BD9:BD45)</f>
        <v>1090000</v>
      </c>
      <c r="BE46" s="18" t="n">
        <f aca="false">SUM(BE9:BE45)</f>
        <v>1090000</v>
      </c>
      <c r="BF46" s="18" t="n">
        <f aca="false">SUM(BF9:BF45)</f>
        <v>1090000</v>
      </c>
      <c r="BG46" s="18" t="n">
        <f aca="false">SUM(BG9:BG45)</f>
        <v>1076000</v>
      </c>
      <c r="BH46" s="18" t="n">
        <f aca="false">SUM(BH9:BH45)</f>
        <v>1029500</v>
      </c>
      <c r="BI46" s="18" t="n">
        <f aca="false">SUM(BI9:BI45)</f>
        <v>1029500</v>
      </c>
      <c r="BJ46" s="18" t="n">
        <f aca="false">SUM(BJ9:BJ45)</f>
        <v>1029500</v>
      </c>
      <c r="BK46" s="18" t="n">
        <f aca="false">SUM(BK9:BK45)</f>
        <v>1029500</v>
      </c>
      <c r="BL46" s="18" t="n">
        <f aca="false">SUM(BL9:BL45)</f>
        <v>1029500</v>
      </c>
      <c r="BM46" s="18" t="n">
        <f aca="false">SUM(BM9:BM45)</f>
        <v>1029500</v>
      </c>
      <c r="BN46" s="18" t="n">
        <f aca="false">SUM(BN9:BN45)</f>
        <v>1043500</v>
      </c>
      <c r="BO46" s="18" t="n">
        <f aca="false">SUM(BO9:BO45)</f>
        <v>1043500</v>
      </c>
    </row>
    <row r="48" customFormat="false" ht="12.75" hidden="false" customHeight="false" outlineLevel="0" collapsed="false">
      <c r="C48" s="55" t="s">
        <v>134</v>
      </c>
      <c r="E48" s="55"/>
      <c r="F48" s="55"/>
      <c r="J48" s="18" t="n">
        <f aca="false">1090000-J46</f>
        <v>0</v>
      </c>
      <c r="K48" s="18" t="n">
        <f aca="false">1090000-K46</f>
        <v>0</v>
      </c>
      <c r="L48" s="18" t="n">
        <f aca="false">1090000-L46</f>
        <v>0</v>
      </c>
      <c r="M48" s="18" t="n">
        <f aca="false">1090000-M46</f>
        <v>0</v>
      </c>
      <c r="N48" s="18" t="n">
        <f aca="false">1090000-N46</f>
        <v>0</v>
      </c>
      <c r="O48" s="18" t="n">
        <f aca="false">1090000-O46</f>
        <v>0</v>
      </c>
      <c r="P48" s="18" t="n">
        <f aca="false">1090000-P46</f>
        <v>0</v>
      </c>
      <c r="Q48" s="18" t="n">
        <f aca="false">1090000-Q46</f>
        <v>0</v>
      </c>
      <c r="R48" s="18" t="n">
        <f aca="false">1090000-R46</f>
        <v>0</v>
      </c>
      <c r="S48" s="18" t="n">
        <f aca="false">1090000-S46</f>
        <v>0</v>
      </c>
      <c r="T48" s="18" t="n">
        <f aca="false">1090000-T46</f>
        <v>0</v>
      </c>
      <c r="U48" s="18" t="n">
        <f aca="false">1090000-U46</f>
        <v>0</v>
      </c>
      <c r="V48" s="18" t="n">
        <f aca="false">1090000-V46</f>
        <v>0</v>
      </c>
      <c r="W48" s="18" t="n">
        <f aca="false">1090000-W46</f>
        <v>0</v>
      </c>
      <c r="X48" s="18" t="n">
        <f aca="false">1090000-X46</f>
        <v>0</v>
      </c>
      <c r="Y48" s="18" t="n">
        <f aca="false">1090000-Y46</f>
        <v>0</v>
      </c>
      <c r="Z48" s="18" t="n">
        <f aca="false">1090000-Z46</f>
        <v>0</v>
      </c>
      <c r="AA48" s="18" t="n">
        <f aca="false">1090000-AA46</f>
        <v>0</v>
      </c>
      <c r="AB48" s="18" t="n">
        <f aca="false">1090000-AB46</f>
        <v>0</v>
      </c>
      <c r="AC48" s="18" t="n">
        <f aca="false">1090000-AC46</f>
        <v>0</v>
      </c>
      <c r="AD48" s="18" t="n">
        <f aca="false">1090000-AD46</f>
        <v>0</v>
      </c>
      <c r="AE48" s="18" t="n">
        <f aca="false">1090000-AE46</f>
        <v>0</v>
      </c>
      <c r="AF48" s="18" t="n">
        <f aca="false">1090000-AF46</f>
        <v>0</v>
      </c>
      <c r="AG48" s="18" t="n">
        <f aca="false">1090000-AG46</f>
        <v>0</v>
      </c>
      <c r="AH48" s="18" t="n">
        <f aca="false">1090000-AH46</f>
        <v>0</v>
      </c>
      <c r="AI48" s="18" t="n">
        <f aca="false">1090000-AI46</f>
        <v>0</v>
      </c>
      <c r="AJ48" s="18" t="n">
        <f aca="false">1090000-AJ46</f>
        <v>0</v>
      </c>
      <c r="AK48" s="18" t="n">
        <f aca="false">1090000-AK46</f>
        <v>0</v>
      </c>
      <c r="AL48" s="18" t="n">
        <f aca="false">1090000-AL46</f>
        <v>0</v>
      </c>
      <c r="AM48" s="18" t="n">
        <f aca="false">1090000-AM46</f>
        <v>0</v>
      </c>
      <c r="AN48" s="18" t="n">
        <f aca="false">1090000-AN46</f>
        <v>0</v>
      </c>
      <c r="AO48" s="18" t="n">
        <f aca="false">1090000-AO46</f>
        <v>0</v>
      </c>
      <c r="AP48" s="18" t="n">
        <f aca="false">1090000-AP46</f>
        <v>0</v>
      </c>
      <c r="AQ48" s="18" t="n">
        <f aca="false">1090000-AQ46</f>
        <v>0</v>
      </c>
      <c r="AR48" s="18" t="n">
        <f aca="false">1090000-AR46</f>
        <v>0</v>
      </c>
      <c r="AS48" s="18" t="n">
        <f aca="false">1090000-AS46</f>
        <v>0</v>
      </c>
      <c r="AT48" s="18" t="n">
        <f aca="false">1090000-AT46</f>
        <v>0</v>
      </c>
      <c r="AU48" s="18" t="n">
        <f aca="false">1090000-AU46</f>
        <v>14000</v>
      </c>
      <c r="AV48" s="18" t="n">
        <f aca="false">1090000-AV46</f>
        <v>14000</v>
      </c>
      <c r="AW48" s="18" t="n">
        <f aca="false">1090000-AW46</f>
        <v>14000</v>
      </c>
      <c r="AX48" s="18" t="n">
        <f aca="false">1090000-AX46</f>
        <v>14000</v>
      </c>
      <c r="AY48" s="18" t="n">
        <f aca="false">1090000-AY46</f>
        <v>14000</v>
      </c>
      <c r="AZ48" s="18" t="n">
        <f aca="false">1090000-AZ46</f>
        <v>14000</v>
      </c>
      <c r="BA48" s="18" t="n">
        <f aca="false">1090000-BA46</f>
        <v>14000</v>
      </c>
      <c r="BB48" s="18" t="n">
        <f aca="false">1090000-BB46</f>
        <v>0</v>
      </c>
      <c r="BC48" s="18" t="n">
        <f aca="false">1090000-BC46</f>
        <v>0</v>
      </c>
      <c r="BD48" s="18" t="n">
        <f aca="false">1090000-BD46</f>
        <v>0</v>
      </c>
      <c r="BE48" s="18" t="n">
        <f aca="false">1090000-BE46</f>
        <v>0</v>
      </c>
      <c r="BF48" s="18" t="n">
        <f aca="false">1090000-BF46</f>
        <v>0</v>
      </c>
      <c r="BG48" s="18" t="n">
        <f aca="false">1090000-BG46</f>
        <v>14000</v>
      </c>
      <c r="BH48" s="18" t="n">
        <f aca="false">1090000-BH46</f>
        <v>60500</v>
      </c>
      <c r="BI48" s="18" t="n">
        <f aca="false">1090000-BI46</f>
        <v>60500</v>
      </c>
      <c r="BJ48" s="18" t="n">
        <f aca="false">1090000-BJ46</f>
        <v>60500</v>
      </c>
      <c r="BK48" s="18" t="n">
        <f aca="false">1090000-BK46</f>
        <v>60500</v>
      </c>
      <c r="BL48" s="18" t="n">
        <f aca="false">1090000-BL46</f>
        <v>60500</v>
      </c>
      <c r="BM48" s="18" t="n">
        <f aca="false">1090000-BM46</f>
        <v>60500</v>
      </c>
      <c r="BN48" s="18" t="n">
        <f aca="false">1090000-BN46</f>
        <v>46500</v>
      </c>
      <c r="BO48" s="18" t="n">
        <f aca="false">1090000-BO46</f>
        <v>46500</v>
      </c>
    </row>
    <row r="49" customFormat="false" ht="12.75" hidden="false" customHeight="false" outlineLevel="0" collapsed="false">
      <c r="E49" s="55"/>
      <c r="F49" s="55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</row>
    <row r="50" customFormat="false" ht="12.75" hidden="false" customHeight="false" outlineLevel="0" collapsed="false">
      <c r="C50" s="55" t="s">
        <v>135</v>
      </c>
      <c r="E50" s="55"/>
      <c r="F50" s="55"/>
      <c r="J50" s="18" t="n">
        <v>0</v>
      </c>
      <c r="K50" s="18" t="n">
        <v>0</v>
      </c>
      <c r="L50" s="18" t="n">
        <v>0</v>
      </c>
      <c r="M50" s="18" t="n">
        <v>0</v>
      </c>
      <c r="N50" s="18" t="n">
        <v>0</v>
      </c>
      <c r="O50" s="18" t="n">
        <v>0</v>
      </c>
      <c r="P50" s="18" t="n">
        <v>0</v>
      </c>
      <c r="Q50" s="18" t="n">
        <v>0</v>
      </c>
      <c r="R50" s="18" t="n">
        <v>0</v>
      </c>
      <c r="S50" s="18" t="n">
        <v>0</v>
      </c>
      <c r="T50" s="18" t="n">
        <v>0</v>
      </c>
      <c r="U50" s="18" t="n">
        <f aca="false">U34</f>
        <v>20000</v>
      </c>
      <c r="V50" s="18" t="n">
        <f aca="false">V34</f>
        <v>20000</v>
      </c>
      <c r="W50" s="18" t="n">
        <f aca="false">W34+W23</f>
        <v>28000</v>
      </c>
      <c r="X50" s="18" t="n">
        <f aca="false">X34+X23</f>
        <v>28000</v>
      </c>
      <c r="Y50" s="18" t="n">
        <f aca="false">Y34+Y23</f>
        <v>28000</v>
      </c>
      <c r="Z50" s="18" t="n">
        <f aca="false">Z34+Z23</f>
        <v>28000</v>
      </c>
      <c r="AA50" s="18" t="n">
        <f aca="false">AA34+AA23</f>
        <v>28000</v>
      </c>
      <c r="AB50" s="18" t="n">
        <f aca="false">AB34+AB23</f>
        <v>28000</v>
      </c>
      <c r="AC50" s="18" t="n">
        <f aca="false">AC34+AC23</f>
        <v>28000</v>
      </c>
      <c r="AD50" s="18" t="n">
        <f aca="false">AD34+AD23+AD21+AD17</f>
        <v>89000</v>
      </c>
      <c r="AE50" s="18" t="n">
        <f aca="false">AE34+AE23+AE21+AE17</f>
        <v>89000</v>
      </c>
      <c r="AF50" s="18" t="n">
        <f aca="false">AF34+AF23+AF21+AF17+AF16</f>
        <v>114000</v>
      </c>
      <c r="AG50" s="18" t="n">
        <f aca="false">AG34+AG23+AG21+AG17+AG16</f>
        <v>114000</v>
      </c>
      <c r="AH50" s="18" t="n">
        <f aca="false">AH34+AH23+AH21+AH17+AH16</f>
        <v>114000</v>
      </c>
      <c r="AI50" s="18" t="n">
        <f aca="false">AI34+AI23+AI21+AI17+AI16</f>
        <v>114000</v>
      </c>
      <c r="AJ50" s="18" t="n">
        <f aca="false">AJ34+AJ23+AJ21+AJ17+AJ16</f>
        <v>114000</v>
      </c>
      <c r="AK50" s="18" t="n">
        <f aca="false">AK34+AK23+AK21+AK17+AK16+AK19</f>
        <v>122600</v>
      </c>
      <c r="AL50" s="18" t="n">
        <f aca="false">AL34+AL23+AL21+AL17+AL16+AL19</f>
        <v>122600</v>
      </c>
      <c r="AM50" s="18" t="n">
        <f aca="false">AM34+AM23+AM21+AM17+AM16+AM19</f>
        <v>122600</v>
      </c>
      <c r="AN50" s="18" t="n">
        <f aca="false">AN34+AN23+AN21+AN17+AN16+AN19</f>
        <v>122600</v>
      </c>
      <c r="AO50" s="18" t="n">
        <f aca="false">AO34+AO23+AO21+AO17+AO16+AO19</f>
        <v>122600</v>
      </c>
      <c r="AP50" s="18" t="n">
        <f aca="false">AP34+AP23+AP21+AP20+AP19+AP17+AP16</f>
        <v>192600</v>
      </c>
      <c r="AQ50" s="18" t="n">
        <f aca="false">AQ34+AQ23+AQ21+AQ20+AQ19+AQ17+AQ16</f>
        <v>192600</v>
      </c>
      <c r="AR50" s="18" t="n">
        <f aca="false">AR34+AR23+AR21+AR20+AR19+AR17+AR16</f>
        <v>192600</v>
      </c>
      <c r="AS50" s="18" t="n">
        <f aca="false">AS34+AS23+AS21+AS20+AS19+AS17+AS16</f>
        <v>192600</v>
      </c>
      <c r="AT50" s="18" t="n">
        <f aca="false">AT34+AT23+AT21+AT20+AT19+AT17+AT16</f>
        <v>192600</v>
      </c>
      <c r="AU50" s="18" t="n">
        <f aca="false">AU34+AU23+AU21+AU20+AU19+AU17+AU16+AU25</f>
        <v>212600</v>
      </c>
      <c r="AV50" s="18" t="n">
        <f aca="false">AV34+AV23+AV21+AV20+AV19+AV17+AV16+AV25</f>
        <v>212600</v>
      </c>
      <c r="AW50" s="18" t="n">
        <f aca="false">AW34+AW23+AW21+AW20+AW19+AW17+AW16+AW25</f>
        <v>212600</v>
      </c>
      <c r="AX50" s="18" t="n">
        <f aca="false">AX34+AX23+AX21+AX20+AX19+AX17+AX16+AX25</f>
        <v>212600</v>
      </c>
      <c r="AY50" s="18" t="n">
        <f aca="false">AY34+AY23+AY21+AY20+AY19+AY17+AY16+AY25</f>
        <v>212600</v>
      </c>
      <c r="AZ50" s="18" t="n">
        <f aca="false">AZ34+AZ23+AZ21+AZ20+AZ19+AZ17+AZ16+AZ25</f>
        <v>212600</v>
      </c>
      <c r="BA50" s="18" t="n">
        <f aca="false">BA34+BA23+BA21+BA20+BA19+BA17+BA16+BA25</f>
        <v>212600</v>
      </c>
      <c r="BB50" s="18" t="n">
        <f aca="false">BB34+BB23+BB21+BB20+BB19+BB17+BB16+BB25</f>
        <v>212600</v>
      </c>
      <c r="BC50" s="18" t="n">
        <f aca="false">BC34+BC23+BC21+BC20+BC19+BC17+BC16+BC25</f>
        <v>212600</v>
      </c>
      <c r="BD50" s="18" t="n">
        <f aca="false">BD34+BD23+BD21+BD20+BD19+BD17+BD16+BD25+BD10+BD11</f>
        <v>212600</v>
      </c>
      <c r="BE50" s="18" t="n">
        <f aca="false">BE34+BE23+BE21+BE20+BE19+BE17+BE16+BE25+BE10+BE11</f>
        <v>212600</v>
      </c>
      <c r="BF50" s="18" t="n">
        <f aca="false">BF34+BF23+BF21+BF20+BF19+BF17+BF16+BF25+BF10+BF11</f>
        <v>212600</v>
      </c>
      <c r="BG50" s="18" t="n">
        <f aca="false">BG34+BG23+BG21+BG20+BG19+BG17+BG16+BG25+BG10+BG11</f>
        <v>212600</v>
      </c>
      <c r="BH50" s="18" t="n">
        <f aca="false">BH34+BH23+BH21+BH20+BH19+BH17+BH16+BH25+BH10+BH11+BH30+BH31</f>
        <v>262600</v>
      </c>
      <c r="BI50" s="18" t="n">
        <f aca="false">BI34+BI23+BI21+BI20+BI19+BI17+BI16+BI25+BI10+BI11+BI30+BI31</f>
        <v>262600</v>
      </c>
      <c r="BJ50" s="18" t="n">
        <f aca="false">BJ34+BJ23+BJ21+BJ20+BJ19+BJ17+BJ16+BJ25+BJ10+BJ11+BJ30+BJ31</f>
        <v>262600</v>
      </c>
      <c r="BK50" s="18" t="n">
        <f aca="false">BK34+BK23+BK21+BK20+BK19+BK17+BK16+BK25+BK10+BK11+BK30+BK31</f>
        <v>262600</v>
      </c>
      <c r="BL50" s="18" t="n">
        <f aca="false">BL34+BL23+BL21+BL20+BL19+BL17+BL16+BL25+BL10+BL11+BL30+BL31</f>
        <v>262600</v>
      </c>
      <c r="BM50" s="18" t="n">
        <f aca="false">BM34+BM23+BM21+BM20+BM19+BM17+BM16+BM25+BM10+BM11+BM30+BM31</f>
        <v>262600</v>
      </c>
      <c r="BN50" s="18" t="n">
        <f aca="false">BN34+BN23+BN21+BN20+BN19+BN17+BN16+BN25+BN30+BN31+BN29+BN9+BN10+BN11</f>
        <v>608600</v>
      </c>
      <c r="BO50" s="18" t="n">
        <f aca="false">BO34+BO23+BO21+BO20+BO19+BO17+BO16+BO25+BO30+BO31+BO29+BO9+BO10+BO11</f>
        <v>608600</v>
      </c>
    </row>
    <row r="51" customFormat="false" ht="12.75" hidden="false" customHeight="false" outlineLevel="0" collapsed="false">
      <c r="E51" s="55"/>
      <c r="F51" s="55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</row>
    <row r="52" customFormat="false" ht="12.75" hidden="false" customHeight="false" outlineLevel="0" collapsed="false">
      <c r="C52" s="55" t="s">
        <v>136</v>
      </c>
      <c r="E52" s="55"/>
      <c r="F52" s="55"/>
      <c r="J52" s="18" t="n">
        <f aca="false">SUM(J9:J45)</f>
        <v>1090000</v>
      </c>
      <c r="K52" s="18" t="n">
        <f aca="false">SUM(K9:K45)</f>
        <v>1090000</v>
      </c>
      <c r="L52" s="18" t="n">
        <f aca="false">SUM(L9:L45)</f>
        <v>1090000</v>
      </c>
      <c r="M52" s="18" t="n">
        <f aca="false">SUM(M9:M45)</f>
        <v>1090000</v>
      </c>
      <c r="N52" s="18" t="n">
        <f aca="false">SUM(N9:N45)</f>
        <v>1090000</v>
      </c>
      <c r="O52" s="18" t="n">
        <f aca="false">SUM(O9:O45)</f>
        <v>1090000</v>
      </c>
      <c r="P52" s="18" t="n">
        <f aca="false">SUM(P9:P45)</f>
        <v>1090000</v>
      </c>
      <c r="Q52" s="18" t="n">
        <f aca="false">SUM(Q9:Q45)</f>
        <v>1090000</v>
      </c>
      <c r="R52" s="18" t="n">
        <f aca="false">SUM(R9:R45)</f>
        <v>1090000</v>
      </c>
      <c r="S52" s="18" t="n">
        <f aca="false">SUM(S9:S45)</f>
        <v>1090000</v>
      </c>
      <c r="T52" s="18" t="n">
        <f aca="false">SUM(T9:T45)</f>
        <v>1090000</v>
      </c>
      <c r="U52" s="18" t="n">
        <f aca="false">SUM(U9:U45)-U34</f>
        <v>1070000</v>
      </c>
      <c r="V52" s="18" t="n">
        <f aca="false">SUM(V9:V45)-V34</f>
        <v>1070000</v>
      </c>
      <c r="W52" s="18" t="n">
        <f aca="false">SUM(W9:W45)-(W23+W34)</f>
        <v>1062000</v>
      </c>
      <c r="X52" s="18" t="n">
        <f aca="false">SUM(X9:X45)-(X23+X34)</f>
        <v>1062000</v>
      </c>
      <c r="Y52" s="18" t="n">
        <f aca="false">SUM(Y9:Y45)-(Y23+Y34)</f>
        <v>1062000</v>
      </c>
      <c r="Z52" s="18" t="n">
        <f aca="false">SUM(Z9:Z45)-(Z23+Z34)</f>
        <v>1062000</v>
      </c>
      <c r="AA52" s="18" t="n">
        <f aca="false">SUM(AA9:AA45)-(AA23+AA34)</f>
        <v>1062000</v>
      </c>
      <c r="AB52" s="18" t="n">
        <f aca="false">SUM(AB9:AB45)-(AB23+AB34)</f>
        <v>1062000</v>
      </c>
      <c r="AC52" s="18" t="n">
        <f aca="false">SUM(AC9:AC45)-(AC23+AC34)</f>
        <v>1062000</v>
      </c>
      <c r="AD52" s="18" t="n">
        <f aca="false">SUM(AD9:AD45)-(AD23+AD34+AD21+AD17)</f>
        <v>1001000</v>
      </c>
      <c r="AE52" s="18" t="n">
        <f aca="false">SUM(AE9:AE45)-(AE23+AE34+AE21+AE17)</f>
        <v>1001000</v>
      </c>
      <c r="AF52" s="18" t="n">
        <f aca="false">SUM(AF9:AF45)-(AF23+AF34+AF21+AF17+AF16)</f>
        <v>976000</v>
      </c>
      <c r="AG52" s="18" t="n">
        <f aca="false">SUM(AG9:AG45)-(AG23+AG34+AG21+AG17+AG16)</f>
        <v>976000</v>
      </c>
      <c r="AH52" s="18" t="n">
        <f aca="false">SUM(AH9:AH45)-(AH23+AH34+AH21+AH17+AH16)</f>
        <v>976000</v>
      </c>
      <c r="AI52" s="18" t="n">
        <f aca="false">SUM(AI9:AI45)-(AI23+AI34+AI21+AI17+AI16)</f>
        <v>976000</v>
      </c>
      <c r="AJ52" s="18" t="n">
        <f aca="false">SUM(AJ9:AJ45)-(AJ23+AJ34+AJ21+AJ17+AJ16)</f>
        <v>976000</v>
      </c>
      <c r="AK52" s="18" t="n">
        <f aca="false">SUM(AK9:AK45)-(AK23+AK34+AK21+AK17+AK16+AK19)</f>
        <v>967400</v>
      </c>
      <c r="AL52" s="18" t="n">
        <f aca="false">SUM(AL9:AL45)-(AL23+AL34+AL21+AL17+AL16+AL19)</f>
        <v>967400</v>
      </c>
      <c r="AM52" s="18" t="n">
        <f aca="false">SUM(AM9:AM45)-(AM23+AM34+AM21+AM17+AM16+AM19)</f>
        <v>967400</v>
      </c>
      <c r="AN52" s="18" t="n">
        <f aca="false">SUM(AN9:AN45)-(AN23+AN34+AN21+AN17+AN16+AN19)</f>
        <v>967400</v>
      </c>
      <c r="AO52" s="18" t="n">
        <f aca="false">SUM(AO9:AO45)-(AO23+AO34+AO21+AO17+AO16+AO19)</f>
        <v>967400</v>
      </c>
      <c r="AP52" s="18" t="n">
        <f aca="false">SUM(AP9:AP45)-(AP23+AP34+AP21+AP17+AP16+AP19+AP20)</f>
        <v>897400</v>
      </c>
      <c r="AQ52" s="18" t="n">
        <f aca="false">SUM(AQ9:AQ45)-(AQ23+AQ34+AQ21+AQ17+AQ16+AQ19+AQ20)</f>
        <v>897400</v>
      </c>
      <c r="AR52" s="18" t="n">
        <f aca="false">SUM(AR9:AR45)-(AR23+AR34+AR21+AR17+AR16+AR19+AR20)</f>
        <v>897400</v>
      </c>
      <c r="AS52" s="18" t="n">
        <f aca="false">SUM(AS9:AS45)-(AS23+AS34+AS21+AS17+AS16+AS19+AS20)</f>
        <v>897400</v>
      </c>
      <c r="AT52" s="18" t="n">
        <f aca="false">SUM(AT9:AT45)-(AT23+AT34+AT21+AT17+AT16+AT19+AT20)</f>
        <v>897400</v>
      </c>
      <c r="AU52" s="18" t="n">
        <f aca="false">SUM(AU9:AU45)-(AU23+AU34+AU21+AU17+AU16+AU19+AU20+AU25)</f>
        <v>863400</v>
      </c>
      <c r="AV52" s="18" t="n">
        <f aca="false">SUM(AV9:AV45)-(AV23+AV34+AV21+AV17+AV16+AV19+AV20+AV25)</f>
        <v>863400</v>
      </c>
      <c r="AW52" s="18" t="n">
        <f aca="false">SUM(AW9:AW45)-(AW23+AW34+AW21+AW17+AW16+AW19+AW20+AW25)</f>
        <v>863400</v>
      </c>
      <c r="AX52" s="18" t="n">
        <f aca="false">SUM(AX9:AX45)-(AX23+AX34+AX21+AX17+AX16+AX19+AX20+AX25)</f>
        <v>863400</v>
      </c>
      <c r="AY52" s="18" t="n">
        <f aca="false">SUM(AY9:AY45)-(AY23+AY34+AY21+AY17+AY16+AY19+AY20+AY25)</f>
        <v>863400</v>
      </c>
      <c r="AZ52" s="18" t="n">
        <f aca="false">SUM(AZ9:AZ45)-(AZ23+AZ34+AZ21+AZ17+AZ16+AZ19+AZ20+AZ25)</f>
        <v>863400</v>
      </c>
      <c r="BA52" s="18" t="n">
        <f aca="false">SUM(BA9:BA45)-(BA23+BA34+BA21+BA17+BA16+BA19+BA20+BA25)</f>
        <v>863400</v>
      </c>
      <c r="BB52" s="18" t="n">
        <f aca="false">SUM(BB9:BB45)-(BB23+BB34+BB21+BB17+BB16+BB19+BB20+BB25)</f>
        <v>877400</v>
      </c>
      <c r="BC52" s="18" t="n">
        <f aca="false">SUM(BC9:BC45)-(BC23+BC34+BC21+BC17+BC16+BC19+BC20+BC25)</f>
        <v>877400</v>
      </c>
      <c r="BD52" s="18" t="n">
        <f aca="false">SUM(BD9:BD45)-(BD23+BD34+BD21+BD17+BD16+BD19+BD20+BD25+BD10+BD11)</f>
        <v>877400</v>
      </c>
      <c r="BE52" s="18" t="n">
        <f aca="false">SUM(BE9:BE45)-(BE23+BE34+BE21+BE17+BE16+BE19+BE20+BE25+BE10+BE11)</f>
        <v>877400</v>
      </c>
      <c r="BF52" s="18" t="n">
        <f aca="false">SUM(BF9:BF45)-(BF23+BF34+BF21+BF17+BF16+BF19+BF20+BF25+BF10+BF11)</f>
        <v>877400</v>
      </c>
      <c r="BG52" s="18" t="n">
        <f aca="false">SUM(BG9:BG45)-(BG23+BG34+BG21+BG17+BG16+BG19+BG20+BG25+BG10+BG11)</f>
        <v>863400</v>
      </c>
      <c r="BH52" s="18" t="n">
        <f aca="false">SUM(BH9:BH45)-(BH23+BH34+BH21+BH17+BH16+BH19+BH20+BH25+BH10+BH11+BH30+BH31)</f>
        <v>766900</v>
      </c>
      <c r="BI52" s="18" t="n">
        <f aca="false">SUM(BI9:BI45)-(BI23+BI34+BI21+BI17+BI16+BI19+BI20+BI25+BI10+BI11+BI30+BI31)</f>
        <v>766900</v>
      </c>
      <c r="BJ52" s="18" t="n">
        <f aca="false">SUM(BJ9:BJ45)-(BJ23+BJ34+BJ21+BJ17+BJ16+BJ19+BJ20+BJ25+BJ10+BJ11+BJ30+BJ31)</f>
        <v>766900</v>
      </c>
      <c r="BK52" s="18" t="n">
        <f aca="false">SUM(BK9:BK45)-(BK23+BK34+BK21+BK17+BK16+BK19+BK20+BK25+BK10+BK11+BK30+BK31)</f>
        <v>766900</v>
      </c>
      <c r="BL52" s="18" t="n">
        <f aca="false">SUM(BL9:BL45)-(BL23+BL34+BL21+BL17+BL16+BL19+BL20+BL25+BL10+BL11+BL30+BL31)</f>
        <v>766900</v>
      </c>
      <c r="BM52" s="18" t="n">
        <f aca="false">SUM(BM9:BM45)-(BM23+BM34+BM21+BM17+BM16+BM19+BM20+BM25+BM10+BM11+BM30+BM31)</f>
        <v>766900</v>
      </c>
      <c r="BN52" s="18" t="n">
        <f aca="false">SUM(BN9:BN45)-(BN23+BN34+BN21+BN17+BN16+BN19+BN20+BN25+BN10+BN11+BN30+BN31+BN29+BN9)</f>
        <v>434900</v>
      </c>
      <c r="BO52" s="18" t="n">
        <f aca="false">SUM(BO9:BO45)-(BO23+BO34+BO21+BO17+BO16+BO19+BO20+BO25+BO10+BO11+BO30+BO31+BO29+BO9)</f>
        <v>434900</v>
      </c>
      <c r="BP52" s="18"/>
    </row>
    <row r="53" customFormat="false" ht="12.75" hidden="false" customHeight="false" outlineLevel="0" collapsed="false">
      <c r="E53" s="55"/>
      <c r="F53" s="55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</row>
    <row r="54" customFormat="false" ht="12.75" hidden="false" customHeight="false" outlineLevel="0" collapsed="false">
      <c r="E54" s="55"/>
      <c r="F54" s="55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</row>
    <row r="55" customFormat="false" ht="13.5" hidden="false" customHeight="false" outlineLevel="0" collapsed="false">
      <c r="E55" s="55"/>
      <c r="F55" s="55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</row>
    <row r="56" customFormat="false" ht="13.5" hidden="false" customHeight="false" outlineLevel="0" collapsed="false">
      <c r="A56" s="0" t="s">
        <v>10</v>
      </c>
      <c r="B56" s="0" t="s">
        <v>11</v>
      </c>
      <c r="C56" s="0" t="s">
        <v>130</v>
      </c>
      <c r="D56" s="0" t="s">
        <v>131</v>
      </c>
      <c r="E56" s="0" t="s">
        <v>13</v>
      </c>
      <c r="F56" s="0" t="s">
        <v>4</v>
      </c>
      <c r="G56" s="43" t="s">
        <v>132</v>
      </c>
      <c r="H56" s="46" t="n">
        <v>37622</v>
      </c>
      <c r="I56" s="46" t="n">
        <v>37653</v>
      </c>
      <c r="J56" s="46" t="n">
        <v>37681</v>
      </c>
      <c r="K56" s="46" t="n">
        <v>37712</v>
      </c>
      <c r="L56" s="46" t="n">
        <v>37742</v>
      </c>
      <c r="M56" s="46" t="n">
        <v>37773</v>
      </c>
      <c r="N56" s="46" t="n">
        <v>37803</v>
      </c>
      <c r="O56" s="46" t="n">
        <v>37834</v>
      </c>
      <c r="P56" s="46" t="n">
        <v>37865</v>
      </c>
      <c r="Q56" s="46" t="n">
        <v>37895</v>
      </c>
      <c r="R56" s="46" t="n">
        <v>37926</v>
      </c>
      <c r="S56" s="46" t="n">
        <v>37956</v>
      </c>
      <c r="T56" s="46" t="n">
        <v>37987</v>
      </c>
      <c r="U56" s="46" t="n">
        <v>38018</v>
      </c>
      <c r="V56" s="46" t="n">
        <v>38047</v>
      </c>
      <c r="W56" s="46" t="n">
        <v>38078</v>
      </c>
      <c r="X56" s="46" t="n">
        <v>38108</v>
      </c>
      <c r="Y56" s="46" t="n">
        <v>38139</v>
      </c>
      <c r="Z56" s="46" t="n">
        <v>38169</v>
      </c>
      <c r="AA56" s="46" t="n">
        <v>38200</v>
      </c>
      <c r="AB56" s="46" t="n">
        <v>38231</v>
      </c>
      <c r="AC56" s="46" t="n">
        <v>38261</v>
      </c>
      <c r="AD56" s="46" t="n">
        <v>38292</v>
      </c>
      <c r="AE56" s="46" t="n">
        <v>38322</v>
      </c>
    </row>
    <row r="57" customFormat="false" ht="13.5" hidden="false" customHeight="false" outlineLevel="0" collapsed="false"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</row>
    <row r="58" customFormat="false" ht="13.5" hidden="false" customHeight="false" outlineLevel="0" collapsed="false">
      <c r="A58" s="0" t="n">
        <v>8255</v>
      </c>
      <c r="B58" s="0" t="s">
        <v>75</v>
      </c>
      <c r="C58" s="18" t="n">
        <v>306000</v>
      </c>
      <c r="D58" s="19" t="n">
        <v>32782</v>
      </c>
      <c r="E58" s="19" t="n">
        <v>38656</v>
      </c>
      <c r="F58" s="0" t="s">
        <v>23</v>
      </c>
      <c r="G58" s="20" t="n">
        <v>38291</v>
      </c>
      <c r="H58" s="18" t="n">
        <v>306000</v>
      </c>
      <c r="I58" s="18" t="n">
        <v>306000</v>
      </c>
      <c r="J58" s="18" t="n">
        <v>306000</v>
      </c>
      <c r="K58" s="18" t="n">
        <v>306000</v>
      </c>
      <c r="L58" s="18" t="n">
        <v>306000</v>
      </c>
      <c r="M58" s="18" t="n">
        <v>306000</v>
      </c>
      <c r="N58" s="18" t="n">
        <v>306000</v>
      </c>
      <c r="O58" s="18" t="n">
        <v>306000</v>
      </c>
      <c r="P58" s="18" t="n">
        <v>306000</v>
      </c>
      <c r="Q58" s="18" t="n">
        <v>306000</v>
      </c>
      <c r="R58" s="18" t="n">
        <v>306000</v>
      </c>
      <c r="S58" s="18" t="n">
        <v>306000</v>
      </c>
      <c r="T58" s="18" t="n">
        <v>306000</v>
      </c>
      <c r="U58" s="18" t="n">
        <v>306000</v>
      </c>
      <c r="V58" s="18" t="n">
        <v>306000</v>
      </c>
      <c r="W58" s="18" t="n">
        <v>306000</v>
      </c>
      <c r="X58" s="18" t="n">
        <v>306000</v>
      </c>
      <c r="Y58" s="18" t="n">
        <v>306000</v>
      </c>
      <c r="Z58" s="18" t="n">
        <v>306000</v>
      </c>
      <c r="AA58" s="18" t="n">
        <v>306000</v>
      </c>
      <c r="AB58" s="18" t="n">
        <v>306000</v>
      </c>
      <c r="AC58" s="47" t="n">
        <v>306000</v>
      </c>
      <c r="AD58" s="18" t="n">
        <v>306000</v>
      </c>
      <c r="AE58" s="18" t="n">
        <v>306000</v>
      </c>
    </row>
    <row r="59" customFormat="false" ht="12.75" hidden="false" customHeight="false" outlineLevel="0" collapsed="false">
      <c r="A59" s="0" t="n">
        <v>20747</v>
      </c>
      <c r="B59" s="0" t="s">
        <v>80</v>
      </c>
      <c r="C59" s="18" t="n">
        <v>10000</v>
      </c>
      <c r="D59" s="19" t="n">
        <v>33664</v>
      </c>
      <c r="E59" s="19" t="n">
        <v>37315</v>
      </c>
      <c r="F59" s="0" t="s">
        <v>23</v>
      </c>
      <c r="G59" s="20" t="n">
        <v>36950</v>
      </c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</row>
    <row r="60" customFormat="false" ht="12.75" hidden="false" customHeight="false" outlineLevel="0" collapsed="false">
      <c r="A60" s="0" t="n">
        <v>20748</v>
      </c>
      <c r="B60" s="0" t="s">
        <v>80</v>
      </c>
      <c r="C60" s="18" t="n">
        <v>10000</v>
      </c>
      <c r="D60" s="19" t="n">
        <v>33664</v>
      </c>
      <c r="E60" s="19" t="n">
        <v>37315</v>
      </c>
      <c r="F60" s="0" t="s">
        <v>23</v>
      </c>
      <c r="G60" s="20" t="n">
        <v>36950</v>
      </c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</row>
    <row r="61" customFormat="false" ht="12.75" hidden="false" customHeight="false" outlineLevel="0" collapsed="false">
      <c r="A61" s="0" t="n">
        <v>20822</v>
      </c>
      <c r="B61" s="0" t="s">
        <v>78</v>
      </c>
      <c r="C61" s="18" t="n">
        <v>25000</v>
      </c>
      <c r="D61" s="19" t="n">
        <v>33664</v>
      </c>
      <c r="E61" s="19" t="n">
        <v>39141</v>
      </c>
      <c r="F61" s="0" t="s">
        <v>23</v>
      </c>
      <c r="G61" s="20" t="n">
        <v>38776</v>
      </c>
      <c r="H61" s="18" t="n">
        <v>25000</v>
      </c>
      <c r="I61" s="18" t="n">
        <v>25000</v>
      </c>
      <c r="J61" s="18" t="n">
        <v>25000</v>
      </c>
      <c r="K61" s="18" t="n">
        <v>25000</v>
      </c>
      <c r="L61" s="18" t="n">
        <v>25000</v>
      </c>
      <c r="M61" s="18" t="n">
        <v>25000</v>
      </c>
      <c r="N61" s="18" t="n">
        <v>25000</v>
      </c>
      <c r="O61" s="18" t="n">
        <v>25000</v>
      </c>
      <c r="P61" s="18" t="n">
        <v>25000</v>
      </c>
      <c r="Q61" s="18" t="n">
        <v>25000</v>
      </c>
      <c r="R61" s="18" t="n">
        <v>25000</v>
      </c>
      <c r="S61" s="18" t="n">
        <v>25000</v>
      </c>
      <c r="T61" s="18" t="n">
        <v>25000</v>
      </c>
      <c r="U61" s="18" t="n">
        <v>25000</v>
      </c>
      <c r="V61" s="18" t="n">
        <v>25000</v>
      </c>
      <c r="W61" s="18" t="n">
        <v>25000</v>
      </c>
      <c r="X61" s="18" t="n">
        <v>25000</v>
      </c>
      <c r="Y61" s="18" t="n">
        <v>25000</v>
      </c>
      <c r="Z61" s="18" t="n">
        <v>25000</v>
      </c>
      <c r="AA61" s="18" t="n">
        <v>25000</v>
      </c>
      <c r="AB61" s="18" t="n">
        <v>25000</v>
      </c>
      <c r="AC61" s="18" t="n">
        <v>25000</v>
      </c>
      <c r="AD61" s="18" t="n">
        <v>25000</v>
      </c>
      <c r="AE61" s="18" t="n">
        <v>25000</v>
      </c>
    </row>
    <row r="62" customFormat="false" ht="12.75" hidden="false" customHeight="false" outlineLevel="0" collapsed="false">
      <c r="A62" s="0" t="n">
        <v>21165</v>
      </c>
      <c r="B62" s="0" t="s">
        <v>50</v>
      </c>
      <c r="C62" s="18" t="n">
        <v>150000</v>
      </c>
      <c r="D62" s="19" t="n">
        <v>33679</v>
      </c>
      <c r="E62" s="19" t="n">
        <v>39172</v>
      </c>
      <c r="F62" s="0" t="s">
        <v>23</v>
      </c>
      <c r="G62" s="20" t="n">
        <v>38807</v>
      </c>
      <c r="H62" s="18" t="n">
        <v>150000</v>
      </c>
      <c r="I62" s="18" t="n">
        <v>150000</v>
      </c>
      <c r="J62" s="18" t="n">
        <v>150000</v>
      </c>
      <c r="K62" s="18" t="n">
        <v>150000</v>
      </c>
      <c r="L62" s="18" t="n">
        <v>150000</v>
      </c>
      <c r="M62" s="18" t="n">
        <v>150000</v>
      </c>
      <c r="N62" s="18" t="n">
        <v>150000</v>
      </c>
      <c r="O62" s="18" t="n">
        <v>150000</v>
      </c>
      <c r="P62" s="18" t="n">
        <v>150000</v>
      </c>
      <c r="Q62" s="18" t="n">
        <v>150000</v>
      </c>
      <c r="R62" s="18" t="n">
        <v>150000</v>
      </c>
      <c r="S62" s="18" t="n">
        <v>150000</v>
      </c>
      <c r="T62" s="18" t="n">
        <v>150000</v>
      </c>
      <c r="U62" s="18" t="n">
        <v>150000</v>
      </c>
      <c r="V62" s="18" t="n">
        <v>150000</v>
      </c>
      <c r="W62" s="18" t="n">
        <v>150000</v>
      </c>
      <c r="X62" s="18" t="n">
        <v>150000</v>
      </c>
      <c r="Y62" s="18" t="n">
        <v>150000</v>
      </c>
      <c r="Z62" s="18" t="n">
        <v>150000</v>
      </c>
      <c r="AA62" s="18" t="n">
        <v>150000</v>
      </c>
      <c r="AB62" s="18" t="n">
        <v>150000</v>
      </c>
      <c r="AC62" s="18" t="n">
        <v>150000</v>
      </c>
      <c r="AD62" s="18" t="n">
        <v>150000</v>
      </c>
      <c r="AE62" s="18" t="n">
        <v>150000</v>
      </c>
    </row>
    <row r="63" customFormat="false" ht="12.75" hidden="false" customHeight="false" outlineLevel="0" collapsed="false">
      <c r="A63" s="0" t="n">
        <v>25071</v>
      </c>
      <c r="B63" s="0" t="s">
        <v>37</v>
      </c>
      <c r="C63" s="18" t="n">
        <v>90000</v>
      </c>
      <c r="D63" s="19" t="n">
        <v>35400</v>
      </c>
      <c r="E63" s="19" t="n">
        <v>39782</v>
      </c>
      <c r="F63" s="0" t="s">
        <v>23</v>
      </c>
      <c r="G63" s="20" t="n">
        <v>39416</v>
      </c>
      <c r="H63" s="18" t="n">
        <v>90000</v>
      </c>
      <c r="I63" s="18" t="n">
        <v>90000</v>
      </c>
      <c r="J63" s="18" t="n">
        <v>90000</v>
      </c>
      <c r="K63" s="18" t="n">
        <v>90000</v>
      </c>
      <c r="L63" s="18" t="n">
        <v>90000</v>
      </c>
      <c r="M63" s="18" t="n">
        <v>90000</v>
      </c>
      <c r="N63" s="18" t="n">
        <v>90000</v>
      </c>
      <c r="O63" s="18" t="n">
        <v>90000</v>
      </c>
      <c r="P63" s="18" t="n">
        <v>90000</v>
      </c>
      <c r="Q63" s="18" t="n">
        <v>90000</v>
      </c>
      <c r="R63" s="18" t="n">
        <v>90000</v>
      </c>
      <c r="S63" s="18" t="n">
        <v>90000</v>
      </c>
      <c r="T63" s="18" t="n">
        <v>90000</v>
      </c>
      <c r="U63" s="18" t="n">
        <v>90000</v>
      </c>
      <c r="V63" s="18" t="n">
        <v>90000</v>
      </c>
      <c r="W63" s="18" t="n">
        <v>90000</v>
      </c>
      <c r="X63" s="18" t="n">
        <v>90000</v>
      </c>
      <c r="Y63" s="18" t="n">
        <v>90000</v>
      </c>
      <c r="Z63" s="18" t="n">
        <v>90000</v>
      </c>
      <c r="AA63" s="18" t="n">
        <v>90000</v>
      </c>
      <c r="AB63" s="18" t="n">
        <v>90000</v>
      </c>
      <c r="AC63" s="18" t="n">
        <v>90000</v>
      </c>
      <c r="AD63" s="18" t="n">
        <v>90000</v>
      </c>
      <c r="AE63" s="18" t="n">
        <v>90000</v>
      </c>
    </row>
    <row r="64" customFormat="false" ht="12.75" hidden="false" customHeight="false" outlineLevel="0" collapsed="false">
      <c r="A64" s="0" t="n">
        <v>24670</v>
      </c>
      <c r="B64" s="0" t="s">
        <v>89</v>
      </c>
      <c r="C64" s="18" t="n">
        <v>10000</v>
      </c>
      <c r="D64" s="19" t="n">
        <v>35490</v>
      </c>
      <c r="E64" s="19" t="n">
        <v>39172</v>
      </c>
      <c r="F64" s="0" t="s">
        <v>23</v>
      </c>
      <c r="G64" s="20" t="n">
        <v>38807</v>
      </c>
      <c r="H64" s="18" t="n">
        <v>10000</v>
      </c>
      <c r="I64" s="18" t="n">
        <v>10000</v>
      </c>
      <c r="J64" s="18" t="n">
        <v>10000</v>
      </c>
      <c r="K64" s="18" t="n">
        <v>10000</v>
      </c>
      <c r="L64" s="18" t="n">
        <v>10000</v>
      </c>
      <c r="M64" s="18" t="n">
        <v>10000</v>
      </c>
      <c r="N64" s="18" t="n">
        <v>10000</v>
      </c>
      <c r="O64" s="18" t="n">
        <v>10000</v>
      </c>
      <c r="P64" s="18" t="n">
        <v>10000</v>
      </c>
      <c r="Q64" s="18" t="n">
        <v>10000</v>
      </c>
      <c r="R64" s="18" t="n">
        <v>10000</v>
      </c>
      <c r="S64" s="18" t="n">
        <v>10000</v>
      </c>
      <c r="T64" s="18" t="n">
        <v>10000</v>
      </c>
      <c r="U64" s="18" t="n">
        <v>10000</v>
      </c>
      <c r="V64" s="18" t="n">
        <v>10000</v>
      </c>
      <c r="W64" s="18" t="n">
        <v>10000</v>
      </c>
      <c r="X64" s="18" t="n">
        <v>10000</v>
      </c>
      <c r="Y64" s="18" t="n">
        <v>10000</v>
      </c>
      <c r="Z64" s="18" t="n">
        <v>10000</v>
      </c>
      <c r="AA64" s="18" t="n">
        <v>10000</v>
      </c>
      <c r="AB64" s="18" t="n">
        <v>10000</v>
      </c>
      <c r="AC64" s="18" t="n">
        <v>10000</v>
      </c>
      <c r="AD64" s="18" t="n">
        <v>10000</v>
      </c>
      <c r="AE64" s="18" t="n">
        <v>10000</v>
      </c>
    </row>
    <row r="65" customFormat="false" ht="12.75" hidden="false" customHeight="false" outlineLevel="0" collapsed="false">
      <c r="A65" s="0" t="n">
        <v>25700</v>
      </c>
      <c r="B65" s="0" t="s">
        <v>37</v>
      </c>
      <c r="C65" s="18" t="n">
        <v>25000</v>
      </c>
      <c r="D65" s="19" t="n">
        <v>35796</v>
      </c>
      <c r="E65" s="19" t="n">
        <v>37621</v>
      </c>
      <c r="F65" s="0" t="s">
        <v>23</v>
      </c>
      <c r="G65" s="20" t="n">
        <v>37256</v>
      </c>
      <c r="H65" s="53" t="n">
        <v>25000</v>
      </c>
      <c r="I65" s="53" t="n">
        <v>25000</v>
      </c>
      <c r="J65" s="53" t="n">
        <v>25000</v>
      </c>
      <c r="K65" s="53" t="n">
        <v>25000</v>
      </c>
      <c r="L65" s="53" t="n">
        <v>25000</v>
      </c>
      <c r="M65" s="53" t="n">
        <v>25000</v>
      </c>
      <c r="N65" s="53" t="n">
        <v>25000</v>
      </c>
      <c r="O65" s="53" t="n">
        <v>25000</v>
      </c>
      <c r="P65" s="53" t="n">
        <v>25000</v>
      </c>
      <c r="Q65" s="53" t="n">
        <v>25000</v>
      </c>
      <c r="R65" s="53" t="n">
        <v>25000</v>
      </c>
      <c r="S65" s="53" t="n">
        <v>25000</v>
      </c>
      <c r="T65" s="53" t="n">
        <v>25000</v>
      </c>
      <c r="U65" s="53" t="n">
        <v>25000</v>
      </c>
      <c r="V65" s="53" t="n">
        <v>25000</v>
      </c>
      <c r="W65" s="53" t="n">
        <v>25000</v>
      </c>
      <c r="X65" s="53" t="n">
        <v>25000</v>
      </c>
      <c r="Y65" s="53" t="n">
        <v>25000</v>
      </c>
      <c r="Z65" s="53" t="n">
        <v>25000</v>
      </c>
      <c r="AA65" s="53" t="n">
        <v>25000</v>
      </c>
      <c r="AB65" s="53" t="n">
        <v>25000</v>
      </c>
      <c r="AC65" s="53" t="n">
        <v>25000</v>
      </c>
      <c r="AD65" s="53" t="n">
        <v>25000</v>
      </c>
      <c r="AE65" s="53" t="n">
        <v>25000</v>
      </c>
    </row>
    <row r="66" customFormat="false" ht="12.75" hidden="false" customHeight="false" outlineLevel="0" collapsed="false">
      <c r="A66" s="0" t="n">
        <v>25841</v>
      </c>
      <c r="B66" s="0" t="s">
        <v>50</v>
      </c>
      <c r="C66" s="18" t="n">
        <v>40000</v>
      </c>
      <c r="D66" s="19" t="n">
        <v>35827</v>
      </c>
      <c r="E66" s="19" t="n">
        <v>37560</v>
      </c>
      <c r="F66" s="0" t="s">
        <v>23</v>
      </c>
      <c r="G66" s="20" t="n">
        <v>37195</v>
      </c>
      <c r="H66" s="48" t="n">
        <v>40000</v>
      </c>
      <c r="I66" s="48" t="n">
        <v>40000</v>
      </c>
      <c r="J66" s="48" t="n">
        <v>40000</v>
      </c>
      <c r="K66" s="48" t="n">
        <v>40000</v>
      </c>
      <c r="L66" s="48" t="n">
        <v>40000</v>
      </c>
      <c r="M66" s="48" t="n">
        <v>40000</v>
      </c>
      <c r="N66" s="48" t="n">
        <v>40000</v>
      </c>
      <c r="O66" s="48" t="n">
        <v>40000</v>
      </c>
      <c r="P66" s="48" t="n">
        <v>40000</v>
      </c>
      <c r="Q66" s="48" t="n">
        <v>40000</v>
      </c>
      <c r="R66" s="48" t="n">
        <v>40000</v>
      </c>
      <c r="S66" s="48" t="n">
        <v>40000</v>
      </c>
      <c r="T66" s="48" t="n">
        <v>40000</v>
      </c>
      <c r="U66" s="48" t="n">
        <v>40000</v>
      </c>
      <c r="V66" s="48" t="n">
        <v>40000</v>
      </c>
      <c r="W66" s="48" t="n">
        <v>40000</v>
      </c>
      <c r="X66" s="48" t="n">
        <v>40000</v>
      </c>
      <c r="Y66" s="48" t="n">
        <v>40000</v>
      </c>
      <c r="Z66" s="48" t="n">
        <v>40000</v>
      </c>
      <c r="AA66" s="48" t="n">
        <v>40000</v>
      </c>
      <c r="AB66" s="48" t="n">
        <v>40000</v>
      </c>
      <c r="AC66" s="48" t="n">
        <v>40000</v>
      </c>
      <c r="AD66" s="48" t="n">
        <v>40000</v>
      </c>
      <c r="AE66" s="48" t="n">
        <v>40000</v>
      </c>
    </row>
    <row r="67" customFormat="false" ht="12.75" hidden="false" customHeight="false" outlineLevel="0" collapsed="false">
      <c r="A67" s="0" t="n">
        <v>25924</v>
      </c>
      <c r="B67" s="0" t="s">
        <v>44</v>
      </c>
      <c r="C67" s="18" t="n">
        <v>20000</v>
      </c>
      <c r="D67" s="19" t="n">
        <v>35855</v>
      </c>
      <c r="E67" s="19" t="n">
        <v>39141</v>
      </c>
      <c r="F67" s="0" t="s">
        <v>23</v>
      </c>
      <c r="G67" s="20" t="n">
        <v>38776</v>
      </c>
      <c r="H67" s="18" t="n">
        <v>20000</v>
      </c>
      <c r="I67" s="18" t="n">
        <v>20000</v>
      </c>
      <c r="J67" s="18" t="n">
        <v>20000</v>
      </c>
      <c r="K67" s="18" t="n">
        <v>20000</v>
      </c>
      <c r="L67" s="18" t="n">
        <v>20000</v>
      </c>
      <c r="M67" s="18" t="n">
        <v>20000</v>
      </c>
      <c r="N67" s="18" t="n">
        <v>20000</v>
      </c>
      <c r="O67" s="18" t="n">
        <v>20000</v>
      </c>
      <c r="P67" s="18" t="n">
        <v>20000</v>
      </c>
      <c r="Q67" s="18" t="n">
        <v>20000</v>
      </c>
      <c r="R67" s="18" t="n">
        <v>20000</v>
      </c>
      <c r="S67" s="18" t="n">
        <v>20000</v>
      </c>
      <c r="T67" s="18" t="n">
        <v>20000</v>
      </c>
      <c r="U67" s="18" t="n">
        <v>20000</v>
      </c>
      <c r="V67" s="18" t="n">
        <v>20000</v>
      </c>
      <c r="W67" s="18" t="n">
        <v>20000</v>
      </c>
      <c r="X67" s="18" t="n">
        <v>20000</v>
      </c>
      <c r="Y67" s="18" t="n">
        <v>20000</v>
      </c>
      <c r="Z67" s="18" t="n">
        <v>20000</v>
      </c>
      <c r="AA67" s="18" t="n">
        <v>20000</v>
      </c>
      <c r="AB67" s="18" t="n">
        <v>20000</v>
      </c>
      <c r="AC67" s="18" t="n">
        <v>20000</v>
      </c>
      <c r="AD67" s="18" t="n">
        <v>20000</v>
      </c>
      <c r="AE67" s="18" t="n">
        <v>20000</v>
      </c>
    </row>
    <row r="68" customFormat="false" ht="12.75" hidden="false" customHeight="false" outlineLevel="0" collapsed="false">
      <c r="A68" s="0" t="n">
        <v>26125</v>
      </c>
      <c r="B68" s="0" t="s">
        <v>92</v>
      </c>
      <c r="C68" s="18" t="n">
        <v>8600</v>
      </c>
      <c r="D68" s="19" t="n">
        <v>35947</v>
      </c>
      <c r="E68" s="19" t="n">
        <v>37772</v>
      </c>
      <c r="F68" s="0" t="s">
        <v>23</v>
      </c>
      <c r="G68" s="20" t="n">
        <v>37407</v>
      </c>
      <c r="H68" s="18" t="n">
        <v>8600</v>
      </c>
      <c r="I68" s="18" t="n">
        <v>8600</v>
      </c>
      <c r="J68" s="18" t="n">
        <v>8600</v>
      </c>
      <c r="K68" s="18" t="n">
        <v>8600</v>
      </c>
      <c r="L68" s="18" t="n">
        <v>8600</v>
      </c>
      <c r="M68" s="48" t="n">
        <v>8600</v>
      </c>
      <c r="N68" s="48" t="n">
        <v>8600</v>
      </c>
      <c r="O68" s="48" t="n">
        <v>8600</v>
      </c>
      <c r="P68" s="48" t="n">
        <v>8600</v>
      </c>
      <c r="Q68" s="48" t="n">
        <v>8600</v>
      </c>
      <c r="R68" s="48" t="n">
        <v>8600</v>
      </c>
      <c r="S68" s="48" t="n">
        <v>8600</v>
      </c>
      <c r="T68" s="48" t="n">
        <v>8600</v>
      </c>
      <c r="U68" s="48" t="n">
        <v>8600</v>
      </c>
      <c r="V68" s="48" t="n">
        <v>8600</v>
      </c>
      <c r="W68" s="48" t="n">
        <v>8600</v>
      </c>
      <c r="X68" s="48" t="n">
        <v>8600</v>
      </c>
      <c r="Y68" s="48" t="n">
        <v>8600</v>
      </c>
      <c r="Z68" s="48" t="n">
        <v>8600</v>
      </c>
      <c r="AA68" s="48" t="n">
        <v>8600</v>
      </c>
      <c r="AB68" s="48" t="n">
        <v>8600</v>
      </c>
      <c r="AC68" s="48" t="n">
        <v>8600</v>
      </c>
      <c r="AD68" s="48" t="n">
        <v>8600</v>
      </c>
      <c r="AE68" s="48" t="n">
        <v>8600</v>
      </c>
    </row>
    <row r="69" customFormat="false" ht="12.75" hidden="false" customHeight="false" outlineLevel="0" collapsed="false">
      <c r="A69" s="0" t="n">
        <v>26490</v>
      </c>
      <c r="B69" s="0" t="s">
        <v>61</v>
      </c>
      <c r="C69" s="18" t="n">
        <v>70000</v>
      </c>
      <c r="D69" s="19" t="n">
        <v>36100</v>
      </c>
      <c r="E69" s="19" t="n">
        <v>37925</v>
      </c>
      <c r="F69" s="0" t="s">
        <v>23</v>
      </c>
      <c r="G69" s="20" t="n">
        <v>37560</v>
      </c>
      <c r="H69" s="18" t="n">
        <v>70000</v>
      </c>
      <c r="I69" s="18" t="n">
        <v>70000</v>
      </c>
      <c r="J69" s="18" t="n">
        <v>70000</v>
      </c>
      <c r="K69" s="18" t="n">
        <v>70000</v>
      </c>
      <c r="L69" s="18" t="n">
        <v>70000</v>
      </c>
      <c r="M69" s="18" t="n">
        <v>70000</v>
      </c>
      <c r="N69" s="18" t="n">
        <v>70000</v>
      </c>
      <c r="O69" s="18" t="n">
        <v>70000</v>
      </c>
      <c r="P69" s="18" t="n">
        <v>70000</v>
      </c>
      <c r="Q69" s="18" t="n">
        <v>70000</v>
      </c>
      <c r="R69" s="48" t="n">
        <v>70000</v>
      </c>
      <c r="S69" s="48" t="n">
        <v>70000</v>
      </c>
      <c r="T69" s="48" t="n">
        <v>70000</v>
      </c>
      <c r="U69" s="48" t="n">
        <v>70000</v>
      </c>
      <c r="V69" s="48" t="n">
        <v>70000</v>
      </c>
      <c r="W69" s="48" t="n">
        <v>70000</v>
      </c>
      <c r="X69" s="48" t="n">
        <v>70000</v>
      </c>
      <c r="Y69" s="48" t="n">
        <v>70000</v>
      </c>
      <c r="Z69" s="48" t="n">
        <v>70000</v>
      </c>
      <c r="AA69" s="48" t="n">
        <v>70000</v>
      </c>
      <c r="AB69" s="48" t="n">
        <v>70000</v>
      </c>
      <c r="AC69" s="48" t="n">
        <v>70000</v>
      </c>
      <c r="AD69" s="48" t="n">
        <v>70000</v>
      </c>
      <c r="AE69" s="48" t="n">
        <v>70000</v>
      </c>
    </row>
    <row r="70" customFormat="false" ht="12.75" hidden="false" customHeight="false" outlineLevel="0" collapsed="false">
      <c r="A70" s="0" t="n">
        <v>26511</v>
      </c>
      <c r="B70" s="0" t="s">
        <v>50</v>
      </c>
      <c r="C70" s="18" t="n">
        <v>21000</v>
      </c>
      <c r="D70" s="19" t="n">
        <v>36100</v>
      </c>
      <c r="E70" s="19" t="n">
        <v>37560</v>
      </c>
      <c r="F70" s="19" t="s">
        <v>23</v>
      </c>
      <c r="G70" s="20" t="n">
        <v>37195</v>
      </c>
      <c r="H70" s="48" t="n">
        <v>21000</v>
      </c>
      <c r="I70" s="48" t="n">
        <v>21000</v>
      </c>
      <c r="J70" s="48" t="n">
        <v>21000</v>
      </c>
      <c r="K70" s="48" t="n">
        <v>21000</v>
      </c>
      <c r="L70" s="48" t="n">
        <v>21000</v>
      </c>
      <c r="M70" s="48" t="n">
        <v>21000</v>
      </c>
      <c r="N70" s="48" t="n">
        <v>21000</v>
      </c>
      <c r="O70" s="48" t="n">
        <v>21000</v>
      </c>
      <c r="P70" s="48" t="n">
        <v>21000</v>
      </c>
      <c r="Q70" s="48" t="n">
        <v>21000</v>
      </c>
      <c r="R70" s="48" t="n">
        <v>21000</v>
      </c>
      <c r="S70" s="48" t="n">
        <v>21000</v>
      </c>
      <c r="T70" s="48" t="n">
        <v>21000</v>
      </c>
      <c r="U70" s="48" t="n">
        <v>21000</v>
      </c>
      <c r="V70" s="48" t="n">
        <v>21000</v>
      </c>
      <c r="W70" s="48" t="n">
        <v>21000</v>
      </c>
      <c r="X70" s="48" t="n">
        <v>21000</v>
      </c>
      <c r="Y70" s="48" t="n">
        <v>21000</v>
      </c>
      <c r="Z70" s="48" t="n">
        <v>21000</v>
      </c>
      <c r="AA70" s="48" t="n">
        <v>21000</v>
      </c>
      <c r="AB70" s="48" t="n">
        <v>21000</v>
      </c>
      <c r="AC70" s="48" t="n">
        <v>21000</v>
      </c>
      <c r="AD70" s="48" t="n">
        <v>21000</v>
      </c>
      <c r="AE70" s="48" t="n">
        <v>21000</v>
      </c>
    </row>
    <row r="71" customFormat="false" ht="12.75" hidden="false" customHeight="false" outlineLevel="0" collapsed="false">
      <c r="A71" s="0" t="n">
        <v>26372</v>
      </c>
      <c r="B71" s="0" t="s">
        <v>66</v>
      </c>
      <c r="C71" s="18" t="n">
        <v>25000</v>
      </c>
      <c r="D71" s="19" t="n">
        <v>36100</v>
      </c>
      <c r="E71" s="19" t="n">
        <v>39172</v>
      </c>
      <c r="F71" s="0" t="s">
        <v>23</v>
      </c>
      <c r="G71" s="20" t="n">
        <v>38807</v>
      </c>
      <c r="H71" s="18" t="n">
        <v>25000</v>
      </c>
      <c r="I71" s="18" t="n">
        <v>25000</v>
      </c>
      <c r="J71" s="18" t="n">
        <v>25000</v>
      </c>
      <c r="K71" s="18" t="n">
        <v>25000</v>
      </c>
      <c r="L71" s="18" t="n">
        <v>25000</v>
      </c>
      <c r="M71" s="18" t="n">
        <v>25000</v>
      </c>
      <c r="N71" s="18" t="n">
        <v>25000</v>
      </c>
      <c r="O71" s="18" t="n">
        <v>25000</v>
      </c>
      <c r="P71" s="18" t="n">
        <v>25000</v>
      </c>
      <c r="Q71" s="18" t="n">
        <v>25000</v>
      </c>
      <c r="R71" s="18" t="n">
        <v>25000</v>
      </c>
      <c r="S71" s="18" t="n">
        <v>25000</v>
      </c>
      <c r="T71" s="18" t="n">
        <v>25000</v>
      </c>
      <c r="U71" s="18" t="n">
        <v>25000</v>
      </c>
      <c r="V71" s="18" t="n">
        <v>25000</v>
      </c>
      <c r="W71" s="18" t="n">
        <v>25000</v>
      </c>
      <c r="X71" s="18" t="n">
        <v>25000</v>
      </c>
      <c r="Y71" s="18" t="n">
        <v>25000</v>
      </c>
      <c r="Z71" s="18" t="n">
        <v>25000</v>
      </c>
      <c r="AA71" s="18" t="n">
        <v>25000</v>
      </c>
      <c r="AB71" s="18" t="n">
        <v>25000</v>
      </c>
      <c r="AC71" s="18" t="n">
        <v>25000</v>
      </c>
      <c r="AD71" s="18" t="n">
        <v>25000</v>
      </c>
      <c r="AE71" s="18" t="n">
        <v>25000</v>
      </c>
    </row>
    <row r="72" customFormat="false" ht="12.75" hidden="false" customHeight="false" outlineLevel="0" collapsed="false">
      <c r="A72" s="0" t="n">
        <v>26683</v>
      </c>
      <c r="B72" s="0" t="s">
        <v>101</v>
      </c>
      <c r="C72" s="18" t="n">
        <v>8000</v>
      </c>
      <c r="D72" s="19" t="n">
        <v>36220</v>
      </c>
      <c r="E72" s="19" t="n">
        <v>37346</v>
      </c>
      <c r="F72" s="0" t="s">
        <v>23</v>
      </c>
      <c r="G72" s="20" t="n">
        <v>37164</v>
      </c>
      <c r="H72" s="48" t="n">
        <v>8000</v>
      </c>
      <c r="I72" s="48" t="n">
        <v>8000</v>
      </c>
      <c r="J72" s="48" t="n">
        <v>8000</v>
      </c>
      <c r="K72" s="48" t="n">
        <v>8000</v>
      </c>
      <c r="L72" s="48" t="n">
        <v>8000</v>
      </c>
      <c r="M72" s="48" t="n">
        <v>8000</v>
      </c>
      <c r="N72" s="48" t="n">
        <v>8000</v>
      </c>
      <c r="O72" s="48" t="n">
        <v>8000</v>
      </c>
      <c r="P72" s="48" t="n">
        <v>8000</v>
      </c>
      <c r="Q72" s="48" t="n">
        <v>8000</v>
      </c>
      <c r="R72" s="48" t="n">
        <v>8000</v>
      </c>
      <c r="S72" s="48" t="n">
        <v>8000</v>
      </c>
      <c r="T72" s="48" t="n">
        <v>8000</v>
      </c>
      <c r="U72" s="48" t="n">
        <v>8000</v>
      </c>
      <c r="V72" s="48" t="n">
        <v>8000</v>
      </c>
      <c r="W72" s="48" t="n">
        <v>8000</v>
      </c>
      <c r="X72" s="48" t="n">
        <v>8000</v>
      </c>
      <c r="Y72" s="48" t="n">
        <v>8000</v>
      </c>
      <c r="Z72" s="48" t="n">
        <v>8000</v>
      </c>
      <c r="AA72" s="48" t="n">
        <v>8000</v>
      </c>
      <c r="AB72" s="48" t="n">
        <v>8000</v>
      </c>
      <c r="AC72" s="48" t="n">
        <v>8000</v>
      </c>
      <c r="AD72" s="48" t="n">
        <v>8000</v>
      </c>
      <c r="AE72" s="48" t="n">
        <v>8000</v>
      </c>
    </row>
    <row r="73" customFormat="false" ht="13.5" hidden="false" customHeight="false" outlineLevel="0" collapsed="false">
      <c r="A73" s="0" t="n">
        <v>26678</v>
      </c>
      <c r="B73" s="0" t="s">
        <v>87</v>
      </c>
      <c r="C73" s="18" t="n">
        <v>25000</v>
      </c>
      <c r="D73" s="19" t="n">
        <v>36251</v>
      </c>
      <c r="E73" s="19" t="n">
        <v>39172</v>
      </c>
      <c r="F73" s="0" t="s">
        <v>23</v>
      </c>
      <c r="G73" s="20" t="n">
        <v>38807</v>
      </c>
      <c r="H73" s="18" t="n">
        <v>25000</v>
      </c>
      <c r="I73" s="18" t="n">
        <v>25000</v>
      </c>
      <c r="J73" s="18" t="n">
        <v>25000</v>
      </c>
      <c r="K73" s="18" t="n">
        <v>25000</v>
      </c>
      <c r="L73" s="18" t="n">
        <v>25000</v>
      </c>
      <c r="M73" s="18" t="n">
        <v>25000</v>
      </c>
      <c r="N73" s="18" t="n">
        <v>25000</v>
      </c>
      <c r="O73" s="18" t="n">
        <v>25000</v>
      </c>
      <c r="P73" s="18" t="n">
        <v>25000</v>
      </c>
      <c r="Q73" s="18" t="n">
        <v>25000</v>
      </c>
      <c r="R73" s="18" t="n">
        <v>25000</v>
      </c>
      <c r="S73" s="18" t="n">
        <v>25000</v>
      </c>
      <c r="T73" s="18" t="n">
        <v>25000</v>
      </c>
      <c r="U73" s="18" t="n">
        <v>25000</v>
      </c>
      <c r="V73" s="18" t="n">
        <v>25000</v>
      </c>
      <c r="W73" s="18" t="n">
        <v>25000</v>
      </c>
      <c r="X73" s="18" t="n">
        <v>25000</v>
      </c>
      <c r="Y73" s="18" t="n">
        <v>25000</v>
      </c>
      <c r="Z73" s="18" t="n">
        <v>25000</v>
      </c>
      <c r="AA73" s="18" t="n">
        <v>25000</v>
      </c>
      <c r="AB73" s="18" t="n">
        <v>25000</v>
      </c>
      <c r="AC73" s="18" t="n">
        <v>25000</v>
      </c>
      <c r="AD73" s="18" t="n">
        <v>25000</v>
      </c>
      <c r="AE73" s="18" t="n">
        <v>25000</v>
      </c>
    </row>
    <row r="74" customFormat="false" ht="13.5" hidden="false" customHeight="false" outlineLevel="0" collapsed="false">
      <c r="A74" s="0" t="n">
        <v>26960</v>
      </c>
      <c r="B74" s="0" t="s">
        <v>93</v>
      </c>
      <c r="C74" s="18" t="n">
        <v>20000</v>
      </c>
      <c r="D74" s="19" t="n">
        <v>36617</v>
      </c>
      <c r="E74" s="19" t="n">
        <v>38077</v>
      </c>
      <c r="F74" s="0" t="s">
        <v>23</v>
      </c>
      <c r="G74" s="20" t="n">
        <v>37711</v>
      </c>
      <c r="H74" s="18" t="n">
        <v>20000</v>
      </c>
      <c r="I74" s="18" t="n">
        <v>20000</v>
      </c>
      <c r="J74" s="47" t="n">
        <v>20000</v>
      </c>
      <c r="K74" s="18" t="n">
        <v>20000</v>
      </c>
      <c r="L74" s="18" t="n">
        <v>20000</v>
      </c>
      <c r="M74" s="18" t="n">
        <v>20000</v>
      </c>
      <c r="N74" s="18" t="n">
        <v>20000</v>
      </c>
      <c r="O74" s="18" t="n">
        <v>20000</v>
      </c>
      <c r="P74" s="18" t="n">
        <v>20000</v>
      </c>
      <c r="Q74" s="18" t="n">
        <v>20000</v>
      </c>
      <c r="R74" s="18" t="n">
        <v>20000</v>
      </c>
      <c r="S74" s="18" t="n">
        <v>20000</v>
      </c>
      <c r="T74" s="18" t="n">
        <v>20000</v>
      </c>
      <c r="U74" s="18" t="n">
        <v>20000</v>
      </c>
      <c r="V74" s="18" t="n">
        <v>20000</v>
      </c>
      <c r="W74" s="51" t="n">
        <v>20000</v>
      </c>
      <c r="X74" s="51" t="n">
        <v>20000</v>
      </c>
      <c r="Y74" s="51" t="n">
        <v>20000</v>
      </c>
      <c r="Z74" s="51" t="n">
        <v>20000</v>
      </c>
      <c r="AA74" s="51" t="n">
        <v>20000</v>
      </c>
      <c r="AB74" s="51" t="n">
        <v>20000</v>
      </c>
      <c r="AC74" s="51" t="n">
        <v>20000</v>
      </c>
      <c r="AD74" s="51" t="n">
        <v>20000</v>
      </c>
      <c r="AE74" s="51" t="n">
        <v>20000</v>
      </c>
    </row>
    <row r="75" customFormat="false" ht="12.75" hidden="false" customHeight="false" outlineLevel="0" collapsed="false">
      <c r="A75" s="0" t="n">
        <v>26719</v>
      </c>
      <c r="B75" s="0" t="s">
        <v>96</v>
      </c>
      <c r="C75" s="18" t="n">
        <v>25000</v>
      </c>
      <c r="D75" s="19" t="n">
        <v>36647</v>
      </c>
      <c r="E75" s="19" t="n">
        <v>38472</v>
      </c>
      <c r="F75" s="0" t="s">
        <v>42</v>
      </c>
      <c r="G75" s="20"/>
      <c r="H75" s="18" t="n">
        <v>25000</v>
      </c>
      <c r="I75" s="18" t="n">
        <v>25000</v>
      </c>
      <c r="J75" s="18" t="n">
        <v>25000</v>
      </c>
      <c r="K75" s="18" t="n">
        <v>25000</v>
      </c>
      <c r="L75" s="18" t="n">
        <v>25000</v>
      </c>
      <c r="M75" s="18" t="n">
        <v>25000</v>
      </c>
      <c r="N75" s="18" t="n">
        <v>25000</v>
      </c>
      <c r="O75" s="18" t="n">
        <v>25000</v>
      </c>
      <c r="P75" s="18" t="n">
        <v>25000</v>
      </c>
      <c r="Q75" s="18" t="n">
        <v>25000</v>
      </c>
      <c r="R75" s="18" t="n">
        <v>25000</v>
      </c>
      <c r="S75" s="18" t="n">
        <v>25000</v>
      </c>
      <c r="T75" s="18" t="n">
        <v>25000</v>
      </c>
      <c r="U75" s="18" t="n">
        <v>25000</v>
      </c>
      <c r="V75" s="18" t="n">
        <v>25000</v>
      </c>
      <c r="W75" s="18" t="n">
        <v>25000</v>
      </c>
      <c r="X75" s="18" t="n">
        <v>25000</v>
      </c>
      <c r="Y75" s="18" t="n">
        <v>25000</v>
      </c>
      <c r="Z75" s="18" t="n">
        <v>25000</v>
      </c>
      <c r="AA75" s="18" t="n">
        <v>25000</v>
      </c>
      <c r="AB75" s="18" t="n">
        <v>25000</v>
      </c>
      <c r="AC75" s="18" t="n">
        <v>25000</v>
      </c>
      <c r="AD75" s="18" t="n">
        <v>25000</v>
      </c>
      <c r="AE75" s="18" t="n">
        <v>25000</v>
      </c>
    </row>
    <row r="76" customFormat="false" ht="12.75" hidden="false" customHeight="false" outlineLevel="0" collapsed="false">
      <c r="A76" s="0" t="n">
        <v>26813</v>
      </c>
      <c r="B76" s="0" t="s">
        <v>97</v>
      </c>
      <c r="C76" s="18" t="n">
        <v>3500</v>
      </c>
      <c r="D76" s="19" t="n">
        <v>36647</v>
      </c>
      <c r="E76" s="19" t="n">
        <v>39506</v>
      </c>
      <c r="F76" s="0" t="s">
        <v>42</v>
      </c>
      <c r="G76" s="24"/>
      <c r="H76" s="18" t="n">
        <v>3500</v>
      </c>
      <c r="I76" s="18" t="n">
        <v>3500</v>
      </c>
      <c r="J76" s="18" t="n">
        <v>3500</v>
      </c>
      <c r="K76" s="18" t="n">
        <v>3500</v>
      </c>
      <c r="L76" s="18" t="n">
        <v>3500</v>
      </c>
      <c r="M76" s="18" t="n">
        <v>3500</v>
      </c>
      <c r="N76" s="18" t="n">
        <v>3500</v>
      </c>
      <c r="O76" s="18" t="n">
        <v>3500</v>
      </c>
      <c r="P76" s="18" t="n">
        <v>3500</v>
      </c>
      <c r="Q76" s="18" t="n">
        <v>3500</v>
      </c>
      <c r="R76" s="18" t="n">
        <v>3500</v>
      </c>
      <c r="S76" s="18" t="n">
        <v>3500</v>
      </c>
      <c r="T76" s="18" t="n">
        <v>3500</v>
      </c>
      <c r="U76" s="18" t="n">
        <v>3500</v>
      </c>
      <c r="V76" s="18" t="n">
        <v>3500</v>
      </c>
      <c r="W76" s="18" t="n">
        <v>3500</v>
      </c>
      <c r="X76" s="18" t="n">
        <v>3500</v>
      </c>
      <c r="Y76" s="18" t="n">
        <v>3500</v>
      </c>
      <c r="Z76" s="18" t="n">
        <v>3500</v>
      </c>
      <c r="AA76" s="18" t="n">
        <v>3500</v>
      </c>
      <c r="AB76" s="18" t="n">
        <v>3500</v>
      </c>
      <c r="AC76" s="18" t="n">
        <v>3500</v>
      </c>
      <c r="AD76" s="18" t="n">
        <v>3500</v>
      </c>
      <c r="AE76" s="18" t="n">
        <v>3500</v>
      </c>
    </row>
    <row r="77" customFormat="false" ht="13.5" hidden="false" customHeight="false" outlineLevel="0" collapsed="false">
      <c r="A77" s="0" t="n">
        <v>26816</v>
      </c>
      <c r="B77" s="0" t="s">
        <v>33</v>
      </c>
      <c r="C77" s="18" t="n">
        <v>21500</v>
      </c>
      <c r="D77" s="19" t="n">
        <v>36647</v>
      </c>
      <c r="E77" s="19" t="n">
        <v>38472</v>
      </c>
      <c r="F77" s="0" t="s">
        <v>42</v>
      </c>
      <c r="G77" s="21"/>
      <c r="H77" s="18" t="n">
        <v>21500</v>
      </c>
      <c r="I77" s="18" t="n">
        <v>21500</v>
      </c>
      <c r="J77" s="18" t="n">
        <v>21500</v>
      </c>
      <c r="K77" s="18" t="n">
        <v>21500</v>
      </c>
      <c r="L77" s="18" t="n">
        <v>21500</v>
      </c>
      <c r="M77" s="18" t="n">
        <v>21500</v>
      </c>
      <c r="N77" s="18" t="n">
        <v>21500</v>
      </c>
      <c r="O77" s="18" t="n">
        <v>21500</v>
      </c>
      <c r="P77" s="18" t="n">
        <v>21500</v>
      </c>
      <c r="Q77" s="18" t="n">
        <v>21500</v>
      </c>
      <c r="R77" s="18" t="n">
        <v>21500</v>
      </c>
      <c r="S77" s="18" t="n">
        <v>21500</v>
      </c>
      <c r="T77" s="18" t="n">
        <v>21500</v>
      </c>
      <c r="U77" s="18" t="n">
        <v>21500</v>
      </c>
      <c r="V77" s="18" t="n">
        <v>21500</v>
      </c>
      <c r="W77" s="18" t="n">
        <v>21500</v>
      </c>
      <c r="X77" s="18" t="n">
        <v>21500</v>
      </c>
      <c r="Y77" s="18" t="n">
        <v>21500</v>
      </c>
      <c r="Z77" s="18" t="n">
        <v>21500</v>
      </c>
      <c r="AA77" s="18" t="n">
        <v>21500</v>
      </c>
      <c r="AB77" s="18" t="n">
        <v>21500</v>
      </c>
      <c r="AC77" s="18" t="n">
        <v>21500</v>
      </c>
      <c r="AD77" s="18" t="n">
        <v>21500</v>
      </c>
      <c r="AE77" s="18" t="n">
        <v>21500</v>
      </c>
    </row>
    <row r="78" customFormat="false" ht="13.5" hidden="false" customHeight="false" outlineLevel="0" collapsed="false">
      <c r="A78" s="0" t="n">
        <v>26884</v>
      </c>
      <c r="B78" s="0" t="s">
        <v>87</v>
      </c>
      <c r="C78" s="18" t="n">
        <v>40000</v>
      </c>
      <c r="D78" s="19" t="n">
        <v>36647</v>
      </c>
      <c r="E78" s="19" t="n">
        <v>38656</v>
      </c>
      <c r="F78" s="0" t="s">
        <v>23</v>
      </c>
      <c r="G78" s="20" t="n">
        <v>38291</v>
      </c>
      <c r="H78" s="18" t="n">
        <v>40000</v>
      </c>
      <c r="I78" s="18" t="n">
        <v>40000</v>
      </c>
      <c r="J78" s="18" t="n">
        <v>40000</v>
      </c>
      <c r="K78" s="18" t="n">
        <v>40000</v>
      </c>
      <c r="L78" s="18" t="n">
        <v>40000</v>
      </c>
      <c r="M78" s="18" t="n">
        <v>40000</v>
      </c>
      <c r="N78" s="18" t="n">
        <v>40000</v>
      </c>
      <c r="O78" s="18" t="n">
        <v>40000</v>
      </c>
      <c r="P78" s="18" t="n">
        <v>40000</v>
      </c>
      <c r="Q78" s="18" t="n">
        <v>40000</v>
      </c>
      <c r="R78" s="18" t="n">
        <v>40000</v>
      </c>
      <c r="S78" s="18" t="n">
        <v>40000</v>
      </c>
      <c r="T78" s="18" t="n">
        <v>40000</v>
      </c>
      <c r="U78" s="18" t="n">
        <v>40000</v>
      </c>
      <c r="V78" s="18" t="n">
        <v>40000</v>
      </c>
      <c r="W78" s="18" t="n">
        <v>40000</v>
      </c>
      <c r="X78" s="18" t="n">
        <v>40000</v>
      </c>
      <c r="Y78" s="18" t="n">
        <v>40000</v>
      </c>
      <c r="Z78" s="18" t="n">
        <v>40000</v>
      </c>
      <c r="AA78" s="18" t="n">
        <v>40000</v>
      </c>
      <c r="AB78" s="18" t="n">
        <v>40000</v>
      </c>
      <c r="AC78" s="47" t="n">
        <v>40000</v>
      </c>
      <c r="AD78" s="18" t="n">
        <v>40000</v>
      </c>
      <c r="AE78" s="18" t="n">
        <v>40000</v>
      </c>
    </row>
    <row r="79" customFormat="false" ht="13.5" hidden="false" customHeight="false" outlineLevel="0" collapsed="false">
      <c r="A79" s="0" t="n">
        <v>26758</v>
      </c>
      <c r="B79" s="0" t="s">
        <v>66</v>
      </c>
      <c r="C79" s="18" t="n">
        <v>40000</v>
      </c>
      <c r="D79" s="19" t="n">
        <v>36647</v>
      </c>
      <c r="E79" s="19" t="n">
        <v>38472</v>
      </c>
      <c r="F79" s="0" t="s">
        <v>23</v>
      </c>
      <c r="G79" s="20" t="n">
        <v>38107</v>
      </c>
      <c r="H79" s="18" t="n">
        <v>40000</v>
      </c>
      <c r="I79" s="18" t="n">
        <v>40000</v>
      </c>
      <c r="J79" s="18" t="n">
        <v>40000</v>
      </c>
      <c r="K79" s="18" t="n">
        <v>40000</v>
      </c>
      <c r="L79" s="18" t="n">
        <v>40000</v>
      </c>
      <c r="M79" s="18" t="n">
        <v>40000</v>
      </c>
      <c r="N79" s="18" t="n">
        <v>40000</v>
      </c>
      <c r="O79" s="18" t="n">
        <v>40000</v>
      </c>
      <c r="P79" s="18" t="n">
        <v>40000</v>
      </c>
      <c r="Q79" s="18" t="n">
        <v>40000</v>
      </c>
      <c r="R79" s="18" t="n">
        <v>40000</v>
      </c>
      <c r="S79" s="18" t="n">
        <v>40000</v>
      </c>
      <c r="T79" s="18" t="n">
        <v>40000</v>
      </c>
      <c r="U79" s="18" t="n">
        <v>40000</v>
      </c>
      <c r="V79" s="18" t="n">
        <v>40000</v>
      </c>
      <c r="W79" s="47" t="n">
        <v>40000</v>
      </c>
      <c r="X79" s="18" t="n">
        <v>40000</v>
      </c>
      <c r="Y79" s="18" t="n">
        <v>40000</v>
      </c>
      <c r="Z79" s="18" t="n">
        <v>40000</v>
      </c>
      <c r="AA79" s="18" t="n">
        <v>40000</v>
      </c>
      <c r="AB79" s="18" t="n">
        <v>40000</v>
      </c>
      <c r="AC79" s="18" t="n">
        <v>40000</v>
      </c>
      <c r="AD79" s="18" t="n">
        <v>40000</v>
      </c>
      <c r="AE79" s="18" t="n">
        <v>40000</v>
      </c>
    </row>
    <row r="80" customFormat="false" ht="13.5" hidden="false" customHeight="false" outlineLevel="0" collapsed="false">
      <c r="A80" s="0" t="n">
        <v>26819</v>
      </c>
      <c r="B80" s="0" t="s">
        <v>103</v>
      </c>
      <c r="C80" s="18" t="n">
        <v>10000</v>
      </c>
      <c r="D80" s="19" t="n">
        <v>36647</v>
      </c>
      <c r="E80" s="19" t="n">
        <v>38472</v>
      </c>
      <c r="F80" s="0" t="s">
        <v>23</v>
      </c>
      <c r="G80" s="20" t="n">
        <v>38107</v>
      </c>
      <c r="H80" s="18" t="n">
        <v>10000</v>
      </c>
      <c r="I80" s="18" t="n">
        <v>10000</v>
      </c>
      <c r="J80" s="18" t="n">
        <v>10000</v>
      </c>
      <c r="K80" s="18" t="n">
        <v>10000</v>
      </c>
      <c r="L80" s="18" t="n">
        <v>10000</v>
      </c>
      <c r="M80" s="18" t="n">
        <v>10000</v>
      </c>
      <c r="N80" s="18" t="n">
        <v>10000</v>
      </c>
      <c r="O80" s="18" t="n">
        <v>10000</v>
      </c>
      <c r="P80" s="18" t="n">
        <v>10000</v>
      </c>
      <c r="Q80" s="18" t="n">
        <v>10000</v>
      </c>
      <c r="R80" s="18" t="n">
        <v>10000</v>
      </c>
      <c r="S80" s="18" t="n">
        <v>10000</v>
      </c>
      <c r="T80" s="18" t="n">
        <v>10000</v>
      </c>
      <c r="U80" s="18" t="n">
        <v>10000</v>
      </c>
      <c r="V80" s="18" t="n">
        <v>10000</v>
      </c>
      <c r="W80" s="47" t="n">
        <v>10000</v>
      </c>
      <c r="X80" s="18" t="n">
        <v>10000</v>
      </c>
      <c r="Y80" s="18" t="n">
        <v>10000</v>
      </c>
      <c r="Z80" s="18" t="n">
        <v>10000</v>
      </c>
      <c r="AA80" s="18" t="n">
        <v>10000</v>
      </c>
      <c r="AB80" s="18" t="n">
        <v>10000</v>
      </c>
      <c r="AC80" s="18" t="n">
        <v>10000</v>
      </c>
      <c r="AD80" s="18" t="n">
        <v>10000</v>
      </c>
      <c r="AE80" s="18" t="n">
        <v>10000</v>
      </c>
    </row>
    <row r="81" customFormat="false" ht="12.75" hidden="false" customHeight="false" outlineLevel="0" collapsed="false">
      <c r="A81" s="0" t="n">
        <v>27252</v>
      </c>
      <c r="B81" s="0" t="s">
        <v>104</v>
      </c>
      <c r="C81" s="18" t="n">
        <v>14000</v>
      </c>
      <c r="D81" s="19" t="n">
        <v>36831</v>
      </c>
      <c r="E81" s="19" t="n">
        <v>40482</v>
      </c>
      <c r="F81" s="0" t="s">
        <v>42</v>
      </c>
      <c r="G81" s="21"/>
      <c r="H81" s="18" t="n">
        <v>14000</v>
      </c>
      <c r="I81" s="18" t="n">
        <v>14000</v>
      </c>
      <c r="J81" s="18" t="n">
        <v>14000</v>
      </c>
      <c r="K81" s="18"/>
      <c r="L81" s="18"/>
      <c r="M81" s="18"/>
      <c r="N81" s="18"/>
      <c r="O81" s="18"/>
      <c r="P81" s="18"/>
      <c r="Q81" s="18"/>
      <c r="R81" s="18" t="n">
        <v>14000</v>
      </c>
      <c r="S81" s="18" t="n">
        <v>14000</v>
      </c>
      <c r="T81" s="18" t="n">
        <v>14000</v>
      </c>
      <c r="U81" s="18" t="n">
        <v>14000</v>
      </c>
      <c r="V81" s="18" t="n">
        <v>14000</v>
      </c>
      <c r="W81" s="18"/>
      <c r="X81" s="18"/>
      <c r="Y81" s="18"/>
      <c r="Z81" s="18"/>
      <c r="AA81" s="18"/>
      <c r="AB81" s="18"/>
      <c r="AC81" s="18"/>
      <c r="AD81" s="18" t="n">
        <v>14000</v>
      </c>
      <c r="AE81" s="18" t="n">
        <v>14000</v>
      </c>
    </row>
    <row r="82" customFormat="false" ht="12.75" hidden="false" customHeight="false" outlineLevel="0" collapsed="false">
      <c r="A82" s="0" t="n">
        <v>27293</v>
      </c>
      <c r="B82" s="0" t="s">
        <v>33</v>
      </c>
      <c r="C82" s="18" t="n">
        <v>49000</v>
      </c>
      <c r="D82" s="19" t="n">
        <v>36831</v>
      </c>
      <c r="E82" s="19" t="n">
        <v>37195</v>
      </c>
      <c r="F82" s="0" t="s">
        <v>42</v>
      </c>
      <c r="G82" s="21"/>
    </row>
    <row r="83" customFormat="false" ht="12.75" hidden="false" customHeight="false" outlineLevel="0" collapsed="false">
      <c r="A83" s="0" t="n">
        <v>27340</v>
      </c>
      <c r="B83" s="0" t="s">
        <v>106</v>
      </c>
      <c r="C83" s="18" t="n">
        <v>20000</v>
      </c>
      <c r="D83" s="19" t="n">
        <v>36923</v>
      </c>
      <c r="E83" s="19" t="n">
        <v>37287</v>
      </c>
      <c r="F83" s="0" t="s">
        <v>23</v>
      </c>
      <c r="G83" s="20" t="n">
        <v>37103</v>
      </c>
      <c r="H83" s="48" t="n">
        <v>20000</v>
      </c>
      <c r="I83" s="48" t="n">
        <v>20000</v>
      </c>
      <c r="J83" s="48" t="n">
        <v>20000</v>
      </c>
      <c r="K83" s="48" t="n">
        <v>20000</v>
      </c>
      <c r="L83" s="48" t="n">
        <v>20000</v>
      </c>
      <c r="M83" s="48" t="n">
        <v>20000</v>
      </c>
      <c r="N83" s="48" t="n">
        <v>20000</v>
      </c>
      <c r="O83" s="48" t="n">
        <v>20000</v>
      </c>
      <c r="P83" s="48" t="n">
        <v>20000</v>
      </c>
      <c r="Q83" s="48" t="n">
        <v>20000</v>
      </c>
      <c r="R83" s="48" t="n">
        <v>20000</v>
      </c>
      <c r="S83" s="48" t="n">
        <v>20000</v>
      </c>
      <c r="T83" s="48" t="n">
        <v>20000</v>
      </c>
      <c r="U83" s="48" t="n">
        <v>20000</v>
      </c>
      <c r="V83" s="48" t="n">
        <v>20000</v>
      </c>
      <c r="W83" s="48" t="n">
        <v>20000</v>
      </c>
      <c r="X83" s="48" t="n">
        <v>20000</v>
      </c>
      <c r="Y83" s="48" t="n">
        <v>20000</v>
      </c>
      <c r="Z83" s="48" t="n">
        <v>20000</v>
      </c>
      <c r="AA83" s="48" t="n">
        <v>20000</v>
      </c>
      <c r="AB83" s="48" t="n">
        <v>20000</v>
      </c>
      <c r="AC83" s="48" t="n">
        <v>20000</v>
      </c>
      <c r="AD83" s="48" t="n">
        <v>20000</v>
      </c>
      <c r="AE83" s="48" t="n">
        <v>20000</v>
      </c>
    </row>
    <row r="84" customFormat="false" ht="12.75" hidden="false" customHeight="false" outlineLevel="0" collapsed="false">
      <c r="A84" s="0" t="n">
        <v>27334</v>
      </c>
      <c r="B84" s="0" t="s">
        <v>101</v>
      </c>
      <c r="C84" s="18" t="n">
        <v>14000</v>
      </c>
      <c r="D84" s="19" t="n">
        <v>36982</v>
      </c>
      <c r="E84" s="19" t="n">
        <v>37195</v>
      </c>
      <c r="F84" s="0" t="s">
        <v>42</v>
      </c>
      <c r="G84" s="21"/>
    </row>
    <row r="85" customFormat="false" ht="12.75" hidden="false" customHeight="false" outlineLevel="0" collapsed="false">
      <c r="A85" s="0" t="n">
        <v>27352</v>
      </c>
      <c r="B85" s="0" t="s">
        <v>33</v>
      </c>
      <c r="C85" s="18" t="n">
        <v>21500</v>
      </c>
      <c r="D85" s="19" t="n">
        <v>37196</v>
      </c>
      <c r="E85" s="19" t="n">
        <v>37560</v>
      </c>
      <c r="F85" s="0" t="s">
        <v>42</v>
      </c>
      <c r="G85" s="21"/>
    </row>
    <row r="86" customFormat="false" ht="12.75" hidden="false" customHeight="false" outlineLevel="0" collapsed="false">
      <c r="A86" s="0" t="n">
        <v>27457</v>
      </c>
      <c r="B86" s="0" t="s">
        <v>122</v>
      </c>
      <c r="C86" s="18" t="n">
        <v>13500</v>
      </c>
      <c r="D86" s="19" t="n">
        <v>37226</v>
      </c>
      <c r="E86" s="19" t="n">
        <v>37256</v>
      </c>
      <c r="F86" s="0" t="s">
        <v>42</v>
      </c>
      <c r="G86" s="21"/>
    </row>
    <row r="87" customFormat="false" ht="12.75" hidden="false" customHeight="false" outlineLevel="0" collapsed="false">
      <c r="A87" s="0" t="n">
        <v>27454</v>
      </c>
      <c r="B87" s="0" t="s">
        <v>103</v>
      </c>
      <c r="C87" s="18" t="n">
        <v>27500</v>
      </c>
      <c r="D87" s="19" t="n">
        <v>37257</v>
      </c>
      <c r="E87" s="19" t="n">
        <v>37621</v>
      </c>
      <c r="F87" s="0" t="s">
        <v>42</v>
      </c>
      <c r="G87" s="21"/>
    </row>
    <row r="88" customFormat="false" ht="12.75" hidden="false" customHeight="false" outlineLevel="0" collapsed="false">
      <c r="A88" s="0" t="n">
        <v>27456</v>
      </c>
      <c r="B88" s="0" t="s">
        <v>122</v>
      </c>
      <c r="C88" s="18" t="n">
        <v>21500</v>
      </c>
      <c r="D88" s="19" t="n">
        <v>37561</v>
      </c>
      <c r="E88" s="19" t="n">
        <v>37621</v>
      </c>
      <c r="F88" s="0" t="s">
        <v>42</v>
      </c>
      <c r="G88" s="21"/>
    </row>
    <row r="89" customFormat="false" ht="12.75" hidden="false" customHeight="false" outlineLevel="0" collapsed="false">
      <c r="A89" s="0" t="n">
        <v>27458</v>
      </c>
      <c r="B89" s="0" t="s">
        <v>124</v>
      </c>
      <c r="C89" s="18" t="n">
        <v>14000</v>
      </c>
      <c r="D89" s="19" t="n">
        <v>37622</v>
      </c>
      <c r="E89" s="19" t="n">
        <v>38717</v>
      </c>
      <c r="F89" s="0" t="s">
        <v>42</v>
      </c>
      <c r="G89" s="21"/>
      <c r="H89" s="18" t="n">
        <v>14000</v>
      </c>
      <c r="I89" s="18" t="n">
        <v>14000</v>
      </c>
      <c r="J89" s="18" t="n">
        <v>14000</v>
      </c>
      <c r="K89" s="18" t="n">
        <v>14000</v>
      </c>
      <c r="L89" s="18" t="n">
        <v>14000</v>
      </c>
      <c r="M89" s="18" t="n">
        <v>14000</v>
      </c>
      <c r="N89" s="18" t="n">
        <v>14000</v>
      </c>
      <c r="O89" s="18" t="n">
        <v>14000</v>
      </c>
      <c r="P89" s="18" t="n">
        <v>14000</v>
      </c>
      <c r="Q89" s="18" t="n">
        <v>14000</v>
      </c>
      <c r="R89" s="18" t="n">
        <v>14000</v>
      </c>
      <c r="S89" s="18" t="n">
        <v>14000</v>
      </c>
      <c r="T89" s="18" t="n">
        <v>14000</v>
      </c>
      <c r="U89" s="18" t="n">
        <v>14000</v>
      </c>
      <c r="V89" s="18" t="n">
        <v>14000</v>
      </c>
      <c r="W89" s="18" t="n">
        <v>14000</v>
      </c>
      <c r="X89" s="18" t="n">
        <v>14000</v>
      </c>
      <c r="Y89" s="18" t="n">
        <v>14000</v>
      </c>
      <c r="Z89" s="18" t="n">
        <v>14000</v>
      </c>
      <c r="AA89" s="18" t="n">
        <v>14000</v>
      </c>
      <c r="AB89" s="18" t="n">
        <v>14000</v>
      </c>
      <c r="AC89" s="18" t="n">
        <v>14000</v>
      </c>
      <c r="AD89" s="18" t="n">
        <v>14000</v>
      </c>
      <c r="AE89" s="18" t="n">
        <v>14000</v>
      </c>
    </row>
    <row r="90" customFormat="false" ht="12.75" hidden="false" customHeight="false" outlineLevel="0" collapsed="false">
      <c r="A90" s="0" t="n">
        <v>27453</v>
      </c>
      <c r="B90" s="0" t="s">
        <v>122</v>
      </c>
      <c r="C90" s="18" t="n">
        <v>35000</v>
      </c>
      <c r="D90" s="19" t="n">
        <v>37622</v>
      </c>
      <c r="E90" s="19" t="n">
        <v>37986</v>
      </c>
      <c r="F90" s="0" t="s">
        <v>42</v>
      </c>
      <c r="G90" s="21"/>
      <c r="H90" s="18" t="n">
        <v>35000</v>
      </c>
      <c r="I90" s="18" t="n">
        <v>35000</v>
      </c>
      <c r="J90" s="18" t="n">
        <v>35000</v>
      </c>
      <c r="K90" s="18" t="n">
        <v>35000</v>
      </c>
      <c r="L90" s="18" t="n">
        <v>35000</v>
      </c>
      <c r="M90" s="18" t="n">
        <v>35000</v>
      </c>
      <c r="N90" s="18" t="n">
        <v>35000</v>
      </c>
      <c r="O90" s="18" t="n">
        <v>35000</v>
      </c>
      <c r="P90" s="18" t="n">
        <v>35000</v>
      </c>
      <c r="Q90" s="18" t="n">
        <v>35000</v>
      </c>
      <c r="R90" s="18" t="n">
        <v>35000</v>
      </c>
      <c r="S90" s="18" t="n">
        <v>35000</v>
      </c>
    </row>
    <row r="91" customFormat="false" ht="12.75" hidden="false" customHeight="false" outlineLevel="0" collapsed="false">
      <c r="A91" s="21" t="n">
        <v>27504</v>
      </c>
      <c r="B91" s="0" t="s">
        <v>33</v>
      </c>
      <c r="C91" s="23" t="n">
        <v>35000</v>
      </c>
      <c r="D91" s="20" t="n">
        <v>37987</v>
      </c>
      <c r="E91" s="20" t="n">
        <v>38717</v>
      </c>
      <c r="F91" s="0" t="s">
        <v>42</v>
      </c>
      <c r="G91" s="21"/>
      <c r="T91" s="23" t="n">
        <v>35000</v>
      </c>
      <c r="U91" s="23" t="n">
        <v>35000</v>
      </c>
      <c r="V91" s="23" t="n">
        <v>35000</v>
      </c>
      <c r="W91" s="23" t="n">
        <v>35000</v>
      </c>
      <c r="X91" s="23" t="n">
        <v>35000</v>
      </c>
      <c r="Y91" s="23" t="n">
        <v>35000</v>
      </c>
      <c r="Z91" s="23" t="n">
        <v>35000</v>
      </c>
      <c r="AA91" s="23" t="n">
        <v>35000</v>
      </c>
      <c r="AB91" s="23" t="n">
        <v>35000</v>
      </c>
      <c r="AC91" s="23" t="n">
        <v>35000</v>
      </c>
      <c r="AD91" s="23" t="n">
        <v>35000</v>
      </c>
      <c r="AE91" s="23" t="n">
        <v>35000</v>
      </c>
    </row>
    <row r="92" customFormat="false" ht="12.75" hidden="false" customHeight="false" outlineLevel="0" collapsed="false">
      <c r="A92" s="21" t="n">
        <v>27581</v>
      </c>
      <c r="B92" s="0" t="s">
        <v>121</v>
      </c>
      <c r="C92" s="23" t="s">
        <v>59</v>
      </c>
      <c r="D92" s="20" t="n">
        <v>37196</v>
      </c>
      <c r="E92" s="20" t="n">
        <v>37925</v>
      </c>
      <c r="F92" s="0" t="s">
        <v>42</v>
      </c>
      <c r="G92" s="21"/>
      <c r="K92" s="18" t="n">
        <v>14000</v>
      </c>
      <c r="L92" s="18" t="n">
        <v>14000</v>
      </c>
      <c r="M92" s="18" t="n">
        <v>14000</v>
      </c>
      <c r="N92" s="18" t="n">
        <v>14000</v>
      </c>
      <c r="O92" s="18" t="n">
        <v>14000</v>
      </c>
      <c r="P92" s="18" t="n">
        <v>14000</v>
      </c>
      <c r="Q92" s="18" t="n">
        <v>14000</v>
      </c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</row>
    <row r="93" customFormat="false" ht="12.75" hidden="false" customHeight="false" outlineLevel="0" collapsed="false">
      <c r="A93" s="21" t="n">
        <v>27566</v>
      </c>
      <c r="B93" s="0" t="s">
        <v>80</v>
      </c>
      <c r="C93" s="23" t="n">
        <v>20000</v>
      </c>
      <c r="D93" s="20" t="n">
        <v>37316</v>
      </c>
      <c r="E93" s="20" t="n">
        <v>39172</v>
      </c>
      <c r="F93" s="0" t="s">
        <v>23</v>
      </c>
      <c r="G93" s="20" t="n">
        <v>38807</v>
      </c>
      <c r="H93" s="18" t="n">
        <v>20000</v>
      </c>
      <c r="I93" s="18" t="n">
        <v>20000</v>
      </c>
      <c r="J93" s="18" t="n">
        <v>20000</v>
      </c>
      <c r="K93" s="18" t="n">
        <v>20000</v>
      </c>
      <c r="L93" s="18" t="n">
        <v>20000</v>
      </c>
      <c r="M93" s="18" t="n">
        <v>20000</v>
      </c>
      <c r="N93" s="18" t="n">
        <v>20000</v>
      </c>
      <c r="O93" s="18" t="n">
        <v>20000</v>
      </c>
      <c r="P93" s="18" t="n">
        <v>20000</v>
      </c>
      <c r="Q93" s="18" t="n">
        <v>20000</v>
      </c>
      <c r="R93" s="18" t="n">
        <v>20000</v>
      </c>
      <c r="S93" s="18" t="n">
        <v>20000</v>
      </c>
      <c r="T93" s="18" t="n">
        <v>20000</v>
      </c>
      <c r="U93" s="18" t="n">
        <v>20000</v>
      </c>
      <c r="V93" s="18" t="n">
        <v>20000</v>
      </c>
      <c r="W93" s="18" t="n">
        <v>20000</v>
      </c>
      <c r="X93" s="18" t="n">
        <v>20000</v>
      </c>
      <c r="Y93" s="18" t="n">
        <v>20000</v>
      </c>
      <c r="Z93" s="18" t="n">
        <v>20000</v>
      </c>
      <c r="AA93" s="18" t="n">
        <v>20000</v>
      </c>
      <c r="AB93" s="18" t="n">
        <v>20000</v>
      </c>
      <c r="AC93" s="18" t="n">
        <v>20000</v>
      </c>
      <c r="AD93" s="18" t="n">
        <v>20000</v>
      </c>
      <c r="AE93" s="18" t="n">
        <v>20000</v>
      </c>
    </row>
    <row r="94" customFormat="false" ht="12.75" hidden="false" customHeight="false" outlineLevel="0" collapsed="false">
      <c r="A94" s="21"/>
      <c r="B94" s="0" t="s">
        <v>133</v>
      </c>
      <c r="C94" s="23" t="n">
        <v>3400</v>
      </c>
      <c r="D94" s="20"/>
      <c r="E94" s="20"/>
      <c r="F94" s="20"/>
      <c r="G94" s="20"/>
      <c r="H94" s="54" t="n">
        <v>3400</v>
      </c>
      <c r="I94" s="54" t="n">
        <v>3400</v>
      </c>
      <c r="J94" s="54" t="n">
        <v>3400</v>
      </c>
      <c r="K94" s="54" t="n">
        <v>3400</v>
      </c>
      <c r="L94" s="54" t="n">
        <v>3400</v>
      </c>
      <c r="M94" s="54" t="n">
        <v>3400</v>
      </c>
      <c r="N94" s="54" t="n">
        <v>3400</v>
      </c>
      <c r="O94" s="54" t="n">
        <v>3400</v>
      </c>
      <c r="P94" s="54" t="n">
        <v>3400</v>
      </c>
      <c r="Q94" s="54" t="n">
        <v>3400</v>
      </c>
      <c r="R94" s="54" t="n">
        <v>3400</v>
      </c>
      <c r="S94" s="54" t="n">
        <v>3400</v>
      </c>
      <c r="T94" s="54" t="n">
        <v>3400</v>
      </c>
      <c r="U94" s="54" t="n">
        <v>3400</v>
      </c>
      <c r="V94" s="54" t="n">
        <v>3400</v>
      </c>
      <c r="W94" s="54" t="n">
        <v>3400</v>
      </c>
      <c r="X94" s="54" t="n">
        <v>3400</v>
      </c>
      <c r="Y94" s="54" t="n">
        <v>3400</v>
      </c>
      <c r="Z94" s="54" t="n">
        <v>3400</v>
      </c>
      <c r="AA94" s="54" t="n">
        <v>3400</v>
      </c>
      <c r="AB94" s="54" t="n">
        <v>3400</v>
      </c>
      <c r="AC94" s="54" t="n">
        <v>3400</v>
      </c>
      <c r="AD94" s="54" t="n">
        <v>3400</v>
      </c>
      <c r="AE94" s="54" t="n">
        <v>3400</v>
      </c>
    </row>
    <row r="95" customFormat="false" ht="12.75" hidden="false" customHeight="false" outlineLevel="0" collapsed="false">
      <c r="C95" s="55"/>
      <c r="H95" s="18" t="n">
        <f aca="false">SUM(H58:H94)</f>
        <v>1090000</v>
      </c>
      <c r="I95" s="18" t="n">
        <f aca="false">SUM(I58:I94)</f>
        <v>1090000</v>
      </c>
      <c r="J95" s="18" t="n">
        <f aca="false">SUM(J58:J94)</f>
        <v>1090000</v>
      </c>
      <c r="K95" s="18" t="n">
        <f aca="false">SUM(K58:K94)</f>
        <v>1090000</v>
      </c>
      <c r="L95" s="18" t="n">
        <f aca="false">SUM(L58:L94)</f>
        <v>1090000</v>
      </c>
      <c r="M95" s="18" t="n">
        <f aca="false">SUM(M58:M94)</f>
        <v>1090000</v>
      </c>
      <c r="N95" s="18" t="n">
        <f aca="false">SUM(N58:N94)</f>
        <v>1090000</v>
      </c>
      <c r="O95" s="18" t="n">
        <f aca="false">SUM(O58:O94)</f>
        <v>1090000</v>
      </c>
      <c r="P95" s="18" t="n">
        <f aca="false">SUM(P58:P94)</f>
        <v>1090000</v>
      </c>
      <c r="Q95" s="18" t="n">
        <f aca="false">SUM(Q58:Q94)</f>
        <v>1090000</v>
      </c>
      <c r="R95" s="18" t="n">
        <f aca="false">SUM(R58:R94)</f>
        <v>1090000</v>
      </c>
      <c r="S95" s="18" t="n">
        <f aca="false">SUM(S58:S94)</f>
        <v>1090000</v>
      </c>
      <c r="T95" s="18" t="n">
        <f aca="false">SUM(T58:T94)</f>
        <v>1090000</v>
      </c>
      <c r="U95" s="18" t="n">
        <f aca="false">SUM(U58:U94)</f>
        <v>1090000</v>
      </c>
      <c r="V95" s="18" t="n">
        <f aca="false">SUM(V58:V94)</f>
        <v>1090000</v>
      </c>
      <c r="W95" s="18" t="n">
        <f aca="false">SUM(W58:W94)</f>
        <v>1076000</v>
      </c>
      <c r="X95" s="18" t="n">
        <f aca="false">SUM(X58:X94)</f>
        <v>1076000</v>
      </c>
      <c r="Y95" s="18" t="n">
        <f aca="false">SUM(Y58:Y94)</f>
        <v>1076000</v>
      </c>
      <c r="Z95" s="18" t="n">
        <f aca="false">SUM(Z58:Z94)</f>
        <v>1076000</v>
      </c>
      <c r="AA95" s="18" t="n">
        <f aca="false">SUM(AA58:AA94)</f>
        <v>1076000</v>
      </c>
      <c r="AB95" s="18" t="n">
        <f aca="false">SUM(AB58:AB94)</f>
        <v>1076000</v>
      </c>
      <c r="AC95" s="18" t="n">
        <f aca="false">SUM(AC58:AC94)</f>
        <v>1076000</v>
      </c>
      <c r="AD95" s="18" t="n">
        <f aca="false">SUM(AD58:AD94)</f>
        <v>1090000</v>
      </c>
      <c r="AE95" s="18" t="n">
        <f aca="false">SUM(AE58:AE94)</f>
        <v>1090000</v>
      </c>
    </row>
    <row r="97" customFormat="false" ht="12.75" hidden="false" customHeight="false" outlineLevel="0" collapsed="false">
      <c r="C97" s="55" t="s">
        <v>134</v>
      </c>
      <c r="E97" s="55"/>
      <c r="F97" s="55"/>
      <c r="H97" s="18" t="n">
        <f aca="false">1090000-H95</f>
        <v>0</v>
      </c>
      <c r="I97" s="18" t="n">
        <f aca="false">1090000-I95</f>
        <v>0</v>
      </c>
      <c r="J97" s="18" t="n">
        <f aca="false">1090000-J95</f>
        <v>0</v>
      </c>
      <c r="K97" s="18" t="n">
        <f aca="false">1090000-K95</f>
        <v>0</v>
      </c>
      <c r="L97" s="18" t="n">
        <f aca="false">1090000-L95</f>
        <v>0</v>
      </c>
      <c r="M97" s="18" t="n">
        <f aca="false">1090000-M95</f>
        <v>0</v>
      </c>
      <c r="N97" s="18" t="n">
        <f aca="false">1090000-N95</f>
        <v>0</v>
      </c>
      <c r="O97" s="18" t="n">
        <f aca="false">1090000-O95</f>
        <v>0</v>
      </c>
      <c r="P97" s="18" t="n">
        <f aca="false">1090000-P95</f>
        <v>0</v>
      </c>
      <c r="Q97" s="18" t="n">
        <f aca="false">1090000-Q95</f>
        <v>0</v>
      </c>
      <c r="R97" s="18" t="n">
        <f aca="false">1090000-R95</f>
        <v>0</v>
      </c>
      <c r="S97" s="18" t="n">
        <f aca="false">1090000-S95</f>
        <v>0</v>
      </c>
      <c r="T97" s="18" t="n">
        <f aca="false">1090000-T95</f>
        <v>0</v>
      </c>
      <c r="U97" s="18" t="n">
        <f aca="false">1090000-U95</f>
        <v>0</v>
      </c>
      <c r="V97" s="18" t="n">
        <f aca="false">1090000-V95</f>
        <v>0</v>
      </c>
      <c r="W97" s="18" t="n">
        <f aca="false">1090000-W95</f>
        <v>14000</v>
      </c>
      <c r="X97" s="18" t="n">
        <f aca="false">1090000-X95</f>
        <v>14000</v>
      </c>
      <c r="Y97" s="18" t="n">
        <f aca="false">1090000-Y95</f>
        <v>14000</v>
      </c>
      <c r="Z97" s="18" t="n">
        <f aca="false">1090000-Z95</f>
        <v>14000</v>
      </c>
      <c r="AA97" s="18" t="n">
        <f aca="false">1090000-AA95</f>
        <v>14000</v>
      </c>
      <c r="AB97" s="18" t="n">
        <f aca="false">1090000-AB95</f>
        <v>14000</v>
      </c>
      <c r="AC97" s="18" t="n">
        <f aca="false">1090000-AC95</f>
        <v>14000</v>
      </c>
      <c r="AD97" s="18" t="n">
        <f aca="false">1090000-AD95</f>
        <v>0</v>
      </c>
      <c r="AE97" s="18" t="n">
        <f aca="false">1090000-AE95</f>
        <v>0</v>
      </c>
    </row>
    <row r="98" customFormat="false" ht="12.75" hidden="false" customHeight="false" outlineLevel="0" collapsed="false">
      <c r="E98" s="55"/>
      <c r="F98" s="55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</row>
    <row r="99" customFormat="false" ht="12.75" hidden="false" customHeight="false" outlineLevel="0" collapsed="false">
      <c r="C99" s="55" t="s">
        <v>135</v>
      </c>
      <c r="E99" s="55"/>
      <c r="F99" s="55"/>
      <c r="H99" s="18" t="n">
        <f aca="false">H83+H72+H70+H66+H65</f>
        <v>114000</v>
      </c>
      <c r="I99" s="18" t="n">
        <f aca="false">I83+I72+I70+I66+I65</f>
        <v>114000</v>
      </c>
      <c r="J99" s="18" t="n">
        <f aca="false">J83+J72+J70+J66+J65</f>
        <v>114000</v>
      </c>
      <c r="K99" s="18" t="n">
        <f aca="false">K83+K72+K70+K66+K65</f>
        <v>114000</v>
      </c>
      <c r="L99" s="18" t="n">
        <f aca="false">L83+L72+L70+L66+L65</f>
        <v>114000</v>
      </c>
      <c r="M99" s="18" t="n">
        <f aca="false">M83+M72+M70+M66+M65+M68</f>
        <v>122600</v>
      </c>
      <c r="N99" s="18" t="n">
        <f aca="false">N83+N72+N70+N66+N65+N68</f>
        <v>122600</v>
      </c>
      <c r="O99" s="18" t="n">
        <f aca="false">O83+O72+O70+O66+O65+O68</f>
        <v>122600</v>
      </c>
      <c r="P99" s="18" t="n">
        <f aca="false">P83+P72+P70+P66+P65+P68</f>
        <v>122600</v>
      </c>
      <c r="Q99" s="18" t="n">
        <f aca="false">Q83+Q72+Q70+Q66+Q65+Q68</f>
        <v>122600</v>
      </c>
      <c r="R99" s="18" t="n">
        <f aca="false">R83+R72+R70+R69+R68+R66+R65</f>
        <v>192600</v>
      </c>
      <c r="S99" s="18" t="n">
        <f aca="false">S83+S72+S70+S69+S68+S66+S65</f>
        <v>192600</v>
      </c>
      <c r="T99" s="18" t="n">
        <f aca="false">T83+T72+T70+T69+T68+T66+T65</f>
        <v>192600</v>
      </c>
      <c r="U99" s="18" t="n">
        <f aca="false">U83+U72+U70+U69+U68+U66+U65</f>
        <v>192600</v>
      </c>
      <c r="V99" s="18" t="n">
        <f aca="false">V83+V72+V70+V69+V68+V66+V65</f>
        <v>192600</v>
      </c>
      <c r="W99" s="18" t="n">
        <f aca="false">W83+W72+W70+W69+W68+W66+W65+W74</f>
        <v>212600</v>
      </c>
      <c r="X99" s="18" t="n">
        <f aca="false">X83+X72+X70+X69+X68+X66+X65+X74</f>
        <v>212600</v>
      </c>
      <c r="Y99" s="18" t="n">
        <f aca="false">Y83+Y72+Y70+Y69+Y68+Y66+Y65+Y74</f>
        <v>212600</v>
      </c>
      <c r="Z99" s="18" t="n">
        <f aca="false">Z83+Z72+Z70+Z69+Z68+Z66+Z65+Z74</f>
        <v>212600</v>
      </c>
      <c r="AA99" s="18" t="n">
        <f aca="false">AA83+AA72+AA70+AA69+AA68+AA66+AA65+AA74</f>
        <v>212600</v>
      </c>
      <c r="AB99" s="18" t="n">
        <f aca="false">AB83+AB72+AB70+AB69+AB68+AB66+AB65+AB74</f>
        <v>212600</v>
      </c>
      <c r="AC99" s="18" t="n">
        <f aca="false">AC83+AC72+AC70+AC69+AC68+AC66+AC65+AC74</f>
        <v>212600</v>
      </c>
      <c r="AD99" s="18" t="n">
        <f aca="false">AD83+AD72+AD70+AD69+AD68+AD66+AD65+AD74</f>
        <v>212600</v>
      </c>
      <c r="AE99" s="18" t="n">
        <f aca="false">AE83+AE72+AE70+AE69+AE68+AE66+AE65+AE74</f>
        <v>212600</v>
      </c>
    </row>
    <row r="100" customFormat="false" ht="12.75" hidden="false" customHeight="false" outlineLevel="0" collapsed="false">
      <c r="E100" s="55"/>
      <c r="F100" s="55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</row>
    <row r="101" customFormat="false" ht="12.75" hidden="false" customHeight="false" outlineLevel="0" collapsed="false">
      <c r="C101" s="55" t="s">
        <v>136</v>
      </c>
      <c r="E101" s="55"/>
      <c r="F101" s="55"/>
      <c r="H101" s="18" t="n">
        <f aca="false">SUM(H58:H94)-(H72+H83+H70+H66+H65)</f>
        <v>976000</v>
      </c>
      <c r="I101" s="18" t="n">
        <f aca="false">SUM(I58:I94)-(I72+I83+I70+I66+I65)</f>
        <v>976000</v>
      </c>
      <c r="J101" s="18" t="n">
        <f aca="false">SUM(J58:J94)-(J72+J83+J70+J66+J65)</f>
        <v>976000</v>
      </c>
      <c r="K101" s="18" t="n">
        <f aca="false">SUM(K58:K94)-(K72+K83+K70+K66+K65)</f>
        <v>976000</v>
      </c>
      <c r="L101" s="18" t="n">
        <f aca="false">SUM(L58:L94)-(L72+L83+L70+L66+L65)</f>
        <v>976000</v>
      </c>
      <c r="M101" s="18" t="n">
        <f aca="false">SUM(M58:M94)-(M72+M83+M70+M66+M65+M68)</f>
        <v>967400</v>
      </c>
      <c r="N101" s="18" t="n">
        <f aca="false">SUM(N58:N94)-(N72+N83+N70+N66+N65+N68)</f>
        <v>967400</v>
      </c>
      <c r="O101" s="18" t="n">
        <f aca="false">SUM(O58:O94)-(O72+O83+O70+O66+O65+O68)</f>
        <v>967400</v>
      </c>
      <c r="P101" s="18" t="n">
        <f aca="false">SUM(P58:P94)-(P72+P83+P70+P66+P65+P68)</f>
        <v>967400</v>
      </c>
      <c r="Q101" s="18" t="n">
        <f aca="false">SUM(Q58:Q94)-(Q72+Q83+Q70+Q66+Q65+Q68)</f>
        <v>967400</v>
      </c>
      <c r="R101" s="18" t="n">
        <f aca="false">SUM(R58:R94)-(R72+R83+R70+R66+R65+R68+R69)</f>
        <v>897400</v>
      </c>
      <c r="S101" s="18" t="n">
        <f aca="false">SUM(S58:S94)-(S72+S83+S70+S66+S65+S68+S69)</f>
        <v>897400</v>
      </c>
      <c r="T101" s="18" t="n">
        <f aca="false">SUM(T58:T94)-(T72+T83+T70+T66+T65+T68+T69)</f>
        <v>897400</v>
      </c>
      <c r="U101" s="18" t="n">
        <f aca="false">SUM(U58:U94)-(U72+U83+U70+U66+U65+U68+U69)</f>
        <v>897400</v>
      </c>
      <c r="V101" s="18" t="n">
        <f aca="false">SUM(V58:V94)-(V72+V83+V70+V66+V65+V68+V69)</f>
        <v>897400</v>
      </c>
      <c r="W101" s="18" t="n">
        <f aca="false">SUM(W58:W94)-(W72+W83+W70+W66+W65+W68+W69+W74)</f>
        <v>863400</v>
      </c>
      <c r="X101" s="18" t="n">
        <f aca="false">SUM(X58:X94)-(X72+X83+X70+X66+X65+X68+X69+X74)</f>
        <v>863400</v>
      </c>
      <c r="Y101" s="18" t="n">
        <f aca="false">SUM(Y58:Y94)-(Y72+Y83+Y70+Y66+Y65+Y68+Y69+Y74)</f>
        <v>863400</v>
      </c>
      <c r="Z101" s="18" t="n">
        <f aca="false">SUM(Z58:Z94)-(Z72+Z83+Z70+Z66+Z65+Z68+Z69+Z74)</f>
        <v>863400</v>
      </c>
      <c r="AA101" s="18" t="n">
        <f aca="false">SUM(AA58:AA94)-(AA72+AA83+AA70+AA66+AA65+AA68+AA69+AA74)</f>
        <v>863400</v>
      </c>
      <c r="AB101" s="18" t="n">
        <f aca="false">SUM(AB58:AB94)-(AB72+AB83+AB70+AB66+AB65+AB68+AB69+AB74)</f>
        <v>863400</v>
      </c>
      <c r="AC101" s="18" t="n">
        <f aca="false">SUM(AC58:AC94)-(AC72+AC83+AC70+AC66+AC65+AC68+AC69+AC74)</f>
        <v>863400</v>
      </c>
      <c r="AD101" s="18" t="n">
        <f aca="false">SUM(AD58:AD94)-(AD72+AD83+AD70+AD66+AD65+AD68+AD69+AD74)</f>
        <v>877400</v>
      </c>
      <c r="AE101" s="18" t="n">
        <f aca="false">SUM(AE58:AE94)-(AE72+AE83+AE70+AE66+AE65+AE68+AE69+AE74)</f>
        <v>877400</v>
      </c>
    </row>
    <row r="104" customFormat="false" ht="13.5" hidden="false" customHeight="false" outlineLevel="0" collapsed="false"/>
    <row r="105" customFormat="false" ht="13.5" hidden="false" customHeight="false" outlineLevel="0" collapsed="false">
      <c r="A105" s="0" t="s">
        <v>10</v>
      </c>
      <c r="B105" s="0" t="s">
        <v>11</v>
      </c>
      <c r="C105" s="0" t="s">
        <v>130</v>
      </c>
      <c r="D105" s="0" t="s">
        <v>131</v>
      </c>
      <c r="E105" s="0" t="s">
        <v>13</v>
      </c>
      <c r="F105" s="0" t="s">
        <v>4</v>
      </c>
      <c r="G105" s="43" t="s">
        <v>132</v>
      </c>
      <c r="H105" s="46" t="n">
        <v>38353</v>
      </c>
      <c r="I105" s="46" t="n">
        <v>38384</v>
      </c>
      <c r="J105" s="46" t="n">
        <v>38412</v>
      </c>
      <c r="K105" s="46" t="n">
        <v>38443</v>
      </c>
      <c r="L105" s="46" t="n">
        <v>38473</v>
      </c>
      <c r="M105" s="46" t="n">
        <v>38504</v>
      </c>
      <c r="N105" s="46" t="n">
        <v>38534</v>
      </c>
      <c r="O105" s="46" t="n">
        <v>38565</v>
      </c>
      <c r="P105" s="46" t="n">
        <v>38596</v>
      </c>
      <c r="Q105" s="46" t="n">
        <v>38626</v>
      </c>
      <c r="R105" s="46" t="n">
        <v>38657</v>
      </c>
      <c r="S105" s="46" t="n">
        <v>38687</v>
      </c>
    </row>
    <row r="107" customFormat="false" ht="12.75" hidden="false" customHeight="false" outlineLevel="0" collapsed="false">
      <c r="A107" s="0" t="n">
        <v>8255</v>
      </c>
      <c r="B107" s="0" t="s">
        <v>75</v>
      </c>
      <c r="C107" s="18" t="n">
        <v>306000</v>
      </c>
      <c r="D107" s="19" t="n">
        <v>32782</v>
      </c>
      <c r="E107" s="19" t="n">
        <v>38656</v>
      </c>
      <c r="F107" s="0" t="s">
        <v>23</v>
      </c>
      <c r="G107" s="20" t="n">
        <v>38291</v>
      </c>
      <c r="H107" s="18" t="n">
        <v>306000</v>
      </c>
      <c r="I107" s="18" t="n">
        <v>306000</v>
      </c>
      <c r="J107" s="18" t="n">
        <v>306000</v>
      </c>
      <c r="K107" s="18" t="n">
        <v>306000</v>
      </c>
      <c r="L107" s="18" t="n">
        <v>306000</v>
      </c>
      <c r="M107" s="18" t="n">
        <v>306000</v>
      </c>
      <c r="N107" s="18" t="n">
        <v>306000</v>
      </c>
      <c r="O107" s="18" t="n">
        <v>306000</v>
      </c>
      <c r="P107" s="18" t="n">
        <v>306000</v>
      </c>
      <c r="Q107" s="18" t="n">
        <v>306000</v>
      </c>
      <c r="R107" s="48" t="n">
        <v>306000</v>
      </c>
      <c r="S107" s="48" t="n">
        <v>306000</v>
      </c>
    </row>
    <row r="108" customFormat="false" ht="12.75" hidden="false" customHeight="false" outlineLevel="0" collapsed="false">
      <c r="A108" s="0" t="n">
        <v>20747</v>
      </c>
      <c r="B108" s="0" t="s">
        <v>80</v>
      </c>
      <c r="C108" s="18" t="n">
        <v>10000</v>
      </c>
      <c r="D108" s="19" t="n">
        <v>33664</v>
      </c>
      <c r="E108" s="19" t="n">
        <v>37315</v>
      </c>
      <c r="F108" s="0" t="s">
        <v>23</v>
      </c>
      <c r="G108" s="20" t="n">
        <v>36950</v>
      </c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</row>
    <row r="109" customFormat="false" ht="12.75" hidden="false" customHeight="false" outlineLevel="0" collapsed="false">
      <c r="A109" s="0" t="n">
        <v>20748</v>
      </c>
      <c r="B109" s="0" t="s">
        <v>80</v>
      </c>
      <c r="C109" s="18" t="n">
        <v>10000</v>
      </c>
      <c r="D109" s="19" t="n">
        <v>33664</v>
      </c>
      <c r="E109" s="19" t="n">
        <v>37315</v>
      </c>
      <c r="F109" s="0" t="s">
        <v>23</v>
      </c>
      <c r="G109" s="20" t="n">
        <v>36950</v>
      </c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</row>
    <row r="110" customFormat="false" ht="12.75" hidden="false" customHeight="false" outlineLevel="0" collapsed="false">
      <c r="A110" s="0" t="n">
        <v>20822</v>
      </c>
      <c r="B110" s="0" t="s">
        <v>78</v>
      </c>
      <c r="C110" s="18" t="n">
        <v>25000</v>
      </c>
      <c r="D110" s="19" t="n">
        <v>33664</v>
      </c>
      <c r="E110" s="19" t="n">
        <v>39141</v>
      </c>
      <c r="F110" s="0" t="s">
        <v>23</v>
      </c>
      <c r="G110" s="20" t="n">
        <v>38776</v>
      </c>
      <c r="H110" s="18" t="n">
        <v>25000</v>
      </c>
      <c r="I110" s="18" t="n">
        <v>25000</v>
      </c>
      <c r="J110" s="18" t="n">
        <v>25000</v>
      </c>
      <c r="K110" s="18" t="n">
        <v>25000</v>
      </c>
      <c r="L110" s="18" t="n">
        <v>25000</v>
      </c>
      <c r="M110" s="18" t="n">
        <v>25000</v>
      </c>
      <c r="N110" s="18" t="n">
        <v>25000</v>
      </c>
      <c r="O110" s="18" t="n">
        <v>25000</v>
      </c>
      <c r="P110" s="18" t="n">
        <v>25000</v>
      </c>
      <c r="Q110" s="18" t="n">
        <v>25000</v>
      </c>
      <c r="R110" s="18" t="n">
        <v>25000</v>
      </c>
      <c r="S110" s="18" t="n">
        <v>25000</v>
      </c>
    </row>
    <row r="111" customFormat="false" ht="12.75" hidden="false" customHeight="false" outlineLevel="0" collapsed="false">
      <c r="A111" s="0" t="n">
        <v>21165</v>
      </c>
      <c r="B111" s="0" t="s">
        <v>50</v>
      </c>
      <c r="C111" s="18" t="n">
        <v>150000</v>
      </c>
      <c r="D111" s="19" t="n">
        <v>33679</v>
      </c>
      <c r="E111" s="19" t="n">
        <v>39172</v>
      </c>
      <c r="F111" s="0" t="s">
        <v>23</v>
      </c>
      <c r="G111" s="20" t="n">
        <v>38807</v>
      </c>
      <c r="H111" s="18" t="n">
        <v>150000</v>
      </c>
      <c r="I111" s="18" t="n">
        <v>150000</v>
      </c>
      <c r="J111" s="18" t="n">
        <v>150000</v>
      </c>
      <c r="K111" s="18" t="n">
        <v>150000</v>
      </c>
      <c r="L111" s="18" t="n">
        <v>150000</v>
      </c>
      <c r="M111" s="18" t="n">
        <v>150000</v>
      </c>
      <c r="N111" s="18" t="n">
        <v>150000</v>
      </c>
      <c r="O111" s="18" t="n">
        <v>150000</v>
      </c>
      <c r="P111" s="18" t="n">
        <v>150000</v>
      </c>
      <c r="Q111" s="18" t="n">
        <v>150000</v>
      </c>
      <c r="R111" s="18" t="n">
        <v>150000</v>
      </c>
      <c r="S111" s="18" t="n">
        <v>150000</v>
      </c>
    </row>
    <row r="112" customFormat="false" ht="12.75" hidden="false" customHeight="false" outlineLevel="0" collapsed="false">
      <c r="A112" s="0" t="n">
        <v>25071</v>
      </c>
      <c r="B112" s="0" t="s">
        <v>37</v>
      </c>
      <c r="C112" s="18" t="n">
        <v>90000</v>
      </c>
      <c r="D112" s="19" t="n">
        <v>35400</v>
      </c>
      <c r="E112" s="19" t="n">
        <v>39782</v>
      </c>
      <c r="F112" s="0" t="s">
        <v>23</v>
      </c>
      <c r="G112" s="20" t="n">
        <v>39416</v>
      </c>
      <c r="H112" s="18" t="n">
        <v>90000</v>
      </c>
      <c r="I112" s="18" t="n">
        <v>90000</v>
      </c>
      <c r="J112" s="18" t="n">
        <v>90000</v>
      </c>
      <c r="K112" s="18" t="n">
        <v>90000</v>
      </c>
      <c r="L112" s="18" t="n">
        <v>90000</v>
      </c>
      <c r="M112" s="18" t="n">
        <v>90000</v>
      </c>
      <c r="N112" s="18" t="n">
        <v>90000</v>
      </c>
      <c r="O112" s="18" t="n">
        <v>90000</v>
      </c>
      <c r="P112" s="18" t="n">
        <v>90000</v>
      </c>
      <c r="Q112" s="18" t="n">
        <v>90000</v>
      </c>
      <c r="R112" s="18" t="n">
        <v>90000</v>
      </c>
      <c r="S112" s="18" t="n">
        <v>90000</v>
      </c>
    </row>
    <row r="113" customFormat="false" ht="12.75" hidden="false" customHeight="false" outlineLevel="0" collapsed="false">
      <c r="A113" s="0" t="n">
        <v>24670</v>
      </c>
      <c r="B113" s="0" t="s">
        <v>89</v>
      </c>
      <c r="C113" s="18" t="n">
        <v>10000</v>
      </c>
      <c r="D113" s="19" t="n">
        <v>35490</v>
      </c>
      <c r="E113" s="19" t="n">
        <v>39172</v>
      </c>
      <c r="F113" s="0" t="s">
        <v>23</v>
      </c>
      <c r="G113" s="20" t="n">
        <v>38807</v>
      </c>
      <c r="H113" s="18" t="n">
        <v>10000</v>
      </c>
      <c r="I113" s="18" t="n">
        <v>10000</v>
      </c>
      <c r="J113" s="18" t="n">
        <v>10000</v>
      </c>
      <c r="K113" s="18" t="n">
        <v>10000</v>
      </c>
      <c r="L113" s="18" t="n">
        <v>10000</v>
      </c>
      <c r="M113" s="18" t="n">
        <v>10000</v>
      </c>
      <c r="N113" s="18" t="n">
        <v>10000</v>
      </c>
      <c r="O113" s="18" t="n">
        <v>10000</v>
      </c>
      <c r="P113" s="18" t="n">
        <v>10000</v>
      </c>
      <c r="Q113" s="18" t="n">
        <v>10000</v>
      </c>
      <c r="R113" s="18" t="n">
        <v>10000</v>
      </c>
      <c r="S113" s="18" t="n">
        <v>10000</v>
      </c>
    </row>
    <row r="114" customFormat="false" ht="12.75" hidden="false" customHeight="false" outlineLevel="0" collapsed="false">
      <c r="A114" s="0" t="n">
        <v>25700</v>
      </c>
      <c r="B114" s="0" t="s">
        <v>37</v>
      </c>
      <c r="C114" s="18" t="n">
        <v>25000</v>
      </c>
      <c r="D114" s="19" t="n">
        <v>35796</v>
      </c>
      <c r="E114" s="19" t="n">
        <v>37621</v>
      </c>
      <c r="F114" s="0" t="s">
        <v>23</v>
      </c>
      <c r="G114" s="20" t="n">
        <v>37256</v>
      </c>
      <c r="H114" s="53" t="n">
        <v>25000</v>
      </c>
      <c r="I114" s="53" t="n">
        <v>25000</v>
      </c>
      <c r="J114" s="53" t="n">
        <v>25000</v>
      </c>
      <c r="K114" s="53" t="n">
        <v>25000</v>
      </c>
      <c r="L114" s="53" t="n">
        <v>25000</v>
      </c>
      <c r="M114" s="53" t="n">
        <v>25000</v>
      </c>
      <c r="N114" s="53" t="n">
        <v>25000</v>
      </c>
      <c r="O114" s="53" t="n">
        <v>25000</v>
      </c>
      <c r="P114" s="53" t="n">
        <v>25000</v>
      </c>
      <c r="Q114" s="53" t="n">
        <v>25000</v>
      </c>
      <c r="R114" s="53" t="n">
        <v>25000</v>
      </c>
      <c r="S114" s="53" t="n">
        <v>25000</v>
      </c>
    </row>
    <row r="115" customFormat="false" ht="12.75" hidden="false" customHeight="false" outlineLevel="0" collapsed="false">
      <c r="A115" s="0" t="n">
        <v>25841</v>
      </c>
      <c r="B115" s="0" t="s">
        <v>50</v>
      </c>
      <c r="C115" s="18" t="n">
        <v>40000</v>
      </c>
      <c r="D115" s="19" t="n">
        <v>35827</v>
      </c>
      <c r="E115" s="19" t="n">
        <v>37560</v>
      </c>
      <c r="F115" s="0" t="s">
        <v>23</v>
      </c>
      <c r="G115" s="20" t="n">
        <v>37195</v>
      </c>
      <c r="H115" s="48" t="n">
        <v>40000</v>
      </c>
      <c r="I115" s="48" t="n">
        <v>40000</v>
      </c>
      <c r="J115" s="48" t="n">
        <v>40000</v>
      </c>
      <c r="K115" s="48" t="n">
        <v>40000</v>
      </c>
      <c r="L115" s="48" t="n">
        <v>40000</v>
      </c>
      <c r="M115" s="48" t="n">
        <v>40000</v>
      </c>
      <c r="N115" s="48" t="n">
        <v>40000</v>
      </c>
      <c r="O115" s="48" t="n">
        <v>40000</v>
      </c>
      <c r="P115" s="48" t="n">
        <v>40000</v>
      </c>
      <c r="Q115" s="48" t="n">
        <v>40000</v>
      </c>
      <c r="R115" s="48" t="n">
        <v>40000</v>
      </c>
      <c r="S115" s="48" t="n">
        <v>40000</v>
      </c>
    </row>
    <row r="116" customFormat="false" ht="12.75" hidden="false" customHeight="false" outlineLevel="0" collapsed="false">
      <c r="A116" s="0" t="n">
        <v>25924</v>
      </c>
      <c r="B116" s="0" t="s">
        <v>44</v>
      </c>
      <c r="C116" s="18" t="n">
        <v>20000</v>
      </c>
      <c r="D116" s="19" t="n">
        <v>35855</v>
      </c>
      <c r="E116" s="19" t="n">
        <v>39141</v>
      </c>
      <c r="F116" s="0" t="s">
        <v>23</v>
      </c>
      <c r="G116" s="20" t="n">
        <v>38776</v>
      </c>
      <c r="H116" s="18" t="n">
        <v>20000</v>
      </c>
      <c r="I116" s="18" t="n">
        <v>20000</v>
      </c>
      <c r="J116" s="18" t="n">
        <v>20000</v>
      </c>
      <c r="K116" s="18" t="n">
        <v>20000</v>
      </c>
      <c r="L116" s="18" t="n">
        <v>20000</v>
      </c>
      <c r="M116" s="18" t="n">
        <v>20000</v>
      </c>
      <c r="N116" s="18" t="n">
        <v>20000</v>
      </c>
      <c r="O116" s="18" t="n">
        <v>20000</v>
      </c>
      <c r="P116" s="18" t="n">
        <v>20000</v>
      </c>
      <c r="Q116" s="18" t="n">
        <v>20000</v>
      </c>
      <c r="R116" s="18" t="n">
        <v>20000</v>
      </c>
      <c r="S116" s="18" t="n">
        <v>20000</v>
      </c>
    </row>
    <row r="117" customFormat="false" ht="12.75" hidden="false" customHeight="false" outlineLevel="0" collapsed="false">
      <c r="A117" s="0" t="n">
        <v>26125</v>
      </c>
      <c r="B117" s="0" t="s">
        <v>92</v>
      </c>
      <c r="C117" s="18" t="n">
        <v>8600</v>
      </c>
      <c r="D117" s="19" t="n">
        <v>35947</v>
      </c>
      <c r="E117" s="19" t="n">
        <v>37772</v>
      </c>
      <c r="F117" s="0" t="s">
        <v>23</v>
      </c>
      <c r="G117" s="20" t="n">
        <v>37407</v>
      </c>
      <c r="H117" s="48" t="n">
        <v>8600</v>
      </c>
      <c r="I117" s="48" t="n">
        <v>8600</v>
      </c>
      <c r="J117" s="48" t="n">
        <v>8600</v>
      </c>
      <c r="K117" s="48" t="n">
        <v>8600</v>
      </c>
      <c r="L117" s="48" t="n">
        <v>8600</v>
      </c>
      <c r="M117" s="48" t="n">
        <v>8600</v>
      </c>
      <c r="N117" s="48" t="n">
        <v>8600</v>
      </c>
      <c r="O117" s="48" t="n">
        <v>8600</v>
      </c>
      <c r="P117" s="48" t="n">
        <v>8600</v>
      </c>
      <c r="Q117" s="48" t="n">
        <v>8600</v>
      </c>
      <c r="R117" s="48" t="n">
        <v>8600</v>
      </c>
      <c r="S117" s="48" t="n">
        <v>8600</v>
      </c>
    </row>
    <row r="118" customFormat="false" ht="12.75" hidden="false" customHeight="false" outlineLevel="0" collapsed="false">
      <c r="A118" s="0" t="n">
        <v>26490</v>
      </c>
      <c r="B118" s="0" t="s">
        <v>61</v>
      </c>
      <c r="C118" s="18" t="n">
        <v>70000</v>
      </c>
      <c r="D118" s="19" t="n">
        <v>36100</v>
      </c>
      <c r="E118" s="19" t="n">
        <v>37925</v>
      </c>
      <c r="F118" s="0" t="s">
        <v>23</v>
      </c>
      <c r="G118" s="20" t="n">
        <v>37560</v>
      </c>
      <c r="H118" s="48" t="n">
        <v>70000</v>
      </c>
      <c r="I118" s="48" t="n">
        <v>70000</v>
      </c>
      <c r="J118" s="48" t="n">
        <v>70000</v>
      </c>
      <c r="K118" s="48" t="n">
        <v>70000</v>
      </c>
      <c r="L118" s="48" t="n">
        <v>70000</v>
      </c>
      <c r="M118" s="48" t="n">
        <v>70000</v>
      </c>
      <c r="N118" s="48" t="n">
        <v>70000</v>
      </c>
      <c r="O118" s="48" t="n">
        <v>70000</v>
      </c>
      <c r="P118" s="48" t="n">
        <v>70000</v>
      </c>
      <c r="Q118" s="48" t="n">
        <v>70000</v>
      </c>
      <c r="R118" s="48" t="n">
        <v>70000</v>
      </c>
      <c r="S118" s="48" t="n">
        <v>70000</v>
      </c>
    </row>
    <row r="119" customFormat="false" ht="12.75" hidden="false" customHeight="false" outlineLevel="0" collapsed="false">
      <c r="A119" s="0" t="n">
        <v>26511</v>
      </c>
      <c r="B119" s="0" t="s">
        <v>50</v>
      </c>
      <c r="C119" s="18" t="n">
        <v>21000</v>
      </c>
      <c r="D119" s="19" t="n">
        <v>36100</v>
      </c>
      <c r="E119" s="19" t="n">
        <v>37560</v>
      </c>
      <c r="F119" s="19" t="s">
        <v>23</v>
      </c>
      <c r="G119" s="20" t="n">
        <v>37195</v>
      </c>
      <c r="H119" s="48" t="n">
        <v>21000</v>
      </c>
      <c r="I119" s="48" t="n">
        <v>21000</v>
      </c>
      <c r="J119" s="48" t="n">
        <v>21000</v>
      </c>
      <c r="K119" s="48" t="n">
        <v>21000</v>
      </c>
      <c r="L119" s="48" t="n">
        <v>21000</v>
      </c>
      <c r="M119" s="48" t="n">
        <v>21000</v>
      </c>
      <c r="N119" s="48" t="n">
        <v>21000</v>
      </c>
      <c r="O119" s="48" t="n">
        <v>21000</v>
      </c>
      <c r="P119" s="48" t="n">
        <v>21000</v>
      </c>
      <c r="Q119" s="48" t="n">
        <v>21000</v>
      </c>
      <c r="R119" s="48" t="n">
        <v>21000</v>
      </c>
      <c r="S119" s="48" t="n">
        <v>21000</v>
      </c>
    </row>
    <row r="120" customFormat="false" ht="12.75" hidden="false" customHeight="false" outlineLevel="0" collapsed="false">
      <c r="A120" s="0" t="n">
        <v>26372</v>
      </c>
      <c r="B120" s="0" t="s">
        <v>66</v>
      </c>
      <c r="C120" s="18" t="n">
        <v>25000</v>
      </c>
      <c r="D120" s="19" t="n">
        <v>36100</v>
      </c>
      <c r="E120" s="19" t="n">
        <v>39172</v>
      </c>
      <c r="F120" s="0" t="s">
        <v>23</v>
      </c>
      <c r="G120" s="20" t="n">
        <v>38807</v>
      </c>
      <c r="H120" s="18" t="n">
        <v>25000</v>
      </c>
      <c r="I120" s="18" t="n">
        <v>25000</v>
      </c>
      <c r="J120" s="18" t="n">
        <v>25000</v>
      </c>
      <c r="K120" s="18" t="n">
        <v>25000</v>
      </c>
      <c r="L120" s="18" t="n">
        <v>25000</v>
      </c>
      <c r="M120" s="18" t="n">
        <v>25000</v>
      </c>
      <c r="N120" s="18" t="n">
        <v>25000</v>
      </c>
      <c r="O120" s="18" t="n">
        <v>25000</v>
      </c>
      <c r="P120" s="18" t="n">
        <v>25000</v>
      </c>
      <c r="Q120" s="18" t="n">
        <v>25000</v>
      </c>
      <c r="R120" s="18" t="n">
        <v>25000</v>
      </c>
      <c r="S120" s="18" t="n">
        <v>25000</v>
      </c>
    </row>
    <row r="121" customFormat="false" ht="12.75" hidden="false" customHeight="false" outlineLevel="0" collapsed="false">
      <c r="A121" s="0" t="n">
        <v>26683</v>
      </c>
      <c r="B121" s="0" t="s">
        <v>101</v>
      </c>
      <c r="C121" s="18" t="n">
        <v>8000</v>
      </c>
      <c r="D121" s="19" t="n">
        <v>36220</v>
      </c>
      <c r="E121" s="19" t="n">
        <v>37346</v>
      </c>
      <c r="F121" s="0" t="s">
        <v>23</v>
      </c>
      <c r="G121" s="20" t="n">
        <v>37164</v>
      </c>
      <c r="H121" s="48" t="n">
        <v>8000</v>
      </c>
      <c r="I121" s="48" t="n">
        <v>8000</v>
      </c>
      <c r="J121" s="48" t="n">
        <v>8000</v>
      </c>
      <c r="K121" s="48" t="n">
        <v>8000</v>
      </c>
      <c r="L121" s="48" t="n">
        <v>8000</v>
      </c>
      <c r="M121" s="48" t="n">
        <v>8000</v>
      </c>
      <c r="N121" s="48" t="n">
        <v>8000</v>
      </c>
      <c r="O121" s="48" t="n">
        <v>8000</v>
      </c>
      <c r="P121" s="48" t="n">
        <v>8000</v>
      </c>
      <c r="Q121" s="48" t="n">
        <v>8000</v>
      </c>
      <c r="R121" s="48" t="n">
        <v>8000</v>
      </c>
      <c r="S121" s="48" t="n">
        <v>8000</v>
      </c>
    </row>
    <row r="122" customFormat="false" ht="12.75" hidden="false" customHeight="false" outlineLevel="0" collapsed="false">
      <c r="A122" s="0" t="n">
        <v>26678</v>
      </c>
      <c r="B122" s="0" t="s">
        <v>87</v>
      </c>
      <c r="C122" s="18" t="n">
        <v>25000</v>
      </c>
      <c r="D122" s="19" t="n">
        <v>36251</v>
      </c>
      <c r="E122" s="19" t="n">
        <v>39172</v>
      </c>
      <c r="F122" s="0" t="s">
        <v>23</v>
      </c>
      <c r="G122" s="20" t="n">
        <v>38807</v>
      </c>
      <c r="H122" s="18" t="n">
        <v>25000</v>
      </c>
      <c r="I122" s="18" t="n">
        <v>25000</v>
      </c>
      <c r="J122" s="18" t="n">
        <v>25000</v>
      </c>
      <c r="K122" s="18" t="n">
        <v>25000</v>
      </c>
      <c r="L122" s="18" t="n">
        <v>25000</v>
      </c>
      <c r="M122" s="18" t="n">
        <v>25000</v>
      </c>
      <c r="N122" s="18" t="n">
        <v>25000</v>
      </c>
      <c r="O122" s="18" t="n">
        <v>25000</v>
      </c>
      <c r="P122" s="18" t="n">
        <v>25000</v>
      </c>
      <c r="Q122" s="18" t="n">
        <v>25000</v>
      </c>
      <c r="R122" s="18" t="n">
        <v>25000</v>
      </c>
      <c r="S122" s="18" t="n">
        <v>25000</v>
      </c>
    </row>
    <row r="123" customFormat="false" ht="12.75" hidden="false" customHeight="false" outlineLevel="0" collapsed="false">
      <c r="A123" s="0" t="n">
        <v>26960</v>
      </c>
      <c r="B123" s="0" t="s">
        <v>93</v>
      </c>
      <c r="C123" s="18" t="n">
        <v>20000</v>
      </c>
      <c r="D123" s="19" t="n">
        <v>36617</v>
      </c>
      <c r="E123" s="19" t="n">
        <v>38077</v>
      </c>
      <c r="F123" s="0" t="s">
        <v>23</v>
      </c>
      <c r="G123" s="20" t="n">
        <v>37711</v>
      </c>
      <c r="H123" s="51" t="n">
        <v>20000</v>
      </c>
      <c r="I123" s="51" t="n">
        <v>20000</v>
      </c>
      <c r="J123" s="51" t="n">
        <v>20000</v>
      </c>
      <c r="K123" s="51" t="n">
        <v>20000</v>
      </c>
      <c r="L123" s="51" t="n">
        <v>20000</v>
      </c>
      <c r="M123" s="51" t="n">
        <v>20000</v>
      </c>
      <c r="N123" s="51" t="n">
        <v>20000</v>
      </c>
      <c r="O123" s="51" t="n">
        <v>20000</v>
      </c>
      <c r="P123" s="51" t="n">
        <v>20000</v>
      </c>
      <c r="Q123" s="51" t="n">
        <v>20000</v>
      </c>
      <c r="R123" s="51" t="n">
        <v>20000</v>
      </c>
      <c r="S123" s="51" t="n">
        <v>20000</v>
      </c>
    </row>
    <row r="124" customFormat="false" ht="12.75" hidden="false" customHeight="false" outlineLevel="0" collapsed="false">
      <c r="A124" s="0" t="n">
        <v>26719</v>
      </c>
      <c r="B124" s="0" t="s">
        <v>96</v>
      </c>
      <c r="C124" s="18" t="n">
        <v>25000</v>
      </c>
      <c r="D124" s="19" t="n">
        <v>36647</v>
      </c>
      <c r="E124" s="19" t="n">
        <v>38472</v>
      </c>
      <c r="F124" s="0" t="s">
        <v>42</v>
      </c>
      <c r="G124" s="20"/>
      <c r="H124" s="18" t="n">
        <v>25000</v>
      </c>
      <c r="I124" s="18" t="n">
        <v>25000</v>
      </c>
      <c r="J124" s="18" t="n">
        <v>25000</v>
      </c>
      <c r="K124" s="18" t="n">
        <v>25000</v>
      </c>
    </row>
    <row r="125" customFormat="false" ht="12.75" hidden="false" customHeight="false" outlineLevel="0" collapsed="false">
      <c r="A125" s="0" t="n">
        <v>26813</v>
      </c>
      <c r="B125" s="0" t="s">
        <v>97</v>
      </c>
      <c r="C125" s="18" t="n">
        <v>3500</v>
      </c>
      <c r="D125" s="19" t="n">
        <v>36647</v>
      </c>
      <c r="E125" s="19" t="n">
        <v>39506</v>
      </c>
      <c r="F125" s="0" t="s">
        <v>42</v>
      </c>
      <c r="G125" s="24"/>
      <c r="H125" s="18" t="n">
        <v>3500</v>
      </c>
      <c r="I125" s="18" t="n">
        <v>3500</v>
      </c>
      <c r="J125" s="18" t="n">
        <v>3500</v>
      </c>
      <c r="K125" s="18" t="n">
        <v>3500</v>
      </c>
      <c r="L125" s="18" t="n">
        <v>3500</v>
      </c>
      <c r="M125" s="18" t="n">
        <v>3500</v>
      </c>
      <c r="N125" s="18" t="n">
        <v>3500</v>
      </c>
      <c r="O125" s="18" t="n">
        <v>3500</v>
      </c>
      <c r="P125" s="18" t="n">
        <v>3500</v>
      </c>
      <c r="Q125" s="18" t="n">
        <v>3500</v>
      </c>
      <c r="R125" s="18" t="n">
        <v>3500</v>
      </c>
      <c r="S125" s="18" t="n">
        <v>3500</v>
      </c>
    </row>
    <row r="126" customFormat="false" ht="12.75" hidden="false" customHeight="false" outlineLevel="0" collapsed="false">
      <c r="A126" s="0" t="n">
        <v>26816</v>
      </c>
      <c r="B126" s="0" t="s">
        <v>33</v>
      </c>
      <c r="C126" s="18" t="n">
        <v>21500</v>
      </c>
      <c r="D126" s="19" t="n">
        <v>36647</v>
      </c>
      <c r="E126" s="19" t="n">
        <v>38472</v>
      </c>
      <c r="F126" s="0" t="s">
        <v>42</v>
      </c>
      <c r="G126" s="21"/>
      <c r="H126" s="18" t="n">
        <v>21500</v>
      </c>
      <c r="I126" s="18" t="n">
        <v>21500</v>
      </c>
      <c r="J126" s="18" t="n">
        <v>21500</v>
      </c>
      <c r="K126" s="18" t="n">
        <v>21500</v>
      </c>
    </row>
    <row r="127" customFormat="false" ht="12.75" hidden="false" customHeight="false" outlineLevel="0" collapsed="false">
      <c r="A127" s="0" t="n">
        <v>26884</v>
      </c>
      <c r="B127" s="0" t="s">
        <v>87</v>
      </c>
      <c r="C127" s="18" t="n">
        <v>40000</v>
      </c>
      <c r="D127" s="19" t="n">
        <v>36647</v>
      </c>
      <c r="E127" s="19" t="n">
        <v>38656</v>
      </c>
      <c r="F127" s="0" t="s">
        <v>23</v>
      </c>
      <c r="G127" s="20" t="n">
        <v>38291</v>
      </c>
      <c r="H127" s="18" t="n">
        <v>40000</v>
      </c>
      <c r="I127" s="18" t="n">
        <v>40000</v>
      </c>
      <c r="J127" s="18" t="n">
        <v>40000</v>
      </c>
      <c r="K127" s="18" t="n">
        <v>40000</v>
      </c>
      <c r="L127" s="18" t="n">
        <v>40000</v>
      </c>
      <c r="M127" s="18" t="n">
        <v>40000</v>
      </c>
      <c r="N127" s="18" t="n">
        <v>40000</v>
      </c>
      <c r="O127" s="18" t="n">
        <v>40000</v>
      </c>
      <c r="P127" s="18" t="n">
        <v>40000</v>
      </c>
      <c r="Q127" s="18" t="n">
        <v>40000</v>
      </c>
      <c r="R127" s="48" t="n">
        <v>40000</v>
      </c>
      <c r="S127" s="48" t="n">
        <v>40000</v>
      </c>
    </row>
    <row r="128" customFormat="false" ht="12.75" hidden="false" customHeight="false" outlineLevel="0" collapsed="false">
      <c r="A128" s="0" t="n">
        <v>26758</v>
      </c>
      <c r="B128" s="0" t="s">
        <v>66</v>
      </c>
      <c r="C128" s="18" t="n">
        <v>40000</v>
      </c>
      <c r="D128" s="19" t="n">
        <v>36647</v>
      </c>
      <c r="E128" s="19" t="n">
        <v>38472</v>
      </c>
      <c r="F128" s="0" t="s">
        <v>23</v>
      </c>
      <c r="G128" s="20" t="n">
        <v>38107</v>
      </c>
      <c r="H128" s="18" t="n">
        <v>40000</v>
      </c>
      <c r="I128" s="18" t="n">
        <v>40000</v>
      </c>
      <c r="J128" s="18" t="n">
        <v>40000</v>
      </c>
      <c r="K128" s="18" t="n">
        <v>40000</v>
      </c>
      <c r="L128" s="48" t="n">
        <v>40000</v>
      </c>
      <c r="M128" s="48" t="n">
        <v>40000</v>
      </c>
      <c r="N128" s="48" t="n">
        <v>40000</v>
      </c>
      <c r="O128" s="48" t="n">
        <v>40000</v>
      </c>
      <c r="P128" s="48" t="n">
        <v>40000</v>
      </c>
      <c r="Q128" s="48" t="n">
        <v>40000</v>
      </c>
      <c r="R128" s="48" t="n">
        <v>40000</v>
      </c>
      <c r="S128" s="48" t="n">
        <v>40000</v>
      </c>
    </row>
    <row r="129" customFormat="false" ht="12.75" hidden="false" customHeight="false" outlineLevel="0" collapsed="false">
      <c r="A129" s="0" t="n">
        <v>26819</v>
      </c>
      <c r="B129" s="0" t="s">
        <v>103</v>
      </c>
      <c r="C129" s="18" t="n">
        <v>10000</v>
      </c>
      <c r="D129" s="19" t="n">
        <v>36647</v>
      </c>
      <c r="E129" s="19" t="n">
        <v>38472</v>
      </c>
      <c r="F129" s="0" t="s">
        <v>23</v>
      </c>
      <c r="G129" s="20" t="n">
        <v>38107</v>
      </c>
      <c r="H129" s="18" t="n">
        <v>10000</v>
      </c>
      <c r="I129" s="18" t="n">
        <v>10000</v>
      </c>
      <c r="J129" s="18" t="n">
        <v>10000</v>
      </c>
      <c r="K129" s="18" t="n">
        <v>10000</v>
      </c>
      <c r="L129" s="48" t="n">
        <v>10000</v>
      </c>
      <c r="M129" s="48" t="n">
        <v>10000</v>
      </c>
      <c r="N129" s="48" t="n">
        <v>10000</v>
      </c>
      <c r="O129" s="48" t="n">
        <v>10000</v>
      </c>
      <c r="P129" s="48" t="n">
        <v>10000</v>
      </c>
      <c r="Q129" s="48" t="n">
        <v>10000</v>
      </c>
      <c r="R129" s="48" t="n">
        <v>10000</v>
      </c>
      <c r="S129" s="48" t="n">
        <v>10000</v>
      </c>
    </row>
    <row r="130" customFormat="false" ht="12.75" hidden="false" customHeight="false" outlineLevel="0" collapsed="false">
      <c r="A130" s="0" t="n">
        <v>27252</v>
      </c>
      <c r="B130" s="0" t="s">
        <v>104</v>
      </c>
      <c r="C130" s="18" t="n">
        <v>14000</v>
      </c>
      <c r="D130" s="19" t="n">
        <v>36831</v>
      </c>
      <c r="E130" s="19" t="n">
        <v>40482</v>
      </c>
      <c r="F130" s="0" t="s">
        <v>42</v>
      </c>
      <c r="G130" s="21"/>
      <c r="H130" s="18" t="n">
        <v>14000</v>
      </c>
      <c r="I130" s="18" t="n">
        <v>14000</v>
      </c>
      <c r="J130" s="18" t="n">
        <v>14000</v>
      </c>
      <c r="K130" s="18"/>
      <c r="L130" s="18"/>
      <c r="M130" s="18"/>
      <c r="N130" s="18"/>
      <c r="O130" s="18"/>
      <c r="P130" s="18"/>
      <c r="Q130" s="18"/>
      <c r="R130" s="18" t="n">
        <v>14000</v>
      </c>
      <c r="S130" s="18" t="n">
        <v>14000</v>
      </c>
    </row>
    <row r="131" customFormat="false" ht="12.75" hidden="false" customHeight="false" outlineLevel="0" collapsed="false">
      <c r="A131" s="0" t="n">
        <v>27293</v>
      </c>
      <c r="B131" s="0" t="s">
        <v>33</v>
      </c>
      <c r="C131" s="18" t="n">
        <v>49000</v>
      </c>
      <c r="D131" s="19" t="n">
        <v>36831</v>
      </c>
      <c r="E131" s="19" t="n">
        <v>37195</v>
      </c>
      <c r="F131" s="0" t="s">
        <v>42</v>
      </c>
      <c r="G131" s="21"/>
    </row>
    <row r="132" customFormat="false" ht="12.75" hidden="false" customHeight="false" outlineLevel="0" collapsed="false">
      <c r="A132" s="0" t="n">
        <v>27340</v>
      </c>
      <c r="B132" s="0" t="s">
        <v>106</v>
      </c>
      <c r="C132" s="18" t="n">
        <v>20000</v>
      </c>
      <c r="D132" s="19" t="n">
        <v>36923</v>
      </c>
      <c r="E132" s="19" t="n">
        <v>37287</v>
      </c>
      <c r="F132" s="0" t="s">
        <v>23</v>
      </c>
      <c r="G132" s="20" t="n">
        <v>37103</v>
      </c>
      <c r="H132" s="48" t="n">
        <v>20000</v>
      </c>
      <c r="I132" s="48" t="n">
        <v>20000</v>
      </c>
      <c r="J132" s="48" t="n">
        <v>20000</v>
      </c>
      <c r="K132" s="48" t="n">
        <v>20000</v>
      </c>
      <c r="L132" s="48" t="n">
        <v>20000</v>
      </c>
      <c r="M132" s="48" t="n">
        <v>20000</v>
      </c>
      <c r="N132" s="48" t="n">
        <v>20000</v>
      </c>
      <c r="O132" s="48" t="n">
        <v>20000</v>
      </c>
      <c r="P132" s="48" t="n">
        <v>20000</v>
      </c>
      <c r="Q132" s="48" t="n">
        <v>20000</v>
      </c>
      <c r="R132" s="48" t="n">
        <v>20000</v>
      </c>
      <c r="S132" s="48" t="n">
        <v>20000</v>
      </c>
    </row>
    <row r="133" customFormat="false" ht="12.75" hidden="false" customHeight="false" outlineLevel="0" collapsed="false">
      <c r="A133" s="0" t="n">
        <v>27334</v>
      </c>
      <c r="B133" s="0" t="s">
        <v>101</v>
      </c>
      <c r="C133" s="18" t="n">
        <v>14000</v>
      </c>
      <c r="D133" s="19" t="n">
        <v>36982</v>
      </c>
      <c r="E133" s="19" t="n">
        <v>37195</v>
      </c>
      <c r="F133" s="0" t="s">
        <v>42</v>
      </c>
      <c r="G133" s="21"/>
    </row>
    <row r="134" customFormat="false" ht="12.75" hidden="false" customHeight="false" outlineLevel="0" collapsed="false">
      <c r="A134" s="0" t="n">
        <v>27352</v>
      </c>
      <c r="B134" s="0" t="s">
        <v>33</v>
      </c>
      <c r="C134" s="18" t="n">
        <v>21500</v>
      </c>
      <c r="D134" s="19" t="n">
        <v>37196</v>
      </c>
      <c r="E134" s="19" t="n">
        <v>37560</v>
      </c>
      <c r="F134" s="0" t="s">
        <v>42</v>
      </c>
      <c r="G134" s="21"/>
    </row>
    <row r="135" customFormat="false" ht="12.75" hidden="false" customHeight="false" outlineLevel="0" collapsed="false">
      <c r="A135" s="0" t="n">
        <v>27457</v>
      </c>
      <c r="B135" s="0" t="s">
        <v>122</v>
      </c>
      <c r="C135" s="18" t="n">
        <v>13500</v>
      </c>
      <c r="D135" s="19" t="n">
        <v>37226</v>
      </c>
      <c r="E135" s="19" t="n">
        <v>37256</v>
      </c>
      <c r="F135" s="0" t="s">
        <v>42</v>
      </c>
      <c r="G135" s="21"/>
    </row>
    <row r="136" customFormat="false" ht="12.75" hidden="false" customHeight="false" outlineLevel="0" collapsed="false">
      <c r="A136" s="0" t="n">
        <v>27454</v>
      </c>
      <c r="B136" s="0" t="s">
        <v>103</v>
      </c>
      <c r="C136" s="18" t="n">
        <v>27500</v>
      </c>
      <c r="D136" s="19" t="n">
        <v>37257</v>
      </c>
      <c r="E136" s="19" t="n">
        <v>37621</v>
      </c>
      <c r="F136" s="0" t="s">
        <v>42</v>
      </c>
      <c r="G136" s="21"/>
    </row>
    <row r="137" customFormat="false" ht="12.75" hidden="false" customHeight="false" outlineLevel="0" collapsed="false">
      <c r="A137" s="0" t="n">
        <v>27456</v>
      </c>
      <c r="B137" s="0" t="s">
        <v>122</v>
      </c>
      <c r="C137" s="18" t="n">
        <v>21500</v>
      </c>
      <c r="D137" s="19" t="n">
        <v>37561</v>
      </c>
      <c r="E137" s="19" t="n">
        <v>37621</v>
      </c>
      <c r="F137" s="0" t="s">
        <v>42</v>
      </c>
      <c r="G137" s="21"/>
    </row>
    <row r="138" customFormat="false" ht="12.75" hidden="false" customHeight="false" outlineLevel="0" collapsed="false">
      <c r="A138" s="0" t="n">
        <v>27458</v>
      </c>
      <c r="B138" s="0" t="s">
        <v>124</v>
      </c>
      <c r="C138" s="18" t="n">
        <v>14000</v>
      </c>
      <c r="D138" s="19" t="n">
        <v>37622</v>
      </c>
      <c r="E138" s="19" t="n">
        <v>38717</v>
      </c>
      <c r="F138" s="0" t="s">
        <v>42</v>
      </c>
      <c r="G138" s="21"/>
      <c r="H138" s="18" t="n">
        <v>14000</v>
      </c>
      <c r="I138" s="18" t="n">
        <v>14000</v>
      </c>
      <c r="J138" s="18" t="n">
        <v>14000</v>
      </c>
      <c r="K138" s="18" t="n">
        <v>14000</v>
      </c>
      <c r="L138" s="18" t="n">
        <v>14000</v>
      </c>
      <c r="M138" s="18" t="n">
        <v>14000</v>
      </c>
      <c r="N138" s="18" t="n">
        <v>14000</v>
      </c>
      <c r="O138" s="18" t="n">
        <v>14000</v>
      </c>
      <c r="P138" s="18" t="n">
        <v>14000</v>
      </c>
      <c r="Q138" s="18" t="n">
        <v>14000</v>
      </c>
      <c r="R138" s="18" t="n">
        <v>14000</v>
      </c>
      <c r="S138" s="18" t="n">
        <v>14000</v>
      </c>
    </row>
    <row r="139" customFormat="false" ht="12.75" hidden="false" customHeight="false" outlineLevel="0" collapsed="false">
      <c r="A139" s="0" t="n">
        <v>27453</v>
      </c>
      <c r="B139" s="0" t="s">
        <v>122</v>
      </c>
      <c r="C139" s="18" t="n">
        <v>35000</v>
      </c>
      <c r="D139" s="19" t="n">
        <v>37622</v>
      </c>
      <c r="E139" s="19" t="n">
        <v>37986</v>
      </c>
      <c r="F139" s="0" t="s">
        <v>42</v>
      </c>
      <c r="G139" s="21"/>
    </row>
    <row r="140" customFormat="false" ht="12.75" hidden="false" customHeight="false" outlineLevel="0" collapsed="false">
      <c r="A140" s="21" t="n">
        <v>27504</v>
      </c>
      <c r="B140" s="0" t="s">
        <v>33</v>
      </c>
      <c r="C140" s="23" t="n">
        <v>35000</v>
      </c>
      <c r="D140" s="20" t="n">
        <v>37987</v>
      </c>
      <c r="E140" s="20" t="n">
        <v>38717</v>
      </c>
      <c r="F140" s="0" t="s">
        <v>42</v>
      </c>
      <c r="G140" s="21"/>
      <c r="H140" s="23" t="n">
        <v>35000</v>
      </c>
      <c r="I140" s="23" t="n">
        <v>35000</v>
      </c>
      <c r="J140" s="23" t="n">
        <v>35000</v>
      </c>
      <c r="K140" s="23" t="n">
        <v>35000</v>
      </c>
      <c r="L140" s="23" t="n">
        <v>35000</v>
      </c>
      <c r="M140" s="23" t="n">
        <v>35000</v>
      </c>
      <c r="N140" s="23" t="n">
        <v>35000</v>
      </c>
      <c r="O140" s="23" t="n">
        <v>35000</v>
      </c>
      <c r="P140" s="23" t="n">
        <v>35000</v>
      </c>
      <c r="Q140" s="23" t="n">
        <v>35000</v>
      </c>
      <c r="R140" s="23" t="n">
        <v>35000</v>
      </c>
      <c r="S140" s="23" t="n">
        <v>35000</v>
      </c>
    </row>
    <row r="141" customFormat="false" ht="12.75" hidden="false" customHeight="false" outlineLevel="0" collapsed="false">
      <c r="A141" s="21" t="n">
        <v>27581</v>
      </c>
      <c r="B141" s="0" t="s">
        <v>121</v>
      </c>
      <c r="C141" s="23" t="s">
        <v>59</v>
      </c>
      <c r="D141" s="20" t="n">
        <v>37196</v>
      </c>
      <c r="E141" s="20" t="n">
        <v>37925</v>
      </c>
      <c r="F141" s="0" t="s">
        <v>42</v>
      </c>
      <c r="G141" s="21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</row>
    <row r="142" customFormat="false" ht="12.75" hidden="false" customHeight="false" outlineLevel="0" collapsed="false">
      <c r="A142" s="21" t="n">
        <v>27566</v>
      </c>
      <c r="B142" s="0" t="s">
        <v>80</v>
      </c>
      <c r="C142" s="23" t="n">
        <v>20000</v>
      </c>
      <c r="D142" s="20" t="n">
        <v>37316</v>
      </c>
      <c r="E142" s="20" t="n">
        <v>39172</v>
      </c>
      <c r="F142" s="0" t="s">
        <v>23</v>
      </c>
      <c r="G142" s="20" t="n">
        <v>38807</v>
      </c>
      <c r="H142" s="18" t="n">
        <v>20000</v>
      </c>
      <c r="I142" s="18" t="n">
        <v>20000</v>
      </c>
      <c r="J142" s="18" t="n">
        <v>20000</v>
      </c>
      <c r="K142" s="18" t="n">
        <v>20000</v>
      </c>
      <c r="L142" s="18" t="n">
        <v>20000</v>
      </c>
      <c r="M142" s="18" t="n">
        <v>20000</v>
      </c>
      <c r="N142" s="18" t="n">
        <v>20000</v>
      </c>
      <c r="O142" s="18" t="n">
        <v>20000</v>
      </c>
      <c r="P142" s="18" t="n">
        <v>20000</v>
      </c>
      <c r="Q142" s="18" t="n">
        <v>20000</v>
      </c>
      <c r="R142" s="18" t="n">
        <v>20000</v>
      </c>
      <c r="S142" s="18" t="n">
        <v>20000</v>
      </c>
    </row>
    <row r="143" customFormat="false" ht="12.75" hidden="false" customHeight="false" outlineLevel="0" collapsed="false">
      <c r="A143" s="21"/>
      <c r="B143" s="0" t="s">
        <v>133</v>
      </c>
      <c r="C143" s="23" t="n">
        <v>3400</v>
      </c>
      <c r="D143" s="20"/>
      <c r="E143" s="20"/>
      <c r="F143" s="20"/>
      <c r="G143" s="20"/>
      <c r="H143" s="54" t="n">
        <v>3400</v>
      </c>
      <c r="I143" s="54" t="n">
        <v>3400</v>
      </c>
      <c r="J143" s="54" t="n">
        <v>3400</v>
      </c>
      <c r="K143" s="54" t="n">
        <v>3400</v>
      </c>
      <c r="L143" s="54" t="n">
        <v>3400</v>
      </c>
      <c r="M143" s="54" t="n">
        <v>3400</v>
      </c>
      <c r="N143" s="54" t="n">
        <v>3400</v>
      </c>
      <c r="O143" s="54" t="n">
        <v>3400</v>
      </c>
      <c r="P143" s="54" t="n">
        <v>3400</v>
      </c>
      <c r="Q143" s="54" t="n">
        <v>3400</v>
      </c>
      <c r="R143" s="54" t="n">
        <v>3400</v>
      </c>
      <c r="S143" s="54" t="n">
        <v>3400</v>
      </c>
    </row>
    <row r="144" customFormat="false" ht="12.75" hidden="false" customHeight="false" outlineLevel="0" collapsed="false">
      <c r="C144" s="55"/>
      <c r="H144" s="18" t="n">
        <f aca="false">SUM(H107:H143)</f>
        <v>1090000</v>
      </c>
      <c r="I144" s="18" t="n">
        <f aca="false">SUM(I107:I143)</f>
        <v>1090000</v>
      </c>
      <c r="J144" s="18" t="n">
        <f aca="false">SUM(J107:J143)</f>
        <v>1090000</v>
      </c>
      <c r="K144" s="18" t="n">
        <f aca="false">SUM(K107:K143)</f>
        <v>1076000</v>
      </c>
      <c r="L144" s="18" t="n">
        <f aca="false">SUM(L107:L143)</f>
        <v>1029500</v>
      </c>
      <c r="M144" s="18" t="n">
        <f aca="false">SUM(M107:M143)</f>
        <v>1029500</v>
      </c>
      <c r="N144" s="18" t="n">
        <f aca="false">SUM(N107:N143)</f>
        <v>1029500</v>
      </c>
      <c r="O144" s="18" t="n">
        <f aca="false">SUM(O107:O143)</f>
        <v>1029500</v>
      </c>
      <c r="P144" s="18" t="n">
        <f aca="false">SUM(P107:P143)</f>
        <v>1029500</v>
      </c>
      <c r="Q144" s="18" t="n">
        <f aca="false">SUM(Q107:Q143)</f>
        <v>1029500</v>
      </c>
      <c r="R144" s="18" t="n">
        <f aca="false">SUM(R107:R143)</f>
        <v>1043500</v>
      </c>
      <c r="S144" s="18" t="n">
        <f aca="false">SUM(S107:S143)</f>
        <v>1043500</v>
      </c>
    </row>
    <row r="146" customFormat="false" ht="12.75" hidden="false" customHeight="false" outlineLevel="0" collapsed="false">
      <c r="C146" s="55" t="s">
        <v>134</v>
      </c>
      <c r="E146" s="55"/>
      <c r="F146" s="55"/>
      <c r="H146" s="18" t="n">
        <f aca="false">1090000-H144</f>
        <v>0</v>
      </c>
      <c r="I146" s="18" t="n">
        <f aca="false">1090000-I144</f>
        <v>0</v>
      </c>
      <c r="J146" s="18" t="n">
        <f aca="false">1090000-J144</f>
        <v>0</v>
      </c>
      <c r="K146" s="18" t="n">
        <f aca="false">1090000-K144</f>
        <v>14000</v>
      </c>
      <c r="L146" s="18" t="n">
        <f aca="false">1090000-L144</f>
        <v>60500</v>
      </c>
      <c r="M146" s="18" t="n">
        <f aca="false">1090000-M144</f>
        <v>60500</v>
      </c>
      <c r="N146" s="18" t="n">
        <f aca="false">1090000-N144</f>
        <v>60500</v>
      </c>
      <c r="O146" s="18" t="n">
        <f aca="false">1090000-O144</f>
        <v>60500</v>
      </c>
      <c r="P146" s="18" t="n">
        <f aca="false">1090000-P144</f>
        <v>60500</v>
      </c>
      <c r="Q146" s="18" t="n">
        <f aca="false">1090000-Q144</f>
        <v>60500</v>
      </c>
      <c r="R146" s="18" t="n">
        <f aca="false">1090000-R144</f>
        <v>46500</v>
      </c>
      <c r="S146" s="18" t="n">
        <f aca="false">1090000-S144</f>
        <v>46500</v>
      </c>
    </row>
    <row r="147" customFormat="false" ht="12.75" hidden="false" customHeight="false" outlineLevel="0" collapsed="false">
      <c r="E147" s="55"/>
      <c r="F147" s="55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</row>
    <row r="148" customFormat="false" ht="12.75" hidden="false" customHeight="false" outlineLevel="0" collapsed="false">
      <c r="C148" s="55" t="s">
        <v>135</v>
      </c>
      <c r="E148" s="55"/>
      <c r="F148" s="55"/>
      <c r="H148" s="18" t="n">
        <f aca="false">H132+H121+H119+H118+H117+H115+H114+H123+H108+H109</f>
        <v>212600</v>
      </c>
      <c r="I148" s="18" t="n">
        <f aca="false">I132+I121+I119+I118+I117+I115+I114+I123+I108+I109</f>
        <v>212600</v>
      </c>
      <c r="J148" s="18" t="n">
        <f aca="false">J132+J121+J119+J118+J117+J115+J114+J123+J108+J109</f>
        <v>212600</v>
      </c>
      <c r="K148" s="18" t="n">
        <f aca="false">K132+K121+K119+K118+K117+K115+K114+K123+K108+K109</f>
        <v>212600</v>
      </c>
      <c r="L148" s="18" t="n">
        <f aca="false">L132+L121+L119+L118+L117+L115+L114+L123+L108+L109+L128+L129</f>
        <v>262600</v>
      </c>
      <c r="M148" s="18" t="n">
        <f aca="false">M132+M121+M119+M118+M117+M115+M114+M123+M108+M109+M128+M129</f>
        <v>262600</v>
      </c>
      <c r="N148" s="18" t="n">
        <f aca="false">N132+N121+N119+N118+N117+N115+N114+N123+N108+N109+N128+N129</f>
        <v>262600</v>
      </c>
      <c r="O148" s="18" t="n">
        <f aca="false">O132+O121+O119+O118+O117+O115+O114+O123+O108+O109+O128+O129</f>
        <v>262600</v>
      </c>
      <c r="P148" s="18" t="n">
        <f aca="false">P132+P121+P119+P118+P117+P115+P114+P123+P108+P109+P128+P129</f>
        <v>262600</v>
      </c>
      <c r="Q148" s="18" t="n">
        <f aca="false">Q132+Q121+Q119+Q118+Q117+Q115+Q114+Q123+Q108+Q109+Q128+Q129</f>
        <v>262600</v>
      </c>
      <c r="R148" s="18" t="n">
        <f aca="false">R132+R121+R119+R118+R117+R115+R114+R123+R128+R129+R127+R107+R108+R109</f>
        <v>608600</v>
      </c>
      <c r="S148" s="18" t="n">
        <f aca="false">S132+S121+S119+S118+S117+S115+S114+S123+S128+S129+S127+S107+S108+S109</f>
        <v>608600</v>
      </c>
    </row>
    <row r="149" customFormat="false" ht="12.75" hidden="false" customHeight="false" outlineLevel="0" collapsed="false">
      <c r="E149" s="55"/>
      <c r="F149" s="55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</row>
    <row r="150" customFormat="false" ht="12.75" hidden="false" customHeight="false" outlineLevel="0" collapsed="false">
      <c r="C150" s="55" t="s">
        <v>136</v>
      </c>
      <c r="E150" s="55"/>
      <c r="F150" s="55"/>
      <c r="H150" s="18" t="n">
        <f aca="false">SUM(H107:H143)-(H121+H132+H119+H115+H114+H117+H118+H123+H108+H109)</f>
        <v>877400</v>
      </c>
      <c r="I150" s="18" t="n">
        <f aca="false">SUM(I107:I143)-(I121+I132+I119+I115+I114+I117+I118+I123+I108+I109)</f>
        <v>877400</v>
      </c>
      <c r="J150" s="18" t="n">
        <f aca="false">SUM(J107:J143)-(J121+J132+J119+J115+J114+J117+J118+J123+J108+J109)</f>
        <v>877400</v>
      </c>
      <c r="K150" s="18" t="n">
        <f aca="false">SUM(K107:K143)-(K121+K132+K119+K115+K114+K117+K118+K123+K108+K109)</f>
        <v>863400</v>
      </c>
      <c r="L150" s="18" t="n">
        <f aca="false">SUM(L107:L143)-(L121+L132+L119+L115+L114+L117+L118+L123+L108+L109+L128+L129)</f>
        <v>766900</v>
      </c>
      <c r="M150" s="18" t="n">
        <f aca="false">SUM(M107:M143)-(M121+M132+M119+M115+M114+M117+M118+M123+M108+M109+M128+M129)</f>
        <v>766900</v>
      </c>
      <c r="N150" s="18" t="n">
        <f aca="false">SUM(N107:N143)-(N121+N132+N119+N115+N114+N117+N118+N123+N108+N109+N128+N129)</f>
        <v>766900</v>
      </c>
      <c r="O150" s="18" t="n">
        <f aca="false">SUM(O107:O143)-(O121+O132+O119+O115+O114+O117+O118+O123+O108+O109+O128+O129)</f>
        <v>766900</v>
      </c>
      <c r="P150" s="18" t="n">
        <f aca="false">SUM(P107:P143)-(P121+P132+P119+P115+P114+P117+P118+P123+P108+P109+P128+P129)</f>
        <v>766900</v>
      </c>
      <c r="Q150" s="18" t="n">
        <f aca="false">SUM(Q107:Q143)-(Q121+Q132+Q119+Q115+Q114+Q117+Q118+Q123+Q108+Q109+Q128+Q129)</f>
        <v>766900</v>
      </c>
      <c r="R150" s="18" t="n">
        <f aca="false">SUM(R107:R143)-(R121+R132+R119+R115+R114+R117+R118+R123+R108+R109+R128+R129+R127+R107)</f>
        <v>434900</v>
      </c>
      <c r="S150" s="18" t="n">
        <f aca="false">SUM(S107:S143)-(S121+S132+S119+S115+S114+S117+S118+S123+S108+S109+S128+S129+S127+S107)</f>
        <v>434900</v>
      </c>
    </row>
  </sheetData>
  <printOptions headings="false" gridLines="false" gridLinesSet="true" horizontalCentered="false" verticalCentered="true"/>
  <pageMargins left="0.747916666666667" right="0.747916666666667" top="0.984027777777778" bottom="0.984027777777778" header="0.5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&amp;L&amp;D&amp;CWest Capacity 2001 - 2005
ROFR Rights</oddHeader>
    <oddFooter/>
  </headerFooter>
  <rowBreaks count="2" manualBreakCount="2">
    <brk id="53" man="true" max="16383" min="0"/>
    <brk id="103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2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10.71"/>
    <col collapsed="false" customWidth="true" hidden="false" outlineLevel="0" max="6" min="6" style="0" width="4.7"/>
    <col collapsed="false" customWidth="true" hidden="false" outlineLevel="0" max="7" min="7" style="0" width="10.71"/>
  </cols>
  <sheetData>
    <row r="1" customFormat="false" ht="15" hidden="false" customHeight="false" outlineLevel="0" collapsed="false">
      <c r="A1" s="56" t="s">
        <v>137</v>
      </c>
    </row>
    <row r="2" customFormat="false" ht="15" hidden="false" customHeight="false" outlineLevel="0" collapsed="false">
      <c r="A2" s="57"/>
    </row>
    <row r="3" customFormat="false" ht="12.75" hidden="false" customHeight="false" outlineLevel="0" collapsed="false">
      <c r="A3" s="41" t="s">
        <v>129</v>
      </c>
    </row>
    <row r="6" customFormat="false" ht="13.5" hidden="false" customHeight="false" outlineLevel="0" collapsed="false"/>
    <row r="7" customFormat="false" ht="13.5" hidden="false" customHeight="false" outlineLevel="0" collapsed="false">
      <c r="A7" s="21" t="s">
        <v>10</v>
      </c>
      <c r="B7" s="0" t="s">
        <v>11</v>
      </c>
      <c r="C7" s="21" t="s">
        <v>130</v>
      </c>
      <c r="D7" s="0" t="s">
        <v>131</v>
      </c>
      <c r="E7" s="0" t="s">
        <v>13</v>
      </c>
      <c r="F7" s="0" t="s">
        <v>4</v>
      </c>
      <c r="G7" s="43" t="s">
        <v>132</v>
      </c>
      <c r="H7" s="46" t="n">
        <v>36892</v>
      </c>
      <c r="I7" s="46" t="n">
        <v>36923</v>
      </c>
      <c r="J7" s="46" t="n">
        <v>36951</v>
      </c>
      <c r="K7" s="46" t="n">
        <v>36982</v>
      </c>
      <c r="L7" s="46" t="n">
        <v>37012</v>
      </c>
      <c r="M7" s="46" t="n">
        <v>37043</v>
      </c>
      <c r="N7" s="46" t="n">
        <v>37073</v>
      </c>
      <c r="O7" s="46" t="n">
        <v>37104</v>
      </c>
      <c r="P7" s="46" t="n">
        <v>37135</v>
      </c>
      <c r="Q7" s="46" t="n">
        <v>37165</v>
      </c>
      <c r="R7" s="46" t="n">
        <v>37196</v>
      </c>
      <c r="S7" s="46" t="n">
        <v>37226</v>
      </c>
      <c r="T7" s="46" t="n">
        <v>37257</v>
      </c>
      <c r="U7" s="46" t="n">
        <v>37288</v>
      </c>
      <c r="V7" s="46" t="n">
        <v>37316</v>
      </c>
      <c r="W7" s="46" t="n">
        <v>37347</v>
      </c>
      <c r="X7" s="46" t="n">
        <v>37377</v>
      </c>
      <c r="Y7" s="46" t="n">
        <v>37408</v>
      </c>
      <c r="Z7" s="46" t="n">
        <v>37438</v>
      </c>
      <c r="AA7" s="46" t="n">
        <v>37469</v>
      </c>
      <c r="AB7" s="46" t="n">
        <v>37500</v>
      </c>
      <c r="AC7" s="46" t="n">
        <v>37530</v>
      </c>
      <c r="AD7" s="46" t="n">
        <v>37561</v>
      </c>
      <c r="AE7" s="46" t="n">
        <v>37591</v>
      </c>
      <c r="AF7" s="46" t="n">
        <v>37622</v>
      </c>
      <c r="AG7" s="46" t="n">
        <v>37653</v>
      </c>
      <c r="AH7" s="46" t="n">
        <v>37681</v>
      </c>
      <c r="AI7" s="46" t="n">
        <v>37712</v>
      </c>
      <c r="AJ7" s="46" t="n">
        <v>37742</v>
      </c>
      <c r="AK7" s="46" t="n">
        <v>37773</v>
      </c>
      <c r="AL7" s="46" t="n">
        <v>37803</v>
      </c>
      <c r="AM7" s="46" t="n">
        <v>37834</v>
      </c>
      <c r="AN7" s="46" t="n">
        <v>37865</v>
      </c>
      <c r="AO7" s="46" t="n">
        <v>37895</v>
      </c>
      <c r="AP7" s="46" t="n">
        <v>37926</v>
      </c>
      <c r="AQ7" s="46" t="n">
        <v>37956</v>
      </c>
      <c r="AR7" s="46" t="n">
        <v>37987</v>
      </c>
      <c r="AS7" s="46" t="n">
        <v>38018</v>
      </c>
      <c r="AT7" s="46" t="n">
        <v>38047</v>
      </c>
      <c r="AU7" s="46" t="n">
        <v>38078</v>
      </c>
      <c r="AV7" s="46" t="n">
        <v>38108</v>
      </c>
      <c r="AW7" s="46" t="n">
        <v>38139</v>
      </c>
      <c r="AX7" s="46" t="n">
        <v>38169</v>
      </c>
      <c r="AY7" s="46" t="n">
        <v>38200</v>
      </c>
      <c r="AZ7" s="46" t="n">
        <v>38231</v>
      </c>
      <c r="BA7" s="46" t="n">
        <v>38261</v>
      </c>
      <c r="BB7" s="46" t="n">
        <v>38292</v>
      </c>
      <c r="BC7" s="46" t="n">
        <v>38322</v>
      </c>
      <c r="BD7" s="46" t="n">
        <v>38353</v>
      </c>
      <c r="BE7" s="46" t="n">
        <v>38384</v>
      </c>
      <c r="BF7" s="46" t="n">
        <v>38412</v>
      </c>
      <c r="BG7" s="46" t="n">
        <v>38443</v>
      </c>
      <c r="BH7" s="46" t="n">
        <v>38473</v>
      </c>
      <c r="BI7" s="46" t="n">
        <v>38504</v>
      </c>
      <c r="BJ7" s="46" t="n">
        <v>38534</v>
      </c>
      <c r="BK7" s="46" t="n">
        <v>38565</v>
      </c>
      <c r="BL7" s="46" t="n">
        <v>38596</v>
      </c>
      <c r="BM7" s="46" t="n">
        <v>38626</v>
      </c>
      <c r="BN7" s="46" t="n">
        <v>38657</v>
      </c>
      <c r="BO7" s="46" t="n">
        <v>38687</v>
      </c>
    </row>
    <row r="8" customFormat="false" ht="13.5" hidden="false" customHeight="false" outlineLevel="0" collapsed="false">
      <c r="A8" s="21"/>
      <c r="C8" s="21"/>
      <c r="G8" s="15"/>
    </row>
    <row r="9" customFormat="false" ht="13.5" hidden="false" customHeight="false" outlineLevel="0" collapsed="false">
      <c r="A9" s="0" t="n">
        <v>20715</v>
      </c>
      <c r="B9" s="0" t="s">
        <v>75</v>
      </c>
      <c r="C9" s="18" t="n">
        <v>200000</v>
      </c>
      <c r="D9" s="19" t="n">
        <v>33664</v>
      </c>
      <c r="E9" s="19" t="n">
        <v>38656</v>
      </c>
      <c r="F9" s="0" t="s">
        <v>23</v>
      </c>
      <c r="G9" s="20" t="n">
        <v>38291</v>
      </c>
      <c r="J9" s="18" t="n">
        <v>200000</v>
      </c>
      <c r="K9" s="18" t="n">
        <v>200000</v>
      </c>
      <c r="L9" s="18" t="n">
        <v>200000</v>
      </c>
      <c r="M9" s="18" t="n">
        <v>200000</v>
      </c>
      <c r="N9" s="18" t="n">
        <v>200000</v>
      </c>
      <c r="O9" s="18" t="n">
        <v>200000</v>
      </c>
      <c r="P9" s="18" t="n">
        <v>200000</v>
      </c>
      <c r="Q9" s="18" t="n">
        <v>200000</v>
      </c>
      <c r="R9" s="18" t="n">
        <v>200000</v>
      </c>
      <c r="S9" s="18" t="n">
        <v>200000</v>
      </c>
      <c r="T9" s="18" t="n">
        <v>200000</v>
      </c>
      <c r="U9" s="18" t="n">
        <v>200000</v>
      </c>
      <c r="V9" s="18" t="n">
        <v>200000</v>
      </c>
      <c r="W9" s="18" t="n">
        <v>200000</v>
      </c>
      <c r="X9" s="18" t="n">
        <v>200000</v>
      </c>
      <c r="Y9" s="18" t="n">
        <v>200000</v>
      </c>
      <c r="Z9" s="18" t="n">
        <v>200000</v>
      </c>
      <c r="AA9" s="18" t="n">
        <v>200000</v>
      </c>
      <c r="AB9" s="18" t="n">
        <v>200000</v>
      </c>
      <c r="AC9" s="18" t="n">
        <v>200000</v>
      </c>
      <c r="AD9" s="18" t="n">
        <v>200000</v>
      </c>
      <c r="AE9" s="18" t="n">
        <v>200000</v>
      </c>
      <c r="AF9" s="18" t="n">
        <v>200000</v>
      </c>
      <c r="AG9" s="18" t="n">
        <v>200000</v>
      </c>
      <c r="AH9" s="18" t="n">
        <v>200000</v>
      </c>
      <c r="AI9" s="18" t="n">
        <v>200000</v>
      </c>
      <c r="AJ9" s="18" t="n">
        <v>200000</v>
      </c>
      <c r="AK9" s="18" t="n">
        <v>200000</v>
      </c>
      <c r="AL9" s="18" t="n">
        <v>200000</v>
      </c>
      <c r="AM9" s="18" t="n">
        <v>200000</v>
      </c>
      <c r="AN9" s="18" t="n">
        <v>200000</v>
      </c>
      <c r="AO9" s="18" t="n">
        <v>200000</v>
      </c>
      <c r="AP9" s="18" t="n">
        <v>200000</v>
      </c>
      <c r="AQ9" s="18" t="n">
        <v>200000</v>
      </c>
      <c r="AR9" s="18" t="n">
        <v>200000</v>
      </c>
      <c r="AS9" s="18" t="n">
        <v>200000</v>
      </c>
      <c r="AT9" s="18" t="n">
        <v>200000</v>
      </c>
      <c r="AU9" s="18" t="n">
        <v>200000</v>
      </c>
      <c r="AV9" s="18" t="n">
        <v>200000</v>
      </c>
      <c r="AW9" s="18" t="n">
        <v>200000</v>
      </c>
      <c r="AX9" s="18" t="n">
        <v>200000</v>
      </c>
      <c r="AY9" s="18" t="n">
        <v>200000</v>
      </c>
      <c r="AZ9" s="18" t="n">
        <v>200000</v>
      </c>
      <c r="BA9" s="47" t="n">
        <v>200000</v>
      </c>
      <c r="BB9" s="18" t="n">
        <v>200000</v>
      </c>
      <c r="BC9" s="18" t="n">
        <v>200000</v>
      </c>
      <c r="BD9" s="18" t="n">
        <v>200000</v>
      </c>
      <c r="BE9" s="18" t="n">
        <v>200000</v>
      </c>
      <c r="BF9" s="18" t="n">
        <v>200000</v>
      </c>
      <c r="BG9" s="18" t="n">
        <v>200000</v>
      </c>
      <c r="BH9" s="18" t="n">
        <v>200000</v>
      </c>
      <c r="BI9" s="18" t="n">
        <v>200000</v>
      </c>
      <c r="BJ9" s="18" t="n">
        <v>200000</v>
      </c>
      <c r="BK9" s="18" t="n">
        <v>200000</v>
      </c>
      <c r="BL9" s="18" t="n">
        <v>200000</v>
      </c>
      <c r="BM9" s="18" t="n">
        <v>200000</v>
      </c>
      <c r="BN9" s="48" t="n">
        <v>200000</v>
      </c>
      <c r="BO9" s="48" t="n">
        <v>200000</v>
      </c>
    </row>
    <row r="10" customFormat="false" ht="12.75" hidden="false" customHeight="false" outlineLevel="0" collapsed="false">
      <c r="A10" s="0" t="n">
        <v>20834</v>
      </c>
      <c r="B10" s="0" t="s">
        <v>78</v>
      </c>
      <c r="C10" s="18" t="n">
        <v>25000</v>
      </c>
      <c r="D10" s="19" t="n">
        <v>33664</v>
      </c>
      <c r="E10" s="19" t="n">
        <v>39141</v>
      </c>
      <c r="F10" s="0" t="s">
        <v>23</v>
      </c>
      <c r="G10" s="20" t="n">
        <v>38776</v>
      </c>
      <c r="J10" s="18" t="n">
        <v>25000</v>
      </c>
      <c r="K10" s="18" t="n">
        <v>25000</v>
      </c>
      <c r="L10" s="18" t="n">
        <v>25000</v>
      </c>
      <c r="M10" s="18" t="n">
        <v>25000</v>
      </c>
      <c r="N10" s="18" t="n">
        <v>25000</v>
      </c>
      <c r="O10" s="18" t="n">
        <v>25000</v>
      </c>
      <c r="P10" s="18" t="n">
        <v>25000</v>
      </c>
      <c r="Q10" s="18" t="n">
        <v>25000</v>
      </c>
      <c r="R10" s="18" t="n">
        <v>25000</v>
      </c>
      <c r="S10" s="18" t="n">
        <v>25000</v>
      </c>
      <c r="T10" s="18" t="n">
        <v>25000</v>
      </c>
      <c r="U10" s="18" t="n">
        <v>25000</v>
      </c>
      <c r="V10" s="18" t="n">
        <v>25000</v>
      </c>
      <c r="W10" s="18" t="n">
        <v>25000</v>
      </c>
      <c r="X10" s="18" t="n">
        <v>25000</v>
      </c>
      <c r="Y10" s="18" t="n">
        <v>25000</v>
      </c>
      <c r="Z10" s="18" t="n">
        <v>25000</v>
      </c>
      <c r="AA10" s="18" t="n">
        <v>25000</v>
      </c>
      <c r="AB10" s="18" t="n">
        <v>25000</v>
      </c>
      <c r="AC10" s="18" t="n">
        <v>25000</v>
      </c>
      <c r="AD10" s="18" t="n">
        <v>25000</v>
      </c>
      <c r="AE10" s="18" t="n">
        <v>25000</v>
      </c>
      <c r="AF10" s="18" t="n">
        <v>25000</v>
      </c>
      <c r="AG10" s="18" t="n">
        <v>25000</v>
      </c>
      <c r="AH10" s="18" t="n">
        <v>25000</v>
      </c>
      <c r="AI10" s="18" t="n">
        <v>25000</v>
      </c>
      <c r="AJ10" s="18" t="n">
        <v>25000</v>
      </c>
      <c r="AK10" s="18" t="n">
        <v>25000</v>
      </c>
      <c r="AL10" s="18" t="n">
        <v>25000</v>
      </c>
      <c r="AM10" s="18" t="n">
        <v>25000</v>
      </c>
      <c r="AN10" s="18" t="n">
        <v>25000</v>
      </c>
      <c r="AO10" s="18" t="n">
        <v>25000</v>
      </c>
      <c r="AP10" s="18" t="n">
        <v>25000</v>
      </c>
      <c r="AQ10" s="18" t="n">
        <v>25000</v>
      </c>
      <c r="AR10" s="18" t="n">
        <v>25000</v>
      </c>
      <c r="AS10" s="18" t="n">
        <v>25000</v>
      </c>
      <c r="AT10" s="18" t="n">
        <v>25000</v>
      </c>
      <c r="AU10" s="18" t="n">
        <v>25000</v>
      </c>
      <c r="AV10" s="18" t="n">
        <v>25000</v>
      </c>
      <c r="AW10" s="18" t="n">
        <v>25000</v>
      </c>
      <c r="AX10" s="18" t="n">
        <v>25000</v>
      </c>
      <c r="AY10" s="18" t="n">
        <v>25000</v>
      </c>
      <c r="AZ10" s="18" t="n">
        <v>25000</v>
      </c>
      <c r="BA10" s="18" t="n">
        <v>25000</v>
      </c>
      <c r="BB10" s="18" t="n">
        <v>25000</v>
      </c>
      <c r="BC10" s="18" t="n">
        <v>25000</v>
      </c>
      <c r="BD10" s="18" t="n">
        <v>25000</v>
      </c>
      <c r="BE10" s="18" t="n">
        <v>25000</v>
      </c>
      <c r="BF10" s="18" t="n">
        <v>25000</v>
      </c>
      <c r="BG10" s="18" t="n">
        <v>25000</v>
      </c>
      <c r="BH10" s="18" t="n">
        <v>25000</v>
      </c>
      <c r="BI10" s="18" t="n">
        <v>25000</v>
      </c>
      <c r="BJ10" s="18" t="n">
        <v>25000</v>
      </c>
      <c r="BK10" s="18" t="n">
        <v>25000</v>
      </c>
      <c r="BL10" s="18" t="n">
        <v>25000</v>
      </c>
      <c r="BM10" s="18" t="n">
        <v>25000</v>
      </c>
      <c r="BN10" s="18" t="n">
        <v>25000</v>
      </c>
      <c r="BO10" s="18" t="n">
        <v>25000</v>
      </c>
    </row>
    <row r="11" customFormat="false" ht="12.75" hidden="false" customHeight="false" outlineLevel="0" collapsed="false">
      <c r="A11" s="0" t="n">
        <v>20835</v>
      </c>
      <c r="B11" s="0" t="s">
        <v>80</v>
      </c>
      <c r="C11" s="18" t="n">
        <v>20000</v>
      </c>
      <c r="D11" s="19" t="n">
        <v>33664</v>
      </c>
      <c r="E11" s="19" t="n">
        <v>37315</v>
      </c>
      <c r="F11" s="0" t="s">
        <v>23</v>
      </c>
      <c r="G11" s="20" t="n">
        <v>36950</v>
      </c>
      <c r="J11" s="18" t="n">
        <v>20000</v>
      </c>
      <c r="K11" s="18" t="n">
        <v>20000</v>
      </c>
      <c r="L11" s="18" t="n">
        <v>20000</v>
      </c>
      <c r="M11" s="18" t="n">
        <v>20000</v>
      </c>
      <c r="N11" s="18" t="n">
        <v>20000</v>
      </c>
      <c r="O11" s="18" t="n">
        <v>20000</v>
      </c>
      <c r="P11" s="18" t="n">
        <v>20000</v>
      </c>
      <c r="Q11" s="18" t="n">
        <v>20000</v>
      </c>
      <c r="R11" s="18" t="n">
        <v>20000</v>
      </c>
      <c r="S11" s="18" t="n">
        <v>20000</v>
      </c>
      <c r="T11" s="18" t="n">
        <v>20000</v>
      </c>
      <c r="U11" s="18" t="n">
        <v>20000</v>
      </c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</row>
    <row r="12" customFormat="false" ht="13.5" hidden="false" customHeight="false" outlineLevel="0" collapsed="false">
      <c r="A12" s="0" t="n">
        <v>21175</v>
      </c>
      <c r="B12" s="0" t="s">
        <v>50</v>
      </c>
      <c r="C12" s="18" t="n">
        <v>150000</v>
      </c>
      <c r="D12" s="19" t="n">
        <v>33679</v>
      </c>
      <c r="E12" s="19" t="n">
        <v>39172</v>
      </c>
      <c r="F12" s="0" t="s">
        <v>23</v>
      </c>
      <c r="G12" s="20" t="n">
        <v>38807</v>
      </c>
      <c r="J12" s="18" t="n">
        <v>150000</v>
      </c>
      <c r="K12" s="18" t="n">
        <v>150000</v>
      </c>
      <c r="L12" s="18" t="n">
        <v>150000</v>
      </c>
      <c r="M12" s="18" t="n">
        <v>150000</v>
      </c>
      <c r="N12" s="18" t="n">
        <v>150000</v>
      </c>
      <c r="O12" s="18" t="n">
        <v>150000</v>
      </c>
      <c r="P12" s="18" t="n">
        <v>150000</v>
      </c>
      <c r="Q12" s="18" t="n">
        <v>150000</v>
      </c>
      <c r="R12" s="18" t="n">
        <v>150000</v>
      </c>
      <c r="S12" s="18" t="n">
        <v>150000</v>
      </c>
      <c r="T12" s="18" t="n">
        <v>150000</v>
      </c>
      <c r="U12" s="18" t="n">
        <v>150000</v>
      </c>
      <c r="V12" s="18" t="n">
        <v>150000</v>
      </c>
      <c r="W12" s="18" t="n">
        <v>150000</v>
      </c>
      <c r="X12" s="18" t="n">
        <v>150000</v>
      </c>
      <c r="Y12" s="18" t="n">
        <v>150000</v>
      </c>
      <c r="Z12" s="18" t="n">
        <v>150000</v>
      </c>
      <c r="AA12" s="18" t="n">
        <v>150000</v>
      </c>
      <c r="AB12" s="18" t="n">
        <v>150000</v>
      </c>
      <c r="AC12" s="18" t="n">
        <v>150000</v>
      </c>
      <c r="AD12" s="18" t="n">
        <v>150000</v>
      </c>
      <c r="AE12" s="18" t="n">
        <v>150000</v>
      </c>
      <c r="AF12" s="18" t="n">
        <v>150000</v>
      </c>
      <c r="AG12" s="18" t="n">
        <v>150000</v>
      </c>
      <c r="AH12" s="18" t="n">
        <v>150000</v>
      </c>
      <c r="AI12" s="18" t="n">
        <v>150000</v>
      </c>
      <c r="AJ12" s="18" t="n">
        <v>150000</v>
      </c>
      <c r="AK12" s="18" t="n">
        <v>150000</v>
      </c>
      <c r="AL12" s="18" t="n">
        <v>150000</v>
      </c>
      <c r="AM12" s="18" t="n">
        <v>150000</v>
      </c>
      <c r="AN12" s="18" t="n">
        <v>150000</v>
      </c>
      <c r="AO12" s="18" t="n">
        <v>150000</v>
      </c>
      <c r="AP12" s="18" t="n">
        <v>150000</v>
      </c>
      <c r="AQ12" s="18" t="n">
        <v>150000</v>
      </c>
      <c r="AR12" s="18" t="n">
        <v>150000</v>
      </c>
      <c r="AS12" s="18" t="n">
        <v>150000</v>
      </c>
      <c r="AT12" s="18" t="n">
        <v>150000</v>
      </c>
      <c r="AU12" s="18" t="n">
        <v>150000</v>
      </c>
      <c r="AV12" s="18" t="n">
        <v>150000</v>
      </c>
      <c r="AW12" s="18" t="n">
        <v>150000</v>
      </c>
      <c r="AX12" s="18" t="n">
        <v>150000</v>
      </c>
      <c r="AY12" s="18" t="n">
        <v>150000</v>
      </c>
      <c r="AZ12" s="18" t="n">
        <v>150000</v>
      </c>
      <c r="BA12" s="18" t="n">
        <v>150000</v>
      </c>
      <c r="BB12" s="18" t="n">
        <v>150000</v>
      </c>
      <c r="BC12" s="18" t="n">
        <v>150000</v>
      </c>
      <c r="BD12" s="18" t="n">
        <v>150000</v>
      </c>
      <c r="BE12" s="18" t="n">
        <v>150000</v>
      </c>
      <c r="BF12" s="18" t="n">
        <v>150000</v>
      </c>
      <c r="BG12" s="18" t="n">
        <v>150000</v>
      </c>
      <c r="BH12" s="18" t="n">
        <v>150000</v>
      </c>
      <c r="BI12" s="18" t="n">
        <v>150000</v>
      </c>
      <c r="BJ12" s="18" t="n">
        <v>150000</v>
      </c>
      <c r="BK12" s="18" t="n">
        <v>150000</v>
      </c>
      <c r="BL12" s="18" t="n">
        <v>150000</v>
      </c>
      <c r="BM12" s="18" t="n">
        <v>150000</v>
      </c>
      <c r="BN12" s="18" t="n">
        <v>150000</v>
      </c>
      <c r="BO12" s="18" t="n">
        <v>150000</v>
      </c>
    </row>
    <row r="13" customFormat="false" ht="13.5" hidden="false" customHeight="false" outlineLevel="0" collapsed="false">
      <c r="A13" s="0" t="n">
        <v>21372</v>
      </c>
      <c r="B13" s="0" t="s">
        <v>82</v>
      </c>
      <c r="C13" s="18" t="n">
        <v>1346</v>
      </c>
      <c r="D13" s="19" t="n">
        <v>34001</v>
      </c>
      <c r="E13" s="19" t="n">
        <v>37986</v>
      </c>
      <c r="F13" s="0" t="s">
        <v>23</v>
      </c>
      <c r="G13" s="20" t="n">
        <v>37621</v>
      </c>
      <c r="J13" s="18" t="n">
        <v>1346</v>
      </c>
      <c r="K13" s="18" t="n">
        <v>1346</v>
      </c>
      <c r="L13" s="18" t="n">
        <v>1346</v>
      </c>
      <c r="M13" s="18" t="n">
        <v>1346</v>
      </c>
      <c r="N13" s="18" t="n">
        <v>1346</v>
      </c>
      <c r="O13" s="18" t="n">
        <v>1346</v>
      </c>
      <c r="P13" s="18" t="n">
        <v>1346</v>
      </c>
      <c r="Q13" s="18" t="n">
        <v>1346</v>
      </c>
      <c r="R13" s="18" t="n">
        <v>1346</v>
      </c>
      <c r="S13" s="18" t="n">
        <v>1346</v>
      </c>
      <c r="T13" s="18" t="n">
        <v>1346</v>
      </c>
      <c r="U13" s="18" t="n">
        <v>1346</v>
      </c>
      <c r="V13" s="18" t="n">
        <v>1346</v>
      </c>
      <c r="W13" s="18" t="n">
        <v>1346</v>
      </c>
      <c r="X13" s="18" t="n">
        <v>1346</v>
      </c>
      <c r="Y13" s="18" t="n">
        <v>1346</v>
      </c>
      <c r="Z13" s="18" t="n">
        <v>1346</v>
      </c>
      <c r="AA13" s="18" t="n">
        <v>1346</v>
      </c>
      <c r="AB13" s="18" t="n">
        <v>1346</v>
      </c>
      <c r="AC13" s="18" t="n">
        <v>1346</v>
      </c>
      <c r="AD13" s="18" t="n">
        <v>1346</v>
      </c>
      <c r="AE13" s="47" t="n">
        <v>1346</v>
      </c>
      <c r="AF13" s="18" t="n">
        <v>1346</v>
      </c>
      <c r="AG13" s="18" t="n">
        <v>1346</v>
      </c>
      <c r="AH13" s="18" t="n">
        <v>1346</v>
      </c>
      <c r="AI13" s="18" t="n">
        <v>1346</v>
      </c>
      <c r="AJ13" s="18" t="n">
        <v>1346</v>
      </c>
      <c r="AK13" s="18" t="n">
        <v>1346</v>
      </c>
      <c r="AL13" s="18" t="n">
        <v>1346</v>
      </c>
      <c r="AM13" s="18" t="n">
        <v>1346</v>
      </c>
      <c r="AN13" s="18" t="n">
        <v>1346</v>
      </c>
      <c r="AO13" s="18" t="n">
        <v>1346</v>
      </c>
      <c r="AP13" s="18" t="n">
        <v>1346</v>
      </c>
      <c r="AQ13" s="18" t="n">
        <v>1346</v>
      </c>
      <c r="AR13" s="48" t="n">
        <v>1346</v>
      </c>
      <c r="AS13" s="48" t="n">
        <v>1346</v>
      </c>
      <c r="AT13" s="48" t="n">
        <v>1346</v>
      </c>
      <c r="AU13" s="48" t="n">
        <v>1346</v>
      </c>
      <c r="AV13" s="48" t="n">
        <v>1346</v>
      </c>
      <c r="AW13" s="48" t="n">
        <v>1346</v>
      </c>
      <c r="AX13" s="48" t="n">
        <v>1346</v>
      </c>
      <c r="AY13" s="48" t="n">
        <v>1346</v>
      </c>
      <c r="AZ13" s="48" t="n">
        <v>1346</v>
      </c>
      <c r="BA13" s="48" t="n">
        <v>1346</v>
      </c>
      <c r="BB13" s="48" t="n">
        <v>1346</v>
      </c>
      <c r="BC13" s="48" t="n">
        <v>1346</v>
      </c>
      <c r="BD13" s="48" t="n">
        <v>1346</v>
      </c>
      <c r="BE13" s="48" t="n">
        <v>1346</v>
      </c>
      <c r="BF13" s="48" t="n">
        <v>1346</v>
      </c>
      <c r="BG13" s="48" t="n">
        <v>1346</v>
      </c>
      <c r="BH13" s="48" t="n">
        <v>1346</v>
      </c>
      <c r="BI13" s="48" t="n">
        <v>1346</v>
      </c>
      <c r="BJ13" s="48" t="n">
        <v>1346</v>
      </c>
      <c r="BK13" s="48" t="n">
        <v>1346</v>
      </c>
      <c r="BL13" s="48" t="n">
        <v>1346</v>
      </c>
      <c r="BM13" s="48" t="n">
        <v>1346</v>
      </c>
      <c r="BN13" s="48" t="n">
        <v>1346</v>
      </c>
      <c r="BO13" s="48" t="n">
        <v>1346</v>
      </c>
    </row>
    <row r="14" customFormat="false" ht="12.75" hidden="false" customHeight="false" outlineLevel="0" collapsed="false">
      <c r="A14" s="0" t="n">
        <v>25071</v>
      </c>
      <c r="B14" s="0" t="s">
        <v>37</v>
      </c>
      <c r="C14" s="18" t="n">
        <v>90000</v>
      </c>
      <c r="D14" s="19" t="n">
        <v>35400</v>
      </c>
      <c r="E14" s="19" t="n">
        <v>39782</v>
      </c>
      <c r="F14" s="0" t="s">
        <v>23</v>
      </c>
      <c r="G14" s="20" t="n">
        <v>39416</v>
      </c>
      <c r="J14" s="18" t="n">
        <v>90000</v>
      </c>
      <c r="K14" s="18" t="n">
        <v>90000</v>
      </c>
      <c r="L14" s="18" t="n">
        <v>90000</v>
      </c>
      <c r="M14" s="18" t="n">
        <v>90000</v>
      </c>
      <c r="N14" s="18" t="n">
        <v>90000</v>
      </c>
      <c r="O14" s="18" t="n">
        <v>90000</v>
      </c>
      <c r="P14" s="18" t="n">
        <v>90000</v>
      </c>
      <c r="Q14" s="18" t="n">
        <v>90000</v>
      </c>
      <c r="R14" s="18" t="n">
        <v>90000</v>
      </c>
      <c r="S14" s="18" t="n">
        <v>90000</v>
      </c>
      <c r="T14" s="18" t="n">
        <v>90000</v>
      </c>
      <c r="U14" s="18" t="n">
        <v>90000</v>
      </c>
      <c r="V14" s="18" t="n">
        <v>90000</v>
      </c>
      <c r="W14" s="18" t="n">
        <v>90000</v>
      </c>
      <c r="X14" s="18" t="n">
        <v>90000</v>
      </c>
      <c r="Y14" s="18" t="n">
        <v>90000</v>
      </c>
      <c r="Z14" s="18" t="n">
        <v>90000</v>
      </c>
      <c r="AA14" s="18" t="n">
        <v>90000</v>
      </c>
      <c r="AB14" s="18" t="n">
        <v>90000</v>
      </c>
      <c r="AC14" s="18" t="n">
        <v>90000</v>
      </c>
      <c r="AD14" s="18" t="n">
        <v>90000</v>
      </c>
      <c r="AE14" s="18" t="n">
        <v>90000</v>
      </c>
      <c r="AF14" s="18" t="n">
        <v>90000</v>
      </c>
      <c r="AG14" s="18" t="n">
        <v>90000</v>
      </c>
      <c r="AH14" s="18" t="n">
        <v>90000</v>
      </c>
      <c r="AI14" s="18" t="n">
        <v>90000</v>
      </c>
      <c r="AJ14" s="18" t="n">
        <v>90000</v>
      </c>
      <c r="AK14" s="18" t="n">
        <v>90000</v>
      </c>
      <c r="AL14" s="18" t="n">
        <v>90000</v>
      </c>
      <c r="AM14" s="18" t="n">
        <v>90000</v>
      </c>
      <c r="AN14" s="18" t="n">
        <v>90000</v>
      </c>
      <c r="AO14" s="18" t="n">
        <v>90000</v>
      </c>
      <c r="AP14" s="18" t="n">
        <v>90000</v>
      </c>
      <c r="AQ14" s="18" t="n">
        <v>90000</v>
      </c>
      <c r="AR14" s="18" t="n">
        <v>90000</v>
      </c>
      <c r="AS14" s="18" t="n">
        <v>90000</v>
      </c>
      <c r="AT14" s="18" t="n">
        <v>90000</v>
      </c>
      <c r="AU14" s="18" t="n">
        <v>90000</v>
      </c>
      <c r="AV14" s="18" t="n">
        <v>90000</v>
      </c>
      <c r="AW14" s="18" t="n">
        <v>90000</v>
      </c>
      <c r="AX14" s="18" t="n">
        <v>90000</v>
      </c>
      <c r="AY14" s="18" t="n">
        <v>90000</v>
      </c>
      <c r="AZ14" s="18" t="n">
        <v>90000</v>
      </c>
      <c r="BA14" s="18" t="n">
        <v>90000</v>
      </c>
      <c r="BB14" s="18" t="n">
        <v>90000</v>
      </c>
      <c r="BC14" s="18" t="n">
        <v>90000</v>
      </c>
      <c r="BD14" s="18" t="n">
        <v>90000</v>
      </c>
      <c r="BE14" s="18" t="n">
        <v>90000</v>
      </c>
      <c r="BF14" s="18" t="n">
        <v>90000</v>
      </c>
      <c r="BG14" s="18" t="n">
        <v>90000</v>
      </c>
      <c r="BH14" s="18" t="n">
        <v>90000</v>
      </c>
      <c r="BI14" s="18" t="n">
        <v>90000</v>
      </c>
      <c r="BJ14" s="18" t="n">
        <v>90000</v>
      </c>
      <c r="BK14" s="18" t="n">
        <v>90000</v>
      </c>
      <c r="BL14" s="18" t="n">
        <v>90000</v>
      </c>
      <c r="BM14" s="18" t="n">
        <v>90000</v>
      </c>
      <c r="BN14" s="18" t="n">
        <v>90000</v>
      </c>
      <c r="BO14" s="18" t="n">
        <v>90000</v>
      </c>
    </row>
    <row r="15" customFormat="false" ht="12.75" hidden="false" customHeight="false" outlineLevel="0" collapsed="false">
      <c r="A15" s="0" t="n">
        <v>24568</v>
      </c>
      <c r="B15" s="0" t="s">
        <v>72</v>
      </c>
      <c r="C15" s="18" t="n">
        <v>32000</v>
      </c>
      <c r="D15" s="19" t="n">
        <v>35400</v>
      </c>
      <c r="E15" s="19" t="n">
        <v>37256</v>
      </c>
      <c r="F15" s="0" t="s">
        <v>23</v>
      </c>
      <c r="G15" s="21" t="s">
        <v>29</v>
      </c>
      <c r="J15" s="18" t="n">
        <v>32000</v>
      </c>
      <c r="K15" s="18" t="n">
        <v>32000</v>
      </c>
      <c r="L15" s="18" t="n">
        <v>32000</v>
      </c>
      <c r="M15" s="18" t="n">
        <v>32000</v>
      </c>
      <c r="N15" s="18" t="n">
        <v>32000</v>
      </c>
      <c r="O15" s="18" t="n">
        <v>32000</v>
      </c>
      <c r="P15" s="18" t="n">
        <v>32000</v>
      </c>
      <c r="Q15" s="18" t="n">
        <v>32000</v>
      </c>
      <c r="R15" s="18" t="n">
        <v>32000</v>
      </c>
      <c r="S15" s="18" t="n">
        <v>32000</v>
      </c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</row>
    <row r="16" customFormat="false" ht="12.75" hidden="false" customHeight="false" outlineLevel="0" collapsed="false">
      <c r="A16" s="0" t="n">
        <v>24654</v>
      </c>
      <c r="B16" s="0" t="s">
        <v>20</v>
      </c>
      <c r="C16" s="18" t="n">
        <v>8000</v>
      </c>
      <c r="D16" s="19" t="n">
        <v>35400</v>
      </c>
      <c r="E16" s="19" t="n">
        <v>37256</v>
      </c>
      <c r="F16" s="0" t="s">
        <v>23</v>
      </c>
      <c r="G16" s="21" t="s">
        <v>29</v>
      </c>
      <c r="J16" s="18" t="n">
        <v>8000</v>
      </c>
      <c r="K16" s="18" t="n">
        <v>8000</v>
      </c>
      <c r="L16" s="18" t="n">
        <v>8000</v>
      </c>
      <c r="M16" s="18" t="n">
        <v>8000</v>
      </c>
      <c r="N16" s="18" t="n">
        <v>8000</v>
      </c>
      <c r="O16" s="18" t="n">
        <v>8000</v>
      </c>
      <c r="P16" s="18" t="n">
        <v>8000</v>
      </c>
      <c r="Q16" s="18" t="n">
        <v>8000</v>
      </c>
      <c r="R16" s="18" t="n">
        <v>8000</v>
      </c>
      <c r="S16" s="18" t="n">
        <v>8000</v>
      </c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</row>
    <row r="17" customFormat="false" ht="13.5" hidden="false" customHeight="false" outlineLevel="0" collapsed="false">
      <c r="A17" s="0" t="n">
        <v>24809</v>
      </c>
      <c r="B17" s="0" t="s">
        <v>50</v>
      </c>
      <c r="C17" s="18" t="n">
        <v>20000</v>
      </c>
      <c r="D17" s="19" t="n">
        <v>35400</v>
      </c>
      <c r="E17" s="19" t="n">
        <v>37225</v>
      </c>
      <c r="F17" s="0" t="s">
        <v>23</v>
      </c>
      <c r="G17" s="21" t="s">
        <v>29</v>
      </c>
      <c r="J17" s="18" t="n">
        <v>20000</v>
      </c>
      <c r="K17" s="18" t="n">
        <v>20000</v>
      </c>
      <c r="L17" s="18" t="n">
        <v>20000</v>
      </c>
      <c r="M17" s="18" t="n">
        <v>20000</v>
      </c>
      <c r="N17" s="18" t="n">
        <v>20000</v>
      </c>
      <c r="O17" s="18" t="n">
        <v>20000</v>
      </c>
      <c r="P17" s="18" t="n">
        <v>20000</v>
      </c>
      <c r="Q17" s="18" t="n">
        <v>20000</v>
      </c>
      <c r="R17" s="18" t="n">
        <v>20000</v>
      </c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</row>
    <row r="18" customFormat="false" ht="13.5" hidden="false" customHeight="false" outlineLevel="0" collapsed="false">
      <c r="A18" s="0" t="n">
        <v>25025</v>
      </c>
      <c r="B18" s="0" t="s">
        <v>27</v>
      </c>
      <c r="C18" s="18" t="n">
        <v>80000</v>
      </c>
      <c r="D18" s="19" t="n">
        <v>35400</v>
      </c>
      <c r="E18" s="19" t="n">
        <v>39051</v>
      </c>
      <c r="F18" s="0" t="s">
        <v>23</v>
      </c>
      <c r="G18" s="20" t="n">
        <v>38686</v>
      </c>
      <c r="J18" s="18" t="n">
        <v>80000</v>
      </c>
      <c r="K18" s="18" t="n">
        <v>80000</v>
      </c>
      <c r="L18" s="18" t="n">
        <v>80000</v>
      </c>
      <c r="M18" s="18" t="n">
        <v>80000</v>
      </c>
      <c r="N18" s="18" t="n">
        <v>80000</v>
      </c>
      <c r="O18" s="18" t="n">
        <v>80000</v>
      </c>
      <c r="P18" s="18" t="n">
        <v>80000</v>
      </c>
      <c r="Q18" s="18" t="n">
        <v>80000</v>
      </c>
      <c r="R18" s="18" t="n">
        <v>80000</v>
      </c>
      <c r="S18" s="18" t="n">
        <v>80000</v>
      </c>
      <c r="T18" s="18" t="n">
        <v>80000</v>
      </c>
      <c r="U18" s="18" t="n">
        <v>80000</v>
      </c>
      <c r="V18" s="18" t="n">
        <v>80000</v>
      </c>
      <c r="W18" s="18" t="n">
        <v>80000</v>
      </c>
      <c r="X18" s="18" t="n">
        <v>80000</v>
      </c>
      <c r="Y18" s="18" t="n">
        <v>80000</v>
      </c>
      <c r="Z18" s="18" t="n">
        <v>80000</v>
      </c>
      <c r="AA18" s="18" t="n">
        <v>80000</v>
      </c>
      <c r="AB18" s="18" t="n">
        <v>80000</v>
      </c>
      <c r="AC18" s="18" t="n">
        <v>80000</v>
      </c>
      <c r="AD18" s="18" t="n">
        <v>80000</v>
      </c>
      <c r="AE18" s="18" t="n">
        <v>80000</v>
      </c>
      <c r="AF18" s="18" t="n">
        <v>80000</v>
      </c>
      <c r="AG18" s="18" t="n">
        <v>80000</v>
      </c>
      <c r="AH18" s="18" t="n">
        <v>80000</v>
      </c>
      <c r="AI18" s="18" t="n">
        <v>80000</v>
      </c>
      <c r="AJ18" s="18" t="n">
        <v>80000</v>
      </c>
      <c r="AK18" s="18" t="n">
        <v>80000</v>
      </c>
      <c r="AL18" s="18" t="n">
        <v>80000</v>
      </c>
      <c r="AM18" s="18" t="n">
        <v>80000</v>
      </c>
      <c r="AN18" s="18" t="n">
        <v>80000</v>
      </c>
      <c r="AO18" s="18" t="n">
        <v>80000</v>
      </c>
      <c r="AP18" s="18" t="n">
        <v>80000</v>
      </c>
      <c r="AQ18" s="18" t="n">
        <v>80000</v>
      </c>
      <c r="AR18" s="18" t="n">
        <v>80000</v>
      </c>
      <c r="AS18" s="18" t="n">
        <v>80000</v>
      </c>
      <c r="AT18" s="18" t="n">
        <v>80000</v>
      </c>
      <c r="AU18" s="18" t="n">
        <v>80000</v>
      </c>
      <c r="AV18" s="18" t="n">
        <v>80000</v>
      </c>
      <c r="AW18" s="18" t="n">
        <v>80000</v>
      </c>
      <c r="AX18" s="18" t="n">
        <v>80000</v>
      </c>
      <c r="AY18" s="18" t="n">
        <v>80000</v>
      </c>
      <c r="AZ18" s="18" t="n">
        <v>80000</v>
      </c>
      <c r="BA18" s="18" t="n">
        <v>80000</v>
      </c>
      <c r="BB18" s="18" t="n">
        <v>80000</v>
      </c>
      <c r="BC18" s="18" t="n">
        <v>60000</v>
      </c>
      <c r="BD18" s="18" t="n">
        <v>60000</v>
      </c>
      <c r="BE18" s="18" t="n">
        <v>60000</v>
      </c>
      <c r="BF18" s="18" t="n">
        <v>60000</v>
      </c>
      <c r="BG18" s="18" t="n">
        <v>60000</v>
      </c>
      <c r="BH18" s="18" t="n">
        <v>60000</v>
      </c>
      <c r="BI18" s="18" t="n">
        <v>60000</v>
      </c>
      <c r="BJ18" s="18" t="n">
        <v>60000</v>
      </c>
      <c r="BK18" s="18" t="n">
        <v>60000</v>
      </c>
      <c r="BL18" s="18" t="n">
        <v>60000</v>
      </c>
      <c r="BM18" s="18" t="n">
        <v>60000</v>
      </c>
      <c r="BN18" s="47" t="n">
        <v>60000</v>
      </c>
      <c r="BO18" s="18" t="n">
        <v>60000</v>
      </c>
    </row>
    <row r="19" customFormat="false" ht="13.5" hidden="false" customHeight="false" outlineLevel="0" collapsed="false">
      <c r="A19" s="0" t="n">
        <v>24670</v>
      </c>
      <c r="B19" s="0" t="s">
        <v>89</v>
      </c>
      <c r="C19" s="18" t="n">
        <v>10000</v>
      </c>
      <c r="D19" s="19" t="n">
        <v>35490</v>
      </c>
      <c r="E19" s="19" t="n">
        <v>39172</v>
      </c>
      <c r="F19" s="0" t="s">
        <v>23</v>
      </c>
      <c r="G19" s="20" t="n">
        <v>38807</v>
      </c>
      <c r="J19" s="18" t="n">
        <v>10000</v>
      </c>
      <c r="K19" s="18" t="n">
        <v>10000</v>
      </c>
      <c r="L19" s="18" t="n">
        <v>10000</v>
      </c>
      <c r="M19" s="18" t="n">
        <v>10000</v>
      </c>
      <c r="N19" s="18" t="n">
        <v>10000</v>
      </c>
      <c r="O19" s="18" t="n">
        <v>10000</v>
      </c>
      <c r="P19" s="18" t="n">
        <v>10000</v>
      </c>
      <c r="Q19" s="18" t="n">
        <v>10000</v>
      </c>
      <c r="R19" s="18" t="n">
        <v>10000</v>
      </c>
      <c r="S19" s="18" t="n">
        <v>10000</v>
      </c>
      <c r="T19" s="18" t="n">
        <v>10000</v>
      </c>
      <c r="U19" s="18" t="n">
        <v>10000</v>
      </c>
      <c r="V19" s="18" t="n">
        <v>10000</v>
      </c>
      <c r="W19" s="18" t="n">
        <v>10000</v>
      </c>
      <c r="X19" s="18" t="n">
        <v>10000</v>
      </c>
      <c r="Y19" s="18" t="n">
        <v>10000</v>
      </c>
      <c r="Z19" s="18" t="n">
        <v>10000</v>
      </c>
      <c r="AA19" s="18" t="n">
        <v>10000</v>
      </c>
      <c r="AB19" s="18" t="n">
        <v>10000</v>
      </c>
      <c r="AC19" s="18" t="n">
        <v>10000</v>
      </c>
      <c r="AD19" s="18" t="n">
        <v>10000</v>
      </c>
      <c r="AE19" s="18" t="n">
        <v>10000</v>
      </c>
      <c r="AF19" s="18" t="n">
        <v>10000</v>
      </c>
      <c r="AG19" s="18" t="n">
        <v>10000</v>
      </c>
      <c r="AH19" s="18" t="n">
        <v>10000</v>
      </c>
      <c r="AI19" s="18" t="n">
        <v>10000</v>
      </c>
      <c r="AJ19" s="18" t="n">
        <v>10000</v>
      </c>
      <c r="AK19" s="18" t="n">
        <v>10000</v>
      </c>
      <c r="AL19" s="18" t="n">
        <v>10000</v>
      </c>
      <c r="AM19" s="18" t="n">
        <v>10000</v>
      </c>
      <c r="AN19" s="18" t="n">
        <v>10000</v>
      </c>
      <c r="AO19" s="18" t="n">
        <v>10000</v>
      </c>
      <c r="AP19" s="18" t="n">
        <v>10000</v>
      </c>
      <c r="AQ19" s="18" t="n">
        <v>10000</v>
      </c>
      <c r="AR19" s="18" t="n">
        <v>10000</v>
      </c>
      <c r="AS19" s="18" t="n">
        <v>10000</v>
      </c>
      <c r="AT19" s="18" t="n">
        <v>10000</v>
      </c>
      <c r="AU19" s="18" t="n">
        <v>10000</v>
      </c>
      <c r="AV19" s="18" t="n">
        <v>10000</v>
      </c>
      <c r="AW19" s="18" t="n">
        <v>10000</v>
      </c>
      <c r="AX19" s="18" t="n">
        <v>10000</v>
      </c>
      <c r="AY19" s="18" t="n">
        <v>10000</v>
      </c>
      <c r="AZ19" s="18" t="n">
        <v>10000</v>
      </c>
      <c r="BA19" s="18" t="n">
        <v>10000</v>
      </c>
      <c r="BB19" s="18" t="n">
        <v>10000</v>
      </c>
      <c r="BC19" s="18" t="n">
        <v>10000</v>
      </c>
      <c r="BD19" s="18" t="n">
        <v>10000</v>
      </c>
      <c r="BE19" s="18" t="n">
        <v>10000</v>
      </c>
      <c r="BF19" s="18" t="n">
        <v>10000</v>
      </c>
      <c r="BG19" s="18" t="n">
        <v>10000</v>
      </c>
      <c r="BH19" s="18" t="n">
        <v>10000</v>
      </c>
      <c r="BI19" s="18" t="n">
        <v>10000</v>
      </c>
      <c r="BJ19" s="18" t="n">
        <v>10000</v>
      </c>
      <c r="BK19" s="18" t="n">
        <v>10000</v>
      </c>
      <c r="BL19" s="18" t="n">
        <v>10000</v>
      </c>
      <c r="BM19" s="18" t="n">
        <v>10000</v>
      </c>
      <c r="BN19" s="18" t="n">
        <v>10000</v>
      </c>
      <c r="BO19" s="18" t="n">
        <v>10000</v>
      </c>
    </row>
    <row r="20" customFormat="false" ht="13.5" hidden="false" customHeight="false" outlineLevel="0" collapsed="false">
      <c r="A20" s="0" t="n">
        <v>25700</v>
      </c>
      <c r="B20" s="0" t="s">
        <v>37</v>
      </c>
      <c r="C20" s="18" t="n">
        <v>25000</v>
      </c>
      <c r="D20" s="19" t="n">
        <v>35796</v>
      </c>
      <c r="E20" s="19" t="n">
        <v>37621</v>
      </c>
      <c r="F20" s="0" t="s">
        <v>23</v>
      </c>
      <c r="G20" s="20" t="n">
        <v>37256</v>
      </c>
      <c r="J20" s="18" t="n">
        <v>25000</v>
      </c>
      <c r="K20" s="18" t="n">
        <v>25000</v>
      </c>
      <c r="L20" s="18" t="n">
        <v>25000</v>
      </c>
      <c r="M20" s="18" t="n">
        <v>25000</v>
      </c>
      <c r="N20" s="18" t="n">
        <v>25000</v>
      </c>
      <c r="O20" s="18" t="n">
        <v>25000</v>
      </c>
      <c r="P20" s="18" t="n">
        <v>25000</v>
      </c>
      <c r="Q20" s="18" t="n">
        <v>25000</v>
      </c>
      <c r="R20" s="18" t="n">
        <v>25000</v>
      </c>
      <c r="S20" s="47" t="n">
        <v>25000</v>
      </c>
      <c r="T20" s="18" t="n">
        <v>25000</v>
      </c>
      <c r="U20" s="18" t="n">
        <v>25000</v>
      </c>
      <c r="V20" s="18" t="n">
        <v>25000</v>
      </c>
      <c r="W20" s="18" t="n">
        <v>25000</v>
      </c>
      <c r="X20" s="18" t="n">
        <v>25000</v>
      </c>
      <c r="Y20" s="18" t="n">
        <v>25000</v>
      </c>
      <c r="Z20" s="18" t="n">
        <v>25000</v>
      </c>
      <c r="AA20" s="18" t="n">
        <v>25000</v>
      </c>
      <c r="AB20" s="18" t="n">
        <v>25000</v>
      </c>
      <c r="AC20" s="18" t="n">
        <v>25000</v>
      </c>
      <c r="AD20" s="18" t="n">
        <v>25000</v>
      </c>
      <c r="AE20" s="18" t="n">
        <v>25000</v>
      </c>
      <c r="AF20" s="48" t="n">
        <v>25000</v>
      </c>
      <c r="AG20" s="48" t="n">
        <v>25000</v>
      </c>
      <c r="AH20" s="48" t="n">
        <v>25000</v>
      </c>
      <c r="AI20" s="48" t="n">
        <v>25000</v>
      </c>
      <c r="AJ20" s="48" t="n">
        <v>25000</v>
      </c>
      <c r="AK20" s="48" t="n">
        <v>25000</v>
      </c>
      <c r="AL20" s="48" t="n">
        <v>25000</v>
      </c>
      <c r="AM20" s="48" t="n">
        <v>25000</v>
      </c>
      <c r="AN20" s="48" t="n">
        <v>25000</v>
      </c>
      <c r="AO20" s="48" t="n">
        <v>25000</v>
      </c>
      <c r="AP20" s="48" t="n">
        <v>25000</v>
      </c>
      <c r="AQ20" s="48" t="n">
        <v>25000</v>
      </c>
      <c r="AR20" s="48" t="n">
        <v>25000</v>
      </c>
      <c r="AS20" s="48" t="n">
        <v>25000</v>
      </c>
      <c r="AT20" s="48" t="n">
        <v>25000</v>
      </c>
      <c r="AU20" s="48" t="n">
        <v>25000</v>
      </c>
      <c r="AV20" s="48" t="n">
        <v>25000</v>
      </c>
      <c r="AW20" s="48" t="n">
        <v>25000</v>
      </c>
      <c r="AX20" s="48" t="n">
        <v>25000</v>
      </c>
      <c r="AY20" s="48" t="n">
        <v>25000</v>
      </c>
      <c r="AZ20" s="48" t="n">
        <v>25000</v>
      </c>
      <c r="BA20" s="48" t="n">
        <v>25000</v>
      </c>
      <c r="BB20" s="48" t="n">
        <v>25000</v>
      </c>
      <c r="BC20" s="48" t="n">
        <v>25000</v>
      </c>
      <c r="BD20" s="48" t="n">
        <v>25000</v>
      </c>
      <c r="BE20" s="48" t="n">
        <v>25000</v>
      </c>
      <c r="BF20" s="48" t="n">
        <v>25000</v>
      </c>
      <c r="BG20" s="48" t="n">
        <v>25000</v>
      </c>
      <c r="BH20" s="48" t="n">
        <v>25000</v>
      </c>
      <c r="BI20" s="48" t="n">
        <v>25000</v>
      </c>
      <c r="BJ20" s="48" t="n">
        <v>25000</v>
      </c>
      <c r="BK20" s="48" t="n">
        <v>25000</v>
      </c>
      <c r="BL20" s="48" t="n">
        <v>25000</v>
      </c>
      <c r="BM20" s="48" t="n">
        <v>25000</v>
      </c>
      <c r="BN20" s="48" t="n">
        <v>25000</v>
      </c>
      <c r="BO20" s="48" t="n">
        <v>25000</v>
      </c>
    </row>
    <row r="21" customFormat="false" ht="13.5" hidden="false" customHeight="false" outlineLevel="0" collapsed="false">
      <c r="A21" s="0" t="n">
        <v>25923</v>
      </c>
      <c r="B21" s="0" t="s">
        <v>44</v>
      </c>
      <c r="C21" s="18" t="n">
        <v>20000</v>
      </c>
      <c r="D21" s="19" t="n">
        <v>35855</v>
      </c>
      <c r="E21" s="19" t="n">
        <v>39141</v>
      </c>
      <c r="F21" s="0" t="s">
        <v>23</v>
      </c>
      <c r="G21" s="20" t="n">
        <v>38776</v>
      </c>
      <c r="J21" s="18" t="n">
        <v>20000</v>
      </c>
      <c r="K21" s="18" t="n">
        <v>20000</v>
      </c>
      <c r="L21" s="18" t="n">
        <v>20000</v>
      </c>
      <c r="M21" s="18" t="n">
        <v>20000</v>
      </c>
      <c r="N21" s="18" t="n">
        <v>20000</v>
      </c>
      <c r="O21" s="18" t="n">
        <v>20000</v>
      </c>
      <c r="P21" s="18" t="n">
        <v>20000</v>
      </c>
      <c r="Q21" s="18" t="n">
        <v>20000</v>
      </c>
      <c r="R21" s="18" t="n">
        <v>20000</v>
      </c>
      <c r="S21" s="18" t="n">
        <v>20000</v>
      </c>
      <c r="T21" s="18" t="n">
        <v>20000</v>
      </c>
      <c r="U21" s="18" t="n">
        <v>20000</v>
      </c>
      <c r="V21" s="18" t="n">
        <v>20000</v>
      </c>
      <c r="W21" s="18" t="n">
        <v>20000</v>
      </c>
      <c r="X21" s="18" t="n">
        <v>20000</v>
      </c>
      <c r="Y21" s="18" t="n">
        <v>20000</v>
      </c>
      <c r="Z21" s="18" t="n">
        <v>20000</v>
      </c>
      <c r="AA21" s="18" t="n">
        <v>20000</v>
      </c>
      <c r="AB21" s="18" t="n">
        <v>20000</v>
      </c>
      <c r="AC21" s="18" t="n">
        <v>20000</v>
      </c>
      <c r="AD21" s="18" t="n">
        <v>20000</v>
      </c>
      <c r="AE21" s="18" t="n">
        <v>20000</v>
      </c>
      <c r="AF21" s="18" t="n">
        <v>20000</v>
      </c>
      <c r="AG21" s="18" t="n">
        <v>20000</v>
      </c>
      <c r="AH21" s="18" t="n">
        <v>20000</v>
      </c>
      <c r="AI21" s="18" t="n">
        <v>20000</v>
      </c>
      <c r="AJ21" s="18" t="n">
        <v>20000</v>
      </c>
      <c r="AK21" s="18" t="n">
        <v>20000</v>
      </c>
      <c r="AL21" s="18" t="n">
        <v>20000</v>
      </c>
      <c r="AM21" s="18" t="n">
        <v>20000</v>
      </c>
      <c r="AN21" s="18" t="n">
        <v>20000</v>
      </c>
      <c r="AO21" s="18" t="n">
        <v>20000</v>
      </c>
      <c r="AP21" s="18" t="n">
        <v>20000</v>
      </c>
      <c r="AQ21" s="18" t="n">
        <v>20000</v>
      </c>
      <c r="AR21" s="18" t="n">
        <v>20000</v>
      </c>
      <c r="AS21" s="18" t="n">
        <v>20000</v>
      </c>
      <c r="AT21" s="18" t="n">
        <v>20000</v>
      </c>
      <c r="AU21" s="18" t="n">
        <v>20000</v>
      </c>
      <c r="AV21" s="18" t="n">
        <v>20000</v>
      </c>
      <c r="AW21" s="18" t="n">
        <v>20000</v>
      </c>
      <c r="AX21" s="18" t="n">
        <v>20000</v>
      </c>
      <c r="AY21" s="18" t="n">
        <v>20000</v>
      </c>
      <c r="AZ21" s="18" t="n">
        <v>20000</v>
      </c>
      <c r="BA21" s="18" t="n">
        <v>20000</v>
      </c>
      <c r="BB21" s="18" t="n">
        <v>20000</v>
      </c>
      <c r="BC21" s="18" t="n">
        <v>20000</v>
      </c>
      <c r="BD21" s="18" t="n">
        <v>20000</v>
      </c>
      <c r="BE21" s="18" t="n">
        <v>20000</v>
      </c>
      <c r="BF21" s="18" t="n">
        <v>20000</v>
      </c>
      <c r="BG21" s="18" t="n">
        <v>20000</v>
      </c>
      <c r="BH21" s="18" t="n">
        <v>20000</v>
      </c>
      <c r="BI21" s="18" t="n">
        <v>20000</v>
      </c>
      <c r="BJ21" s="18" t="n">
        <v>20000</v>
      </c>
      <c r="BK21" s="18" t="n">
        <v>20000</v>
      </c>
      <c r="BL21" s="18" t="n">
        <v>20000</v>
      </c>
      <c r="BM21" s="18" t="n">
        <v>20000</v>
      </c>
      <c r="BN21" s="18" t="n">
        <v>20000</v>
      </c>
      <c r="BO21" s="18" t="n">
        <v>20000</v>
      </c>
    </row>
    <row r="22" customFormat="false" ht="13.5" hidden="false" customHeight="false" outlineLevel="0" collapsed="false">
      <c r="A22" s="0" t="n">
        <v>26125</v>
      </c>
      <c r="B22" s="0" t="s">
        <v>92</v>
      </c>
      <c r="C22" s="18" t="n">
        <v>8600</v>
      </c>
      <c r="D22" s="19" t="n">
        <v>35947</v>
      </c>
      <c r="E22" s="19" t="n">
        <v>37772</v>
      </c>
      <c r="F22" s="0" t="s">
        <v>23</v>
      </c>
      <c r="G22" s="20" t="n">
        <v>37407</v>
      </c>
      <c r="J22" s="18" t="n">
        <v>8600</v>
      </c>
      <c r="K22" s="18" t="n">
        <v>8600</v>
      </c>
      <c r="L22" s="18" t="n">
        <v>8600</v>
      </c>
      <c r="M22" s="18" t="n">
        <v>8600</v>
      </c>
      <c r="N22" s="18" t="n">
        <v>8600</v>
      </c>
      <c r="O22" s="18" t="n">
        <v>8600</v>
      </c>
      <c r="P22" s="18" t="n">
        <v>8600</v>
      </c>
      <c r="Q22" s="18" t="n">
        <v>8600</v>
      </c>
      <c r="R22" s="18" t="n">
        <v>8600</v>
      </c>
      <c r="S22" s="18" t="n">
        <v>8600</v>
      </c>
      <c r="T22" s="18" t="n">
        <v>8600</v>
      </c>
      <c r="U22" s="18" t="n">
        <v>8600</v>
      </c>
      <c r="V22" s="18" t="n">
        <v>8600</v>
      </c>
      <c r="W22" s="18" t="n">
        <v>8600</v>
      </c>
      <c r="X22" s="47" t="n">
        <v>8600</v>
      </c>
      <c r="Y22" s="18" t="n">
        <v>8600</v>
      </c>
      <c r="Z22" s="18" t="n">
        <v>8600</v>
      </c>
      <c r="AA22" s="18" t="n">
        <v>8600</v>
      </c>
      <c r="AB22" s="18" t="n">
        <v>8600</v>
      </c>
      <c r="AC22" s="18" t="n">
        <v>8600</v>
      </c>
      <c r="AD22" s="18" t="n">
        <v>8600</v>
      </c>
      <c r="AE22" s="18" t="n">
        <v>8600</v>
      </c>
      <c r="AF22" s="18" t="n">
        <v>8600</v>
      </c>
      <c r="AG22" s="18" t="n">
        <v>8600</v>
      </c>
      <c r="AH22" s="18" t="n">
        <v>8600</v>
      </c>
      <c r="AI22" s="18" t="n">
        <v>8600</v>
      </c>
      <c r="AJ22" s="18" t="n">
        <v>8600</v>
      </c>
      <c r="AK22" s="48" t="n">
        <v>8600</v>
      </c>
      <c r="AL22" s="48" t="n">
        <v>8600</v>
      </c>
      <c r="AM22" s="48" t="n">
        <v>8600</v>
      </c>
      <c r="AN22" s="48" t="n">
        <v>8600</v>
      </c>
      <c r="AO22" s="48" t="n">
        <v>8600</v>
      </c>
      <c r="AP22" s="48" t="n">
        <v>8600</v>
      </c>
      <c r="AQ22" s="48" t="n">
        <v>8600</v>
      </c>
      <c r="AR22" s="48" t="n">
        <v>8600</v>
      </c>
      <c r="AS22" s="48" t="n">
        <v>8600</v>
      </c>
      <c r="AT22" s="48" t="n">
        <v>8600</v>
      </c>
      <c r="AU22" s="48" t="n">
        <v>8600</v>
      </c>
      <c r="AV22" s="48" t="n">
        <v>8600</v>
      </c>
      <c r="AW22" s="48" t="n">
        <v>8600</v>
      </c>
      <c r="AX22" s="48" t="n">
        <v>8600</v>
      </c>
      <c r="AY22" s="48" t="n">
        <v>8600</v>
      </c>
      <c r="AZ22" s="48" t="n">
        <v>8600</v>
      </c>
      <c r="BA22" s="48" t="n">
        <v>8600</v>
      </c>
      <c r="BB22" s="48" t="n">
        <v>8600</v>
      </c>
      <c r="BC22" s="48" t="n">
        <v>8600</v>
      </c>
      <c r="BD22" s="48" t="n">
        <v>8600</v>
      </c>
      <c r="BE22" s="48" t="n">
        <v>8600</v>
      </c>
      <c r="BF22" s="48" t="n">
        <v>8600</v>
      </c>
      <c r="BG22" s="48" t="n">
        <v>8600</v>
      </c>
      <c r="BH22" s="48" t="n">
        <v>8600</v>
      </c>
      <c r="BI22" s="48" t="n">
        <v>8600</v>
      </c>
      <c r="BJ22" s="48" t="n">
        <v>8600</v>
      </c>
      <c r="BK22" s="48" t="n">
        <v>8600</v>
      </c>
      <c r="BL22" s="48" t="n">
        <v>8600</v>
      </c>
      <c r="BM22" s="48" t="n">
        <v>8600</v>
      </c>
      <c r="BN22" s="48" t="n">
        <v>8600</v>
      </c>
      <c r="BO22" s="48" t="n">
        <v>8600</v>
      </c>
    </row>
    <row r="23" customFormat="false" ht="12.75" hidden="false" customHeight="false" outlineLevel="0" collapsed="false">
      <c r="A23" s="0" t="n">
        <v>26371</v>
      </c>
      <c r="B23" s="0" t="s">
        <v>66</v>
      </c>
      <c r="C23" s="18" t="n">
        <v>25000</v>
      </c>
      <c r="D23" s="19" t="n">
        <v>36100</v>
      </c>
      <c r="E23" s="19" t="n">
        <v>39172</v>
      </c>
      <c r="F23" s="0" t="s">
        <v>23</v>
      </c>
      <c r="G23" s="20" t="n">
        <v>38807</v>
      </c>
      <c r="J23" s="18" t="n">
        <v>25000</v>
      </c>
      <c r="K23" s="18" t="n">
        <v>25000</v>
      </c>
      <c r="L23" s="18" t="n">
        <v>25000</v>
      </c>
      <c r="M23" s="18" t="n">
        <v>25000</v>
      </c>
      <c r="N23" s="18" t="n">
        <v>25000</v>
      </c>
      <c r="O23" s="18" t="n">
        <v>25000</v>
      </c>
      <c r="P23" s="18" t="n">
        <v>25000</v>
      </c>
      <c r="Q23" s="18" t="n">
        <v>25000</v>
      </c>
      <c r="R23" s="18" t="n">
        <v>25000</v>
      </c>
      <c r="S23" s="18" t="n">
        <v>25000</v>
      </c>
      <c r="T23" s="18" t="n">
        <v>25000</v>
      </c>
      <c r="U23" s="18" t="n">
        <v>25000</v>
      </c>
      <c r="V23" s="18" t="n">
        <v>25000</v>
      </c>
      <c r="W23" s="18" t="n">
        <v>25000</v>
      </c>
      <c r="X23" s="18" t="n">
        <v>25000</v>
      </c>
      <c r="Y23" s="18" t="n">
        <v>25000</v>
      </c>
      <c r="Z23" s="18" t="n">
        <v>25000</v>
      </c>
      <c r="AA23" s="18" t="n">
        <v>25000</v>
      </c>
      <c r="AB23" s="18" t="n">
        <v>25000</v>
      </c>
      <c r="AC23" s="18" t="n">
        <v>25000</v>
      </c>
      <c r="AD23" s="18" t="n">
        <v>25000</v>
      </c>
      <c r="AE23" s="18" t="n">
        <v>25000</v>
      </c>
      <c r="AF23" s="18" t="n">
        <v>25000</v>
      </c>
      <c r="AG23" s="18" t="n">
        <v>25000</v>
      </c>
      <c r="AH23" s="18" t="n">
        <v>25000</v>
      </c>
      <c r="AI23" s="18" t="n">
        <v>25000</v>
      </c>
      <c r="AJ23" s="18" t="n">
        <v>25000</v>
      </c>
      <c r="AK23" s="18" t="n">
        <v>25000</v>
      </c>
      <c r="AL23" s="18" t="n">
        <v>25000</v>
      </c>
      <c r="AM23" s="18" t="n">
        <v>25000</v>
      </c>
      <c r="AN23" s="18" t="n">
        <v>25000</v>
      </c>
      <c r="AO23" s="18" t="n">
        <v>25000</v>
      </c>
      <c r="AP23" s="18" t="n">
        <v>25000</v>
      </c>
      <c r="AQ23" s="18" t="n">
        <v>25000</v>
      </c>
      <c r="AR23" s="18" t="n">
        <v>25000</v>
      </c>
      <c r="AS23" s="18" t="n">
        <v>25000</v>
      </c>
      <c r="AT23" s="18" t="n">
        <v>25000</v>
      </c>
      <c r="AU23" s="18" t="n">
        <v>25000</v>
      </c>
      <c r="AV23" s="18" t="n">
        <v>25000</v>
      </c>
      <c r="AW23" s="18" t="n">
        <v>25000</v>
      </c>
      <c r="AX23" s="18" t="n">
        <v>25000</v>
      </c>
      <c r="AY23" s="18" t="n">
        <v>25000</v>
      </c>
      <c r="AZ23" s="18" t="n">
        <v>25000</v>
      </c>
      <c r="BA23" s="18" t="n">
        <v>25000</v>
      </c>
      <c r="BB23" s="18" t="n">
        <v>25000</v>
      </c>
      <c r="BC23" s="18" t="n">
        <v>25000</v>
      </c>
      <c r="BD23" s="18" t="n">
        <v>25000</v>
      </c>
      <c r="BE23" s="18" t="n">
        <v>25000</v>
      </c>
      <c r="BF23" s="18" t="n">
        <v>25000</v>
      </c>
      <c r="BG23" s="18" t="n">
        <v>25000</v>
      </c>
      <c r="BH23" s="18" t="n">
        <v>25000</v>
      </c>
      <c r="BI23" s="18" t="n">
        <v>25000</v>
      </c>
      <c r="BJ23" s="18" t="n">
        <v>25000</v>
      </c>
      <c r="BK23" s="18" t="n">
        <v>25000</v>
      </c>
      <c r="BL23" s="18" t="n">
        <v>25000</v>
      </c>
      <c r="BM23" s="18" t="n">
        <v>25000</v>
      </c>
      <c r="BN23" s="18" t="n">
        <v>25000</v>
      </c>
      <c r="BO23" s="18" t="n">
        <v>25000</v>
      </c>
    </row>
    <row r="24" customFormat="false" ht="13.5" hidden="false" customHeight="false" outlineLevel="0" collapsed="false">
      <c r="A24" s="0" t="n">
        <v>26677</v>
      </c>
      <c r="B24" s="0" t="s">
        <v>87</v>
      </c>
      <c r="C24" s="18" t="n">
        <v>25000</v>
      </c>
      <c r="D24" s="19" t="n">
        <v>36251</v>
      </c>
      <c r="E24" s="19" t="n">
        <v>39172</v>
      </c>
      <c r="F24" s="0" t="s">
        <v>23</v>
      </c>
      <c r="G24" s="20" t="n">
        <v>38807</v>
      </c>
      <c r="J24" s="18" t="n">
        <v>25000</v>
      </c>
      <c r="K24" s="18" t="n">
        <v>25000</v>
      </c>
      <c r="L24" s="18" t="n">
        <v>25000</v>
      </c>
      <c r="M24" s="18" t="n">
        <v>25000</v>
      </c>
      <c r="N24" s="18" t="n">
        <v>25000</v>
      </c>
      <c r="O24" s="18" t="n">
        <v>25000</v>
      </c>
      <c r="P24" s="18" t="n">
        <v>25000</v>
      </c>
      <c r="Q24" s="18" t="n">
        <v>25000</v>
      </c>
      <c r="R24" s="18" t="n">
        <v>25000</v>
      </c>
      <c r="S24" s="18" t="n">
        <v>25000</v>
      </c>
      <c r="T24" s="18" t="n">
        <v>25000</v>
      </c>
      <c r="U24" s="18" t="n">
        <v>25000</v>
      </c>
      <c r="V24" s="18" t="n">
        <v>25000</v>
      </c>
      <c r="W24" s="18" t="n">
        <v>25000</v>
      </c>
      <c r="X24" s="18" t="n">
        <v>25000</v>
      </c>
      <c r="Y24" s="18" t="n">
        <v>25000</v>
      </c>
      <c r="Z24" s="18" t="n">
        <v>25000</v>
      </c>
      <c r="AA24" s="18" t="n">
        <v>25000</v>
      </c>
      <c r="AB24" s="18" t="n">
        <v>25000</v>
      </c>
      <c r="AC24" s="18" t="n">
        <v>25000</v>
      </c>
      <c r="AD24" s="18" t="n">
        <v>25000</v>
      </c>
      <c r="AE24" s="18" t="n">
        <v>25000</v>
      </c>
      <c r="AF24" s="18" t="n">
        <v>25000</v>
      </c>
      <c r="AG24" s="18" t="n">
        <v>25000</v>
      </c>
      <c r="AH24" s="18" t="n">
        <v>25000</v>
      </c>
      <c r="AI24" s="18" t="n">
        <v>25000</v>
      </c>
      <c r="AJ24" s="18" t="n">
        <v>25000</v>
      </c>
      <c r="AK24" s="18" t="n">
        <v>25000</v>
      </c>
      <c r="AL24" s="18" t="n">
        <v>25000</v>
      </c>
      <c r="AM24" s="18" t="n">
        <v>25000</v>
      </c>
      <c r="AN24" s="18" t="n">
        <v>25000</v>
      </c>
      <c r="AO24" s="18" t="n">
        <v>25000</v>
      </c>
      <c r="AP24" s="18" t="n">
        <v>25000</v>
      </c>
      <c r="AQ24" s="18" t="n">
        <v>25000</v>
      </c>
      <c r="AR24" s="18" t="n">
        <v>25000</v>
      </c>
      <c r="AS24" s="18" t="n">
        <v>25000</v>
      </c>
      <c r="AT24" s="18" t="n">
        <v>25000</v>
      </c>
      <c r="AU24" s="18" t="n">
        <v>25000</v>
      </c>
      <c r="AV24" s="18" t="n">
        <v>25000</v>
      </c>
      <c r="AW24" s="18" t="n">
        <v>25000</v>
      </c>
      <c r="AX24" s="18" t="n">
        <v>25000</v>
      </c>
      <c r="AY24" s="18" t="n">
        <v>25000</v>
      </c>
      <c r="AZ24" s="18" t="n">
        <v>25000</v>
      </c>
      <c r="BA24" s="18" t="n">
        <v>25000</v>
      </c>
      <c r="BB24" s="18" t="n">
        <v>25000</v>
      </c>
      <c r="BC24" s="18" t="n">
        <v>25000</v>
      </c>
      <c r="BD24" s="18" t="n">
        <v>25000</v>
      </c>
      <c r="BE24" s="18" t="n">
        <v>25000</v>
      </c>
      <c r="BF24" s="18" t="n">
        <v>25000</v>
      </c>
      <c r="BG24" s="18" t="n">
        <v>25000</v>
      </c>
      <c r="BH24" s="18" t="n">
        <v>25000</v>
      </c>
      <c r="BI24" s="18" t="n">
        <v>25000</v>
      </c>
      <c r="BJ24" s="18" t="n">
        <v>25000</v>
      </c>
      <c r="BK24" s="18" t="n">
        <v>25000</v>
      </c>
      <c r="BL24" s="18" t="n">
        <v>25000</v>
      </c>
      <c r="BM24" s="18" t="n">
        <v>25000</v>
      </c>
      <c r="BN24" s="18" t="n">
        <v>25000</v>
      </c>
      <c r="BO24" s="18" t="n">
        <v>25000</v>
      </c>
    </row>
    <row r="25" customFormat="false" ht="13.5" hidden="false" customHeight="false" outlineLevel="0" collapsed="false">
      <c r="A25" s="0" t="n">
        <v>26960</v>
      </c>
      <c r="B25" s="0" t="s">
        <v>93</v>
      </c>
      <c r="C25" s="18" t="n">
        <v>20000</v>
      </c>
      <c r="D25" s="19" t="n">
        <v>36617</v>
      </c>
      <c r="E25" s="19" t="n">
        <v>38077</v>
      </c>
      <c r="F25" s="0" t="s">
        <v>23</v>
      </c>
      <c r="G25" s="20" t="n">
        <v>37711</v>
      </c>
      <c r="J25" s="18" t="n">
        <v>20000</v>
      </c>
      <c r="K25" s="18" t="n">
        <v>20000</v>
      </c>
      <c r="L25" s="18" t="n">
        <v>20000</v>
      </c>
      <c r="M25" s="18" t="n">
        <v>20000</v>
      </c>
      <c r="N25" s="18" t="n">
        <v>20000</v>
      </c>
      <c r="O25" s="18" t="n">
        <v>20000</v>
      </c>
      <c r="P25" s="18" t="n">
        <v>20000</v>
      </c>
      <c r="Q25" s="18" t="n">
        <v>20000</v>
      </c>
      <c r="R25" s="18" t="n">
        <v>20000</v>
      </c>
      <c r="S25" s="18" t="n">
        <v>20000</v>
      </c>
      <c r="T25" s="18" t="n">
        <v>20000</v>
      </c>
      <c r="U25" s="18" t="n">
        <v>20000</v>
      </c>
      <c r="V25" s="18" t="n">
        <v>20000</v>
      </c>
      <c r="W25" s="18" t="n">
        <v>20000</v>
      </c>
      <c r="X25" s="18" t="n">
        <v>20000</v>
      </c>
      <c r="Y25" s="18" t="n">
        <v>20000</v>
      </c>
      <c r="Z25" s="18" t="n">
        <v>20000</v>
      </c>
      <c r="AA25" s="18" t="n">
        <v>20000</v>
      </c>
      <c r="AB25" s="18" t="n">
        <v>20000</v>
      </c>
      <c r="AC25" s="18" t="n">
        <v>20000</v>
      </c>
      <c r="AD25" s="18" t="n">
        <v>20000</v>
      </c>
      <c r="AE25" s="18" t="n">
        <v>20000</v>
      </c>
      <c r="AF25" s="18" t="n">
        <v>20000</v>
      </c>
      <c r="AG25" s="18" t="n">
        <v>20000</v>
      </c>
      <c r="AH25" s="47" t="n">
        <v>20000</v>
      </c>
      <c r="AI25" s="18" t="n">
        <v>20000</v>
      </c>
      <c r="AJ25" s="18" t="n">
        <v>20000</v>
      </c>
      <c r="AK25" s="18" t="n">
        <v>20000</v>
      </c>
      <c r="AL25" s="18" t="n">
        <v>20000</v>
      </c>
      <c r="AM25" s="18" t="n">
        <v>20000</v>
      </c>
      <c r="AN25" s="18" t="n">
        <v>20000</v>
      </c>
      <c r="AO25" s="18" t="n">
        <v>20000</v>
      </c>
      <c r="AP25" s="18" t="n">
        <v>20000</v>
      </c>
      <c r="AQ25" s="18" t="n">
        <v>20000</v>
      </c>
      <c r="AR25" s="18" t="n">
        <v>20000</v>
      </c>
      <c r="AS25" s="18" t="n">
        <v>20000</v>
      </c>
      <c r="AT25" s="18" t="n">
        <v>20000</v>
      </c>
      <c r="AU25" s="48" t="n">
        <v>20000</v>
      </c>
      <c r="AV25" s="48" t="n">
        <v>20000</v>
      </c>
      <c r="AW25" s="48" t="n">
        <v>20000</v>
      </c>
      <c r="AX25" s="48" t="n">
        <v>20000</v>
      </c>
      <c r="AY25" s="48" t="n">
        <v>20000</v>
      </c>
      <c r="AZ25" s="48" t="n">
        <v>20000</v>
      </c>
      <c r="BA25" s="48" t="n">
        <v>20000</v>
      </c>
      <c r="BB25" s="48" t="n">
        <v>20000</v>
      </c>
      <c r="BC25" s="48" t="n">
        <v>20000</v>
      </c>
      <c r="BD25" s="48" t="n">
        <v>20000</v>
      </c>
      <c r="BE25" s="48" t="n">
        <v>20000</v>
      </c>
      <c r="BF25" s="48" t="n">
        <v>20000</v>
      </c>
      <c r="BG25" s="48" t="n">
        <v>20000</v>
      </c>
      <c r="BH25" s="48" t="n">
        <v>20000</v>
      </c>
      <c r="BI25" s="48" t="n">
        <v>20000</v>
      </c>
      <c r="BJ25" s="48" t="n">
        <v>20000</v>
      </c>
      <c r="BK25" s="48" t="n">
        <v>20000</v>
      </c>
      <c r="BL25" s="48" t="n">
        <v>20000</v>
      </c>
      <c r="BM25" s="48" t="n">
        <v>20000</v>
      </c>
      <c r="BN25" s="48" t="n">
        <v>20000</v>
      </c>
      <c r="BO25" s="48" t="n">
        <v>20000</v>
      </c>
    </row>
    <row r="26" customFormat="false" ht="12.75" hidden="false" customHeight="false" outlineLevel="0" collapsed="false">
      <c r="A26" s="0" t="n">
        <v>26719</v>
      </c>
      <c r="B26" s="0" t="s">
        <v>96</v>
      </c>
      <c r="C26" s="18" t="n">
        <v>25000</v>
      </c>
      <c r="D26" s="19" t="n">
        <v>36647</v>
      </c>
      <c r="E26" s="19" t="n">
        <v>38472</v>
      </c>
      <c r="F26" s="0" t="s">
        <v>42</v>
      </c>
      <c r="G26" s="20"/>
      <c r="J26" s="18" t="n">
        <v>25000</v>
      </c>
      <c r="K26" s="18" t="n">
        <v>25000</v>
      </c>
      <c r="L26" s="18" t="n">
        <v>25000</v>
      </c>
      <c r="M26" s="18" t="n">
        <v>25000</v>
      </c>
      <c r="N26" s="18" t="n">
        <v>25000</v>
      </c>
      <c r="O26" s="18" t="n">
        <v>25000</v>
      </c>
      <c r="P26" s="18" t="n">
        <v>25000</v>
      </c>
      <c r="Q26" s="18" t="n">
        <v>25000</v>
      </c>
      <c r="R26" s="18" t="n">
        <v>25000</v>
      </c>
      <c r="S26" s="18" t="n">
        <v>25000</v>
      </c>
      <c r="T26" s="18" t="n">
        <v>25000</v>
      </c>
      <c r="U26" s="18" t="n">
        <v>25000</v>
      </c>
      <c r="V26" s="18" t="n">
        <v>25000</v>
      </c>
      <c r="W26" s="18" t="n">
        <v>25000</v>
      </c>
      <c r="X26" s="18" t="n">
        <v>25000</v>
      </c>
      <c r="Y26" s="18" t="n">
        <v>25000</v>
      </c>
      <c r="Z26" s="18" t="n">
        <v>25000</v>
      </c>
      <c r="AA26" s="18" t="n">
        <v>25000</v>
      </c>
      <c r="AB26" s="18" t="n">
        <v>25000</v>
      </c>
      <c r="AC26" s="18" t="n">
        <v>25000</v>
      </c>
      <c r="AD26" s="18" t="n">
        <v>25000</v>
      </c>
      <c r="AE26" s="18" t="n">
        <v>25000</v>
      </c>
      <c r="AF26" s="18" t="n">
        <v>25000</v>
      </c>
      <c r="AG26" s="18" t="n">
        <v>25000</v>
      </c>
      <c r="AH26" s="18" t="n">
        <v>25000</v>
      </c>
      <c r="AI26" s="18" t="n">
        <v>25000</v>
      </c>
      <c r="AJ26" s="18" t="n">
        <v>25000</v>
      </c>
      <c r="AK26" s="18" t="n">
        <v>25000</v>
      </c>
      <c r="AL26" s="18" t="n">
        <v>25000</v>
      </c>
      <c r="AM26" s="18" t="n">
        <v>25000</v>
      </c>
      <c r="AN26" s="18" t="n">
        <v>25000</v>
      </c>
      <c r="AO26" s="18" t="n">
        <v>25000</v>
      </c>
      <c r="AP26" s="18" t="n">
        <v>25000</v>
      </c>
      <c r="AQ26" s="18" t="n">
        <v>25000</v>
      </c>
      <c r="AR26" s="18" t="n">
        <v>25000</v>
      </c>
      <c r="AS26" s="18" t="n">
        <v>25000</v>
      </c>
      <c r="AT26" s="18" t="n">
        <v>25000</v>
      </c>
      <c r="AU26" s="18" t="n">
        <v>25000</v>
      </c>
      <c r="AV26" s="18" t="n">
        <v>25000</v>
      </c>
      <c r="AW26" s="18" t="n">
        <v>25000</v>
      </c>
      <c r="AX26" s="18" t="n">
        <v>25000</v>
      </c>
      <c r="AY26" s="18" t="n">
        <v>25000</v>
      </c>
      <c r="AZ26" s="18" t="n">
        <v>25000</v>
      </c>
      <c r="BA26" s="18" t="n">
        <v>25000</v>
      </c>
      <c r="BB26" s="18" t="n">
        <v>25000</v>
      </c>
      <c r="BC26" s="18" t="n">
        <v>25000</v>
      </c>
      <c r="BD26" s="18" t="n">
        <v>25000</v>
      </c>
      <c r="BE26" s="18" t="n">
        <v>25000</v>
      </c>
      <c r="BF26" s="18" t="n">
        <v>25000</v>
      </c>
      <c r="BG26" s="18" t="n">
        <v>25000</v>
      </c>
    </row>
    <row r="27" customFormat="false" ht="12.75" hidden="false" customHeight="false" outlineLevel="0" collapsed="false">
      <c r="A27" s="0" t="n">
        <v>26813</v>
      </c>
      <c r="B27" s="0" t="s">
        <v>97</v>
      </c>
      <c r="C27" s="18" t="n">
        <v>3500</v>
      </c>
      <c r="D27" s="19" t="n">
        <v>36647</v>
      </c>
      <c r="E27" s="19" t="n">
        <v>39506</v>
      </c>
      <c r="F27" s="0" t="s">
        <v>42</v>
      </c>
      <c r="G27" s="24"/>
      <c r="J27" s="18" t="n">
        <v>3500</v>
      </c>
      <c r="K27" s="18" t="n">
        <v>3500</v>
      </c>
      <c r="L27" s="18" t="n">
        <v>3500</v>
      </c>
      <c r="M27" s="18" t="n">
        <v>3500</v>
      </c>
      <c r="N27" s="18" t="n">
        <v>3500</v>
      </c>
      <c r="O27" s="18" t="n">
        <v>3500</v>
      </c>
      <c r="P27" s="18" t="n">
        <v>3500</v>
      </c>
      <c r="Q27" s="18" t="n">
        <v>3500</v>
      </c>
      <c r="R27" s="18" t="n">
        <v>3500</v>
      </c>
      <c r="S27" s="18" t="n">
        <v>3500</v>
      </c>
      <c r="T27" s="18" t="n">
        <v>3500</v>
      </c>
      <c r="U27" s="18" t="n">
        <v>3500</v>
      </c>
      <c r="V27" s="18" t="n">
        <v>3500</v>
      </c>
      <c r="W27" s="18" t="n">
        <v>3500</v>
      </c>
      <c r="X27" s="18" t="n">
        <v>3500</v>
      </c>
      <c r="Y27" s="18" t="n">
        <v>3500</v>
      </c>
      <c r="Z27" s="18" t="n">
        <v>3500</v>
      </c>
      <c r="AA27" s="18" t="n">
        <v>3500</v>
      </c>
      <c r="AB27" s="18" t="n">
        <v>3500</v>
      </c>
      <c r="AC27" s="18" t="n">
        <v>3500</v>
      </c>
      <c r="AD27" s="18" t="n">
        <v>3500</v>
      </c>
      <c r="AE27" s="18" t="n">
        <v>3500</v>
      </c>
      <c r="AF27" s="18" t="n">
        <v>3500</v>
      </c>
      <c r="AG27" s="18" t="n">
        <v>3500</v>
      </c>
      <c r="AH27" s="18" t="n">
        <v>3500</v>
      </c>
      <c r="AI27" s="18" t="n">
        <v>3500</v>
      </c>
      <c r="AJ27" s="18" t="n">
        <v>3500</v>
      </c>
      <c r="AK27" s="18" t="n">
        <v>3500</v>
      </c>
      <c r="AL27" s="18" t="n">
        <v>3500</v>
      </c>
      <c r="AM27" s="18" t="n">
        <v>3500</v>
      </c>
      <c r="AN27" s="18" t="n">
        <v>3500</v>
      </c>
      <c r="AO27" s="18" t="n">
        <v>3500</v>
      </c>
      <c r="AP27" s="18" t="n">
        <v>3500</v>
      </c>
      <c r="AQ27" s="18" t="n">
        <v>3500</v>
      </c>
      <c r="AR27" s="18" t="n">
        <v>3500</v>
      </c>
      <c r="AS27" s="18" t="n">
        <v>3500</v>
      </c>
      <c r="AT27" s="18" t="n">
        <v>3500</v>
      </c>
      <c r="AU27" s="18" t="n">
        <v>3500</v>
      </c>
      <c r="AV27" s="18" t="n">
        <v>3500</v>
      </c>
      <c r="AW27" s="18" t="n">
        <v>3500</v>
      </c>
      <c r="AX27" s="18" t="n">
        <v>3500</v>
      </c>
      <c r="AY27" s="18" t="n">
        <v>3500</v>
      </c>
      <c r="AZ27" s="18" t="n">
        <v>3500</v>
      </c>
      <c r="BA27" s="18" t="n">
        <v>3500</v>
      </c>
      <c r="BB27" s="18" t="n">
        <v>3500</v>
      </c>
      <c r="BC27" s="18" t="n">
        <v>3500</v>
      </c>
      <c r="BD27" s="18" t="n">
        <v>3500</v>
      </c>
      <c r="BE27" s="18" t="n">
        <v>3500</v>
      </c>
      <c r="BF27" s="18" t="n">
        <v>3500</v>
      </c>
      <c r="BG27" s="18" t="n">
        <v>3500</v>
      </c>
      <c r="BH27" s="18" t="n">
        <v>3500</v>
      </c>
      <c r="BI27" s="18" t="n">
        <v>3500</v>
      </c>
      <c r="BJ27" s="18" t="n">
        <v>3500</v>
      </c>
      <c r="BK27" s="18" t="n">
        <v>3500</v>
      </c>
      <c r="BL27" s="18" t="n">
        <v>3500</v>
      </c>
      <c r="BM27" s="18" t="n">
        <v>3500</v>
      </c>
      <c r="BN27" s="18" t="n">
        <v>3500</v>
      </c>
      <c r="BO27" s="18" t="n">
        <v>3500</v>
      </c>
    </row>
    <row r="28" customFormat="false" ht="13.5" hidden="false" customHeight="false" outlineLevel="0" collapsed="false">
      <c r="A28" s="0" t="n">
        <v>26816</v>
      </c>
      <c r="B28" s="0" t="s">
        <v>33</v>
      </c>
      <c r="C28" s="18" t="n">
        <v>21500</v>
      </c>
      <c r="D28" s="19" t="n">
        <v>36647</v>
      </c>
      <c r="E28" s="19" t="n">
        <v>38472</v>
      </c>
      <c r="F28" s="0" t="s">
        <v>42</v>
      </c>
      <c r="G28" s="21"/>
      <c r="J28" s="18" t="n">
        <v>21500</v>
      </c>
      <c r="K28" s="18" t="n">
        <v>21500</v>
      </c>
      <c r="L28" s="18" t="n">
        <v>21500</v>
      </c>
      <c r="M28" s="18" t="n">
        <v>21500</v>
      </c>
      <c r="N28" s="18" t="n">
        <v>21500</v>
      </c>
      <c r="O28" s="18" t="n">
        <v>21500</v>
      </c>
      <c r="P28" s="18" t="n">
        <v>21500</v>
      </c>
      <c r="Q28" s="18" t="n">
        <v>21500</v>
      </c>
      <c r="R28" s="18" t="n">
        <v>21500</v>
      </c>
      <c r="S28" s="18" t="n">
        <v>21500</v>
      </c>
      <c r="T28" s="18" t="n">
        <v>21500</v>
      </c>
      <c r="U28" s="18" t="n">
        <v>21500</v>
      </c>
      <c r="V28" s="18" t="n">
        <v>21500</v>
      </c>
      <c r="W28" s="18" t="n">
        <v>21500</v>
      </c>
      <c r="X28" s="18" t="n">
        <v>21500</v>
      </c>
      <c r="Y28" s="18" t="n">
        <v>21500</v>
      </c>
      <c r="Z28" s="18" t="n">
        <v>21500</v>
      </c>
      <c r="AA28" s="18" t="n">
        <v>21500</v>
      </c>
      <c r="AB28" s="18" t="n">
        <v>21500</v>
      </c>
      <c r="AC28" s="18" t="n">
        <v>21500</v>
      </c>
      <c r="AD28" s="18" t="n">
        <v>21500</v>
      </c>
      <c r="AE28" s="18" t="n">
        <v>21500</v>
      </c>
      <c r="AF28" s="18" t="n">
        <v>21500</v>
      </c>
      <c r="AG28" s="18" t="n">
        <v>21500</v>
      </c>
      <c r="AH28" s="18" t="n">
        <v>21500</v>
      </c>
      <c r="AI28" s="18" t="n">
        <v>21500</v>
      </c>
      <c r="AJ28" s="18" t="n">
        <v>21500</v>
      </c>
      <c r="AK28" s="18" t="n">
        <v>21500</v>
      </c>
      <c r="AL28" s="18" t="n">
        <v>21500</v>
      </c>
      <c r="AM28" s="18" t="n">
        <v>21500</v>
      </c>
      <c r="AN28" s="18" t="n">
        <v>21500</v>
      </c>
      <c r="AO28" s="18" t="n">
        <v>21500</v>
      </c>
      <c r="AP28" s="18" t="n">
        <v>21500</v>
      </c>
      <c r="AQ28" s="18" t="n">
        <v>21500</v>
      </c>
      <c r="AR28" s="18" t="n">
        <v>21500</v>
      </c>
      <c r="AS28" s="18" t="n">
        <v>21500</v>
      </c>
      <c r="AT28" s="18" t="n">
        <v>21500</v>
      </c>
      <c r="AU28" s="18" t="n">
        <v>21500</v>
      </c>
      <c r="AV28" s="18" t="n">
        <v>21500</v>
      </c>
      <c r="AW28" s="18" t="n">
        <v>21500</v>
      </c>
      <c r="AX28" s="18" t="n">
        <v>21500</v>
      </c>
      <c r="AY28" s="18" t="n">
        <v>21500</v>
      </c>
      <c r="AZ28" s="18" t="n">
        <v>21500</v>
      </c>
      <c r="BA28" s="18" t="n">
        <v>21500</v>
      </c>
      <c r="BB28" s="18" t="n">
        <v>21500</v>
      </c>
      <c r="BC28" s="18" t="n">
        <v>21500</v>
      </c>
      <c r="BD28" s="18" t="n">
        <v>21500</v>
      </c>
      <c r="BE28" s="18" t="n">
        <v>21500</v>
      </c>
      <c r="BF28" s="18" t="n">
        <v>21500</v>
      </c>
      <c r="BG28" s="18" t="n">
        <v>21500</v>
      </c>
    </row>
    <row r="29" customFormat="false" ht="13.5" hidden="false" customHeight="false" outlineLevel="0" collapsed="false">
      <c r="A29" s="0" t="n">
        <v>26884</v>
      </c>
      <c r="B29" s="0" t="s">
        <v>87</v>
      </c>
      <c r="C29" s="18" t="n">
        <v>40000</v>
      </c>
      <c r="D29" s="19" t="n">
        <v>36647</v>
      </c>
      <c r="E29" s="19" t="n">
        <v>38656</v>
      </c>
      <c r="F29" s="0" t="s">
        <v>23</v>
      </c>
      <c r="G29" s="20" t="n">
        <v>38291</v>
      </c>
      <c r="J29" s="18" t="n">
        <v>40000</v>
      </c>
      <c r="K29" s="18" t="n">
        <v>40000</v>
      </c>
      <c r="L29" s="18" t="n">
        <v>40000</v>
      </c>
      <c r="M29" s="18" t="n">
        <v>40000</v>
      </c>
      <c r="N29" s="18" t="n">
        <v>40000</v>
      </c>
      <c r="O29" s="18" t="n">
        <v>40000</v>
      </c>
      <c r="P29" s="18" t="n">
        <v>40000</v>
      </c>
      <c r="Q29" s="18" t="n">
        <v>40000</v>
      </c>
      <c r="R29" s="18" t="n">
        <v>40000</v>
      </c>
      <c r="S29" s="18" t="n">
        <v>40000</v>
      </c>
      <c r="T29" s="18" t="n">
        <v>40000</v>
      </c>
      <c r="U29" s="18" t="n">
        <v>40000</v>
      </c>
      <c r="V29" s="18" t="n">
        <v>40000</v>
      </c>
      <c r="W29" s="18" t="n">
        <v>40000</v>
      </c>
      <c r="X29" s="18" t="n">
        <v>40000</v>
      </c>
      <c r="Y29" s="18" t="n">
        <v>40000</v>
      </c>
      <c r="Z29" s="18" t="n">
        <v>40000</v>
      </c>
      <c r="AA29" s="18" t="n">
        <v>40000</v>
      </c>
      <c r="AB29" s="18" t="n">
        <v>40000</v>
      </c>
      <c r="AC29" s="18" t="n">
        <v>40000</v>
      </c>
      <c r="AD29" s="18" t="n">
        <v>40000</v>
      </c>
      <c r="AE29" s="18" t="n">
        <v>40000</v>
      </c>
      <c r="AF29" s="18" t="n">
        <v>40000</v>
      </c>
      <c r="AG29" s="18" t="n">
        <v>40000</v>
      </c>
      <c r="AH29" s="18" t="n">
        <v>40000</v>
      </c>
      <c r="AI29" s="18" t="n">
        <v>40000</v>
      </c>
      <c r="AJ29" s="18" t="n">
        <v>40000</v>
      </c>
      <c r="AK29" s="18" t="n">
        <v>40000</v>
      </c>
      <c r="AL29" s="18" t="n">
        <v>40000</v>
      </c>
      <c r="AM29" s="18" t="n">
        <v>40000</v>
      </c>
      <c r="AN29" s="18" t="n">
        <v>40000</v>
      </c>
      <c r="AO29" s="18" t="n">
        <v>40000</v>
      </c>
      <c r="AP29" s="18" t="n">
        <v>40000</v>
      </c>
      <c r="AQ29" s="18" t="n">
        <v>40000</v>
      </c>
      <c r="AR29" s="18" t="n">
        <v>40000</v>
      </c>
      <c r="AS29" s="18" t="n">
        <v>40000</v>
      </c>
      <c r="AT29" s="18" t="n">
        <v>40000</v>
      </c>
      <c r="AU29" s="18" t="n">
        <v>40000</v>
      </c>
      <c r="AV29" s="18" t="n">
        <v>40000</v>
      </c>
      <c r="AW29" s="18" t="n">
        <v>40000</v>
      </c>
      <c r="AX29" s="18" t="n">
        <v>40000</v>
      </c>
      <c r="AY29" s="18" t="n">
        <v>40000</v>
      </c>
      <c r="AZ29" s="18" t="n">
        <v>40000</v>
      </c>
      <c r="BA29" s="47" t="n">
        <v>40000</v>
      </c>
      <c r="BB29" s="18" t="n">
        <v>40000</v>
      </c>
      <c r="BC29" s="18" t="n">
        <v>40000</v>
      </c>
      <c r="BD29" s="18" t="n">
        <v>40000</v>
      </c>
      <c r="BE29" s="18" t="n">
        <v>40000</v>
      </c>
      <c r="BF29" s="18" t="n">
        <v>40000</v>
      </c>
      <c r="BG29" s="18" t="n">
        <v>40000</v>
      </c>
      <c r="BH29" s="18" t="n">
        <v>40000</v>
      </c>
      <c r="BI29" s="18" t="n">
        <v>40000</v>
      </c>
      <c r="BJ29" s="18" t="n">
        <v>40000</v>
      </c>
      <c r="BK29" s="18" t="n">
        <v>40000</v>
      </c>
      <c r="BL29" s="18" t="n">
        <v>40000</v>
      </c>
      <c r="BM29" s="18" t="n">
        <v>40000</v>
      </c>
      <c r="BN29" s="48" t="n">
        <v>40000</v>
      </c>
      <c r="BO29" s="48" t="n">
        <v>40000</v>
      </c>
    </row>
    <row r="30" customFormat="false" ht="13.5" hidden="false" customHeight="false" outlineLevel="0" collapsed="false">
      <c r="A30" s="0" t="n">
        <v>27457</v>
      </c>
      <c r="B30" s="0" t="s">
        <v>122</v>
      </c>
      <c r="C30" s="18" t="n">
        <v>13500</v>
      </c>
      <c r="D30" s="19" t="n">
        <v>37226</v>
      </c>
      <c r="E30" s="19" t="n">
        <v>37256</v>
      </c>
      <c r="F30" s="0" t="s">
        <v>42</v>
      </c>
      <c r="G30" s="21"/>
      <c r="S30" s="18" t="n">
        <v>13500</v>
      </c>
    </row>
    <row r="31" customFormat="false" ht="13.5" hidden="false" customHeight="false" outlineLevel="0" collapsed="false">
      <c r="A31" s="0" t="n">
        <v>27534</v>
      </c>
      <c r="B31" s="0" t="s">
        <v>121</v>
      </c>
      <c r="C31" s="18" t="n">
        <v>32500</v>
      </c>
      <c r="D31" s="19" t="n">
        <v>37257</v>
      </c>
      <c r="E31" s="19" t="n">
        <v>37986</v>
      </c>
      <c r="F31" s="19" t="s">
        <v>23</v>
      </c>
      <c r="G31" s="19" t="n">
        <v>37802</v>
      </c>
      <c r="T31" s="18" t="n">
        <v>32500</v>
      </c>
      <c r="U31" s="18" t="n">
        <v>32500</v>
      </c>
      <c r="V31" s="18" t="n">
        <v>32500</v>
      </c>
      <c r="W31" s="18" t="n">
        <v>32500</v>
      </c>
      <c r="X31" s="18" t="n">
        <v>32500</v>
      </c>
      <c r="Y31" s="18" t="n">
        <v>32500</v>
      </c>
      <c r="Z31" s="18" t="n">
        <v>32500</v>
      </c>
      <c r="AA31" s="18" t="n">
        <v>32500</v>
      </c>
      <c r="AB31" s="18" t="n">
        <v>32500</v>
      </c>
      <c r="AC31" s="18" t="n">
        <v>32500</v>
      </c>
      <c r="AD31" s="18" t="n">
        <v>32500</v>
      </c>
      <c r="AE31" s="18" t="n">
        <v>32500</v>
      </c>
      <c r="AF31" s="18" t="n">
        <v>32500</v>
      </c>
      <c r="AG31" s="18" t="n">
        <v>32500</v>
      </c>
      <c r="AH31" s="18" t="n">
        <v>32500</v>
      </c>
      <c r="AI31" s="18" t="n">
        <v>32500</v>
      </c>
      <c r="AJ31" s="18" t="n">
        <v>32500</v>
      </c>
      <c r="AK31" s="47" t="n">
        <v>32500</v>
      </c>
      <c r="AL31" s="18" t="n">
        <v>32500</v>
      </c>
      <c r="AM31" s="18" t="n">
        <v>32500</v>
      </c>
      <c r="AN31" s="18" t="n">
        <v>32500</v>
      </c>
      <c r="AO31" s="18" t="n">
        <v>32500</v>
      </c>
      <c r="AP31" s="18" t="n">
        <v>32500</v>
      </c>
      <c r="AQ31" s="18" t="n">
        <v>32500</v>
      </c>
      <c r="AR31" s="48" t="n">
        <v>32500</v>
      </c>
      <c r="AS31" s="48" t="n">
        <v>32500</v>
      </c>
      <c r="AT31" s="48" t="n">
        <v>32500</v>
      </c>
      <c r="AU31" s="48" t="n">
        <v>32500</v>
      </c>
      <c r="AV31" s="48" t="n">
        <v>32500</v>
      </c>
      <c r="AW31" s="48" t="n">
        <v>32500</v>
      </c>
      <c r="AX31" s="48" t="n">
        <v>32500</v>
      </c>
      <c r="AY31" s="48" t="n">
        <v>32500</v>
      </c>
      <c r="AZ31" s="48" t="n">
        <v>32500</v>
      </c>
      <c r="BA31" s="48" t="n">
        <v>32500</v>
      </c>
      <c r="BB31" s="48" t="n">
        <v>32500</v>
      </c>
      <c r="BC31" s="48" t="n">
        <v>32500</v>
      </c>
      <c r="BD31" s="48" t="n">
        <v>32500</v>
      </c>
      <c r="BE31" s="48" t="n">
        <v>32500</v>
      </c>
      <c r="BF31" s="48" t="n">
        <v>32500</v>
      </c>
      <c r="BG31" s="48" t="n">
        <v>32500</v>
      </c>
      <c r="BH31" s="48" t="n">
        <v>32500</v>
      </c>
      <c r="BI31" s="48" t="n">
        <v>32500</v>
      </c>
      <c r="BJ31" s="48" t="n">
        <v>32500</v>
      </c>
      <c r="BK31" s="48" t="n">
        <v>32500</v>
      </c>
      <c r="BL31" s="48" t="n">
        <v>32500</v>
      </c>
      <c r="BM31" s="48" t="n">
        <v>32500</v>
      </c>
      <c r="BN31" s="48" t="n">
        <v>32500</v>
      </c>
      <c r="BO31" s="48" t="n">
        <v>32500</v>
      </c>
    </row>
    <row r="32" customFormat="false" ht="12.75" hidden="false" customHeight="false" outlineLevel="0" collapsed="false">
      <c r="A32" s="0" t="n">
        <v>27454</v>
      </c>
      <c r="B32" s="0" t="s">
        <v>103</v>
      </c>
      <c r="C32" s="18" t="n">
        <v>27500</v>
      </c>
      <c r="D32" s="19" t="n">
        <v>37257</v>
      </c>
      <c r="E32" s="19" t="n">
        <v>37621</v>
      </c>
      <c r="F32" s="0" t="s">
        <v>42</v>
      </c>
      <c r="G32" s="21"/>
      <c r="T32" s="18" t="n">
        <v>27500</v>
      </c>
      <c r="U32" s="18" t="n">
        <v>27500</v>
      </c>
      <c r="V32" s="18" t="n">
        <v>27500</v>
      </c>
      <c r="W32" s="18" t="n">
        <v>27500</v>
      </c>
      <c r="X32" s="18" t="n">
        <v>27500</v>
      </c>
      <c r="Y32" s="18" t="n">
        <v>27500</v>
      </c>
      <c r="Z32" s="18" t="n">
        <v>27500</v>
      </c>
      <c r="AA32" s="18" t="n">
        <v>27500</v>
      </c>
      <c r="AB32" s="18" t="n">
        <v>27500</v>
      </c>
      <c r="AC32" s="18" t="n">
        <v>27500</v>
      </c>
      <c r="AD32" s="18" t="n">
        <v>27500</v>
      </c>
      <c r="AE32" s="18" t="n">
        <v>27500</v>
      </c>
    </row>
    <row r="33" customFormat="false" ht="12.75" hidden="false" customHeight="false" outlineLevel="0" collapsed="false">
      <c r="A33" s="0" t="n">
        <v>27456</v>
      </c>
      <c r="B33" s="0" t="s">
        <v>122</v>
      </c>
      <c r="C33" s="18" t="n">
        <v>21500</v>
      </c>
      <c r="D33" s="19" t="n">
        <v>37561</v>
      </c>
      <c r="E33" s="19" t="n">
        <v>37621</v>
      </c>
      <c r="F33" s="0" t="s">
        <v>42</v>
      </c>
      <c r="G33" s="21"/>
      <c r="AD33" s="18" t="n">
        <v>21500</v>
      </c>
      <c r="AE33" s="18" t="n">
        <v>21500</v>
      </c>
    </row>
    <row r="34" customFormat="false" ht="12.75" hidden="false" customHeight="false" outlineLevel="0" collapsed="false">
      <c r="A34" s="0" t="n">
        <v>27453</v>
      </c>
      <c r="B34" s="0" t="s">
        <v>122</v>
      </c>
      <c r="C34" s="18" t="n">
        <v>35000</v>
      </c>
      <c r="D34" s="19" t="n">
        <v>37622</v>
      </c>
      <c r="E34" s="19" t="n">
        <v>37986</v>
      </c>
      <c r="F34" s="0" t="s">
        <v>42</v>
      </c>
      <c r="G34" s="21"/>
      <c r="AF34" s="18" t="n">
        <v>35000</v>
      </c>
      <c r="AG34" s="18" t="n">
        <v>35000</v>
      </c>
      <c r="AH34" s="18" t="n">
        <v>35000</v>
      </c>
      <c r="AI34" s="18" t="n">
        <v>35000</v>
      </c>
      <c r="AJ34" s="18" t="n">
        <v>35000</v>
      </c>
      <c r="AK34" s="18" t="n">
        <v>35000</v>
      </c>
      <c r="AL34" s="18" t="n">
        <v>35000</v>
      </c>
      <c r="AM34" s="18" t="n">
        <v>35000</v>
      </c>
      <c r="AN34" s="18" t="n">
        <v>35000</v>
      </c>
      <c r="AO34" s="18" t="n">
        <v>35000</v>
      </c>
      <c r="AP34" s="18" t="n">
        <v>35000</v>
      </c>
      <c r="AQ34" s="18" t="n">
        <v>35000</v>
      </c>
    </row>
    <row r="35" customFormat="false" ht="12.75" hidden="false" customHeight="false" outlineLevel="0" collapsed="false">
      <c r="A35" s="0" t="n">
        <v>27458</v>
      </c>
      <c r="B35" s="0" t="s">
        <v>124</v>
      </c>
      <c r="C35" s="18" t="n">
        <v>14000</v>
      </c>
      <c r="D35" s="19" t="n">
        <v>37622</v>
      </c>
      <c r="E35" s="19" t="n">
        <v>38717</v>
      </c>
      <c r="F35" s="0" t="s">
        <v>42</v>
      </c>
      <c r="G35" s="21"/>
      <c r="AF35" s="18" t="n">
        <v>14000</v>
      </c>
      <c r="AG35" s="18" t="n">
        <v>14000</v>
      </c>
      <c r="AH35" s="18" t="n">
        <v>14000</v>
      </c>
      <c r="AI35" s="18" t="n">
        <v>14000</v>
      </c>
      <c r="AJ35" s="18" t="n">
        <v>14000</v>
      </c>
      <c r="AK35" s="18" t="n">
        <v>14000</v>
      </c>
      <c r="AL35" s="18" t="n">
        <v>14000</v>
      </c>
      <c r="AM35" s="18" t="n">
        <v>14000</v>
      </c>
      <c r="AN35" s="18" t="n">
        <v>14000</v>
      </c>
      <c r="AO35" s="18" t="n">
        <v>14000</v>
      </c>
      <c r="AP35" s="18" t="n">
        <v>14000</v>
      </c>
      <c r="AQ35" s="18" t="n">
        <v>14000</v>
      </c>
    </row>
    <row r="36" customFormat="false" ht="12.75" hidden="false" customHeight="false" outlineLevel="0" collapsed="false">
      <c r="A36" s="0" t="n">
        <v>27566</v>
      </c>
      <c r="B36" s="0" t="s">
        <v>80</v>
      </c>
      <c r="C36" s="18" t="n">
        <v>20000</v>
      </c>
      <c r="D36" s="19" t="n">
        <v>37316</v>
      </c>
      <c r="E36" s="19" t="n">
        <v>39172</v>
      </c>
      <c r="F36" s="0" t="s">
        <v>23</v>
      </c>
      <c r="G36" s="20" t="n">
        <v>38807</v>
      </c>
      <c r="V36" s="18" t="n">
        <v>20000</v>
      </c>
      <c r="W36" s="18" t="n">
        <v>20000</v>
      </c>
      <c r="X36" s="18" t="n">
        <v>20000</v>
      </c>
      <c r="Y36" s="18" t="n">
        <v>20000</v>
      </c>
      <c r="Z36" s="18" t="n">
        <v>20000</v>
      </c>
      <c r="AA36" s="18" t="n">
        <v>20000</v>
      </c>
      <c r="AB36" s="18" t="n">
        <v>20000</v>
      </c>
      <c r="AC36" s="18" t="n">
        <v>20000</v>
      </c>
      <c r="AD36" s="18" t="n">
        <v>20000</v>
      </c>
      <c r="AE36" s="18" t="n">
        <v>20000</v>
      </c>
      <c r="AF36" s="18" t="n">
        <v>20000</v>
      </c>
      <c r="AG36" s="18" t="n">
        <v>20000</v>
      </c>
      <c r="AH36" s="18" t="n">
        <v>20000</v>
      </c>
      <c r="AI36" s="18" t="n">
        <v>20000</v>
      </c>
      <c r="AJ36" s="18" t="n">
        <v>20000</v>
      </c>
      <c r="AK36" s="18" t="n">
        <v>20000</v>
      </c>
      <c r="AL36" s="18" t="n">
        <v>20000</v>
      </c>
      <c r="AM36" s="18" t="n">
        <v>20000</v>
      </c>
      <c r="AN36" s="18" t="n">
        <v>20000</v>
      </c>
      <c r="AO36" s="18" t="n">
        <v>20000</v>
      </c>
      <c r="AP36" s="18" t="n">
        <v>20000</v>
      </c>
      <c r="AQ36" s="18" t="n">
        <v>20000</v>
      </c>
      <c r="AR36" s="18" t="n">
        <v>20000</v>
      </c>
      <c r="AS36" s="18" t="n">
        <v>20000</v>
      </c>
      <c r="AT36" s="18" t="n">
        <v>20000</v>
      </c>
      <c r="AU36" s="18" t="n">
        <v>20000</v>
      </c>
      <c r="AV36" s="18" t="n">
        <v>20000</v>
      </c>
      <c r="AW36" s="18" t="n">
        <v>20000</v>
      </c>
      <c r="AX36" s="18" t="n">
        <v>20000</v>
      </c>
      <c r="AY36" s="18" t="n">
        <v>20000</v>
      </c>
      <c r="AZ36" s="18" t="n">
        <v>20000</v>
      </c>
      <c r="BA36" s="18" t="n">
        <v>20000</v>
      </c>
      <c r="BB36" s="18" t="n">
        <v>20000</v>
      </c>
      <c r="BC36" s="18" t="n">
        <v>20000</v>
      </c>
      <c r="BD36" s="18" t="n">
        <v>20000</v>
      </c>
      <c r="BE36" s="18" t="n">
        <v>20000</v>
      </c>
      <c r="BF36" s="18" t="n">
        <v>20000</v>
      </c>
      <c r="BG36" s="18" t="n">
        <v>20000</v>
      </c>
      <c r="BH36" s="18" t="n">
        <v>20000</v>
      </c>
      <c r="BI36" s="18" t="n">
        <v>20000</v>
      </c>
      <c r="BJ36" s="18" t="n">
        <v>20000</v>
      </c>
      <c r="BK36" s="18" t="n">
        <v>20000</v>
      </c>
      <c r="BL36" s="18" t="n">
        <v>20000</v>
      </c>
      <c r="BM36" s="18" t="n">
        <v>20000</v>
      </c>
      <c r="BN36" s="18" t="n">
        <v>20000</v>
      </c>
      <c r="BO36" s="18" t="n">
        <v>20000</v>
      </c>
    </row>
    <row r="37" customFormat="false" ht="12.75" hidden="false" customHeight="false" outlineLevel="0" collapsed="false">
      <c r="A37" s="21" t="n">
        <v>27504</v>
      </c>
      <c r="B37" s="0" t="s">
        <v>33</v>
      </c>
      <c r="C37" s="23" t="n">
        <v>35000</v>
      </c>
      <c r="D37" s="20" t="n">
        <v>37987</v>
      </c>
      <c r="E37" s="20" t="n">
        <v>38717</v>
      </c>
      <c r="F37" s="0" t="s">
        <v>42</v>
      </c>
      <c r="G37" s="21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4" t="n">
        <v>35000</v>
      </c>
      <c r="AS37" s="54" t="n">
        <v>35000</v>
      </c>
      <c r="AT37" s="54" t="n">
        <v>35000</v>
      </c>
      <c r="AU37" s="54" t="n">
        <v>35000</v>
      </c>
      <c r="AV37" s="54" t="n">
        <v>35000</v>
      </c>
      <c r="AW37" s="54" t="n">
        <v>35000</v>
      </c>
      <c r="AX37" s="54" t="n">
        <v>35000</v>
      </c>
      <c r="AY37" s="54" t="n">
        <v>35000</v>
      </c>
      <c r="AZ37" s="54" t="n">
        <v>35000</v>
      </c>
      <c r="BA37" s="54" t="n">
        <v>35000</v>
      </c>
      <c r="BB37" s="54" t="n">
        <v>35000</v>
      </c>
      <c r="BC37" s="54" t="n">
        <v>35000</v>
      </c>
      <c r="BD37" s="54" t="n">
        <v>35000</v>
      </c>
      <c r="BE37" s="54" t="n">
        <v>35000</v>
      </c>
      <c r="BF37" s="54" t="n">
        <v>35000</v>
      </c>
      <c r="BG37" s="54" t="n">
        <v>35000</v>
      </c>
      <c r="BH37" s="54" t="n">
        <v>35000</v>
      </c>
      <c r="BI37" s="54" t="n">
        <v>35000</v>
      </c>
      <c r="BJ37" s="54" t="n">
        <v>35000</v>
      </c>
      <c r="BK37" s="54" t="n">
        <v>35000</v>
      </c>
      <c r="BL37" s="54" t="n">
        <v>35000</v>
      </c>
      <c r="BM37" s="54" t="n">
        <v>35000</v>
      </c>
      <c r="BN37" s="54" t="n">
        <v>35000</v>
      </c>
      <c r="BO37" s="54" t="n">
        <v>35000</v>
      </c>
    </row>
    <row r="38" customFormat="false" ht="12.75" hidden="false" customHeight="false" outlineLevel="0" collapsed="false">
      <c r="G38" s="15"/>
      <c r="J38" s="18" t="n">
        <f aca="false">SUM(J9:J37)</f>
        <v>849946</v>
      </c>
      <c r="K38" s="18" t="n">
        <f aca="false">SUM(K9:K37)</f>
        <v>849946</v>
      </c>
      <c r="L38" s="18" t="n">
        <f aca="false">SUM(L9:L37)</f>
        <v>849946</v>
      </c>
      <c r="M38" s="18" t="n">
        <f aca="false">SUM(M9:M37)</f>
        <v>849946</v>
      </c>
      <c r="N38" s="18" t="n">
        <f aca="false">SUM(N9:N37)</f>
        <v>849946</v>
      </c>
      <c r="O38" s="18" t="n">
        <f aca="false">SUM(O9:O37)</f>
        <v>849946</v>
      </c>
      <c r="P38" s="18" t="n">
        <f aca="false">SUM(P9:P37)</f>
        <v>849946</v>
      </c>
      <c r="Q38" s="18" t="n">
        <f aca="false">SUM(Q9:Q37)</f>
        <v>849946</v>
      </c>
      <c r="R38" s="18" t="n">
        <f aca="false">SUM(R9:R37)</f>
        <v>849946</v>
      </c>
      <c r="S38" s="18" t="n">
        <f aca="false">SUM(S9:S37)</f>
        <v>843446</v>
      </c>
      <c r="T38" s="18" t="n">
        <f aca="false">SUM(T9:T37)</f>
        <v>849946</v>
      </c>
      <c r="U38" s="18" t="n">
        <f aca="false">SUM(U9:U37)</f>
        <v>849946</v>
      </c>
      <c r="V38" s="18" t="n">
        <f aca="false">SUM(V9:V37)</f>
        <v>849946</v>
      </c>
      <c r="W38" s="18" t="n">
        <f aca="false">SUM(W9:W37)</f>
        <v>849946</v>
      </c>
      <c r="X38" s="18" t="n">
        <f aca="false">SUM(X9:X37)</f>
        <v>849946</v>
      </c>
      <c r="Y38" s="18" t="n">
        <f aca="false">SUM(Y9:Y37)</f>
        <v>849946</v>
      </c>
      <c r="Z38" s="18" t="n">
        <f aca="false">SUM(Z9:Z37)</f>
        <v>849946</v>
      </c>
      <c r="AA38" s="18" t="n">
        <f aca="false">SUM(AA9:AA37)</f>
        <v>849946</v>
      </c>
      <c r="AB38" s="18" t="n">
        <f aca="false">SUM(AB9:AB37)</f>
        <v>849946</v>
      </c>
      <c r="AC38" s="18" t="n">
        <f aca="false">SUM(AC9:AC37)</f>
        <v>849946</v>
      </c>
      <c r="AD38" s="18" t="n">
        <f aca="false">SUM(AD9:AD37)</f>
        <v>871446</v>
      </c>
      <c r="AE38" s="18" t="n">
        <f aca="false">SUM(AE9:AE37)</f>
        <v>871446</v>
      </c>
      <c r="AF38" s="18" t="n">
        <f aca="false">SUM(AF9:AF37)</f>
        <v>871446</v>
      </c>
      <c r="AG38" s="18" t="n">
        <f aca="false">SUM(AG9:AG37)</f>
        <v>871446</v>
      </c>
      <c r="AH38" s="18" t="n">
        <f aca="false">SUM(AH9:AH37)</f>
        <v>871446</v>
      </c>
      <c r="AI38" s="18" t="n">
        <f aca="false">SUM(AI9:AI37)</f>
        <v>871446</v>
      </c>
      <c r="AJ38" s="18" t="n">
        <f aca="false">SUM(AJ9:AJ37)</f>
        <v>871446</v>
      </c>
      <c r="AK38" s="18" t="n">
        <f aca="false">SUM(AK9:AK37)</f>
        <v>871446</v>
      </c>
      <c r="AL38" s="18" t="n">
        <f aca="false">SUM(AL9:AL37)</f>
        <v>871446</v>
      </c>
      <c r="AM38" s="18" t="n">
        <f aca="false">SUM(AM9:AM37)</f>
        <v>871446</v>
      </c>
      <c r="AN38" s="18" t="n">
        <f aca="false">SUM(AN9:AN37)</f>
        <v>871446</v>
      </c>
      <c r="AO38" s="18" t="n">
        <f aca="false">SUM(AO9:AO37)</f>
        <v>871446</v>
      </c>
      <c r="AP38" s="18" t="n">
        <f aca="false">SUM(AP9:AP37)</f>
        <v>871446</v>
      </c>
      <c r="AQ38" s="18" t="n">
        <f aca="false">SUM(AQ9:AQ37)</f>
        <v>871446</v>
      </c>
      <c r="AR38" s="18" t="n">
        <f aca="false">SUM(AR9:AR37)</f>
        <v>857446</v>
      </c>
      <c r="AS38" s="18" t="n">
        <f aca="false">SUM(AS9:AS37)</f>
        <v>857446</v>
      </c>
      <c r="AT38" s="18" t="n">
        <f aca="false">SUM(AT9:AT37)</f>
        <v>857446</v>
      </c>
      <c r="AU38" s="18" t="n">
        <f aca="false">SUM(AU9:AU37)</f>
        <v>857446</v>
      </c>
      <c r="AV38" s="18" t="n">
        <f aca="false">SUM(AV9:AV37)</f>
        <v>857446</v>
      </c>
      <c r="AW38" s="18" t="n">
        <f aca="false">SUM(AW9:AW37)</f>
        <v>857446</v>
      </c>
      <c r="AX38" s="18" t="n">
        <f aca="false">SUM(AX9:AX37)</f>
        <v>857446</v>
      </c>
      <c r="AY38" s="18" t="n">
        <f aca="false">SUM(AY9:AY37)</f>
        <v>857446</v>
      </c>
      <c r="AZ38" s="18" t="n">
        <f aca="false">SUM(AZ9:AZ37)</f>
        <v>857446</v>
      </c>
      <c r="BA38" s="18" t="n">
        <f aca="false">SUM(BA9:BA37)</f>
        <v>857446</v>
      </c>
      <c r="BB38" s="18" t="n">
        <f aca="false">SUM(BB9:BB37)</f>
        <v>857446</v>
      </c>
      <c r="BC38" s="18" t="n">
        <f aca="false">SUM(BC9:BC37)</f>
        <v>837446</v>
      </c>
      <c r="BD38" s="18" t="n">
        <f aca="false">SUM(BD9:BD37)</f>
        <v>837446</v>
      </c>
      <c r="BE38" s="18" t="n">
        <f aca="false">SUM(BE9:BE37)</f>
        <v>837446</v>
      </c>
      <c r="BF38" s="18" t="n">
        <f aca="false">SUM(BF9:BF37)</f>
        <v>837446</v>
      </c>
      <c r="BG38" s="18" t="n">
        <f aca="false">SUM(BG9:BG37)</f>
        <v>837446</v>
      </c>
      <c r="BH38" s="18" t="n">
        <f aca="false">SUM(BH9:BH37)</f>
        <v>790946</v>
      </c>
      <c r="BI38" s="18" t="n">
        <f aca="false">SUM(BI9:BI37)</f>
        <v>790946</v>
      </c>
      <c r="BJ38" s="18" t="n">
        <f aca="false">SUM(BJ9:BJ37)</f>
        <v>790946</v>
      </c>
      <c r="BK38" s="18" t="n">
        <f aca="false">SUM(BK9:BK37)</f>
        <v>790946</v>
      </c>
      <c r="BL38" s="18" t="n">
        <f aca="false">SUM(BL9:BL37)</f>
        <v>790946</v>
      </c>
      <c r="BM38" s="18" t="n">
        <f aca="false">SUM(BM9:BM37)</f>
        <v>790946</v>
      </c>
      <c r="BN38" s="18" t="n">
        <f aca="false">SUM(BN9:BN37)</f>
        <v>790946</v>
      </c>
      <c r="BO38" s="18" t="n">
        <f aca="false">SUM(BO9:BO37)</f>
        <v>790946</v>
      </c>
    </row>
    <row r="39" customFormat="false" ht="12.75" hidden="false" customHeight="false" outlineLevel="0" collapsed="false">
      <c r="D39" s="19"/>
      <c r="E39" s="19"/>
      <c r="G39" s="20"/>
    </row>
    <row r="40" customFormat="false" ht="12.75" hidden="false" customHeight="false" outlineLevel="0" collapsed="false">
      <c r="C40" s="55" t="s">
        <v>134</v>
      </c>
      <c r="E40" s="19"/>
      <c r="G40" s="20"/>
      <c r="J40" s="59" t="n">
        <f aca="false">850000-J38</f>
        <v>54</v>
      </c>
      <c r="K40" s="59" t="n">
        <f aca="false">850000-K38</f>
        <v>54</v>
      </c>
      <c r="L40" s="59" t="n">
        <f aca="false">850000-L38</f>
        <v>54</v>
      </c>
      <c r="M40" s="59" t="n">
        <f aca="false">850000-M38</f>
        <v>54</v>
      </c>
      <c r="N40" s="59" t="n">
        <f aca="false">850000-N38</f>
        <v>54</v>
      </c>
      <c r="O40" s="59" t="n">
        <f aca="false">850000-O38</f>
        <v>54</v>
      </c>
      <c r="P40" s="59" t="n">
        <f aca="false">850000-P38</f>
        <v>54</v>
      </c>
      <c r="Q40" s="59" t="n">
        <f aca="false">850000-Q38</f>
        <v>54</v>
      </c>
      <c r="R40" s="59" t="n">
        <f aca="false">850000-R38</f>
        <v>54</v>
      </c>
      <c r="S40" s="59" t="n">
        <f aca="false">850000-S38</f>
        <v>6554</v>
      </c>
      <c r="T40" s="59" t="n">
        <f aca="false">850000-T38</f>
        <v>54</v>
      </c>
      <c r="U40" s="59" t="n">
        <f aca="false">850000-U38</f>
        <v>54</v>
      </c>
      <c r="V40" s="59" t="n">
        <f aca="false">850000-V38</f>
        <v>54</v>
      </c>
      <c r="W40" s="59" t="n">
        <f aca="false">850000-W38</f>
        <v>54</v>
      </c>
      <c r="X40" s="59" t="n">
        <f aca="false">850000-X38</f>
        <v>54</v>
      </c>
      <c r="Y40" s="59" t="n">
        <f aca="false">850000-Y38</f>
        <v>54</v>
      </c>
      <c r="Z40" s="59" t="n">
        <f aca="false">850000-Z38</f>
        <v>54</v>
      </c>
      <c r="AA40" s="59" t="n">
        <f aca="false">850000-AA38</f>
        <v>54</v>
      </c>
      <c r="AB40" s="59" t="n">
        <f aca="false">850000-AB38</f>
        <v>54</v>
      </c>
      <c r="AC40" s="59" t="n">
        <f aca="false">850000-AC38</f>
        <v>54</v>
      </c>
      <c r="AD40" s="59" t="n">
        <f aca="false">850000-AD38</f>
        <v>-21446</v>
      </c>
      <c r="AE40" s="59" t="n">
        <f aca="false">850000-AE38</f>
        <v>-21446</v>
      </c>
      <c r="AF40" s="59" t="n">
        <f aca="false">850000-AF38</f>
        <v>-21446</v>
      </c>
      <c r="AG40" s="59" t="n">
        <f aca="false">850000-AG38</f>
        <v>-21446</v>
      </c>
      <c r="AH40" s="59" t="n">
        <f aca="false">850000-AH38</f>
        <v>-21446</v>
      </c>
      <c r="AI40" s="59" t="n">
        <f aca="false">850000-AI38</f>
        <v>-21446</v>
      </c>
      <c r="AJ40" s="59" t="n">
        <f aca="false">850000-AJ38</f>
        <v>-21446</v>
      </c>
      <c r="AK40" s="59" t="n">
        <f aca="false">850000-AK38</f>
        <v>-21446</v>
      </c>
      <c r="AL40" s="59" t="n">
        <f aca="false">850000-AL38</f>
        <v>-21446</v>
      </c>
      <c r="AM40" s="59" t="n">
        <f aca="false">850000-AM38</f>
        <v>-21446</v>
      </c>
      <c r="AN40" s="59" t="n">
        <f aca="false">850000-AN38</f>
        <v>-21446</v>
      </c>
      <c r="AO40" s="59" t="n">
        <f aca="false">850000-AO38</f>
        <v>-21446</v>
      </c>
      <c r="AP40" s="59" t="n">
        <f aca="false">850000-AP38</f>
        <v>-21446</v>
      </c>
      <c r="AQ40" s="59" t="n">
        <f aca="false">850000-AQ38</f>
        <v>-21446</v>
      </c>
      <c r="AR40" s="59" t="n">
        <f aca="false">850000-AR38</f>
        <v>-7446</v>
      </c>
      <c r="AS40" s="59" t="n">
        <f aca="false">850000-AS38</f>
        <v>-7446</v>
      </c>
      <c r="AT40" s="59" t="n">
        <f aca="false">850000-AT38</f>
        <v>-7446</v>
      </c>
      <c r="AU40" s="59" t="n">
        <f aca="false">850000-AU38</f>
        <v>-7446</v>
      </c>
      <c r="AV40" s="59" t="n">
        <f aca="false">850000-AV38</f>
        <v>-7446</v>
      </c>
      <c r="AW40" s="59" t="n">
        <f aca="false">850000-AW38</f>
        <v>-7446</v>
      </c>
      <c r="AX40" s="59" t="n">
        <f aca="false">850000-AX38</f>
        <v>-7446</v>
      </c>
      <c r="AY40" s="59" t="n">
        <f aca="false">850000-AY38</f>
        <v>-7446</v>
      </c>
      <c r="AZ40" s="59" t="n">
        <f aca="false">850000-AZ38</f>
        <v>-7446</v>
      </c>
      <c r="BA40" s="59" t="n">
        <f aca="false">850000-BA38</f>
        <v>-7446</v>
      </c>
      <c r="BB40" s="59" t="n">
        <f aca="false">850000-BB38</f>
        <v>-7446</v>
      </c>
      <c r="BC40" s="59" t="n">
        <f aca="false">850000-BC38</f>
        <v>12554</v>
      </c>
      <c r="BD40" s="59" t="n">
        <f aca="false">850000-BD38</f>
        <v>12554</v>
      </c>
      <c r="BE40" s="59" t="n">
        <f aca="false">850000-BE38</f>
        <v>12554</v>
      </c>
      <c r="BF40" s="59" t="n">
        <f aca="false">850000-BF38</f>
        <v>12554</v>
      </c>
      <c r="BG40" s="59" t="n">
        <f aca="false">850000-BG38</f>
        <v>12554</v>
      </c>
      <c r="BH40" s="59" t="n">
        <f aca="false">850000-BH38</f>
        <v>59054</v>
      </c>
      <c r="BI40" s="59" t="n">
        <f aca="false">850000-BI38</f>
        <v>59054</v>
      </c>
      <c r="BJ40" s="59" t="n">
        <f aca="false">850000-BJ38</f>
        <v>59054</v>
      </c>
      <c r="BK40" s="59" t="n">
        <f aca="false">850000-BK38</f>
        <v>59054</v>
      </c>
      <c r="BL40" s="59" t="n">
        <f aca="false">850000-BL38</f>
        <v>59054</v>
      </c>
      <c r="BM40" s="59" t="n">
        <f aca="false">850000-BM38</f>
        <v>59054</v>
      </c>
      <c r="BN40" s="59" t="n">
        <f aca="false">850000-BN38</f>
        <v>59054</v>
      </c>
      <c r="BO40" s="59" t="n">
        <f aca="false">850000-BO38</f>
        <v>59054</v>
      </c>
    </row>
    <row r="41" customFormat="false" ht="12.75" hidden="false" customHeight="false" outlineLevel="0" collapsed="false">
      <c r="E41" s="19"/>
      <c r="G41" s="20"/>
    </row>
    <row r="42" customFormat="false" ht="12.75" hidden="false" customHeight="false" outlineLevel="0" collapsed="false">
      <c r="C42" s="55" t="s">
        <v>135</v>
      </c>
      <c r="E42" s="19"/>
      <c r="F42" s="19"/>
      <c r="G42" s="20"/>
      <c r="J42" s="0" t="n">
        <v>0</v>
      </c>
      <c r="K42" s="0" t="n">
        <v>0</v>
      </c>
      <c r="L42" s="0" t="n">
        <v>0</v>
      </c>
      <c r="M42" s="0" t="n">
        <v>0</v>
      </c>
      <c r="N42" s="0" t="n">
        <v>0</v>
      </c>
      <c r="O42" s="0" t="n">
        <v>0</v>
      </c>
      <c r="P42" s="0" t="n">
        <v>0</v>
      </c>
      <c r="Q42" s="0" t="n">
        <v>0</v>
      </c>
      <c r="R42" s="0" t="n">
        <v>0</v>
      </c>
      <c r="S42" s="0" t="n">
        <v>0</v>
      </c>
      <c r="T42" s="0" t="n">
        <v>0</v>
      </c>
      <c r="U42" s="0" t="n">
        <v>0</v>
      </c>
      <c r="V42" s="0" t="n">
        <v>0</v>
      </c>
      <c r="W42" s="0" t="n">
        <v>0</v>
      </c>
      <c r="X42" s="0" t="n">
        <v>0</v>
      </c>
      <c r="Y42" s="0" t="n">
        <v>0</v>
      </c>
      <c r="Z42" s="0" t="n">
        <v>0</v>
      </c>
      <c r="AA42" s="0" t="n">
        <v>0</v>
      </c>
      <c r="AB42" s="0" t="n">
        <v>0</v>
      </c>
      <c r="AC42" s="0" t="n">
        <v>0</v>
      </c>
      <c r="AD42" s="0" t="n">
        <v>0</v>
      </c>
      <c r="AE42" s="0" t="n">
        <v>0</v>
      </c>
      <c r="AF42" s="18" t="n">
        <f aca="false">AF20</f>
        <v>25000</v>
      </c>
      <c r="AG42" s="18" t="n">
        <f aca="false">AG20</f>
        <v>25000</v>
      </c>
      <c r="AH42" s="18" t="n">
        <f aca="false">AH20</f>
        <v>25000</v>
      </c>
      <c r="AI42" s="18" t="n">
        <f aca="false">AI20</f>
        <v>25000</v>
      </c>
      <c r="AJ42" s="18" t="n">
        <f aca="false">AJ20</f>
        <v>25000</v>
      </c>
      <c r="AK42" s="18" t="n">
        <f aca="false">AK20+AK22</f>
        <v>33600</v>
      </c>
      <c r="AL42" s="18" t="n">
        <f aca="false">AL20+AL22</f>
        <v>33600</v>
      </c>
      <c r="AM42" s="18" t="n">
        <f aca="false">AM20+AM22</f>
        <v>33600</v>
      </c>
      <c r="AN42" s="18" t="n">
        <f aca="false">AN20+AN22</f>
        <v>33600</v>
      </c>
      <c r="AO42" s="18" t="n">
        <f aca="false">AO20+AO22</f>
        <v>33600</v>
      </c>
      <c r="AP42" s="18" t="n">
        <f aca="false">AP20+AP22</f>
        <v>33600</v>
      </c>
      <c r="AQ42" s="18" t="n">
        <f aca="false">AQ20+AQ22</f>
        <v>33600</v>
      </c>
      <c r="AR42" s="18" t="n">
        <f aca="false">AR20+AR22+AR13+AR31</f>
        <v>67446</v>
      </c>
      <c r="AS42" s="18" t="n">
        <f aca="false">AS20+AS22+AS13+AS31</f>
        <v>67446</v>
      </c>
      <c r="AT42" s="18" t="n">
        <f aca="false">AT20+AT22+AT13+AT31</f>
        <v>67446</v>
      </c>
      <c r="AU42" s="18" t="n">
        <f aca="false">AU20+AU22+AU13+AU31+AU25</f>
        <v>87446</v>
      </c>
      <c r="AV42" s="18" t="n">
        <f aca="false">AV20+AV22+AV13+AV31+AV25</f>
        <v>87446</v>
      </c>
      <c r="AW42" s="18" t="n">
        <f aca="false">AW20+AW22+AW13+AW31+AW25</f>
        <v>87446</v>
      </c>
      <c r="AX42" s="18" t="n">
        <f aca="false">AX20+AX22+AX13+AX31+AX25</f>
        <v>87446</v>
      </c>
      <c r="AY42" s="18" t="n">
        <f aca="false">AY20+AY22+AY13+AY31+AY25</f>
        <v>87446</v>
      </c>
      <c r="AZ42" s="18" t="n">
        <f aca="false">AZ20+AZ22+AZ13+AZ31+AZ25</f>
        <v>87446</v>
      </c>
      <c r="BA42" s="18" t="n">
        <f aca="false">BA20+BA22+BA13+BA31+BA25</f>
        <v>87446</v>
      </c>
      <c r="BB42" s="18" t="n">
        <f aca="false">BB20+BB22+BB13+BB31+BB25</f>
        <v>87446</v>
      </c>
      <c r="BC42" s="18" t="n">
        <f aca="false">BC20+BC22+BC13+BC31+BC25</f>
        <v>87446</v>
      </c>
      <c r="BD42" s="18" t="n">
        <f aca="false">BD20+BD22+BD13+BD31+BD25</f>
        <v>87446</v>
      </c>
      <c r="BE42" s="18" t="n">
        <f aca="false">BE20+BE22+BE13+BE31+BE25+BE11</f>
        <v>87446</v>
      </c>
      <c r="BF42" s="18" t="n">
        <f aca="false">BF20+BF22+BF13+BF31+BF25+BF11</f>
        <v>87446</v>
      </c>
      <c r="BG42" s="18" t="n">
        <f aca="false">BG20+BG22+BG13+BG31+BG25+BG11</f>
        <v>87446</v>
      </c>
      <c r="BH42" s="18" t="n">
        <f aca="false">BH20+BH22+BH13+BH31+BH25+BH11</f>
        <v>87446</v>
      </c>
      <c r="BI42" s="18" t="n">
        <f aca="false">BI20+BI22+BI13+BI31+BI25+BI11</f>
        <v>87446</v>
      </c>
      <c r="BJ42" s="18" t="n">
        <f aca="false">BJ20+BJ22+BJ13+BJ31+BJ25+BJ11</f>
        <v>87446</v>
      </c>
      <c r="BK42" s="18" t="n">
        <f aca="false">BK20+BK22+BK13+BK31+BK25+BK11</f>
        <v>87446</v>
      </c>
      <c r="BL42" s="18" t="n">
        <f aca="false">BL20+BL22+BL13+BL31+BL25+BL11</f>
        <v>87446</v>
      </c>
      <c r="BM42" s="18" t="n">
        <f aca="false">BM20+BM22+BM13+BM31+BM25+BM11</f>
        <v>87446</v>
      </c>
      <c r="BN42" s="18" t="n">
        <f aca="false">BN20+BN22+BN13+BN31+BN25+BN11+BN9+BN29</f>
        <v>327446</v>
      </c>
      <c r="BO42" s="18" t="n">
        <f aca="false">BO20+BO22+BO13+BO31+BO25+BO11+BO9+BO29</f>
        <v>327446</v>
      </c>
    </row>
    <row r="43" customFormat="false" ht="12.75" hidden="false" customHeight="false" outlineLevel="0" collapsed="false">
      <c r="E43" s="19"/>
      <c r="G43" s="20"/>
    </row>
    <row r="44" customFormat="false" ht="12.75" hidden="false" customHeight="false" outlineLevel="0" collapsed="false">
      <c r="C44" s="55" t="s">
        <v>136</v>
      </c>
      <c r="E44" s="19"/>
      <c r="G44" s="20"/>
      <c r="J44" s="18" t="n">
        <f aca="false">SUM(J9:J37)</f>
        <v>849946</v>
      </c>
      <c r="K44" s="18" t="n">
        <f aca="false">SUM(K9:K37)</f>
        <v>849946</v>
      </c>
      <c r="L44" s="18" t="n">
        <f aca="false">SUM(L9:L37)</f>
        <v>849946</v>
      </c>
      <c r="M44" s="18" t="n">
        <f aca="false">SUM(M9:M37)</f>
        <v>849946</v>
      </c>
      <c r="N44" s="18" t="n">
        <f aca="false">SUM(N9:N37)</f>
        <v>849946</v>
      </c>
      <c r="O44" s="18" t="n">
        <f aca="false">SUM(O9:O37)</f>
        <v>849946</v>
      </c>
      <c r="P44" s="18" t="n">
        <f aca="false">SUM(P9:P37)</f>
        <v>849946</v>
      </c>
      <c r="Q44" s="18" t="n">
        <f aca="false">SUM(Q9:Q37)</f>
        <v>849946</v>
      </c>
      <c r="R44" s="18" t="n">
        <f aca="false">SUM(R9:R37)</f>
        <v>849946</v>
      </c>
      <c r="S44" s="18" t="n">
        <f aca="false">SUM(S9:S37)</f>
        <v>843446</v>
      </c>
      <c r="T44" s="18" t="n">
        <f aca="false">SUM(T9:T37)</f>
        <v>849946</v>
      </c>
      <c r="U44" s="18" t="n">
        <f aca="false">SUM(U9:U37)</f>
        <v>849946</v>
      </c>
      <c r="V44" s="18" t="n">
        <f aca="false">SUM(V9:V37)</f>
        <v>849946</v>
      </c>
      <c r="W44" s="18" t="n">
        <f aca="false">SUM(W9:W37)</f>
        <v>849946</v>
      </c>
      <c r="X44" s="18" t="n">
        <f aca="false">SUM(X9:X37)</f>
        <v>849946</v>
      </c>
      <c r="Y44" s="18" t="n">
        <f aca="false">SUM(Y9:Y37)</f>
        <v>849946</v>
      </c>
      <c r="Z44" s="18" t="n">
        <f aca="false">SUM(Z9:Z37)</f>
        <v>849946</v>
      </c>
      <c r="AA44" s="18" t="n">
        <f aca="false">SUM(AA9:AA37)</f>
        <v>849946</v>
      </c>
      <c r="AB44" s="18" t="n">
        <f aca="false">SUM(AB9:AB37)</f>
        <v>849946</v>
      </c>
      <c r="AC44" s="18" t="n">
        <f aca="false">SUM(AC9:AC37)</f>
        <v>849946</v>
      </c>
      <c r="AD44" s="18" t="n">
        <f aca="false">SUM(AD9:AD37)</f>
        <v>871446</v>
      </c>
      <c r="AE44" s="18" t="n">
        <f aca="false">SUM(AE9:AE37)</f>
        <v>871446</v>
      </c>
      <c r="AF44" s="18" t="n">
        <f aca="false">SUM(AF9:AF37)-AF20</f>
        <v>846446</v>
      </c>
      <c r="AG44" s="18" t="n">
        <f aca="false">SUM(AG9:AG37)-AG20</f>
        <v>846446</v>
      </c>
      <c r="AH44" s="18" t="n">
        <f aca="false">SUM(AH9:AH37)-AH20</f>
        <v>846446</v>
      </c>
      <c r="AI44" s="18" t="n">
        <f aca="false">SUM(AI9:AI37)-AI20</f>
        <v>846446</v>
      </c>
      <c r="AJ44" s="18" t="n">
        <f aca="false">SUM(AJ9:AJ37)-AJ20</f>
        <v>846446</v>
      </c>
      <c r="AK44" s="18" t="n">
        <f aca="false">SUM(AK9:AK37)-(AK20+AK22)</f>
        <v>837846</v>
      </c>
      <c r="AL44" s="18" t="n">
        <f aca="false">SUM(AL9:AL37)-(AL20+AL22)</f>
        <v>837846</v>
      </c>
      <c r="AM44" s="18" t="n">
        <f aca="false">SUM(AM9:AM37)-(AM20+AM22)</f>
        <v>837846</v>
      </c>
      <c r="AN44" s="18" t="n">
        <f aca="false">SUM(AN9:AN37)-(AN20+AN22)</f>
        <v>837846</v>
      </c>
      <c r="AO44" s="18" t="n">
        <f aca="false">SUM(AO9:AO37)-(AO20+AO22)</f>
        <v>837846</v>
      </c>
      <c r="AP44" s="18" t="n">
        <f aca="false">SUM(AP9:AP37)-(AP20+AP22)</f>
        <v>837846</v>
      </c>
      <c r="AQ44" s="18" t="n">
        <f aca="false">SUM(AQ9:AQ37)-(AQ20+AQ22)</f>
        <v>837846</v>
      </c>
      <c r="AR44" s="18" t="n">
        <f aca="false">SUM(AR9:AR37)-(AR20+AR22+AR13+AR31)</f>
        <v>790000</v>
      </c>
      <c r="AS44" s="18" t="n">
        <f aca="false">SUM(AS9:AS37)-(AS20+AS22+AS13+AS31)</f>
        <v>790000</v>
      </c>
      <c r="AT44" s="18" t="n">
        <f aca="false">SUM(AT9:AT37)-(AT20+AT22+AT13+AT31)</f>
        <v>790000</v>
      </c>
      <c r="AU44" s="18" t="n">
        <f aca="false">SUM(AU9:AU37)-(AU20+AU22+AU13+AU31+AU25)</f>
        <v>770000</v>
      </c>
      <c r="AV44" s="18" t="n">
        <f aca="false">SUM(AV9:AV37)-(AV20+AV22+AV13+AV31+AV25)</f>
        <v>770000</v>
      </c>
      <c r="AW44" s="18" t="n">
        <f aca="false">SUM(AW9:AW37)-(AW20+AW22+AW13+AW31+AW25)</f>
        <v>770000</v>
      </c>
      <c r="AX44" s="18" t="n">
        <f aca="false">SUM(AX9:AX37)-(AX20+AX22+AX13+AX31+AX25)</f>
        <v>770000</v>
      </c>
      <c r="AY44" s="18" t="n">
        <f aca="false">SUM(AY9:AY37)-(AY20+AY22+AY13+AY31+AY25)</f>
        <v>770000</v>
      </c>
      <c r="AZ44" s="18" t="n">
        <f aca="false">SUM(AZ9:AZ37)-(AZ20+AZ22+AZ13+AZ31+AZ25)</f>
        <v>770000</v>
      </c>
      <c r="BA44" s="18" t="n">
        <f aca="false">SUM(BA9:BA37)-(BA20+BA22+BA13+BA31+BA25)</f>
        <v>770000</v>
      </c>
      <c r="BB44" s="18" t="n">
        <f aca="false">SUM(BB9:BB37)-(BB20+BB22+BB13+BB31+BB25)</f>
        <v>770000</v>
      </c>
      <c r="BC44" s="18" t="n">
        <f aca="false">SUM(BC9:BC37)-(BC20+BC22+BC13+BC31+BC25)</f>
        <v>750000</v>
      </c>
      <c r="BD44" s="18" t="n">
        <f aca="false">SUM(BD9:BD37)-(BD20+BD22+BD13+BD31+BD25+BD11)</f>
        <v>750000</v>
      </c>
      <c r="BE44" s="18" t="n">
        <f aca="false">SUM(BE9:BE37)-(BE20+BE22+BE13+BE31+BE25+BE11)</f>
        <v>750000</v>
      </c>
      <c r="BF44" s="18" t="n">
        <f aca="false">SUM(BF9:BF37)-(BF20+BF22+BF13+BF31+BF25+BF11)</f>
        <v>750000</v>
      </c>
      <c r="BG44" s="18" t="n">
        <f aca="false">SUM(BG9:BG37)-(BG20+BG22+BG13+BG31+BG25+BG11)</f>
        <v>750000</v>
      </c>
      <c r="BH44" s="18" t="n">
        <f aca="false">SUM(BH9:BH37)-(BH20+BH22+BH13+BH31+BH25+BH11)</f>
        <v>703500</v>
      </c>
      <c r="BI44" s="18" t="n">
        <f aca="false">SUM(BI9:BI37)-(BI20+BI22+BI13+BI31+BI25+BI11)</f>
        <v>703500</v>
      </c>
      <c r="BJ44" s="18" t="n">
        <f aca="false">SUM(BJ9:BJ37)-(BJ20+BJ22+BJ13+BJ31+BJ25+BJ11)</f>
        <v>703500</v>
      </c>
      <c r="BK44" s="18" t="n">
        <f aca="false">SUM(BK9:BK37)-(BK20+BK22+BK13+BK31+BK25+BK11)</f>
        <v>703500</v>
      </c>
      <c r="BL44" s="18" t="n">
        <f aca="false">SUM(BL9:BL37)-(BL20+BL22+BL13+BL31+BL25+BL11)</f>
        <v>703500</v>
      </c>
      <c r="BM44" s="18" t="n">
        <f aca="false">SUM(BM9:BM37)-(BM20+BM22+BM13+BM31+BM25+BM11)</f>
        <v>703500</v>
      </c>
      <c r="BN44" s="18" t="n">
        <f aca="false">SUM(BN9:BN37)-(BN20+BN22+BN13+BN31+BN25+BN11+BN29+BN9)</f>
        <v>463500</v>
      </c>
      <c r="BO44" s="18" t="n">
        <f aca="false">SUM(BO9:BO37)-(BO20+BO22+BO13+BO31+BO25+BO11+BO29+BO9)</f>
        <v>463500</v>
      </c>
    </row>
    <row r="45" customFormat="false" ht="12.75" hidden="false" customHeight="false" outlineLevel="0" collapsed="false">
      <c r="D45" s="19"/>
      <c r="E45" s="19"/>
      <c r="G45" s="20"/>
    </row>
    <row r="46" customFormat="false" ht="12.75" hidden="false" customHeight="false" outlineLevel="0" collapsed="false">
      <c r="D46" s="19"/>
      <c r="E46" s="19"/>
      <c r="G46" s="21"/>
    </row>
    <row r="47" customFormat="false" ht="13.5" hidden="false" customHeight="false" outlineLevel="0" collapsed="false"/>
    <row r="48" customFormat="false" ht="13.5" hidden="false" customHeight="false" outlineLevel="0" collapsed="false">
      <c r="A48" s="21" t="s">
        <v>10</v>
      </c>
      <c r="B48" s="0" t="s">
        <v>11</v>
      </c>
      <c r="C48" s="21" t="s">
        <v>130</v>
      </c>
      <c r="D48" s="0" t="s">
        <v>131</v>
      </c>
      <c r="E48" s="0" t="s">
        <v>13</v>
      </c>
      <c r="F48" s="0" t="s">
        <v>4</v>
      </c>
      <c r="G48" s="43" t="s">
        <v>132</v>
      </c>
      <c r="H48" s="46" t="n">
        <v>37622</v>
      </c>
      <c r="I48" s="46" t="n">
        <v>37653</v>
      </c>
      <c r="J48" s="46" t="n">
        <v>37681</v>
      </c>
      <c r="K48" s="46" t="n">
        <v>37712</v>
      </c>
      <c r="L48" s="46" t="n">
        <v>37742</v>
      </c>
      <c r="M48" s="46" t="n">
        <v>37773</v>
      </c>
      <c r="N48" s="46" t="n">
        <v>37803</v>
      </c>
      <c r="O48" s="46" t="n">
        <v>37834</v>
      </c>
      <c r="P48" s="46" t="n">
        <v>37865</v>
      </c>
      <c r="Q48" s="46" t="n">
        <v>37895</v>
      </c>
      <c r="R48" s="46" t="n">
        <v>37926</v>
      </c>
      <c r="S48" s="46" t="n">
        <v>37956</v>
      </c>
      <c r="T48" s="46" t="n">
        <v>37987</v>
      </c>
      <c r="U48" s="46" t="n">
        <v>38018</v>
      </c>
      <c r="V48" s="46" t="n">
        <v>38047</v>
      </c>
      <c r="W48" s="46" t="n">
        <v>38078</v>
      </c>
      <c r="X48" s="46" t="n">
        <v>38108</v>
      </c>
      <c r="Y48" s="46" t="n">
        <v>38139</v>
      </c>
      <c r="Z48" s="46" t="n">
        <v>38169</v>
      </c>
      <c r="AA48" s="46" t="n">
        <v>38200</v>
      </c>
      <c r="AB48" s="46" t="n">
        <v>38231</v>
      </c>
      <c r="AC48" s="46" t="n">
        <v>38261</v>
      </c>
      <c r="AD48" s="46" t="n">
        <v>38292</v>
      </c>
      <c r="AE48" s="46" t="n">
        <v>38322</v>
      </c>
    </row>
    <row r="49" customFormat="false" ht="13.5" hidden="false" customHeight="false" outlineLevel="0" collapsed="false">
      <c r="A49" s="21"/>
      <c r="C49" s="21"/>
      <c r="G49" s="15"/>
    </row>
    <row r="50" customFormat="false" ht="13.5" hidden="false" customHeight="false" outlineLevel="0" collapsed="false">
      <c r="A50" s="0" t="n">
        <v>20715</v>
      </c>
      <c r="B50" s="0" t="s">
        <v>75</v>
      </c>
      <c r="C50" s="18" t="n">
        <v>200000</v>
      </c>
      <c r="D50" s="19" t="n">
        <v>33664</v>
      </c>
      <c r="E50" s="19" t="n">
        <v>38656</v>
      </c>
      <c r="F50" s="0" t="s">
        <v>23</v>
      </c>
      <c r="G50" s="20" t="n">
        <v>38291</v>
      </c>
      <c r="H50" s="18" t="n">
        <v>200000</v>
      </c>
      <c r="I50" s="18" t="n">
        <v>200000</v>
      </c>
      <c r="J50" s="18" t="n">
        <v>200000</v>
      </c>
      <c r="K50" s="18" t="n">
        <v>200000</v>
      </c>
      <c r="L50" s="18" t="n">
        <v>200000</v>
      </c>
      <c r="M50" s="18" t="n">
        <v>200000</v>
      </c>
      <c r="N50" s="18" t="n">
        <v>200000</v>
      </c>
      <c r="O50" s="18" t="n">
        <v>200000</v>
      </c>
      <c r="P50" s="18" t="n">
        <v>200000</v>
      </c>
      <c r="Q50" s="18" t="n">
        <v>200000</v>
      </c>
      <c r="R50" s="18" t="n">
        <v>200000</v>
      </c>
      <c r="S50" s="18" t="n">
        <v>200000</v>
      </c>
      <c r="T50" s="18" t="n">
        <v>200000</v>
      </c>
      <c r="U50" s="18" t="n">
        <v>200000</v>
      </c>
      <c r="V50" s="18" t="n">
        <v>200000</v>
      </c>
      <c r="W50" s="18" t="n">
        <v>200000</v>
      </c>
      <c r="X50" s="18" t="n">
        <v>200000</v>
      </c>
      <c r="Y50" s="18" t="n">
        <v>200000</v>
      </c>
      <c r="Z50" s="18" t="n">
        <v>200000</v>
      </c>
      <c r="AA50" s="18" t="n">
        <v>200000</v>
      </c>
      <c r="AB50" s="18" t="n">
        <v>200000</v>
      </c>
      <c r="AC50" s="47" t="n">
        <v>200000</v>
      </c>
      <c r="AD50" s="18" t="n">
        <v>200000</v>
      </c>
      <c r="AE50" s="18" t="n">
        <v>200000</v>
      </c>
    </row>
    <row r="51" customFormat="false" ht="12.75" hidden="false" customHeight="false" outlineLevel="0" collapsed="false">
      <c r="A51" s="0" t="n">
        <v>20834</v>
      </c>
      <c r="B51" s="0" t="s">
        <v>78</v>
      </c>
      <c r="C51" s="18" t="n">
        <v>25000</v>
      </c>
      <c r="D51" s="19" t="n">
        <v>33664</v>
      </c>
      <c r="E51" s="19" t="n">
        <v>39141</v>
      </c>
      <c r="F51" s="0" t="s">
        <v>23</v>
      </c>
      <c r="G51" s="20" t="n">
        <v>38776</v>
      </c>
      <c r="H51" s="18" t="n">
        <v>25000</v>
      </c>
      <c r="I51" s="18" t="n">
        <v>25000</v>
      </c>
      <c r="J51" s="18" t="n">
        <v>25000</v>
      </c>
      <c r="K51" s="18" t="n">
        <v>25000</v>
      </c>
      <c r="L51" s="18" t="n">
        <v>25000</v>
      </c>
      <c r="M51" s="18" t="n">
        <v>25000</v>
      </c>
      <c r="N51" s="18" t="n">
        <v>25000</v>
      </c>
      <c r="O51" s="18" t="n">
        <v>25000</v>
      </c>
      <c r="P51" s="18" t="n">
        <v>25000</v>
      </c>
      <c r="Q51" s="18" t="n">
        <v>25000</v>
      </c>
      <c r="R51" s="18" t="n">
        <v>25000</v>
      </c>
      <c r="S51" s="18" t="n">
        <v>25000</v>
      </c>
      <c r="T51" s="18" t="n">
        <v>25000</v>
      </c>
      <c r="U51" s="18" t="n">
        <v>25000</v>
      </c>
      <c r="V51" s="18" t="n">
        <v>25000</v>
      </c>
      <c r="W51" s="18" t="n">
        <v>25000</v>
      </c>
      <c r="X51" s="18" t="n">
        <v>25000</v>
      </c>
      <c r="Y51" s="18" t="n">
        <v>25000</v>
      </c>
      <c r="Z51" s="18" t="n">
        <v>25000</v>
      </c>
      <c r="AA51" s="18" t="n">
        <v>25000</v>
      </c>
      <c r="AB51" s="18" t="n">
        <v>25000</v>
      </c>
      <c r="AC51" s="18" t="n">
        <v>25000</v>
      </c>
      <c r="AD51" s="18" t="n">
        <v>25000</v>
      </c>
      <c r="AE51" s="18" t="n">
        <v>25000</v>
      </c>
    </row>
    <row r="52" customFormat="false" ht="12.75" hidden="false" customHeight="false" outlineLevel="0" collapsed="false">
      <c r="A52" s="0" t="n">
        <v>20835</v>
      </c>
      <c r="B52" s="0" t="s">
        <v>80</v>
      </c>
      <c r="C52" s="18" t="n">
        <v>20000</v>
      </c>
      <c r="D52" s="19" t="n">
        <v>33664</v>
      </c>
      <c r="E52" s="19" t="n">
        <v>37315</v>
      </c>
      <c r="F52" s="0" t="s">
        <v>23</v>
      </c>
      <c r="G52" s="20" t="n">
        <v>36950</v>
      </c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</row>
    <row r="53" customFormat="false" ht="12.75" hidden="false" customHeight="false" outlineLevel="0" collapsed="false">
      <c r="A53" s="0" t="n">
        <v>21175</v>
      </c>
      <c r="B53" s="0" t="s">
        <v>50</v>
      </c>
      <c r="C53" s="18" t="n">
        <v>150000</v>
      </c>
      <c r="D53" s="19" t="n">
        <v>33679</v>
      </c>
      <c r="E53" s="19" t="n">
        <v>39172</v>
      </c>
      <c r="F53" s="0" t="s">
        <v>23</v>
      </c>
      <c r="G53" s="20" t="n">
        <v>38807</v>
      </c>
      <c r="H53" s="18" t="n">
        <v>150000</v>
      </c>
      <c r="I53" s="18" t="n">
        <v>150000</v>
      </c>
      <c r="J53" s="18" t="n">
        <v>150000</v>
      </c>
      <c r="K53" s="18" t="n">
        <v>150000</v>
      </c>
      <c r="L53" s="18" t="n">
        <v>150000</v>
      </c>
      <c r="M53" s="18" t="n">
        <v>150000</v>
      </c>
      <c r="N53" s="18" t="n">
        <v>150000</v>
      </c>
      <c r="O53" s="18" t="n">
        <v>150000</v>
      </c>
      <c r="P53" s="18" t="n">
        <v>150000</v>
      </c>
      <c r="Q53" s="18" t="n">
        <v>150000</v>
      </c>
      <c r="R53" s="18" t="n">
        <v>150000</v>
      </c>
      <c r="S53" s="18" t="n">
        <v>150000</v>
      </c>
      <c r="T53" s="18" t="n">
        <v>150000</v>
      </c>
      <c r="U53" s="18" t="n">
        <v>150000</v>
      </c>
      <c r="V53" s="18" t="n">
        <v>150000</v>
      </c>
      <c r="W53" s="18" t="n">
        <v>150000</v>
      </c>
      <c r="X53" s="18" t="n">
        <v>150000</v>
      </c>
      <c r="Y53" s="18" t="n">
        <v>150000</v>
      </c>
      <c r="Z53" s="18" t="n">
        <v>150000</v>
      </c>
      <c r="AA53" s="18" t="n">
        <v>150000</v>
      </c>
      <c r="AB53" s="18" t="n">
        <v>150000</v>
      </c>
      <c r="AC53" s="18" t="n">
        <v>150000</v>
      </c>
      <c r="AD53" s="18" t="n">
        <v>150000</v>
      </c>
      <c r="AE53" s="18" t="n">
        <v>150000</v>
      </c>
    </row>
    <row r="54" customFormat="false" ht="12.75" hidden="false" customHeight="false" outlineLevel="0" collapsed="false">
      <c r="A54" s="0" t="n">
        <v>21372</v>
      </c>
      <c r="B54" s="0" t="s">
        <v>82</v>
      </c>
      <c r="C54" s="18" t="n">
        <v>1346</v>
      </c>
      <c r="D54" s="19" t="n">
        <v>34001</v>
      </c>
      <c r="E54" s="19" t="n">
        <v>37986</v>
      </c>
      <c r="F54" s="0" t="s">
        <v>23</v>
      </c>
      <c r="G54" s="20" t="n">
        <v>37621</v>
      </c>
      <c r="H54" s="18" t="n">
        <v>1346</v>
      </c>
      <c r="I54" s="18" t="n">
        <v>1346</v>
      </c>
      <c r="J54" s="18" t="n">
        <v>1346</v>
      </c>
      <c r="K54" s="18" t="n">
        <v>1346</v>
      </c>
      <c r="L54" s="18" t="n">
        <v>1346</v>
      </c>
      <c r="M54" s="18" t="n">
        <v>1346</v>
      </c>
      <c r="N54" s="18" t="n">
        <v>1346</v>
      </c>
      <c r="O54" s="18" t="n">
        <v>1346</v>
      </c>
      <c r="P54" s="18" t="n">
        <v>1346</v>
      </c>
      <c r="Q54" s="18" t="n">
        <v>1346</v>
      </c>
      <c r="R54" s="18" t="n">
        <v>1346</v>
      </c>
      <c r="S54" s="18" t="n">
        <v>1346</v>
      </c>
      <c r="T54" s="48" t="n">
        <v>1346</v>
      </c>
      <c r="U54" s="48" t="n">
        <v>1346</v>
      </c>
      <c r="V54" s="48" t="n">
        <v>1346</v>
      </c>
      <c r="W54" s="48" t="n">
        <v>1346</v>
      </c>
      <c r="X54" s="48" t="n">
        <v>1346</v>
      </c>
      <c r="Y54" s="48" t="n">
        <v>1346</v>
      </c>
      <c r="Z54" s="48" t="n">
        <v>1346</v>
      </c>
      <c r="AA54" s="48" t="n">
        <v>1346</v>
      </c>
      <c r="AB54" s="48" t="n">
        <v>1346</v>
      </c>
      <c r="AC54" s="48" t="n">
        <v>1346</v>
      </c>
      <c r="AD54" s="48" t="n">
        <v>1346</v>
      </c>
      <c r="AE54" s="48" t="n">
        <v>1346</v>
      </c>
    </row>
    <row r="55" customFormat="false" ht="12.75" hidden="false" customHeight="false" outlineLevel="0" collapsed="false">
      <c r="A55" s="0" t="n">
        <v>25071</v>
      </c>
      <c r="B55" s="0" t="s">
        <v>37</v>
      </c>
      <c r="C55" s="18" t="n">
        <v>90000</v>
      </c>
      <c r="D55" s="19" t="n">
        <v>35400</v>
      </c>
      <c r="E55" s="19" t="n">
        <v>39782</v>
      </c>
      <c r="F55" s="0" t="s">
        <v>23</v>
      </c>
      <c r="G55" s="20" t="n">
        <v>39416</v>
      </c>
      <c r="H55" s="18" t="n">
        <v>90000</v>
      </c>
      <c r="I55" s="18" t="n">
        <v>90000</v>
      </c>
      <c r="J55" s="18" t="n">
        <v>90000</v>
      </c>
      <c r="K55" s="18" t="n">
        <v>90000</v>
      </c>
      <c r="L55" s="18" t="n">
        <v>90000</v>
      </c>
      <c r="M55" s="18" t="n">
        <v>90000</v>
      </c>
      <c r="N55" s="18" t="n">
        <v>90000</v>
      </c>
      <c r="O55" s="18" t="n">
        <v>90000</v>
      </c>
      <c r="P55" s="18" t="n">
        <v>90000</v>
      </c>
      <c r="Q55" s="18" t="n">
        <v>90000</v>
      </c>
      <c r="R55" s="18" t="n">
        <v>90000</v>
      </c>
      <c r="S55" s="18" t="n">
        <v>90000</v>
      </c>
      <c r="T55" s="18" t="n">
        <v>90000</v>
      </c>
      <c r="U55" s="18" t="n">
        <v>90000</v>
      </c>
      <c r="V55" s="18" t="n">
        <v>90000</v>
      </c>
      <c r="W55" s="18" t="n">
        <v>90000</v>
      </c>
      <c r="X55" s="18" t="n">
        <v>90000</v>
      </c>
      <c r="Y55" s="18" t="n">
        <v>90000</v>
      </c>
      <c r="Z55" s="18" t="n">
        <v>90000</v>
      </c>
      <c r="AA55" s="18" t="n">
        <v>90000</v>
      </c>
      <c r="AB55" s="18" t="n">
        <v>90000</v>
      </c>
      <c r="AC55" s="18" t="n">
        <v>90000</v>
      </c>
      <c r="AD55" s="18" t="n">
        <v>90000</v>
      </c>
      <c r="AE55" s="18" t="n">
        <v>90000</v>
      </c>
    </row>
    <row r="56" customFormat="false" ht="12.75" hidden="false" customHeight="false" outlineLevel="0" collapsed="false">
      <c r="A56" s="0" t="n">
        <v>24568</v>
      </c>
      <c r="B56" s="0" t="s">
        <v>72</v>
      </c>
      <c r="C56" s="18" t="n">
        <v>32000</v>
      </c>
      <c r="D56" s="19" t="n">
        <v>35400</v>
      </c>
      <c r="E56" s="19" t="n">
        <v>37256</v>
      </c>
      <c r="F56" s="0" t="s">
        <v>23</v>
      </c>
      <c r="G56" s="21" t="s">
        <v>29</v>
      </c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</row>
    <row r="57" customFormat="false" ht="12.75" hidden="false" customHeight="false" outlineLevel="0" collapsed="false">
      <c r="A57" s="0" t="n">
        <v>24654</v>
      </c>
      <c r="B57" s="0" t="s">
        <v>20</v>
      </c>
      <c r="C57" s="18" t="n">
        <v>8000</v>
      </c>
      <c r="D57" s="19" t="n">
        <v>35400</v>
      </c>
      <c r="E57" s="19" t="n">
        <v>37256</v>
      </c>
      <c r="F57" s="0" t="s">
        <v>23</v>
      </c>
      <c r="G57" s="21" t="s">
        <v>29</v>
      </c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</row>
    <row r="58" customFormat="false" ht="12.75" hidden="false" customHeight="false" outlineLevel="0" collapsed="false">
      <c r="A58" s="0" t="n">
        <v>24809</v>
      </c>
      <c r="B58" s="0" t="s">
        <v>50</v>
      </c>
      <c r="C58" s="18" t="n">
        <v>20000</v>
      </c>
      <c r="D58" s="19" t="n">
        <v>35400</v>
      </c>
      <c r="E58" s="19" t="n">
        <v>37225</v>
      </c>
      <c r="F58" s="0" t="s">
        <v>23</v>
      </c>
      <c r="G58" s="21" t="s">
        <v>29</v>
      </c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</row>
    <row r="59" customFormat="false" ht="12.75" hidden="false" customHeight="false" outlineLevel="0" collapsed="false">
      <c r="A59" s="0" t="n">
        <v>25025</v>
      </c>
      <c r="B59" s="0" t="s">
        <v>27</v>
      </c>
      <c r="C59" s="18" t="n">
        <v>80000</v>
      </c>
      <c r="D59" s="19" t="n">
        <v>35400</v>
      </c>
      <c r="E59" s="19" t="n">
        <v>39051</v>
      </c>
      <c r="F59" s="0" t="s">
        <v>23</v>
      </c>
      <c r="G59" s="20" t="n">
        <v>38686</v>
      </c>
      <c r="H59" s="18" t="n">
        <v>80000</v>
      </c>
      <c r="I59" s="18" t="n">
        <v>80000</v>
      </c>
      <c r="J59" s="18" t="n">
        <v>80000</v>
      </c>
      <c r="K59" s="18" t="n">
        <v>80000</v>
      </c>
      <c r="L59" s="18" t="n">
        <v>80000</v>
      </c>
      <c r="M59" s="18" t="n">
        <v>80000</v>
      </c>
      <c r="N59" s="18" t="n">
        <v>80000</v>
      </c>
      <c r="O59" s="18" t="n">
        <v>80000</v>
      </c>
      <c r="P59" s="18" t="n">
        <v>80000</v>
      </c>
      <c r="Q59" s="18" t="n">
        <v>80000</v>
      </c>
      <c r="R59" s="18" t="n">
        <v>80000</v>
      </c>
      <c r="S59" s="18" t="n">
        <v>80000</v>
      </c>
      <c r="T59" s="18" t="n">
        <v>80000</v>
      </c>
      <c r="U59" s="18" t="n">
        <v>80000</v>
      </c>
      <c r="V59" s="18" t="n">
        <v>80000</v>
      </c>
      <c r="W59" s="18" t="n">
        <v>80000</v>
      </c>
      <c r="X59" s="18" t="n">
        <v>80000</v>
      </c>
      <c r="Y59" s="18" t="n">
        <v>80000</v>
      </c>
      <c r="Z59" s="18" t="n">
        <v>80000</v>
      </c>
      <c r="AA59" s="18" t="n">
        <v>80000</v>
      </c>
      <c r="AB59" s="18" t="n">
        <v>80000</v>
      </c>
      <c r="AC59" s="18" t="n">
        <v>80000</v>
      </c>
      <c r="AD59" s="18" t="n">
        <v>80000</v>
      </c>
      <c r="AE59" s="18" t="n">
        <v>60000</v>
      </c>
    </row>
    <row r="60" customFormat="false" ht="12.75" hidden="false" customHeight="false" outlineLevel="0" collapsed="false">
      <c r="A60" s="0" t="n">
        <v>24670</v>
      </c>
      <c r="B60" s="0" t="s">
        <v>89</v>
      </c>
      <c r="C60" s="18" t="n">
        <v>10000</v>
      </c>
      <c r="D60" s="19" t="n">
        <v>35490</v>
      </c>
      <c r="E60" s="19" t="n">
        <v>39172</v>
      </c>
      <c r="F60" s="0" t="s">
        <v>23</v>
      </c>
      <c r="G60" s="20" t="n">
        <v>38807</v>
      </c>
      <c r="H60" s="18" t="n">
        <v>10000</v>
      </c>
      <c r="I60" s="18" t="n">
        <v>10000</v>
      </c>
      <c r="J60" s="18" t="n">
        <v>10000</v>
      </c>
      <c r="K60" s="18" t="n">
        <v>10000</v>
      </c>
      <c r="L60" s="18" t="n">
        <v>10000</v>
      </c>
      <c r="M60" s="18" t="n">
        <v>10000</v>
      </c>
      <c r="N60" s="18" t="n">
        <v>10000</v>
      </c>
      <c r="O60" s="18" t="n">
        <v>10000</v>
      </c>
      <c r="P60" s="18" t="n">
        <v>10000</v>
      </c>
      <c r="Q60" s="18" t="n">
        <v>10000</v>
      </c>
      <c r="R60" s="18" t="n">
        <v>10000</v>
      </c>
      <c r="S60" s="18" t="n">
        <v>10000</v>
      </c>
      <c r="T60" s="18" t="n">
        <v>10000</v>
      </c>
      <c r="U60" s="18" t="n">
        <v>10000</v>
      </c>
      <c r="V60" s="18" t="n">
        <v>10000</v>
      </c>
      <c r="W60" s="18" t="n">
        <v>10000</v>
      </c>
      <c r="X60" s="18" t="n">
        <v>10000</v>
      </c>
      <c r="Y60" s="18" t="n">
        <v>10000</v>
      </c>
      <c r="Z60" s="18" t="n">
        <v>10000</v>
      </c>
      <c r="AA60" s="18" t="n">
        <v>10000</v>
      </c>
      <c r="AB60" s="18" t="n">
        <v>10000</v>
      </c>
      <c r="AC60" s="18" t="n">
        <v>10000</v>
      </c>
      <c r="AD60" s="18" t="n">
        <v>10000</v>
      </c>
      <c r="AE60" s="18" t="n">
        <v>10000</v>
      </c>
    </row>
    <row r="61" customFormat="false" ht="12.75" hidden="false" customHeight="false" outlineLevel="0" collapsed="false">
      <c r="A61" s="0" t="n">
        <v>25700</v>
      </c>
      <c r="B61" s="0" t="s">
        <v>37</v>
      </c>
      <c r="C61" s="18" t="n">
        <v>25000</v>
      </c>
      <c r="D61" s="19" t="n">
        <v>35796</v>
      </c>
      <c r="E61" s="19" t="n">
        <v>37621</v>
      </c>
      <c r="F61" s="0" t="s">
        <v>23</v>
      </c>
      <c r="G61" s="20" t="n">
        <v>37256</v>
      </c>
      <c r="H61" s="48" t="n">
        <v>25000</v>
      </c>
      <c r="I61" s="48" t="n">
        <v>25000</v>
      </c>
      <c r="J61" s="48" t="n">
        <v>25000</v>
      </c>
      <c r="K61" s="48" t="n">
        <v>25000</v>
      </c>
      <c r="L61" s="48" t="n">
        <v>25000</v>
      </c>
      <c r="M61" s="48" t="n">
        <v>25000</v>
      </c>
      <c r="N61" s="48" t="n">
        <v>25000</v>
      </c>
      <c r="O61" s="48" t="n">
        <v>25000</v>
      </c>
      <c r="P61" s="48" t="n">
        <v>25000</v>
      </c>
      <c r="Q61" s="48" t="n">
        <v>25000</v>
      </c>
      <c r="R61" s="48" t="n">
        <v>25000</v>
      </c>
      <c r="S61" s="48" t="n">
        <v>25000</v>
      </c>
      <c r="T61" s="48" t="n">
        <v>25000</v>
      </c>
      <c r="U61" s="48" t="n">
        <v>25000</v>
      </c>
      <c r="V61" s="48" t="n">
        <v>25000</v>
      </c>
      <c r="W61" s="48" t="n">
        <v>25000</v>
      </c>
      <c r="X61" s="48" t="n">
        <v>25000</v>
      </c>
      <c r="Y61" s="48" t="n">
        <v>25000</v>
      </c>
      <c r="Z61" s="48" t="n">
        <v>25000</v>
      </c>
      <c r="AA61" s="48" t="n">
        <v>25000</v>
      </c>
      <c r="AB61" s="48" t="n">
        <v>25000</v>
      </c>
      <c r="AC61" s="48" t="n">
        <v>25000</v>
      </c>
      <c r="AD61" s="48" t="n">
        <v>25000</v>
      </c>
      <c r="AE61" s="48" t="n">
        <v>25000</v>
      </c>
    </row>
    <row r="62" customFormat="false" ht="12.75" hidden="false" customHeight="false" outlineLevel="0" collapsed="false">
      <c r="A62" s="0" t="n">
        <v>25923</v>
      </c>
      <c r="B62" s="0" t="s">
        <v>44</v>
      </c>
      <c r="C62" s="18" t="n">
        <v>20000</v>
      </c>
      <c r="D62" s="19" t="n">
        <v>35855</v>
      </c>
      <c r="E62" s="19" t="n">
        <v>39141</v>
      </c>
      <c r="F62" s="0" t="s">
        <v>23</v>
      </c>
      <c r="G62" s="20" t="n">
        <v>38776</v>
      </c>
      <c r="H62" s="18" t="n">
        <v>20000</v>
      </c>
      <c r="I62" s="18" t="n">
        <v>20000</v>
      </c>
      <c r="J62" s="18" t="n">
        <v>20000</v>
      </c>
      <c r="K62" s="18" t="n">
        <v>20000</v>
      </c>
      <c r="L62" s="18" t="n">
        <v>20000</v>
      </c>
      <c r="M62" s="18" t="n">
        <v>20000</v>
      </c>
      <c r="N62" s="18" t="n">
        <v>20000</v>
      </c>
      <c r="O62" s="18" t="n">
        <v>20000</v>
      </c>
      <c r="P62" s="18" t="n">
        <v>20000</v>
      </c>
      <c r="Q62" s="18" t="n">
        <v>20000</v>
      </c>
      <c r="R62" s="18" t="n">
        <v>20000</v>
      </c>
      <c r="S62" s="18" t="n">
        <v>20000</v>
      </c>
      <c r="T62" s="18" t="n">
        <v>20000</v>
      </c>
      <c r="U62" s="18" t="n">
        <v>20000</v>
      </c>
      <c r="V62" s="18" t="n">
        <v>20000</v>
      </c>
      <c r="W62" s="18" t="n">
        <v>20000</v>
      </c>
      <c r="X62" s="18" t="n">
        <v>20000</v>
      </c>
      <c r="Y62" s="18" t="n">
        <v>20000</v>
      </c>
      <c r="Z62" s="18" t="n">
        <v>20000</v>
      </c>
      <c r="AA62" s="18" t="n">
        <v>20000</v>
      </c>
      <c r="AB62" s="18" t="n">
        <v>20000</v>
      </c>
      <c r="AC62" s="18" t="n">
        <v>20000</v>
      </c>
      <c r="AD62" s="18" t="n">
        <v>20000</v>
      </c>
      <c r="AE62" s="18" t="n">
        <v>20000</v>
      </c>
    </row>
    <row r="63" customFormat="false" ht="12.75" hidden="false" customHeight="false" outlineLevel="0" collapsed="false">
      <c r="A63" s="0" t="n">
        <v>26125</v>
      </c>
      <c r="B63" s="0" t="s">
        <v>92</v>
      </c>
      <c r="C63" s="18" t="n">
        <v>8600</v>
      </c>
      <c r="D63" s="19" t="n">
        <v>35947</v>
      </c>
      <c r="E63" s="19" t="n">
        <v>37772</v>
      </c>
      <c r="F63" s="0" t="s">
        <v>23</v>
      </c>
      <c r="G63" s="20" t="n">
        <v>37407</v>
      </c>
      <c r="H63" s="18" t="n">
        <v>8600</v>
      </c>
      <c r="I63" s="18" t="n">
        <v>8600</v>
      </c>
      <c r="J63" s="18" t="n">
        <v>8600</v>
      </c>
      <c r="K63" s="18" t="n">
        <v>8600</v>
      </c>
      <c r="L63" s="18" t="n">
        <v>8600</v>
      </c>
      <c r="M63" s="48" t="n">
        <v>8600</v>
      </c>
      <c r="N63" s="48" t="n">
        <v>8600</v>
      </c>
      <c r="O63" s="48" t="n">
        <v>8600</v>
      </c>
      <c r="P63" s="48" t="n">
        <v>8600</v>
      </c>
      <c r="Q63" s="48" t="n">
        <v>8600</v>
      </c>
      <c r="R63" s="48" t="n">
        <v>8600</v>
      </c>
      <c r="S63" s="48" t="n">
        <v>8600</v>
      </c>
      <c r="T63" s="48" t="n">
        <v>8600</v>
      </c>
      <c r="U63" s="48" t="n">
        <v>8600</v>
      </c>
      <c r="V63" s="48" t="n">
        <v>8600</v>
      </c>
      <c r="W63" s="48" t="n">
        <v>8600</v>
      </c>
      <c r="X63" s="48" t="n">
        <v>8600</v>
      </c>
      <c r="Y63" s="48" t="n">
        <v>8600</v>
      </c>
      <c r="Z63" s="48" t="n">
        <v>8600</v>
      </c>
      <c r="AA63" s="48" t="n">
        <v>8600</v>
      </c>
      <c r="AB63" s="48" t="n">
        <v>8600</v>
      </c>
      <c r="AC63" s="48" t="n">
        <v>8600</v>
      </c>
      <c r="AD63" s="48" t="n">
        <v>8600</v>
      </c>
      <c r="AE63" s="48" t="n">
        <v>8600</v>
      </c>
    </row>
    <row r="64" customFormat="false" ht="12.75" hidden="false" customHeight="false" outlineLevel="0" collapsed="false">
      <c r="A64" s="0" t="n">
        <v>26371</v>
      </c>
      <c r="B64" s="0" t="s">
        <v>66</v>
      </c>
      <c r="C64" s="18" t="n">
        <v>25000</v>
      </c>
      <c r="D64" s="19" t="n">
        <v>36100</v>
      </c>
      <c r="E64" s="19" t="n">
        <v>39172</v>
      </c>
      <c r="F64" s="0" t="s">
        <v>23</v>
      </c>
      <c r="G64" s="20" t="n">
        <v>38807</v>
      </c>
      <c r="H64" s="18" t="n">
        <v>25000</v>
      </c>
      <c r="I64" s="18" t="n">
        <v>25000</v>
      </c>
      <c r="J64" s="18" t="n">
        <v>25000</v>
      </c>
      <c r="K64" s="18" t="n">
        <v>25000</v>
      </c>
      <c r="L64" s="18" t="n">
        <v>25000</v>
      </c>
      <c r="M64" s="18" t="n">
        <v>25000</v>
      </c>
      <c r="N64" s="18" t="n">
        <v>25000</v>
      </c>
      <c r="O64" s="18" t="n">
        <v>25000</v>
      </c>
      <c r="P64" s="18" t="n">
        <v>25000</v>
      </c>
      <c r="Q64" s="18" t="n">
        <v>25000</v>
      </c>
      <c r="R64" s="18" t="n">
        <v>25000</v>
      </c>
      <c r="S64" s="18" t="n">
        <v>25000</v>
      </c>
      <c r="T64" s="18" t="n">
        <v>25000</v>
      </c>
      <c r="U64" s="18" t="n">
        <v>25000</v>
      </c>
      <c r="V64" s="18" t="n">
        <v>25000</v>
      </c>
      <c r="W64" s="18" t="n">
        <v>25000</v>
      </c>
      <c r="X64" s="18" t="n">
        <v>25000</v>
      </c>
      <c r="Y64" s="18" t="n">
        <v>25000</v>
      </c>
      <c r="Z64" s="18" t="n">
        <v>25000</v>
      </c>
      <c r="AA64" s="18" t="n">
        <v>25000</v>
      </c>
      <c r="AB64" s="18" t="n">
        <v>25000</v>
      </c>
      <c r="AC64" s="18" t="n">
        <v>25000</v>
      </c>
      <c r="AD64" s="18" t="n">
        <v>25000</v>
      </c>
      <c r="AE64" s="18" t="n">
        <v>25000</v>
      </c>
    </row>
    <row r="65" customFormat="false" ht="13.5" hidden="false" customHeight="false" outlineLevel="0" collapsed="false">
      <c r="A65" s="0" t="n">
        <v>26677</v>
      </c>
      <c r="B65" s="0" t="s">
        <v>87</v>
      </c>
      <c r="C65" s="18" t="n">
        <v>25000</v>
      </c>
      <c r="D65" s="19" t="n">
        <v>36251</v>
      </c>
      <c r="E65" s="19" t="n">
        <v>39172</v>
      </c>
      <c r="F65" s="0" t="s">
        <v>23</v>
      </c>
      <c r="G65" s="20" t="n">
        <v>38807</v>
      </c>
      <c r="H65" s="18" t="n">
        <v>25000</v>
      </c>
      <c r="I65" s="18" t="n">
        <v>25000</v>
      </c>
      <c r="J65" s="18" t="n">
        <v>25000</v>
      </c>
      <c r="K65" s="18" t="n">
        <v>25000</v>
      </c>
      <c r="L65" s="18" t="n">
        <v>25000</v>
      </c>
      <c r="M65" s="18" t="n">
        <v>25000</v>
      </c>
      <c r="N65" s="18" t="n">
        <v>25000</v>
      </c>
      <c r="O65" s="18" t="n">
        <v>25000</v>
      </c>
      <c r="P65" s="18" t="n">
        <v>25000</v>
      </c>
      <c r="Q65" s="18" t="n">
        <v>25000</v>
      </c>
      <c r="R65" s="18" t="n">
        <v>25000</v>
      </c>
      <c r="S65" s="18" t="n">
        <v>25000</v>
      </c>
      <c r="T65" s="18" t="n">
        <v>25000</v>
      </c>
      <c r="U65" s="18" t="n">
        <v>25000</v>
      </c>
      <c r="V65" s="18" t="n">
        <v>25000</v>
      </c>
      <c r="W65" s="18" t="n">
        <v>25000</v>
      </c>
      <c r="X65" s="18" t="n">
        <v>25000</v>
      </c>
      <c r="Y65" s="18" t="n">
        <v>25000</v>
      </c>
      <c r="Z65" s="18" t="n">
        <v>25000</v>
      </c>
      <c r="AA65" s="18" t="n">
        <v>25000</v>
      </c>
      <c r="AB65" s="18" t="n">
        <v>25000</v>
      </c>
      <c r="AC65" s="18" t="n">
        <v>25000</v>
      </c>
      <c r="AD65" s="18" t="n">
        <v>25000</v>
      </c>
      <c r="AE65" s="18" t="n">
        <v>25000</v>
      </c>
    </row>
    <row r="66" customFormat="false" ht="13.5" hidden="false" customHeight="false" outlineLevel="0" collapsed="false">
      <c r="A66" s="0" t="n">
        <v>26960</v>
      </c>
      <c r="B66" s="0" t="s">
        <v>93</v>
      </c>
      <c r="C66" s="18" t="n">
        <v>20000</v>
      </c>
      <c r="D66" s="19" t="n">
        <v>36617</v>
      </c>
      <c r="E66" s="19" t="n">
        <v>38077</v>
      </c>
      <c r="F66" s="0" t="s">
        <v>23</v>
      </c>
      <c r="G66" s="20" t="n">
        <v>37711</v>
      </c>
      <c r="H66" s="18" t="n">
        <v>20000</v>
      </c>
      <c r="I66" s="18" t="n">
        <v>20000</v>
      </c>
      <c r="J66" s="47" t="n">
        <v>20000</v>
      </c>
      <c r="K66" s="18" t="n">
        <v>20000</v>
      </c>
      <c r="L66" s="18" t="n">
        <v>20000</v>
      </c>
      <c r="M66" s="18" t="n">
        <v>20000</v>
      </c>
      <c r="N66" s="18" t="n">
        <v>20000</v>
      </c>
      <c r="O66" s="18" t="n">
        <v>20000</v>
      </c>
      <c r="P66" s="18" t="n">
        <v>20000</v>
      </c>
      <c r="Q66" s="18" t="n">
        <v>20000</v>
      </c>
      <c r="R66" s="18" t="n">
        <v>20000</v>
      </c>
      <c r="S66" s="18" t="n">
        <v>20000</v>
      </c>
      <c r="T66" s="18" t="n">
        <v>20000</v>
      </c>
      <c r="U66" s="18" t="n">
        <v>20000</v>
      </c>
      <c r="V66" s="18" t="n">
        <v>20000</v>
      </c>
      <c r="W66" s="48" t="n">
        <v>20000</v>
      </c>
      <c r="X66" s="48" t="n">
        <v>20000</v>
      </c>
      <c r="Y66" s="48" t="n">
        <v>20000</v>
      </c>
      <c r="Z66" s="48" t="n">
        <v>20000</v>
      </c>
      <c r="AA66" s="48" t="n">
        <v>20000</v>
      </c>
      <c r="AB66" s="48" t="n">
        <v>20000</v>
      </c>
      <c r="AC66" s="48" t="n">
        <v>20000</v>
      </c>
      <c r="AD66" s="48" t="n">
        <v>20000</v>
      </c>
      <c r="AE66" s="48" t="n">
        <v>20000</v>
      </c>
    </row>
    <row r="67" customFormat="false" ht="12.75" hidden="false" customHeight="false" outlineLevel="0" collapsed="false">
      <c r="A67" s="0" t="n">
        <v>26719</v>
      </c>
      <c r="B67" s="0" t="s">
        <v>96</v>
      </c>
      <c r="C67" s="18" t="n">
        <v>25000</v>
      </c>
      <c r="D67" s="19" t="n">
        <v>36647</v>
      </c>
      <c r="E67" s="19" t="n">
        <v>38472</v>
      </c>
      <c r="F67" s="0" t="s">
        <v>42</v>
      </c>
      <c r="G67" s="20"/>
      <c r="H67" s="18" t="n">
        <v>25000</v>
      </c>
      <c r="I67" s="18" t="n">
        <v>25000</v>
      </c>
      <c r="J67" s="18" t="n">
        <v>25000</v>
      </c>
      <c r="K67" s="18" t="n">
        <v>25000</v>
      </c>
      <c r="L67" s="18" t="n">
        <v>25000</v>
      </c>
      <c r="M67" s="18" t="n">
        <v>25000</v>
      </c>
      <c r="N67" s="18" t="n">
        <v>25000</v>
      </c>
      <c r="O67" s="18" t="n">
        <v>25000</v>
      </c>
      <c r="P67" s="18" t="n">
        <v>25000</v>
      </c>
      <c r="Q67" s="18" t="n">
        <v>25000</v>
      </c>
      <c r="R67" s="18" t="n">
        <v>25000</v>
      </c>
      <c r="S67" s="18" t="n">
        <v>25000</v>
      </c>
      <c r="T67" s="18" t="n">
        <v>25000</v>
      </c>
      <c r="U67" s="18" t="n">
        <v>25000</v>
      </c>
      <c r="V67" s="18" t="n">
        <v>25000</v>
      </c>
      <c r="W67" s="18" t="n">
        <v>25000</v>
      </c>
      <c r="X67" s="18" t="n">
        <v>25000</v>
      </c>
      <c r="Y67" s="18" t="n">
        <v>25000</v>
      </c>
      <c r="Z67" s="18" t="n">
        <v>25000</v>
      </c>
      <c r="AA67" s="18" t="n">
        <v>25000</v>
      </c>
      <c r="AB67" s="18" t="n">
        <v>25000</v>
      </c>
      <c r="AC67" s="18" t="n">
        <v>25000</v>
      </c>
      <c r="AD67" s="18" t="n">
        <v>25000</v>
      </c>
      <c r="AE67" s="18" t="n">
        <v>25000</v>
      </c>
    </row>
    <row r="68" customFormat="false" ht="12.75" hidden="false" customHeight="false" outlineLevel="0" collapsed="false">
      <c r="A68" s="0" t="n">
        <v>26813</v>
      </c>
      <c r="B68" s="0" t="s">
        <v>97</v>
      </c>
      <c r="C68" s="18" t="n">
        <v>3500</v>
      </c>
      <c r="D68" s="19" t="n">
        <v>36647</v>
      </c>
      <c r="E68" s="19" t="n">
        <v>39506</v>
      </c>
      <c r="F68" s="0" t="s">
        <v>42</v>
      </c>
      <c r="G68" s="24"/>
      <c r="H68" s="18" t="n">
        <v>3500</v>
      </c>
      <c r="I68" s="18" t="n">
        <v>3500</v>
      </c>
      <c r="J68" s="18" t="n">
        <v>3500</v>
      </c>
      <c r="K68" s="18" t="n">
        <v>3500</v>
      </c>
      <c r="L68" s="18" t="n">
        <v>3500</v>
      </c>
      <c r="M68" s="18" t="n">
        <v>3500</v>
      </c>
      <c r="N68" s="18" t="n">
        <v>3500</v>
      </c>
      <c r="O68" s="18" t="n">
        <v>3500</v>
      </c>
      <c r="P68" s="18" t="n">
        <v>3500</v>
      </c>
      <c r="Q68" s="18" t="n">
        <v>3500</v>
      </c>
      <c r="R68" s="18" t="n">
        <v>3500</v>
      </c>
      <c r="S68" s="18" t="n">
        <v>3500</v>
      </c>
      <c r="T68" s="18" t="n">
        <v>3500</v>
      </c>
      <c r="U68" s="18" t="n">
        <v>3500</v>
      </c>
      <c r="V68" s="18" t="n">
        <v>3500</v>
      </c>
      <c r="W68" s="18" t="n">
        <v>3500</v>
      </c>
      <c r="X68" s="18" t="n">
        <v>3500</v>
      </c>
      <c r="Y68" s="18" t="n">
        <v>3500</v>
      </c>
      <c r="Z68" s="18" t="n">
        <v>3500</v>
      </c>
      <c r="AA68" s="18" t="n">
        <v>3500</v>
      </c>
      <c r="AB68" s="18" t="n">
        <v>3500</v>
      </c>
      <c r="AC68" s="18" t="n">
        <v>3500</v>
      </c>
      <c r="AD68" s="18" t="n">
        <v>3500</v>
      </c>
      <c r="AE68" s="18" t="n">
        <v>3500</v>
      </c>
    </row>
    <row r="69" customFormat="false" ht="13.5" hidden="false" customHeight="false" outlineLevel="0" collapsed="false">
      <c r="A69" s="0" t="n">
        <v>26816</v>
      </c>
      <c r="B69" s="0" t="s">
        <v>33</v>
      </c>
      <c r="C69" s="18" t="n">
        <v>21500</v>
      </c>
      <c r="D69" s="19" t="n">
        <v>36647</v>
      </c>
      <c r="E69" s="19" t="n">
        <v>38472</v>
      </c>
      <c r="F69" s="0" t="s">
        <v>42</v>
      </c>
      <c r="G69" s="21"/>
      <c r="H69" s="18" t="n">
        <v>21500</v>
      </c>
      <c r="I69" s="18" t="n">
        <v>21500</v>
      </c>
      <c r="J69" s="18" t="n">
        <v>21500</v>
      </c>
      <c r="K69" s="18" t="n">
        <v>21500</v>
      </c>
      <c r="L69" s="18" t="n">
        <v>21500</v>
      </c>
      <c r="M69" s="18" t="n">
        <v>21500</v>
      </c>
      <c r="N69" s="18" t="n">
        <v>21500</v>
      </c>
      <c r="O69" s="18" t="n">
        <v>21500</v>
      </c>
      <c r="P69" s="18" t="n">
        <v>21500</v>
      </c>
      <c r="Q69" s="18" t="n">
        <v>21500</v>
      </c>
      <c r="R69" s="18" t="n">
        <v>21500</v>
      </c>
      <c r="S69" s="18" t="n">
        <v>21500</v>
      </c>
      <c r="T69" s="18" t="n">
        <v>21500</v>
      </c>
      <c r="U69" s="18" t="n">
        <v>21500</v>
      </c>
      <c r="V69" s="18" t="n">
        <v>21500</v>
      </c>
      <c r="W69" s="18" t="n">
        <v>21500</v>
      </c>
      <c r="X69" s="18" t="n">
        <v>21500</v>
      </c>
      <c r="Y69" s="18" t="n">
        <v>21500</v>
      </c>
      <c r="Z69" s="18" t="n">
        <v>21500</v>
      </c>
      <c r="AA69" s="18" t="n">
        <v>21500</v>
      </c>
      <c r="AB69" s="18" t="n">
        <v>21500</v>
      </c>
      <c r="AC69" s="18" t="n">
        <v>21500</v>
      </c>
      <c r="AD69" s="18" t="n">
        <v>21500</v>
      </c>
      <c r="AE69" s="18" t="n">
        <v>21500</v>
      </c>
    </row>
    <row r="70" customFormat="false" ht="13.5" hidden="false" customHeight="false" outlineLevel="0" collapsed="false">
      <c r="A70" s="0" t="n">
        <v>26884</v>
      </c>
      <c r="B70" s="0" t="s">
        <v>87</v>
      </c>
      <c r="C70" s="18" t="n">
        <v>40000</v>
      </c>
      <c r="D70" s="19" t="n">
        <v>36647</v>
      </c>
      <c r="E70" s="19" t="n">
        <v>38656</v>
      </c>
      <c r="F70" s="0" t="s">
        <v>23</v>
      </c>
      <c r="G70" s="20" t="n">
        <v>38291</v>
      </c>
      <c r="H70" s="18" t="n">
        <v>40000</v>
      </c>
      <c r="I70" s="18" t="n">
        <v>40000</v>
      </c>
      <c r="J70" s="18" t="n">
        <v>40000</v>
      </c>
      <c r="K70" s="18" t="n">
        <v>40000</v>
      </c>
      <c r="L70" s="18" t="n">
        <v>40000</v>
      </c>
      <c r="M70" s="18" t="n">
        <v>40000</v>
      </c>
      <c r="N70" s="18" t="n">
        <v>40000</v>
      </c>
      <c r="O70" s="18" t="n">
        <v>40000</v>
      </c>
      <c r="P70" s="18" t="n">
        <v>40000</v>
      </c>
      <c r="Q70" s="18" t="n">
        <v>40000</v>
      </c>
      <c r="R70" s="18" t="n">
        <v>40000</v>
      </c>
      <c r="S70" s="18" t="n">
        <v>40000</v>
      </c>
      <c r="T70" s="18" t="n">
        <v>40000</v>
      </c>
      <c r="U70" s="18" t="n">
        <v>40000</v>
      </c>
      <c r="V70" s="18" t="n">
        <v>40000</v>
      </c>
      <c r="W70" s="18" t="n">
        <v>40000</v>
      </c>
      <c r="X70" s="18" t="n">
        <v>40000</v>
      </c>
      <c r="Y70" s="18" t="n">
        <v>40000</v>
      </c>
      <c r="Z70" s="18" t="n">
        <v>40000</v>
      </c>
      <c r="AA70" s="18" t="n">
        <v>40000</v>
      </c>
      <c r="AB70" s="18" t="n">
        <v>40000</v>
      </c>
      <c r="AC70" s="47" t="n">
        <v>40000</v>
      </c>
      <c r="AD70" s="18" t="n">
        <v>40000</v>
      </c>
      <c r="AE70" s="18" t="n">
        <v>40000</v>
      </c>
    </row>
    <row r="71" customFormat="false" ht="13.5" hidden="false" customHeight="false" outlineLevel="0" collapsed="false">
      <c r="A71" s="0" t="n">
        <v>27457</v>
      </c>
      <c r="B71" s="0" t="s">
        <v>122</v>
      </c>
      <c r="C71" s="18" t="n">
        <v>13500</v>
      </c>
      <c r="D71" s="19" t="n">
        <v>37226</v>
      </c>
      <c r="E71" s="19" t="n">
        <v>37256</v>
      </c>
      <c r="F71" s="0" t="s">
        <v>42</v>
      </c>
      <c r="G71" s="21"/>
    </row>
    <row r="72" customFormat="false" ht="13.5" hidden="false" customHeight="false" outlineLevel="0" collapsed="false">
      <c r="A72" s="0" t="n">
        <v>27534</v>
      </c>
      <c r="B72" s="0" t="s">
        <v>121</v>
      </c>
      <c r="C72" s="18" t="n">
        <v>32500</v>
      </c>
      <c r="D72" s="19" t="n">
        <v>37257</v>
      </c>
      <c r="E72" s="19" t="n">
        <v>37986</v>
      </c>
      <c r="F72" s="19" t="s">
        <v>23</v>
      </c>
      <c r="G72" s="19" t="n">
        <v>37802</v>
      </c>
      <c r="H72" s="18" t="n">
        <v>32500</v>
      </c>
      <c r="I72" s="18" t="n">
        <v>32500</v>
      </c>
      <c r="J72" s="18" t="n">
        <v>32500</v>
      </c>
      <c r="K72" s="18" t="n">
        <v>32500</v>
      </c>
      <c r="L72" s="18" t="n">
        <v>32500</v>
      </c>
      <c r="M72" s="47" t="n">
        <v>32500</v>
      </c>
      <c r="N72" s="18" t="n">
        <v>32500</v>
      </c>
      <c r="O72" s="18" t="n">
        <v>32500</v>
      </c>
      <c r="P72" s="18" t="n">
        <v>32500</v>
      </c>
      <c r="Q72" s="18" t="n">
        <v>32500</v>
      </c>
      <c r="R72" s="18" t="n">
        <v>32500</v>
      </c>
      <c r="S72" s="18" t="n">
        <v>32500</v>
      </c>
      <c r="T72" s="48" t="n">
        <v>32500</v>
      </c>
      <c r="U72" s="48" t="n">
        <v>32500</v>
      </c>
      <c r="V72" s="48" t="n">
        <v>32500</v>
      </c>
      <c r="W72" s="48" t="n">
        <v>32500</v>
      </c>
      <c r="X72" s="48" t="n">
        <v>32500</v>
      </c>
      <c r="Y72" s="48" t="n">
        <v>32500</v>
      </c>
      <c r="Z72" s="48" t="n">
        <v>32500</v>
      </c>
      <c r="AA72" s="48" t="n">
        <v>32500</v>
      </c>
      <c r="AB72" s="48" t="n">
        <v>32500</v>
      </c>
      <c r="AC72" s="48" t="n">
        <v>32500</v>
      </c>
      <c r="AD72" s="48" t="n">
        <v>32500</v>
      </c>
      <c r="AE72" s="48" t="n">
        <v>32500</v>
      </c>
    </row>
    <row r="73" customFormat="false" ht="12.75" hidden="false" customHeight="false" outlineLevel="0" collapsed="false">
      <c r="A73" s="0" t="n">
        <v>27454</v>
      </c>
      <c r="B73" s="0" t="s">
        <v>103</v>
      </c>
      <c r="C73" s="18" t="n">
        <v>27500</v>
      </c>
      <c r="D73" s="19" t="n">
        <v>37257</v>
      </c>
      <c r="E73" s="19" t="n">
        <v>37621</v>
      </c>
      <c r="F73" s="0" t="s">
        <v>42</v>
      </c>
      <c r="G73" s="21"/>
    </row>
    <row r="74" customFormat="false" ht="12.75" hidden="false" customHeight="false" outlineLevel="0" collapsed="false">
      <c r="A74" s="0" t="n">
        <v>27456</v>
      </c>
      <c r="B74" s="0" t="s">
        <v>122</v>
      </c>
      <c r="C74" s="18" t="n">
        <v>21500</v>
      </c>
      <c r="D74" s="19" t="n">
        <v>37561</v>
      </c>
      <c r="E74" s="19" t="n">
        <v>37621</v>
      </c>
      <c r="F74" s="0" t="s">
        <v>42</v>
      </c>
      <c r="G74" s="21"/>
    </row>
    <row r="75" customFormat="false" ht="12.75" hidden="false" customHeight="false" outlineLevel="0" collapsed="false">
      <c r="A75" s="0" t="n">
        <v>27453</v>
      </c>
      <c r="B75" s="0" t="s">
        <v>122</v>
      </c>
      <c r="C75" s="18" t="n">
        <v>35000</v>
      </c>
      <c r="D75" s="19" t="n">
        <v>37622</v>
      </c>
      <c r="E75" s="19" t="n">
        <v>37986</v>
      </c>
      <c r="F75" s="0" t="s">
        <v>42</v>
      </c>
      <c r="G75" s="21"/>
      <c r="H75" s="18" t="n">
        <v>35000</v>
      </c>
      <c r="I75" s="18" t="n">
        <v>35000</v>
      </c>
      <c r="J75" s="18" t="n">
        <v>35000</v>
      </c>
      <c r="K75" s="18" t="n">
        <v>35000</v>
      </c>
      <c r="L75" s="18" t="n">
        <v>35000</v>
      </c>
      <c r="M75" s="18" t="n">
        <v>35000</v>
      </c>
      <c r="N75" s="18" t="n">
        <v>35000</v>
      </c>
      <c r="O75" s="18" t="n">
        <v>35000</v>
      </c>
      <c r="P75" s="18" t="n">
        <v>35000</v>
      </c>
      <c r="Q75" s="18" t="n">
        <v>35000</v>
      </c>
      <c r="R75" s="18" t="n">
        <v>35000</v>
      </c>
      <c r="S75" s="18" t="n">
        <v>35000</v>
      </c>
    </row>
    <row r="76" customFormat="false" ht="12.75" hidden="false" customHeight="false" outlineLevel="0" collapsed="false">
      <c r="A76" s="0" t="n">
        <v>27458</v>
      </c>
      <c r="B76" s="0" t="s">
        <v>124</v>
      </c>
      <c r="C76" s="18" t="n">
        <v>14000</v>
      </c>
      <c r="D76" s="19" t="n">
        <v>37622</v>
      </c>
      <c r="E76" s="19" t="n">
        <v>38717</v>
      </c>
      <c r="F76" s="0" t="s">
        <v>42</v>
      </c>
      <c r="G76" s="21"/>
      <c r="H76" s="18" t="n">
        <v>14000</v>
      </c>
      <c r="I76" s="18" t="n">
        <v>14000</v>
      </c>
      <c r="J76" s="18" t="n">
        <v>14000</v>
      </c>
      <c r="K76" s="18" t="n">
        <v>14000</v>
      </c>
      <c r="L76" s="18" t="n">
        <v>14000</v>
      </c>
      <c r="M76" s="18" t="n">
        <v>14000</v>
      </c>
      <c r="N76" s="18" t="n">
        <v>14000</v>
      </c>
      <c r="O76" s="18" t="n">
        <v>14000</v>
      </c>
      <c r="P76" s="18" t="n">
        <v>14000</v>
      </c>
      <c r="Q76" s="18" t="n">
        <v>14000</v>
      </c>
      <c r="R76" s="18" t="n">
        <v>14000</v>
      </c>
      <c r="S76" s="18" t="n">
        <v>14000</v>
      </c>
    </row>
    <row r="77" customFormat="false" ht="12.75" hidden="false" customHeight="false" outlineLevel="0" collapsed="false">
      <c r="A77" s="0" t="n">
        <v>27566</v>
      </c>
      <c r="B77" s="0" t="s">
        <v>80</v>
      </c>
      <c r="C77" s="18" t="n">
        <v>20000</v>
      </c>
      <c r="D77" s="19" t="n">
        <v>37316</v>
      </c>
      <c r="E77" s="19" t="n">
        <v>39172</v>
      </c>
      <c r="F77" s="0" t="s">
        <v>23</v>
      </c>
      <c r="G77" s="20" t="n">
        <v>38807</v>
      </c>
      <c r="H77" s="18" t="n">
        <v>20000</v>
      </c>
      <c r="I77" s="18" t="n">
        <v>20000</v>
      </c>
      <c r="J77" s="18" t="n">
        <v>20000</v>
      </c>
      <c r="K77" s="18" t="n">
        <v>20000</v>
      </c>
      <c r="L77" s="18" t="n">
        <v>20000</v>
      </c>
      <c r="M77" s="18" t="n">
        <v>20000</v>
      </c>
      <c r="N77" s="18" t="n">
        <v>20000</v>
      </c>
      <c r="O77" s="18" t="n">
        <v>20000</v>
      </c>
      <c r="P77" s="18" t="n">
        <v>20000</v>
      </c>
      <c r="Q77" s="18" t="n">
        <v>20000</v>
      </c>
      <c r="R77" s="18" t="n">
        <v>20000</v>
      </c>
      <c r="S77" s="18" t="n">
        <v>20000</v>
      </c>
      <c r="T77" s="18" t="n">
        <v>20000</v>
      </c>
      <c r="U77" s="18" t="n">
        <v>20000</v>
      </c>
      <c r="V77" s="18" t="n">
        <v>20000</v>
      </c>
      <c r="W77" s="18" t="n">
        <v>20000</v>
      </c>
      <c r="X77" s="18" t="n">
        <v>20000</v>
      </c>
      <c r="Y77" s="18" t="n">
        <v>20000</v>
      </c>
      <c r="Z77" s="18" t="n">
        <v>20000</v>
      </c>
      <c r="AA77" s="18" t="n">
        <v>20000</v>
      </c>
      <c r="AB77" s="18" t="n">
        <v>20000</v>
      </c>
      <c r="AC77" s="18" t="n">
        <v>20000</v>
      </c>
      <c r="AD77" s="18" t="n">
        <v>20000</v>
      </c>
      <c r="AE77" s="18" t="n">
        <v>20000</v>
      </c>
    </row>
    <row r="78" customFormat="false" ht="12.75" hidden="false" customHeight="false" outlineLevel="0" collapsed="false">
      <c r="A78" s="21" t="n">
        <v>27504</v>
      </c>
      <c r="B78" s="0" t="s">
        <v>33</v>
      </c>
      <c r="C78" s="23" t="n">
        <v>35000</v>
      </c>
      <c r="D78" s="20" t="n">
        <v>37987</v>
      </c>
      <c r="E78" s="20" t="n">
        <v>38717</v>
      </c>
      <c r="F78" s="0" t="s">
        <v>42</v>
      </c>
      <c r="G78" s="21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4" t="n">
        <v>35000</v>
      </c>
      <c r="U78" s="54" t="n">
        <v>35000</v>
      </c>
      <c r="V78" s="54" t="n">
        <v>35000</v>
      </c>
      <c r="W78" s="54" t="n">
        <v>35000</v>
      </c>
      <c r="X78" s="54" t="n">
        <v>35000</v>
      </c>
      <c r="Y78" s="54" t="n">
        <v>35000</v>
      </c>
      <c r="Z78" s="54" t="n">
        <v>35000</v>
      </c>
      <c r="AA78" s="54" t="n">
        <v>35000</v>
      </c>
      <c r="AB78" s="54" t="n">
        <v>35000</v>
      </c>
      <c r="AC78" s="54" t="n">
        <v>35000</v>
      </c>
      <c r="AD78" s="54" t="n">
        <v>35000</v>
      </c>
      <c r="AE78" s="54" t="n">
        <v>35000</v>
      </c>
    </row>
    <row r="79" customFormat="false" ht="12.75" hidden="false" customHeight="false" outlineLevel="0" collapsed="false">
      <c r="G79" s="15"/>
      <c r="H79" s="18" t="n">
        <f aca="false">SUM(H50:H78)</f>
        <v>871446</v>
      </c>
      <c r="I79" s="18" t="n">
        <f aca="false">SUM(I50:I78)</f>
        <v>871446</v>
      </c>
      <c r="J79" s="18" t="n">
        <f aca="false">SUM(J50:J78)</f>
        <v>871446</v>
      </c>
      <c r="K79" s="18" t="n">
        <f aca="false">SUM(K50:K78)</f>
        <v>871446</v>
      </c>
      <c r="L79" s="18" t="n">
        <f aca="false">SUM(L50:L78)</f>
        <v>871446</v>
      </c>
      <c r="M79" s="18" t="n">
        <f aca="false">SUM(M50:M78)</f>
        <v>871446</v>
      </c>
      <c r="N79" s="18" t="n">
        <f aca="false">SUM(N50:N78)</f>
        <v>871446</v>
      </c>
      <c r="O79" s="18" t="n">
        <f aca="false">SUM(O50:O78)</f>
        <v>871446</v>
      </c>
      <c r="P79" s="18" t="n">
        <f aca="false">SUM(P50:P78)</f>
        <v>871446</v>
      </c>
      <c r="Q79" s="18" t="n">
        <f aca="false">SUM(Q50:Q78)</f>
        <v>871446</v>
      </c>
      <c r="R79" s="18" t="n">
        <f aca="false">SUM(R50:R78)</f>
        <v>871446</v>
      </c>
      <c r="S79" s="18" t="n">
        <f aca="false">SUM(S50:S78)</f>
        <v>871446</v>
      </c>
      <c r="T79" s="18" t="n">
        <f aca="false">SUM(T50:T78)</f>
        <v>857446</v>
      </c>
      <c r="U79" s="18" t="n">
        <f aca="false">SUM(U50:U78)</f>
        <v>857446</v>
      </c>
      <c r="V79" s="18" t="n">
        <f aca="false">SUM(V50:V78)</f>
        <v>857446</v>
      </c>
      <c r="W79" s="18" t="n">
        <f aca="false">SUM(W50:W78)</f>
        <v>857446</v>
      </c>
      <c r="X79" s="18" t="n">
        <f aca="false">SUM(X50:X78)</f>
        <v>857446</v>
      </c>
      <c r="Y79" s="18" t="n">
        <f aca="false">SUM(Y50:Y78)</f>
        <v>857446</v>
      </c>
      <c r="Z79" s="18" t="n">
        <f aca="false">SUM(Z50:Z78)</f>
        <v>857446</v>
      </c>
      <c r="AA79" s="18" t="n">
        <f aca="false">SUM(AA50:AA78)</f>
        <v>857446</v>
      </c>
      <c r="AB79" s="18" t="n">
        <f aca="false">SUM(AB50:AB78)</f>
        <v>857446</v>
      </c>
      <c r="AC79" s="18" t="n">
        <f aca="false">SUM(AC50:AC78)</f>
        <v>857446</v>
      </c>
      <c r="AD79" s="18" t="n">
        <f aca="false">SUM(AD50:AD78)</f>
        <v>857446</v>
      </c>
      <c r="AE79" s="18" t="n">
        <f aca="false">SUM(AE50:AE78)</f>
        <v>837446</v>
      </c>
    </row>
    <row r="80" customFormat="false" ht="12.75" hidden="false" customHeight="false" outlineLevel="0" collapsed="false">
      <c r="D80" s="19"/>
      <c r="E80" s="19"/>
      <c r="G80" s="20"/>
    </row>
    <row r="81" customFormat="false" ht="12.75" hidden="false" customHeight="false" outlineLevel="0" collapsed="false">
      <c r="C81" s="55" t="s">
        <v>134</v>
      </c>
      <c r="E81" s="19"/>
      <c r="G81" s="20"/>
      <c r="H81" s="59" t="n">
        <f aca="false">850000-H79</f>
        <v>-21446</v>
      </c>
      <c r="I81" s="59" t="n">
        <f aca="false">850000-I79</f>
        <v>-21446</v>
      </c>
      <c r="J81" s="59" t="n">
        <f aca="false">850000-J79</f>
        <v>-21446</v>
      </c>
      <c r="K81" s="59" t="n">
        <f aca="false">850000-K79</f>
        <v>-21446</v>
      </c>
      <c r="L81" s="59" t="n">
        <f aca="false">850000-L79</f>
        <v>-21446</v>
      </c>
      <c r="M81" s="59" t="n">
        <f aca="false">850000-M79</f>
        <v>-21446</v>
      </c>
      <c r="N81" s="59" t="n">
        <f aca="false">850000-N79</f>
        <v>-21446</v>
      </c>
      <c r="O81" s="59" t="n">
        <f aca="false">850000-O79</f>
        <v>-21446</v>
      </c>
      <c r="P81" s="59" t="n">
        <f aca="false">850000-P79</f>
        <v>-21446</v>
      </c>
      <c r="Q81" s="59" t="n">
        <f aca="false">850000-Q79</f>
        <v>-21446</v>
      </c>
      <c r="R81" s="59" t="n">
        <f aca="false">850000-R79</f>
        <v>-21446</v>
      </c>
      <c r="S81" s="59" t="n">
        <f aca="false">850000-S79</f>
        <v>-21446</v>
      </c>
      <c r="T81" s="59" t="n">
        <f aca="false">850000-T79</f>
        <v>-7446</v>
      </c>
      <c r="U81" s="59" t="n">
        <f aca="false">850000-U79</f>
        <v>-7446</v>
      </c>
      <c r="V81" s="59" t="n">
        <f aca="false">850000-V79</f>
        <v>-7446</v>
      </c>
      <c r="W81" s="59" t="n">
        <f aca="false">850000-W79</f>
        <v>-7446</v>
      </c>
      <c r="X81" s="59" t="n">
        <f aca="false">850000-X79</f>
        <v>-7446</v>
      </c>
      <c r="Y81" s="59" t="n">
        <f aca="false">850000-Y79</f>
        <v>-7446</v>
      </c>
      <c r="Z81" s="59" t="n">
        <f aca="false">850000-Z79</f>
        <v>-7446</v>
      </c>
      <c r="AA81" s="59" t="n">
        <f aca="false">850000-AA79</f>
        <v>-7446</v>
      </c>
      <c r="AB81" s="59" t="n">
        <f aca="false">850000-AB79</f>
        <v>-7446</v>
      </c>
      <c r="AC81" s="59" t="n">
        <f aca="false">850000-AC79</f>
        <v>-7446</v>
      </c>
      <c r="AD81" s="59" t="n">
        <f aca="false">850000-AD79</f>
        <v>-7446</v>
      </c>
      <c r="AE81" s="59" t="n">
        <f aca="false">850000-AE79</f>
        <v>12554</v>
      </c>
    </row>
    <row r="82" customFormat="false" ht="12.75" hidden="false" customHeight="false" outlineLevel="0" collapsed="false">
      <c r="E82" s="19"/>
      <c r="G82" s="20"/>
    </row>
    <row r="83" customFormat="false" ht="12.75" hidden="false" customHeight="false" outlineLevel="0" collapsed="false">
      <c r="C83" s="55" t="s">
        <v>135</v>
      </c>
      <c r="E83" s="19"/>
      <c r="F83" s="19"/>
      <c r="G83" s="20"/>
      <c r="H83" s="18" t="n">
        <f aca="false">H61</f>
        <v>25000</v>
      </c>
      <c r="I83" s="18" t="n">
        <f aca="false">I61</f>
        <v>25000</v>
      </c>
      <c r="J83" s="18" t="n">
        <f aca="false">J61</f>
        <v>25000</v>
      </c>
      <c r="K83" s="18" t="n">
        <f aca="false">K61</f>
        <v>25000</v>
      </c>
      <c r="L83" s="18" t="n">
        <f aca="false">L61</f>
        <v>25000</v>
      </c>
      <c r="M83" s="18" t="n">
        <f aca="false">M61+M63</f>
        <v>33600</v>
      </c>
      <c r="N83" s="18" t="n">
        <f aca="false">N61+N63</f>
        <v>33600</v>
      </c>
      <c r="O83" s="18" t="n">
        <f aca="false">O61+O63</f>
        <v>33600</v>
      </c>
      <c r="P83" s="18" t="n">
        <f aca="false">P61+P63</f>
        <v>33600</v>
      </c>
      <c r="Q83" s="18" t="n">
        <f aca="false">Q61+Q63</f>
        <v>33600</v>
      </c>
      <c r="R83" s="18" t="n">
        <f aca="false">R61+R63</f>
        <v>33600</v>
      </c>
      <c r="S83" s="18" t="n">
        <f aca="false">S61+S63</f>
        <v>33600</v>
      </c>
      <c r="T83" s="18" t="n">
        <f aca="false">T61+T63+T54+T72</f>
        <v>67446</v>
      </c>
      <c r="U83" s="18" t="n">
        <f aca="false">U61+U63+U54+U72</f>
        <v>67446</v>
      </c>
      <c r="V83" s="18" t="n">
        <f aca="false">V61+V63+V54+V72</f>
        <v>67446</v>
      </c>
      <c r="W83" s="18" t="n">
        <f aca="false">W61+W63+W54+W72+W66</f>
        <v>87446</v>
      </c>
      <c r="X83" s="18" t="n">
        <f aca="false">X61+X63+X54+X72+X66</f>
        <v>87446</v>
      </c>
      <c r="Y83" s="18" t="n">
        <f aca="false">Y61+Y63+Y54+Y72+Y66</f>
        <v>87446</v>
      </c>
      <c r="Z83" s="18" t="n">
        <f aca="false">Z61+Z63+Z54+Z72+Z66</f>
        <v>87446</v>
      </c>
      <c r="AA83" s="18" t="n">
        <f aca="false">AA61+AA63+AA54+AA72+AA66</f>
        <v>87446</v>
      </c>
      <c r="AB83" s="18" t="n">
        <f aca="false">AB61+AB63+AB54+AB72+AB66</f>
        <v>87446</v>
      </c>
      <c r="AC83" s="18" t="n">
        <f aca="false">AC61+AC63+AC54+AC72+AC66</f>
        <v>87446</v>
      </c>
      <c r="AD83" s="18" t="n">
        <f aca="false">AD61+AD63+AD54+AD72+AD66</f>
        <v>87446</v>
      </c>
      <c r="AE83" s="18" t="n">
        <f aca="false">AE61+AE63+AE54+AE72+AE66</f>
        <v>87446</v>
      </c>
    </row>
    <row r="84" customFormat="false" ht="12.75" hidden="false" customHeight="false" outlineLevel="0" collapsed="false">
      <c r="E84" s="19"/>
      <c r="G84" s="20"/>
    </row>
    <row r="85" customFormat="false" ht="12.75" hidden="false" customHeight="false" outlineLevel="0" collapsed="false">
      <c r="C85" s="55" t="s">
        <v>136</v>
      </c>
      <c r="E85" s="19"/>
      <c r="G85" s="20"/>
      <c r="H85" s="18" t="n">
        <f aca="false">SUM(H50:H78)-H61</f>
        <v>846446</v>
      </c>
      <c r="I85" s="18" t="n">
        <f aca="false">SUM(I50:I78)-I61</f>
        <v>846446</v>
      </c>
      <c r="J85" s="18" t="n">
        <f aca="false">SUM(J50:J78)-J61</f>
        <v>846446</v>
      </c>
      <c r="K85" s="18" t="n">
        <f aca="false">SUM(K50:K78)-K61</f>
        <v>846446</v>
      </c>
      <c r="L85" s="18" t="n">
        <f aca="false">SUM(L50:L78)-L61</f>
        <v>846446</v>
      </c>
      <c r="M85" s="18" t="n">
        <f aca="false">SUM(M50:M78)-(M61+M63)</f>
        <v>837846</v>
      </c>
      <c r="N85" s="18" t="n">
        <f aca="false">SUM(N50:N78)-(N61+N63)</f>
        <v>837846</v>
      </c>
      <c r="O85" s="18" t="n">
        <f aca="false">SUM(O50:O78)-(O61+O63)</f>
        <v>837846</v>
      </c>
      <c r="P85" s="18" t="n">
        <f aca="false">SUM(P50:P78)-(P61+P63)</f>
        <v>837846</v>
      </c>
      <c r="Q85" s="18" t="n">
        <f aca="false">SUM(Q50:Q78)-(Q61+Q63)</f>
        <v>837846</v>
      </c>
      <c r="R85" s="18" t="n">
        <f aca="false">SUM(R50:R78)-(R61+R63)</f>
        <v>837846</v>
      </c>
      <c r="S85" s="18" t="n">
        <f aca="false">SUM(S50:S78)-(S61+S63)</f>
        <v>837846</v>
      </c>
      <c r="T85" s="18" t="n">
        <f aca="false">SUM(T50:T78)-(T61+T63+T54+T72)</f>
        <v>790000</v>
      </c>
      <c r="U85" s="18" t="n">
        <f aca="false">SUM(U50:U78)-(U61+U63+U54+U72)</f>
        <v>790000</v>
      </c>
      <c r="V85" s="18" t="n">
        <f aca="false">SUM(V50:V78)-(V61+V63+V54+V72)</f>
        <v>790000</v>
      </c>
      <c r="W85" s="18" t="n">
        <f aca="false">SUM(W50:W78)-(W61+W63+W54+W72+W66)</f>
        <v>770000</v>
      </c>
      <c r="X85" s="18" t="n">
        <f aca="false">SUM(X50:X78)-(X61+X63+X54+X72+X66)</f>
        <v>770000</v>
      </c>
      <c r="Y85" s="18" t="n">
        <f aca="false">SUM(Y50:Y78)-(Y61+Y63+Y54+Y72+Y66)</f>
        <v>770000</v>
      </c>
      <c r="Z85" s="18" t="n">
        <f aca="false">SUM(Z50:Z78)-(Z61+Z63+Z54+Z72+Z66)</f>
        <v>770000</v>
      </c>
      <c r="AA85" s="18" t="n">
        <f aca="false">SUM(AA50:AA78)-(AA61+AA63+AA54+AA72+AA66)</f>
        <v>770000</v>
      </c>
      <c r="AB85" s="18" t="n">
        <f aca="false">SUM(AB50:AB78)-(AB61+AB63+AB54+AB72+AB66)</f>
        <v>770000</v>
      </c>
      <c r="AC85" s="18" t="n">
        <f aca="false">SUM(AC50:AC78)-(AC61+AC63+AC54+AC72+AC66)</f>
        <v>770000</v>
      </c>
      <c r="AD85" s="18" t="n">
        <f aca="false">SUM(AD50:AD78)-(AD61+AD63+AD54+AD72+AD66)</f>
        <v>770000</v>
      </c>
      <c r="AE85" s="18" t="n">
        <f aca="false">SUM(AE50:AE78)-(AE61+AE63+AE54+AE72+AE66)</f>
        <v>750000</v>
      </c>
    </row>
    <row r="88" customFormat="false" ht="13.5" hidden="false" customHeight="false" outlineLevel="0" collapsed="false"/>
    <row r="89" customFormat="false" ht="13.5" hidden="false" customHeight="false" outlineLevel="0" collapsed="false">
      <c r="A89" s="21" t="s">
        <v>10</v>
      </c>
      <c r="B89" s="0" t="s">
        <v>11</v>
      </c>
      <c r="C89" s="21" t="s">
        <v>130</v>
      </c>
      <c r="D89" s="0" t="s">
        <v>131</v>
      </c>
      <c r="E89" s="0" t="s">
        <v>13</v>
      </c>
      <c r="F89" s="0" t="s">
        <v>4</v>
      </c>
      <c r="G89" s="43" t="s">
        <v>132</v>
      </c>
      <c r="H89" s="46" t="n">
        <v>38353</v>
      </c>
      <c r="I89" s="46" t="n">
        <v>38384</v>
      </c>
      <c r="J89" s="46" t="n">
        <v>38412</v>
      </c>
      <c r="K89" s="46" t="n">
        <v>38443</v>
      </c>
      <c r="L89" s="46" t="n">
        <v>38473</v>
      </c>
      <c r="M89" s="46" t="n">
        <v>38504</v>
      </c>
      <c r="N89" s="46" t="n">
        <v>38534</v>
      </c>
      <c r="O89" s="46" t="n">
        <v>38565</v>
      </c>
      <c r="P89" s="46" t="n">
        <v>38596</v>
      </c>
      <c r="Q89" s="46" t="n">
        <v>38626</v>
      </c>
      <c r="R89" s="46" t="n">
        <v>38657</v>
      </c>
      <c r="S89" s="46" t="n">
        <v>38687</v>
      </c>
    </row>
    <row r="90" customFormat="false" ht="12.75" hidden="false" customHeight="false" outlineLevel="0" collapsed="false">
      <c r="A90" s="21"/>
      <c r="C90" s="21"/>
      <c r="G90" s="15"/>
    </row>
    <row r="91" customFormat="false" ht="12.75" hidden="false" customHeight="false" outlineLevel="0" collapsed="false">
      <c r="A91" s="0" t="n">
        <v>20715</v>
      </c>
      <c r="B91" s="0" t="s">
        <v>75</v>
      </c>
      <c r="C91" s="18" t="n">
        <v>200000</v>
      </c>
      <c r="D91" s="19" t="n">
        <v>33664</v>
      </c>
      <c r="E91" s="19" t="n">
        <v>38656</v>
      </c>
      <c r="F91" s="0" t="s">
        <v>23</v>
      </c>
      <c r="G91" s="20" t="n">
        <v>38291</v>
      </c>
      <c r="H91" s="18" t="n">
        <v>200000</v>
      </c>
      <c r="I91" s="18" t="n">
        <v>200000</v>
      </c>
      <c r="J91" s="18" t="n">
        <v>200000</v>
      </c>
      <c r="K91" s="18" t="n">
        <v>200000</v>
      </c>
      <c r="L91" s="18" t="n">
        <v>200000</v>
      </c>
      <c r="M91" s="18" t="n">
        <v>200000</v>
      </c>
      <c r="N91" s="18" t="n">
        <v>200000</v>
      </c>
      <c r="O91" s="18" t="n">
        <v>200000</v>
      </c>
      <c r="P91" s="18" t="n">
        <v>200000</v>
      </c>
      <c r="Q91" s="18" t="n">
        <v>200000</v>
      </c>
      <c r="R91" s="48" t="n">
        <v>200000</v>
      </c>
      <c r="S91" s="48" t="n">
        <v>200000</v>
      </c>
    </row>
    <row r="92" customFormat="false" ht="12.75" hidden="false" customHeight="false" outlineLevel="0" collapsed="false">
      <c r="A92" s="0" t="n">
        <v>20834</v>
      </c>
      <c r="B92" s="0" t="s">
        <v>78</v>
      </c>
      <c r="C92" s="18" t="n">
        <v>25000</v>
      </c>
      <c r="D92" s="19" t="n">
        <v>33664</v>
      </c>
      <c r="E92" s="19" t="n">
        <v>39141</v>
      </c>
      <c r="F92" s="0" t="s">
        <v>23</v>
      </c>
      <c r="G92" s="20" t="n">
        <v>38776</v>
      </c>
      <c r="H92" s="18" t="n">
        <v>25000</v>
      </c>
      <c r="I92" s="18" t="n">
        <v>25000</v>
      </c>
      <c r="J92" s="18" t="n">
        <v>25000</v>
      </c>
      <c r="K92" s="18" t="n">
        <v>25000</v>
      </c>
      <c r="L92" s="18" t="n">
        <v>25000</v>
      </c>
      <c r="M92" s="18" t="n">
        <v>25000</v>
      </c>
      <c r="N92" s="18" t="n">
        <v>25000</v>
      </c>
      <c r="O92" s="18" t="n">
        <v>25000</v>
      </c>
      <c r="P92" s="18" t="n">
        <v>25000</v>
      </c>
      <c r="Q92" s="18" t="n">
        <v>25000</v>
      </c>
      <c r="R92" s="18" t="n">
        <v>25000</v>
      </c>
      <c r="S92" s="18" t="n">
        <v>25000</v>
      </c>
    </row>
    <row r="93" customFormat="false" ht="12.75" hidden="false" customHeight="false" outlineLevel="0" collapsed="false">
      <c r="A93" s="0" t="n">
        <v>20835</v>
      </c>
      <c r="B93" s="0" t="s">
        <v>80</v>
      </c>
      <c r="C93" s="18" t="n">
        <v>20000</v>
      </c>
      <c r="D93" s="19" t="n">
        <v>33664</v>
      </c>
      <c r="E93" s="19" t="n">
        <v>37315</v>
      </c>
      <c r="F93" s="0" t="s">
        <v>23</v>
      </c>
      <c r="G93" s="20" t="n">
        <v>36950</v>
      </c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</row>
    <row r="94" customFormat="false" ht="12.75" hidden="false" customHeight="false" outlineLevel="0" collapsed="false">
      <c r="A94" s="0" t="n">
        <v>21175</v>
      </c>
      <c r="B94" s="0" t="s">
        <v>50</v>
      </c>
      <c r="C94" s="18" t="n">
        <v>150000</v>
      </c>
      <c r="D94" s="19" t="n">
        <v>33679</v>
      </c>
      <c r="E94" s="19" t="n">
        <v>39172</v>
      </c>
      <c r="F94" s="0" t="s">
        <v>23</v>
      </c>
      <c r="G94" s="20" t="n">
        <v>38807</v>
      </c>
      <c r="H94" s="18" t="n">
        <v>150000</v>
      </c>
      <c r="I94" s="18" t="n">
        <v>150000</v>
      </c>
      <c r="J94" s="18" t="n">
        <v>150000</v>
      </c>
      <c r="K94" s="18" t="n">
        <v>150000</v>
      </c>
      <c r="L94" s="18" t="n">
        <v>150000</v>
      </c>
      <c r="M94" s="18" t="n">
        <v>150000</v>
      </c>
      <c r="N94" s="18" t="n">
        <v>150000</v>
      </c>
      <c r="O94" s="18" t="n">
        <v>150000</v>
      </c>
      <c r="P94" s="18" t="n">
        <v>150000</v>
      </c>
      <c r="Q94" s="18" t="n">
        <v>150000</v>
      </c>
      <c r="R94" s="18" t="n">
        <v>150000</v>
      </c>
      <c r="S94" s="18" t="n">
        <v>150000</v>
      </c>
    </row>
    <row r="95" customFormat="false" ht="12.75" hidden="false" customHeight="false" outlineLevel="0" collapsed="false">
      <c r="A95" s="0" t="n">
        <v>21372</v>
      </c>
      <c r="B95" s="0" t="s">
        <v>82</v>
      </c>
      <c r="C95" s="18" t="n">
        <v>1346</v>
      </c>
      <c r="D95" s="19" t="n">
        <v>34001</v>
      </c>
      <c r="E95" s="19" t="n">
        <v>37986</v>
      </c>
      <c r="F95" s="0" t="s">
        <v>23</v>
      </c>
      <c r="G95" s="20" t="n">
        <v>37621</v>
      </c>
      <c r="H95" s="48" t="n">
        <v>1346</v>
      </c>
      <c r="I95" s="48" t="n">
        <v>1346</v>
      </c>
      <c r="J95" s="48" t="n">
        <v>1346</v>
      </c>
      <c r="K95" s="48" t="n">
        <v>1346</v>
      </c>
      <c r="L95" s="48" t="n">
        <v>1346</v>
      </c>
      <c r="M95" s="48" t="n">
        <v>1346</v>
      </c>
      <c r="N95" s="48" t="n">
        <v>1346</v>
      </c>
      <c r="O95" s="48" t="n">
        <v>1346</v>
      </c>
      <c r="P95" s="48" t="n">
        <v>1346</v>
      </c>
      <c r="Q95" s="48" t="n">
        <v>1346</v>
      </c>
      <c r="R95" s="48" t="n">
        <v>1346</v>
      </c>
      <c r="S95" s="48" t="n">
        <v>1346</v>
      </c>
    </row>
    <row r="96" customFormat="false" ht="12.75" hidden="false" customHeight="false" outlineLevel="0" collapsed="false">
      <c r="A96" s="0" t="n">
        <v>25071</v>
      </c>
      <c r="B96" s="0" t="s">
        <v>37</v>
      </c>
      <c r="C96" s="18" t="n">
        <v>90000</v>
      </c>
      <c r="D96" s="19" t="n">
        <v>35400</v>
      </c>
      <c r="E96" s="19" t="n">
        <v>39782</v>
      </c>
      <c r="F96" s="0" t="s">
        <v>23</v>
      </c>
      <c r="G96" s="20" t="n">
        <v>39416</v>
      </c>
      <c r="H96" s="18" t="n">
        <v>90000</v>
      </c>
      <c r="I96" s="18" t="n">
        <v>90000</v>
      </c>
      <c r="J96" s="18" t="n">
        <v>90000</v>
      </c>
      <c r="K96" s="18" t="n">
        <v>90000</v>
      </c>
      <c r="L96" s="18" t="n">
        <v>90000</v>
      </c>
      <c r="M96" s="18" t="n">
        <v>90000</v>
      </c>
      <c r="N96" s="18" t="n">
        <v>90000</v>
      </c>
      <c r="O96" s="18" t="n">
        <v>90000</v>
      </c>
      <c r="P96" s="18" t="n">
        <v>90000</v>
      </c>
      <c r="Q96" s="18" t="n">
        <v>90000</v>
      </c>
      <c r="R96" s="18" t="n">
        <v>90000</v>
      </c>
      <c r="S96" s="18" t="n">
        <v>90000</v>
      </c>
    </row>
    <row r="97" customFormat="false" ht="12.75" hidden="false" customHeight="false" outlineLevel="0" collapsed="false">
      <c r="A97" s="0" t="n">
        <v>24568</v>
      </c>
      <c r="B97" s="0" t="s">
        <v>72</v>
      </c>
      <c r="C97" s="18" t="n">
        <v>32000</v>
      </c>
      <c r="D97" s="19" t="n">
        <v>35400</v>
      </c>
      <c r="E97" s="19" t="n">
        <v>37256</v>
      </c>
      <c r="F97" s="0" t="s">
        <v>23</v>
      </c>
      <c r="G97" s="21" t="s">
        <v>29</v>
      </c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</row>
    <row r="98" customFormat="false" ht="12.75" hidden="false" customHeight="false" outlineLevel="0" collapsed="false">
      <c r="A98" s="0" t="n">
        <v>24654</v>
      </c>
      <c r="B98" s="0" t="s">
        <v>20</v>
      </c>
      <c r="C98" s="18" t="n">
        <v>8000</v>
      </c>
      <c r="D98" s="19" t="n">
        <v>35400</v>
      </c>
      <c r="E98" s="19" t="n">
        <v>37256</v>
      </c>
      <c r="F98" s="0" t="s">
        <v>23</v>
      </c>
      <c r="G98" s="21" t="s">
        <v>29</v>
      </c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</row>
    <row r="99" customFormat="false" ht="13.5" hidden="false" customHeight="false" outlineLevel="0" collapsed="false">
      <c r="A99" s="0" t="n">
        <v>24809</v>
      </c>
      <c r="B99" s="0" t="s">
        <v>50</v>
      </c>
      <c r="C99" s="18" t="n">
        <v>20000</v>
      </c>
      <c r="D99" s="19" t="n">
        <v>35400</v>
      </c>
      <c r="E99" s="19" t="n">
        <v>37225</v>
      </c>
      <c r="F99" s="0" t="s">
        <v>23</v>
      </c>
      <c r="G99" s="21" t="s">
        <v>29</v>
      </c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</row>
    <row r="100" customFormat="false" ht="13.5" hidden="false" customHeight="false" outlineLevel="0" collapsed="false">
      <c r="A100" s="0" t="n">
        <v>25025</v>
      </c>
      <c r="B100" s="0" t="s">
        <v>27</v>
      </c>
      <c r="C100" s="18" t="n">
        <v>80000</v>
      </c>
      <c r="D100" s="19" t="n">
        <v>35400</v>
      </c>
      <c r="E100" s="19" t="n">
        <v>39051</v>
      </c>
      <c r="F100" s="0" t="s">
        <v>23</v>
      </c>
      <c r="G100" s="20" t="n">
        <v>38686</v>
      </c>
      <c r="H100" s="18" t="n">
        <v>60000</v>
      </c>
      <c r="I100" s="18" t="n">
        <v>60000</v>
      </c>
      <c r="J100" s="18" t="n">
        <v>60000</v>
      </c>
      <c r="K100" s="18" t="n">
        <v>60000</v>
      </c>
      <c r="L100" s="18" t="n">
        <v>60000</v>
      </c>
      <c r="M100" s="18" t="n">
        <v>60000</v>
      </c>
      <c r="N100" s="18" t="n">
        <v>60000</v>
      </c>
      <c r="O100" s="18" t="n">
        <v>60000</v>
      </c>
      <c r="P100" s="18" t="n">
        <v>60000</v>
      </c>
      <c r="Q100" s="18" t="n">
        <v>60000</v>
      </c>
      <c r="R100" s="47" t="n">
        <v>60000</v>
      </c>
      <c r="S100" s="18" t="n">
        <v>60000</v>
      </c>
    </row>
    <row r="101" customFormat="false" ht="12.75" hidden="false" customHeight="false" outlineLevel="0" collapsed="false">
      <c r="A101" s="0" t="n">
        <v>24670</v>
      </c>
      <c r="B101" s="0" t="s">
        <v>89</v>
      </c>
      <c r="C101" s="18" t="n">
        <v>10000</v>
      </c>
      <c r="D101" s="19" t="n">
        <v>35490</v>
      </c>
      <c r="E101" s="19" t="n">
        <v>39172</v>
      </c>
      <c r="F101" s="0" t="s">
        <v>23</v>
      </c>
      <c r="G101" s="20" t="n">
        <v>38807</v>
      </c>
      <c r="H101" s="18" t="n">
        <v>10000</v>
      </c>
      <c r="I101" s="18" t="n">
        <v>10000</v>
      </c>
      <c r="J101" s="18" t="n">
        <v>10000</v>
      </c>
      <c r="K101" s="18" t="n">
        <v>10000</v>
      </c>
      <c r="L101" s="18" t="n">
        <v>10000</v>
      </c>
      <c r="M101" s="18" t="n">
        <v>10000</v>
      </c>
      <c r="N101" s="18" t="n">
        <v>10000</v>
      </c>
      <c r="O101" s="18" t="n">
        <v>10000</v>
      </c>
      <c r="P101" s="18" t="n">
        <v>10000</v>
      </c>
      <c r="Q101" s="18" t="n">
        <v>10000</v>
      </c>
      <c r="R101" s="18" t="n">
        <v>10000</v>
      </c>
      <c r="S101" s="18" t="n">
        <v>10000</v>
      </c>
    </row>
    <row r="102" customFormat="false" ht="12.75" hidden="false" customHeight="false" outlineLevel="0" collapsed="false">
      <c r="A102" s="0" t="n">
        <v>25700</v>
      </c>
      <c r="B102" s="0" t="s">
        <v>37</v>
      </c>
      <c r="C102" s="18" t="n">
        <v>25000</v>
      </c>
      <c r="D102" s="19" t="n">
        <v>35796</v>
      </c>
      <c r="E102" s="19" t="n">
        <v>37621</v>
      </c>
      <c r="F102" s="0" t="s">
        <v>23</v>
      </c>
      <c r="G102" s="20" t="n">
        <v>37256</v>
      </c>
      <c r="H102" s="48" t="n">
        <v>25000</v>
      </c>
      <c r="I102" s="48" t="n">
        <v>25000</v>
      </c>
      <c r="J102" s="48" t="n">
        <v>25000</v>
      </c>
      <c r="K102" s="48" t="n">
        <v>25000</v>
      </c>
      <c r="L102" s="48" t="n">
        <v>25000</v>
      </c>
      <c r="M102" s="48" t="n">
        <v>25000</v>
      </c>
      <c r="N102" s="48" t="n">
        <v>25000</v>
      </c>
      <c r="O102" s="48" t="n">
        <v>25000</v>
      </c>
      <c r="P102" s="48" t="n">
        <v>25000</v>
      </c>
      <c r="Q102" s="48" t="n">
        <v>25000</v>
      </c>
      <c r="R102" s="48" t="n">
        <v>25000</v>
      </c>
      <c r="S102" s="48" t="n">
        <v>25000</v>
      </c>
    </row>
    <row r="103" customFormat="false" ht="12.75" hidden="false" customHeight="false" outlineLevel="0" collapsed="false">
      <c r="A103" s="0" t="n">
        <v>25923</v>
      </c>
      <c r="B103" s="0" t="s">
        <v>44</v>
      </c>
      <c r="C103" s="18" t="n">
        <v>20000</v>
      </c>
      <c r="D103" s="19" t="n">
        <v>35855</v>
      </c>
      <c r="E103" s="19" t="n">
        <v>39141</v>
      </c>
      <c r="F103" s="0" t="s">
        <v>23</v>
      </c>
      <c r="G103" s="20" t="n">
        <v>38776</v>
      </c>
      <c r="H103" s="18" t="n">
        <v>20000</v>
      </c>
      <c r="I103" s="18" t="n">
        <v>20000</v>
      </c>
      <c r="J103" s="18" t="n">
        <v>20000</v>
      </c>
      <c r="K103" s="18" t="n">
        <v>20000</v>
      </c>
      <c r="L103" s="18" t="n">
        <v>20000</v>
      </c>
      <c r="M103" s="18" t="n">
        <v>20000</v>
      </c>
      <c r="N103" s="18" t="n">
        <v>20000</v>
      </c>
      <c r="O103" s="18" t="n">
        <v>20000</v>
      </c>
      <c r="P103" s="18" t="n">
        <v>20000</v>
      </c>
      <c r="Q103" s="18" t="n">
        <v>20000</v>
      </c>
      <c r="R103" s="18" t="n">
        <v>20000</v>
      </c>
      <c r="S103" s="18" t="n">
        <v>20000</v>
      </c>
    </row>
    <row r="104" customFormat="false" ht="12.75" hidden="false" customHeight="false" outlineLevel="0" collapsed="false">
      <c r="A104" s="0" t="n">
        <v>26125</v>
      </c>
      <c r="B104" s="0" t="s">
        <v>92</v>
      </c>
      <c r="C104" s="18" t="n">
        <v>8600</v>
      </c>
      <c r="D104" s="19" t="n">
        <v>35947</v>
      </c>
      <c r="E104" s="19" t="n">
        <v>37772</v>
      </c>
      <c r="F104" s="0" t="s">
        <v>23</v>
      </c>
      <c r="G104" s="20" t="n">
        <v>37407</v>
      </c>
      <c r="H104" s="48" t="n">
        <v>8600</v>
      </c>
      <c r="I104" s="48" t="n">
        <v>8600</v>
      </c>
      <c r="J104" s="48" t="n">
        <v>8600</v>
      </c>
      <c r="K104" s="48" t="n">
        <v>8600</v>
      </c>
      <c r="L104" s="48" t="n">
        <v>8600</v>
      </c>
      <c r="M104" s="48" t="n">
        <v>8600</v>
      </c>
      <c r="N104" s="48" t="n">
        <v>8600</v>
      </c>
      <c r="O104" s="48" t="n">
        <v>8600</v>
      </c>
      <c r="P104" s="48" t="n">
        <v>8600</v>
      </c>
      <c r="Q104" s="48" t="n">
        <v>8600</v>
      </c>
      <c r="R104" s="48" t="n">
        <v>8600</v>
      </c>
      <c r="S104" s="48" t="n">
        <v>8600</v>
      </c>
    </row>
    <row r="105" customFormat="false" ht="12.75" hidden="false" customHeight="false" outlineLevel="0" collapsed="false">
      <c r="A105" s="0" t="n">
        <v>26371</v>
      </c>
      <c r="B105" s="0" t="s">
        <v>66</v>
      </c>
      <c r="C105" s="18" t="n">
        <v>25000</v>
      </c>
      <c r="D105" s="19" t="n">
        <v>36100</v>
      </c>
      <c r="E105" s="19" t="n">
        <v>39172</v>
      </c>
      <c r="F105" s="0" t="s">
        <v>23</v>
      </c>
      <c r="G105" s="20" t="n">
        <v>38807</v>
      </c>
      <c r="H105" s="18" t="n">
        <v>25000</v>
      </c>
      <c r="I105" s="18" t="n">
        <v>25000</v>
      </c>
      <c r="J105" s="18" t="n">
        <v>25000</v>
      </c>
      <c r="K105" s="18" t="n">
        <v>25000</v>
      </c>
      <c r="L105" s="18" t="n">
        <v>25000</v>
      </c>
      <c r="M105" s="18" t="n">
        <v>25000</v>
      </c>
      <c r="N105" s="18" t="n">
        <v>25000</v>
      </c>
      <c r="O105" s="18" t="n">
        <v>25000</v>
      </c>
      <c r="P105" s="18" t="n">
        <v>25000</v>
      </c>
      <c r="Q105" s="18" t="n">
        <v>25000</v>
      </c>
      <c r="R105" s="18" t="n">
        <v>25000</v>
      </c>
      <c r="S105" s="18" t="n">
        <v>25000</v>
      </c>
    </row>
    <row r="106" customFormat="false" ht="12.75" hidden="false" customHeight="false" outlineLevel="0" collapsed="false">
      <c r="A106" s="0" t="n">
        <v>26677</v>
      </c>
      <c r="B106" s="0" t="s">
        <v>87</v>
      </c>
      <c r="C106" s="18" t="n">
        <v>25000</v>
      </c>
      <c r="D106" s="19" t="n">
        <v>36251</v>
      </c>
      <c r="E106" s="19" t="n">
        <v>39172</v>
      </c>
      <c r="F106" s="0" t="s">
        <v>23</v>
      </c>
      <c r="G106" s="20" t="n">
        <v>38807</v>
      </c>
      <c r="H106" s="18" t="n">
        <v>25000</v>
      </c>
      <c r="I106" s="18" t="n">
        <v>25000</v>
      </c>
      <c r="J106" s="18" t="n">
        <v>25000</v>
      </c>
      <c r="K106" s="18" t="n">
        <v>25000</v>
      </c>
      <c r="L106" s="18" t="n">
        <v>25000</v>
      </c>
      <c r="M106" s="18" t="n">
        <v>25000</v>
      </c>
      <c r="N106" s="18" t="n">
        <v>25000</v>
      </c>
      <c r="O106" s="18" t="n">
        <v>25000</v>
      </c>
      <c r="P106" s="18" t="n">
        <v>25000</v>
      </c>
      <c r="Q106" s="18" t="n">
        <v>25000</v>
      </c>
      <c r="R106" s="18" t="n">
        <v>25000</v>
      </c>
      <c r="S106" s="18" t="n">
        <v>25000</v>
      </c>
    </row>
    <row r="107" customFormat="false" ht="12.75" hidden="false" customHeight="false" outlineLevel="0" collapsed="false">
      <c r="A107" s="0" t="n">
        <v>26960</v>
      </c>
      <c r="B107" s="0" t="s">
        <v>93</v>
      </c>
      <c r="C107" s="18" t="n">
        <v>20000</v>
      </c>
      <c r="D107" s="19" t="n">
        <v>36617</v>
      </c>
      <c r="E107" s="19" t="n">
        <v>38077</v>
      </c>
      <c r="F107" s="0" t="s">
        <v>23</v>
      </c>
      <c r="G107" s="20" t="n">
        <v>37711</v>
      </c>
      <c r="H107" s="48" t="n">
        <v>20000</v>
      </c>
      <c r="I107" s="48" t="n">
        <v>20000</v>
      </c>
      <c r="J107" s="48" t="n">
        <v>20000</v>
      </c>
      <c r="K107" s="48" t="n">
        <v>20000</v>
      </c>
      <c r="L107" s="48" t="n">
        <v>20000</v>
      </c>
      <c r="M107" s="48" t="n">
        <v>20000</v>
      </c>
      <c r="N107" s="48" t="n">
        <v>20000</v>
      </c>
      <c r="O107" s="48" t="n">
        <v>20000</v>
      </c>
      <c r="P107" s="48" t="n">
        <v>20000</v>
      </c>
      <c r="Q107" s="48" t="n">
        <v>20000</v>
      </c>
      <c r="R107" s="48" t="n">
        <v>20000</v>
      </c>
      <c r="S107" s="48" t="n">
        <v>20000</v>
      </c>
    </row>
    <row r="108" customFormat="false" ht="12.75" hidden="false" customHeight="false" outlineLevel="0" collapsed="false">
      <c r="A108" s="0" t="n">
        <v>26719</v>
      </c>
      <c r="B108" s="0" t="s">
        <v>96</v>
      </c>
      <c r="C108" s="18" t="n">
        <v>25000</v>
      </c>
      <c r="D108" s="19" t="n">
        <v>36647</v>
      </c>
      <c r="E108" s="19" t="n">
        <v>38472</v>
      </c>
      <c r="F108" s="0" t="s">
        <v>42</v>
      </c>
      <c r="G108" s="20"/>
      <c r="H108" s="18" t="n">
        <v>25000</v>
      </c>
      <c r="I108" s="18" t="n">
        <v>25000</v>
      </c>
      <c r="J108" s="18" t="n">
        <v>25000</v>
      </c>
      <c r="K108" s="18" t="n">
        <v>25000</v>
      </c>
    </row>
    <row r="109" customFormat="false" ht="12.75" hidden="false" customHeight="false" outlineLevel="0" collapsed="false">
      <c r="A109" s="0" t="n">
        <v>26813</v>
      </c>
      <c r="B109" s="0" t="s">
        <v>97</v>
      </c>
      <c r="C109" s="18" t="n">
        <v>3500</v>
      </c>
      <c r="D109" s="19" t="n">
        <v>36647</v>
      </c>
      <c r="E109" s="19" t="n">
        <v>39506</v>
      </c>
      <c r="F109" s="0" t="s">
        <v>42</v>
      </c>
      <c r="G109" s="24"/>
      <c r="H109" s="18" t="n">
        <v>3500</v>
      </c>
      <c r="I109" s="18" t="n">
        <v>3500</v>
      </c>
      <c r="J109" s="18" t="n">
        <v>3500</v>
      </c>
      <c r="K109" s="18" t="n">
        <v>3500</v>
      </c>
      <c r="L109" s="18" t="n">
        <v>3500</v>
      </c>
      <c r="M109" s="18" t="n">
        <v>3500</v>
      </c>
      <c r="N109" s="18" t="n">
        <v>3500</v>
      </c>
      <c r="O109" s="18" t="n">
        <v>3500</v>
      </c>
      <c r="P109" s="18" t="n">
        <v>3500</v>
      </c>
      <c r="Q109" s="18" t="n">
        <v>3500</v>
      </c>
      <c r="R109" s="18" t="n">
        <v>3500</v>
      </c>
      <c r="S109" s="18" t="n">
        <v>3500</v>
      </c>
    </row>
    <row r="110" customFormat="false" ht="12.75" hidden="false" customHeight="false" outlineLevel="0" collapsed="false">
      <c r="A110" s="0" t="n">
        <v>26816</v>
      </c>
      <c r="B110" s="0" t="s">
        <v>33</v>
      </c>
      <c r="C110" s="18" t="n">
        <v>21500</v>
      </c>
      <c r="D110" s="19" t="n">
        <v>36647</v>
      </c>
      <c r="E110" s="19" t="n">
        <v>38472</v>
      </c>
      <c r="F110" s="0" t="s">
        <v>42</v>
      </c>
      <c r="G110" s="21"/>
      <c r="H110" s="18" t="n">
        <v>21500</v>
      </c>
      <c r="I110" s="18" t="n">
        <v>21500</v>
      </c>
      <c r="J110" s="18" t="n">
        <v>21500</v>
      </c>
      <c r="K110" s="18" t="n">
        <v>21500</v>
      </c>
    </row>
    <row r="111" customFormat="false" ht="12.75" hidden="false" customHeight="false" outlineLevel="0" collapsed="false">
      <c r="A111" s="0" t="n">
        <v>26884</v>
      </c>
      <c r="B111" s="0" t="s">
        <v>87</v>
      </c>
      <c r="C111" s="18" t="n">
        <v>40000</v>
      </c>
      <c r="D111" s="19" t="n">
        <v>36647</v>
      </c>
      <c r="E111" s="19" t="n">
        <v>38656</v>
      </c>
      <c r="F111" s="0" t="s">
        <v>23</v>
      </c>
      <c r="G111" s="20" t="n">
        <v>38291</v>
      </c>
      <c r="H111" s="18" t="n">
        <v>40000</v>
      </c>
      <c r="I111" s="18" t="n">
        <v>40000</v>
      </c>
      <c r="J111" s="18" t="n">
        <v>40000</v>
      </c>
      <c r="K111" s="18" t="n">
        <v>40000</v>
      </c>
      <c r="L111" s="18" t="n">
        <v>40000</v>
      </c>
      <c r="M111" s="18" t="n">
        <v>40000</v>
      </c>
      <c r="N111" s="18" t="n">
        <v>40000</v>
      </c>
      <c r="O111" s="18" t="n">
        <v>40000</v>
      </c>
      <c r="P111" s="18" t="n">
        <v>40000</v>
      </c>
      <c r="Q111" s="18" t="n">
        <v>40000</v>
      </c>
      <c r="R111" s="48" t="n">
        <v>40000</v>
      </c>
      <c r="S111" s="48" t="n">
        <v>40000</v>
      </c>
    </row>
    <row r="112" customFormat="false" ht="12.75" hidden="false" customHeight="false" outlineLevel="0" collapsed="false">
      <c r="A112" s="0" t="n">
        <v>27457</v>
      </c>
      <c r="B112" s="0" t="s">
        <v>122</v>
      </c>
      <c r="C112" s="18" t="n">
        <v>13500</v>
      </c>
      <c r="D112" s="19" t="n">
        <v>37226</v>
      </c>
      <c r="E112" s="19" t="n">
        <v>37256</v>
      </c>
      <c r="F112" s="0" t="s">
        <v>42</v>
      </c>
      <c r="G112" s="21"/>
    </row>
    <row r="113" customFormat="false" ht="12.75" hidden="false" customHeight="false" outlineLevel="0" collapsed="false">
      <c r="A113" s="0" t="n">
        <v>27534</v>
      </c>
      <c r="B113" s="0" t="s">
        <v>121</v>
      </c>
      <c r="C113" s="18" t="n">
        <v>32500</v>
      </c>
      <c r="D113" s="19" t="n">
        <v>37257</v>
      </c>
      <c r="E113" s="19" t="n">
        <v>37986</v>
      </c>
      <c r="F113" s="19" t="s">
        <v>23</v>
      </c>
      <c r="G113" s="19" t="n">
        <v>37802</v>
      </c>
      <c r="H113" s="48" t="n">
        <v>32500</v>
      </c>
      <c r="I113" s="48" t="n">
        <v>32500</v>
      </c>
      <c r="J113" s="48" t="n">
        <v>32500</v>
      </c>
      <c r="K113" s="48" t="n">
        <v>32500</v>
      </c>
      <c r="L113" s="48" t="n">
        <v>32500</v>
      </c>
      <c r="M113" s="48" t="n">
        <v>32500</v>
      </c>
      <c r="N113" s="48" t="n">
        <v>32500</v>
      </c>
      <c r="O113" s="48" t="n">
        <v>32500</v>
      </c>
      <c r="P113" s="48" t="n">
        <v>32500</v>
      </c>
      <c r="Q113" s="48" t="n">
        <v>32500</v>
      </c>
      <c r="R113" s="48" t="n">
        <v>32500</v>
      </c>
      <c r="S113" s="48" t="n">
        <v>32500</v>
      </c>
    </row>
    <row r="114" customFormat="false" ht="12.75" hidden="false" customHeight="false" outlineLevel="0" collapsed="false">
      <c r="A114" s="0" t="n">
        <v>27454</v>
      </c>
      <c r="B114" s="0" t="s">
        <v>103</v>
      </c>
      <c r="C114" s="18" t="n">
        <v>27500</v>
      </c>
      <c r="D114" s="19" t="n">
        <v>37257</v>
      </c>
      <c r="E114" s="19" t="n">
        <v>37621</v>
      </c>
      <c r="F114" s="0" t="s">
        <v>42</v>
      </c>
      <c r="G114" s="21"/>
    </row>
    <row r="115" customFormat="false" ht="12.75" hidden="false" customHeight="false" outlineLevel="0" collapsed="false">
      <c r="A115" s="0" t="n">
        <v>27456</v>
      </c>
      <c r="B115" s="0" t="s">
        <v>122</v>
      </c>
      <c r="C115" s="18" t="n">
        <v>21500</v>
      </c>
      <c r="D115" s="19" t="n">
        <v>37561</v>
      </c>
      <c r="E115" s="19" t="n">
        <v>37621</v>
      </c>
      <c r="F115" s="0" t="s">
        <v>42</v>
      </c>
      <c r="G115" s="21"/>
    </row>
    <row r="116" customFormat="false" ht="12.75" hidden="false" customHeight="false" outlineLevel="0" collapsed="false">
      <c r="A116" s="0" t="n">
        <v>27453</v>
      </c>
      <c r="B116" s="0" t="s">
        <v>122</v>
      </c>
      <c r="C116" s="18" t="n">
        <v>35000</v>
      </c>
      <c r="D116" s="19" t="n">
        <v>37622</v>
      </c>
      <c r="E116" s="19" t="n">
        <v>37986</v>
      </c>
      <c r="F116" s="0" t="s">
        <v>42</v>
      </c>
      <c r="G116" s="21"/>
    </row>
    <row r="117" customFormat="false" ht="12.75" hidden="false" customHeight="false" outlineLevel="0" collapsed="false">
      <c r="A117" s="0" t="n">
        <v>27458</v>
      </c>
      <c r="B117" s="0" t="s">
        <v>124</v>
      </c>
      <c r="C117" s="18" t="n">
        <v>14000</v>
      </c>
      <c r="D117" s="19" t="n">
        <v>37622</v>
      </c>
      <c r="E117" s="19" t="n">
        <v>38717</v>
      </c>
      <c r="F117" s="0" t="s">
        <v>42</v>
      </c>
      <c r="G117" s="21"/>
    </row>
    <row r="118" customFormat="false" ht="12.75" hidden="false" customHeight="false" outlineLevel="0" collapsed="false">
      <c r="A118" s="0" t="n">
        <v>27566</v>
      </c>
      <c r="B118" s="0" t="s">
        <v>80</v>
      </c>
      <c r="C118" s="18" t="n">
        <v>20000</v>
      </c>
      <c r="D118" s="19" t="n">
        <v>37316</v>
      </c>
      <c r="E118" s="19" t="n">
        <v>39172</v>
      </c>
      <c r="F118" s="0" t="s">
        <v>23</v>
      </c>
      <c r="G118" s="20" t="n">
        <v>38807</v>
      </c>
      <c r="H118" s="18" t="n">
        <v>20000</v>
      </c>
      <c r="I118" s="18" t="n">
        <v>20000</v>
      </c>
      <c r="J118" s="18" t="n">
        <v>20000</v>
      </c>
      <c r="K118" s="18" t="n">
        <v>20000</v>
      </c>
      <c r="L118" s="18" t="n">
        <v>20000</v>
      </c>
      <c r="M118" s="18" t="n">
        <v>20000</v>
      </c>
      <c r="N118" s="18" t="n">
        <v>20000</v>
      </c>
      <c r="O118" s="18" t="n">
        <v>20000</v>
      </c>
      <c r="P118" s="18" t="n">
        <v>20000</v>
      </c>
      <c r="Q118" s="18" t="n">
        <v>20000</v>
      </c>
      <c r="R118" s="18" t="n">
        <v>20000</v>
      </c>
      <c r="S118" s="18" t="n">
        <v>20000</v>
      </c>
    </row>
    <row r="119" customFormat="false" ht="12.75" hidden="false" customHeight="false" outlineLevel="0" collapsed="false">
      <c r="A119" s="21" t="n">
        <v>27504</v>
      </c>
      <c r="B119" s="0" t="s">
        <v>33</v>
      </c>
      <c r="C119" s="23" t="n">
        <v>35000</v>
      </c>
      <c r="D119" s="20" t="n">
        <v>37987</v>
      </c>
      <c r="E119" s="20" t="n">
        <v>38717</v>
      </c>
      <c r="F119" s="0" t="s">
        <v>42</v>
      </c>
      <c r="G119" s="21"/>
      <c r="H119" s="54" t="n">
        <v>35000</v>
      </c>
      <c r="I119" s="54" t="n">
        <v>35000</v>
      </c>
      <c r="J119" s="54" t="n">
        <v>35000</v>
      </c>
      <c r="K119" s="54" t="n">
        <v>35000</v>
      </c>
      <c r="L119" s="54" t="n">
        <v>35000</v>
      </c>
      <c r="M119" s="54" t="n">
        <v>35000</v>
      </c>
      <c r="N119" s="54" t="n">
        <v>35000</v>
      </c>
      <c r="O119" s="54" t="n">
        <v>35000</v>
      </c>
      <c r="P119" s="54" t="n">
        <v>35000</v>
      </c>
      <c r="Q119" s="54" t="n">
        <v>35000</v>
      </c>
      <c r="R119" s="54" t="n">
        <v>35000</v>
      </c>
      <c r="S119" s="54" t="n">
        <v>35000</v>
      </c>
    </row>
    <row r="120" customFormat="false" ht="12.75" hidden="false" customHeight="false" outlineLevel="0" collapsed="false">
      <c r="G120" s="15"/>
      <c r="H120" s="18" t="n">
        <f aca="false">SUM(H91:H119)</f>
        <v>837446</v>
      </c>
      <c r="I120" s="18" t="n">
        <f aca="false">SUM(I91:I119)</f>
        <v>837446</v>
      </c>
      <c r="J120" s="18" t="n">
        <f aca="false">SUM(J91:J119)</f>
        <v>837446</v>
      </c>
      <c r="K120" s="18" t="n">
        <f aca="false">SUM(K91:K119)</f>
        <v>837446</v>
      </c>
      <c r="L120" s="18" t="n">
        <f aca="false">SUM(L91:L119)</f>
        <v>790946</v>
      </c>
      <c r="M120" s="18" t="n">
        <f aca="false">SUM(M91:M119)</f>
        <v>790946</v>
      </c>
      <c r="N120" s="18" t="n">
        <f aca="false">SUM(N91:N119)</f>
        <v>790946</v>
      </c>
      <c r="O120" s="18" t="n">
        <f aca="false">SUM(O91:O119)</f>
        <v>790946</v>
      </c>
      <c r="P120" s="18" t="n">
        <f aca="false">SUM(P91:P119)</f>
        <v>790946</v>
      </c>
      <c r="Q120" s="18" t="n">
        <f aca="false">SUM(Q91:Q119)</f>
        <v>790946</v>
      </c>
      <c r="R120" s="18" t="n">
        <f aca="false">SUM(R91:R119)</f>
        <v>790946</v>
      </c>
      <c r="S120" s="18" t="n">
        <f aca="false">SUM(S91:S119)</f>
        <v>790946</v>
      </c>
    </row>
    <row r="121" customFormat="false" ht="12.75" hidden="false" customHeight="false" outlineLevel="0" collapsed="false">
      <c r="D121" s="19"/>
      <c r="E121" s="19"/>
      <c r="G121" s="20"/>
    </row>
    <row r="122" customFormat="false" ht="12.75" hidden="false" customHeight="false" outlineLevel="0" collapsed="false">
      <c r="C122" s="55" t="s">
        <v>134</v>
      </c>
      <c r="E122" s="19"/>
      <c r="G122" s="20"/>
      <c r="H122" s="59" t="n">
        <f aca="false">850000-H120</f>
        <v>12554</v>
      </c>
      <c r="I122" s="59" t="n">
        <f aca="false">850000-I120</f>
        <v>12554</v>
      </c>
      <c r="J122" s="59" t="n">
        <f aca="false">850000-J120</f>
        <v>12554</v>
      </c>
      <c r="K122" s="59" t="n">
        <f aca="false">850000-K120</f>
        <v>12554</v>
      </c>
      <c r="L122" s="59" t="n">
        <f aca="false">850000-L120</f>
        <v>59054</v>
      </c>
      <c r="M122" s="59" t="n">
        <f aca="false">850000-M120</f>
        <v>59054</v>
      </c>
      <c r="N122" s="59" t="n">
        <f aca="false">850000-N120</f>
        <v>59054</v>
      </c>
      <c r="O122" s="59" t="n">
        <f aca="false">850000-O120</f>
        <v>59054</v>
      </c>
      <c r="P122" s="59" t="n">
        <f aca="false">850000-P120</f>
        <v>59054</v>
      </c>
      <c r="Q122" s="59" t="n">
        <f aca="false">850000-Q120</f>
        <v>59054</v>
      </c>
      <c r="R122" s="59" t="n">
        <f aca="false">850000-R120</f>
        <v>59054</v>
      </c>
      <c r="S122" s="59" t="n">
        <f aca="false">850000-S120</f>
        <v>59054</v>
      </c>
    </row>
    <row r="123" customFormat="false" ht="12.75" hidden="false" customHeight="false" outlineLevel="0" collapsed="false">
      <c r="E123" s="19"/>
      <c r="G123" s="20"/>
    </row>
    <row r="124" customFormat="false" ht="12.75" hidden="false" customHeight="false" outlineLevel="0" collapsed="false">
      <c r="C124" s="55" t="s">
        <v>135</v>
      </c>
      <c r="E124" s="19"/>
      <c r="F124" s="19"/>
      <c r="G124" s="20"/>
      <c r="H124" s="18" t="n">
        <f aca="false">H102+H104+H95+H113+H107</f>
        <v>87446</v>
      </c>
      <c r="I124" s="18" t="n">
        <f aca="false">I102+I104+I95+I113+I107+I93</f>
        <v>87446</v>
      </c>
      <c r="J124" s="18" t="n">
        <f aca="false">J102+J104+J95+J113+J107+J93</f>
        <v>87446</v>
      </c>
      <c r="K124" s="18" t="n">
        <f aca="false">K102+K104+K95+K113+K107+K93</f>
        <v>87446</v>
      </c>
      <c r="L124" s="18" t="n">
        <f aca="false">L102+L104+L95+L113+L107+L93</f>
        <v>87446</v>
      </c>
      <c r="M124" s="18" t="n">
        <f aca="false">M102+M104+M95+M113+M107+M93</f>
        <v>87446</v>
      </c>
      <c r="N124" s="18" t="n">
        <f aca="false">N102+N104+N95+N113+N107+N93</f>
        <v>87446</v>
      </c>
      <c r="O124" s="18" t="n">
        <f aca="false">O102+O104+O95+O113+O107+O93</f>
        <v>87446</v>
      </c>
      <c r="P124" s="18" t="n">
        <f aca="false">P102+P104+P95+P113+P107+P93</f>
        <v>87446</v>
      </c>
      <c r="Q124" s="18" t="n">
        <f aca="false">Q102+Q104+Q95+Q113+Q107+Q93</f>
        <v>87446</v>
      </c>
      <c r="R124" s="18" t="n">
        <f aca="false">R102+R104+R95+R113+R107+R93+R91+R111</f>
        <v>327446</v>
      </c>
      <c r="S124" s="18" t="n">
        <f aca="false">S102+S104+S95+S113+S107+S93+S91+S111</f>
        <v>327446</v>
      </c>
    </row>
    <row r="125" customFormat="false" ht="12.75" hidden="false" customHeight="false" outlineLevel="0" collapsed="false">
      <c r="E125" s="19"/>
      <c r="G125" s="20"/>
    </row>
    <row r="126" customFormat="false" ht="12.75" hidden="false" customHeight="false" outlineLevel="0" collapsed="false">
      <c r="C126" s="55" t="s">
        <v>136</v>
      </c>
      <c r="E126" s="19"/>
      <c r="G126" s="20"/>
      <c r="H126" s="18" t="n">
        <f aca="false">SUM(H91:H119)-(H102+H104+H95+H113+H107+H93)</f>
        <v>750000</v>
      </c>
      <c r="I126" s="18" t="n">
        <f aca="false">SUM(I91:I119)-(I102+I104+I95+I113+I107+I93)</f>
        <v>750000</v>
      </c>
      <c r="J126" s="18" t="n">
        <f aca="false">SUM(J91:J119)-(J102+J104+J95+J113+J107+J93)</f>
        <v>750000</v>
      </c>
      <c r="K126" s="18" t="n">
        <f aca="false">SUM(K91:K119)-(K102+K104+K95+K113+K107+K93)</f>
        <v>750000</v>
      </c>
      <c r="L126" s="18" t="n">
        <f aca="false">SUM(L91:L119)-(L102+L104+L95+L113+L107+L93)</f>
        <v>703500</v>
      </c>
      <c r="M126" s="18" t="n">
        <f aca="false">SUM(M91:M119)-(M102+M104+M95+M113+M107+M93)</f>
        <v>703500</v>
      </c>
      <c r="N126" s="18" t="n">
        <f aca="false">SUM(N91:N119)-(N102+N104+N95+N113+N107+N93)</f>
        <v>703500</v>
      </c>
      <c r="O126" s="18" t="n">
        <f aca="false">SUM(O91:O119)-(O102+O104+O95+O113+O107+O93)</f>
        <v>703500</v>
      </c>
      <c r="P126" s="18" t="n">
        <f aca="false">SUM(P91:P119)-(P102+P104+P95+P113+P107+P93)</f>
        <v>703500</v>
      </c>
      <c r="Q126" s="18" t="n">
        <f aca="false">SUM(Q91:Q119)-(Q102+Q104+Q95+Q113+Q107+Q93)</f>
        <v>703500</v>
      </c>
      <c r="R126" s="18" t="n">
        <f aca="false">SUM(R91:R119)-(R102+R104+R95+R113+R107+R93+R111+R91)</f>
        <v>463500</v>
      </c>
      <c r="S126" s="18" t="n">
        <f aca="false">SUM(S91:S119)-(S102+S104+S95+S113+S107+S93+S111+S91)</f>
        <v>463500</v>
      </c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&amp;L&amp;D&amp;CSan Juan Capacity 2001-2005
ROFR Rights</oddHeader>
    <oddFooter/>
  </headerFooter>
  <rowBreaks count="2" manualBreakCount="2">
    <brk id="45" man="true" max="16383" min="0"/>
    <brk id="87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P127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4" min="4" style="0" width="9.28"/>
    <col collapsed="false" customWidth="true" hidden="false" outlineLevel="0" max="5" min="5" style="0" width="9.85"/>
    <col collapsed="false" customWidth="true" hidden="false" outlineLevel="0" max="6" min="6" style="0" width="10.71"/>
    <col collapsed="false" customWidth="true" hidden="false" outlineLevel="0" max="8" min="8" style="0" width="10.71"/>
    <col collapsed="false" customWidth="true" hidden="false" outlineLevel="0" max="26" min="9" style="0" width="9.28"/>
  </cols>
  <sheetData>
    <row r="1" customFormat="false" ht="12.75" hidden="false" customHeight="false" outlineLevel="0" collapsed="false">
      <c r="A1" s="60" t="s">
        <v>138</v>
      </c>
    </row>
    <row r="2" customFormat="false" ht="12.75" hidden="false" customHeight="false" outlineLevel="0" collapsed="false">
      <c r="A2" s="60" t="s">
        <v>139</v>
      </c>
    </row>
    <row r="4" customFormat="false" ht="12.75" hidden="false" customHeight="false" outlineLevel="0" collapsed="false">
      <c r="A4" s="0" t="s">
        <v>140</v>
      </c>
    </row>
    <row r="9" customFormat="false" ht="12.75" hidden="false" customHeight="false" outlineLevel="0" collapsed="false">
      <c r="A9" s="11" t="s">
        <v>141</v>
      </c>
      <c r="B9" s="14"/>
      <c r="C9" s="14"/>
      <c r="D9" s="14"/>
      <c r="E9" s="14"/>
      <c r="F9" s="14"/>
      <c r="G9" s="14"/>
      <c r="H9" s="15"/>
    </row>
    <row r="10" customFormat="false" ht="13.5" hidden="false" customHeight="false" outlineLevel="0" collapsed="false">
      <c r="B10" s="14"/>
      <c r="C10" s="14"/>
      <c r="D10" s="14"/>
      <c r="E10" s="14"/>
      <c r="F10" s="14"/>
      <c r="G10" s="14"/>
      <c r="H10" s="15"/>
    </row>
    <row r="11" customFormat="false" ht="13.5" hidden="false" customHeight="false" outlineLevel="0" collapsed="false">
      <c r="B11" s="21" t="s">
        <v>10</v>
      </c>
      <c r="C11" s="0" t="s">
        <v>11</v>
      </c>
      <c r="D11" s="21" t="s">
        <v>130</v>
      </c>
      <c r="E11" s="0" t="s">
        <v>131</v>
      </c>
      <c r="F11" s="0" t="s">
        <v>13</v>
      </c>
      <c r="G11" s="0" t="s">
        <v>4</v>
      </c>
      <c r="H11" s="43" t="s">
        <v>132</v>
      </c>
      <c r="I11" s="46" t="n">
        <v>36892</v>
      </c>
      <c r="J11" s="46" t="n">
        <v>36923</v>
      </c>
      <c r="K11" s="46" t="n">
        <v>36951</v>
      </c>
      <c r="L11" s="46" t="n">
        <v>36982</v>
      </c>
      <c r="M11" s="46" t="n">
        <v>37012</v>
      </c>
      <c r="N11" s="46" t="n">
        <v>37043</v>
      </c>
      <c r="O11" s="46" t="n">
        <v>37073</v>
      </c>
      <c r="P11" s="46" t="n">
        <v>37104</v>
      </c>
      <c r="Q11" s="46" t="n">
        <v>37135</v>
      </c>
      <c r="R11" s="46" t="n">
        <v>37165</v>
      </c>
      <c r="S11" s="46" t="n">
        <v>37196</v>
      </c>
      <c r="T11" s="46" t="n">
        <v>37226</v>
      </c>
      <c r="U11" s="46" t="n">
        <v>37257</v>
      </c>
      <c r="V11" s="46" t="n">
        <v>37288</v>
      </c>
      <c r="W11" s="46" t="n">
        <v>37316</v>
      </c>
      <c r="X11" s="46" t="n">
        <v>37347</v>
      </c>
      <c r="Y11" s="46" t="n">
        <v>37377</v>
      </c>
      <c r="Z11" s="46" t="n">
        <v>37408</v>
      </c>
      <c r="AA11" s="46" t="n">
        <v>37438</v>
      </c>
      <c r="AB11" s="46" t="n">
        <v>37469</v>
      </c>
      <c r="AC11" s="46" t="n">
        <v>37500</v>
      </c>
      <c r="AD11" s="46" t="n">
        <v>37530</v>
      </c>
      <c r="AE11" s="46" t="n">
        <v>37561</v>
      </c>
      <c r="AF11" s="46" t="n">
        <v>37591</v>
      </c>
      <c r="AG11" s="46" t="n">
        <v>37622</v>
      </c>
      <c r="AH11" s="46" t="n">
        <v>37653</v>
      </c>
      <c r="AI11" s="46" t="n">
        <v>37681</v>
      </c>
      <c r="AJ11" s="46" t="n">
        <v>37712</v>
      </c>
      <c r="AK11" s="46" t="n">
        <v>37742</v>
      </c>
      <c r="AL11" s="46" t="n">
        <v>37773</v>
      </c>
      <c r="AM11" s="46" t="n">
        <v>37803</v>
      </c>
      <c r="AN11" s="46" t="n">
        <v>37834</v>
      </c>
      <c r="AO11" s="46" t="n">
        <v>37865</v>
      </c>
      <c r="AP11" s="46" t="n">
        <v>37895</v>
      </c>
      <c r="AQ11" s="46" t="n">
        <v>37926</v>
      </c>
      <c r="AR11" s="46" t="n">
        <v>37956</v>
      </c>
      <c r="AS11" s="46" t="n">
        <v>37987</v>
      </c>
      <c r="AT11" s="46" t="n">
        <v>38018</v>
      </c>
      <c r="AU11" s="46" t="n">
        <v>38047</v>
      </c>
      <c r="AV11" s="46" t="n">
        <v>38078</v>
      </c>
      <c r="AW11" s="46" t="n">
        <v>38108</v>
      </c>
      <c r="AX11" s="46" t="n">
        <v>38139</v>
      </c>
      <c r="AY11" s="46" t="n">
        <v>38169</v>
      </c>
      <c r="AZ11" s="46" t="n">
        <v>38200</v>
      </c>
      <c r="BA11" s="46" t="n">
        <v>38231</v>
      </c>
      <c r="BB11" s="46" t="n">
        <v>38261</v>
      </c>
      <c r="BC11" s="46" t="n">
        <v>38292</v>
      </c>
      <c r="BD11" s="46" t="n">
        <v>38322</v>
      </c>
      <c r="BE11" s="46" t="n">
        <v>38353</v>
      </c>
      <c r="BF11" s="46" t="n">
        <v>38384</v>
      </c>
      <c r="BG11" s="46" t="n">
        <v>38412</v>
      </c>
      <c r="BH11" s="46" t="n">
        <v>38443</v>
      </c>
      <c r="BI11" s="46" t="n">
        <v>38473</v>
      </c>
      <c r="BJ11" s="46" t="n">
        <v>38504</v>
      </c>
      <c r="BK11" s="46" t="n">
        <v>38534</v>
      </c>
      <c r="BL11" s="46" t="n">
        <v>38565</v>
      </c>
      <c r="BM11" s="46" t="n">
        <v>38596</v>
      </c>
      <c r="BN11" s="46" t="n">
        <v>38626</v>
      </c>
      <c r="BO11" s="46" t="n">
        <v>38657</v>
      </c>
      <c r="BP11" s="46" t="n">
        <v>38687</v>
      </c>
    </row>
    <row r="12" customFormat="false" ht="13.5" hidden="false" customHeight="false" outlineLevel="0" collapsed="false">
      <c r="B12" s="15"/>
      <c r="C12" s="14"/>
      <c r="D12" s="15"/>
      <c r="E12" s="15"/>
      <c r="F12" s="15"/>
      <c r="G12" s="14"/>
      <c r="H12" s="15"/>
    </row>
    <row r="13" customFormat="false" ht="13.5" hidden="false" customHeight="false" outlineLevel="0" collapsed="false">
      <c r="B13" s="14" t="n">
        <v>24924</v>
      </c>
      <c r="C13" s="14" t="s">
        <v>20</v>
      </c>
      <c r="D13" s="49" t="n">
        <v>25000</v>
      </c>
      <c r="E13" s="61" t="n">
        <v>35309</v>
      </c>
      <c r="F13" s="61" t="n">
        <v>38017</v>
      </c>
      <c r="G13" s="14" t="s">
        <v>23</v>
      </c>
      <c r="H13" s="28" t="n">
        <v>37652</v>
      </c>
      <c r="I13" s="53"/>
      <c r="K13" s="49" t="n">
        <v>25000</v>
      </c>
      <c r="L13" s="49" t="n">
        <v>25000</v>
      </c>
      <c r="M13" s="49" t="n">
        <v>25000</v>
      </c>
      <c r="N13" s="49" t="n">
        <v>25000</v>
      </c>
      <c r="O13" s="49" t="n">
        <v>25000</v>
      </c>
      <c r="P13" s="49" t="n">
        <v>25000</v>
      </c>
      <c r="Q13" s="49" t="n">
        <v>25000</v>
      </c>
      <c r="R13" s="49" t="n">
        <v>25000</v>
      </c>
      <c r="S13" s="49" t="n">
        <v>25000</v>
      </c>
      <c r="T13" s="49" t="n">
        <v>25000</v>
      </c>
      <c r="U13" s="49" t="n">
        <v>25000</v>
      </c>
      <c r="V13" s="49" t="n">
        <v>25000</v>
      </c>
      <c r="W13" s="49" t="n">
        <v>25000</v>
      </c>
      <c r="X13" s="49" t="n">
        <v>25000</v>
      </c>
      <c r="Y13" s="49" t="n">
        <v>25000</v>
      </c>
      <c r="Z13" s="49" t="n">
        <v>25000</v>
      </c>
      <c r="AA13" s="49" t="n">
        <v>25000</v>
      </c>
      <c r="AB13" s="49" t="n">
        <v>25000</v>
      </c>
      <c r="AC13" s="49" t="n">
        <v>25000</v>
      </c>
      <c r="AD13" s="49" t="n">
        <v>25000</v>
      </c>
      <c r="AE13" s="49" t="n">
        <v>25000</v>
      </c>
      <c r="AF13" s="49" t="n">
        <v>25000</v>
      </c>
      <c r="AG13" s="47" t="n">
        <v>25000</v>
      </c>
      <c r="AH13" s="49" t="n">
        <v>25000</v>
      </c>
      <c r="AI13" s="49" t="n">
        <v>25000</v>
      </c>
      <c r="AJ13" s="49" t="n">
        <v>25000</v>
      </c>
      <c r="AK13" s="49" t="n">
        <v>25000</v>
      </c>
      <c r="AL13" s="49" t="n">
        <v>25000</v>
      </c>
      <c r="AM13" s="49" t="n">
        <v>25000</v>
      </c>
      <c r="AN13" s="49" t="n">
        <v>25000</v>
      </c>
      <c r="AO13" s="49" t="n">
        <v>25000</v>
      </c>
      <c r="AP13" s="49" t="n">
        <v>25000</v>
      </c>
      <c r="AQ13" s="49" t="n">
        <v>25000</v>
      </c>
      <c r="AR13" s="49" t="n">
        <v>25000</v>
      </c>
      <c r="AS13" s="49" t="n">
        <v>25000</v>
      </c>
      <c r="AT13" s="62" t="n">
        <v>25000</v>
      </c>
      <c r="AU13" s="62" t="n">
        <v>25000</v>
      </c>
      <c r="AV13" s="62" t="n">
        <v>25000</v>
      </c>
      <c r="AW13" s="62" t="n">
        <v>25000</v>
      </c>
      <c r="AX13" s="62" t="n">
        <v>25000</v>
      </c>
      <c r="AY13" s="62" t="n">
        <v>25000</v>
      </c>
      <c r="AZ13" s="62" t="n">
        <v>25000</v>
      </c>
      <c r="BA13" s="62" t="n">
        <v>25000</v>
      </c>
      <c r="BB13" s="62" t="n">
        <v>25000</v>
      </c>
      <c r="BC13" s="62" t="n">
        <v>25000</v>
      </c>
      <c r="BD13" s="62" t="n">
        <v>25000</v>
      </c>
      <c r="BE13" s="62" t="n">
        <v>25000</v>
      </c>
      <c r="BF13" s="62" t="n">
        <v>25000</v>
      </c>
      <c r="BG13" s="62" t="n">
        <v>25000</v>
      </c>
      <c r="BH13" s="62" t="n">
        <v>25000</v>
      </c>
      <c r="BI13" s="62" t="n">
        <v>25000</v>
      </c>
      <c r="BJ13" s="62" t="n">
        <v>25000</v>
      </c>
      <c r="BK13" s="62" t="n">
        <v>25000</v>
      </c>
      <c r="BL13" s="62" t="n">
        <v>25000</v>
      </c>
      <c r="BM13" s="62" t="n">
        <v>25000</v>
      </c>
      <c r="BN13" s="62" t="n">
        <v>25000</v>
      </c>
      <c r="BO13" s="62" t="n">
        <v>25000</v>
      </c>
      <c r="BP13" s="62" t="n">
        <v>25000</v>
      </c>
    </row>
    <row r="14" customFormat="false" ht="13.5" hidden="false" customHeight="false" outlineLevel="0" collapsed="false">
      <c r="B14" s="14" t="n">
        <v>24925</v>
      </c>
      <c r="C14" s="14" t="s">
        <v>24</v>
      </c>
      <c r="D14" s="49" t="n">
        <v>100000</v>
      </c>
      <c r="E14" s="61" t="n">
        <v>35309</v>
      </c>
      <c r="F14" s="61" t="n">
        <v>38017</v>
      </c>
      <c r="G14" s="14" t="s">
        <v>23</v>
      </c>
      <c r="H14" s="28" t="n">
        <v>37652</v>
      </c>
      <c r="K14" s="49" t="n">
        <v>100000</v>
      </c>
      <c r="L14" s="49" t="n">
        <v>100000</v>
      </c>
      <c r="M14" s="49" t="n">
        <v>100000</v>
      </c>
      <c r="N14" s="49" t="n">
        <v>100000</v>
      </c>
      <c r="O14" s="49" t="n">
        <v>100000</v>
      </c>
      <c r="P14" s="49" t="n">
        <v>100000</v>
      </c>
      <c r="Q14" s="49" t="n">
        <v>100000</v>
      </c>
      <c r="R14" s="49" t="n">
        <v>100000</v>
      </c>
      <c r="S14" s="49" t="n">
        <v>100000</v>
      </c>
      <c r="T14" s="49" t="n">
        <v>100000</v>
      </c>
      <c r="U14" s="49" t="n">
        <v>100000</v>
      </c>
      <c r="V14" s="49" t="n">
        <v>100000</v>
      </c>
      <c r="W14" s="49" t="n">
        <v>100000</v>
      </c>
      <c r="X14" s="49" t="n">
        <v>100000</v>
      </c>
      <c r="Y14" s="49" t="n">
        <v>100000</v>
      </c>
      <c r="Z14" s="49" t="n">
        <v>100000</v>
      </c>
      <c r="AA14" s="49" t="n">
        <v>100000</v>
      </c>
      <c r="AB14" s="49" t="n">
        <v>100000</v>
      </c>
      <c r="AC14" s="49" t="n">
        <v>100000</v>
      </c>
      <c r="AD14" s="49" t="n">
        <v>100000</v>
      </c>
      <c r="AE14" s="49" t="n">
        <v>100000</v>
      </c>
      <c r="AF14" s="49" t="n">
        <v>100000</v>
      </c>
      <c r="AG14" s="47" t="n">
        <v>100000</v>
      </c>
      <c r="AH14" s="49" t="n">
        <v>100000</v>
      </c>
      <c r="AI14" s="49" t="n">
        <v>100000</v>
      </c>
      <c r="AJ14" s="49" t="n">
        <v>100000</v>
      </c>
      <c r="AK14" s="49" t="n">
        <v>100000</v>
      </c>
      <c r="AL14" s="49" t="n">
        <v>100000</v>
      </c>
      <c r="AM14" s="49" t="n">
        <v>100000</v>
      </c>
      <c r="AN14" s="49" t="n">
        <v>100000</v>
      </c>
      <c r="AO14" s="49" t="n">
        <v>100000</v>
      </c>
      <c r="AP14" s="49" t="n">
        <v>100000</v>
      </c>
      <c r="AQ14" s="49" t="n">
        <v>100000</v>
      </c>
      <c r="AR14" s="49" t="n">
        <v>100000</v>
      </c>
      <c r="AS14" s="49" t="n">
        <v>100000</v>
      </c>
      <c r="AT14" s="62" t="n">
        <v>100000</v>
      </c>
      <c r="AU14" s="62" t="n">
        <v>100000</v>
      </c>
      <c r="AV14" s="62" t="n">
        <v>100000</v>
      </c>
      <c r="AW14" s="62" t="n">
        <v>100000</v>
      </c>
      <c r="AX14" s="62" t="n">
        <v>100000</v>
      </c>
      <c r="AY14" s="62" t="n">
        <v>100000</v>
      </c>
      <c r="AZ14" s="62" t="n">
        <v>100000</v>
      </c>
      <c r="BA14" s="62" t="n">
        <v>100000</v>
      </c>
      <c r="BB14" s="62" t="n">
        <v>100000</v>
      </c>
      <c r="BC14" s="62" t="n">
        <v>100000</v>
      </c>
      <c r="BD14" s="62" t="n">
        <v>100000</v>
      </c>
      <c r="BE14" s="62" t="n">
        <v>100000</v>
      </c>
      <c r="BF14" s="62" t="n">
        <v>100000</v>
      </c>
      <c r="BG14" s="62" t="n">
        <v>100000</v>
      </c>
      <c r="BH14" s="62" t="n">
        <v>100000</v>
      </c>
      <c r="BI14" s="62" t="n">
        <v>100000</v>
      </c>
      <c r="BJ14" s="62" t="n">
        <v>100000</v>
      </c>
      <c r="BK14" s="62" t="n">
        <v>100000</v>
      </c>
      <c r="BL14" s="62" t="n">
        <v>100000</v>
      </c>
      <c r="BM14" s="62" t="n">
        <v>100000</v>
      </c>
      <c r="BN14" s="62" t="n">
        <v>100000</v>
      </c>
      <c r="BO14" s="62" t="n">
        <v>100000</v>
      </c>
      <c r="BP14" s="62" t="n">
        <v>100000</v>
      </c>
    </row>
    <row r="15" customFormat="false" ht="13.5" hidden="false" customHeight="false" outlineLevel="0" collapsed="false">
      <c r="B15" s="14" t="n">
        <v>24927</v>
      </c>
      <c r="C15" s="14" t="s">
        <v>25</v>
      </c>
      <c r="D15" s="49" t="n">
        <v>30000</v>
      </c>
      <c r="E15" s="61" t="n">
        <v>35309</v>
      </c>
      <c r="F15" s="61" t="n">
        <v>38748</v>
      </c>
      <c r="G15" s="14" t="s">
        <v>23</v>
      </c>
      <c r="H15" s="28" t="n">
        <v>38383</v>
      </c>
      <c r="K15" s="49" t="n">
        <v>30000</v>
      </c>
      <c r="L15" s="49" t="n">
        <v>30000</v>
      </c>
      <c r="M15" s="49" t="n">
        <v>30000</v>
      </c>
      <c r="N15" s="49" t="n">
        <v>30000</v>
      </c>
      <c r="O15" s="49" t="n">
        <v>30000</v>
      </c>
      <c r="P15" s="49" t="n">
        <v>30000</v>
      </c>
      <c r="Q15" s="49" t="n">
        <v>30000</v>
      </c>
      <c r="R15" s="49" t="n">
        <v>30000</v>
      </c>
      <c r="S15" s="49" t="n">
        <v>30000</v>
      </c>
      <c r="T15" s="49" t="n">
        <v>30000</v>
      </c>
      <c r="U15" s="49" t="n">
        <v>30000</v>
      </c>
      <c r="V15" s="49" t="n">
        <v>30000</v>
      </c>
      <c r="W15" s="49" t="n">
        <v>30000</v>
      </c>
      <c r="X15" s="49" t="n">
        <v>30000</v>
      </c>
      <c r="Y15" s="49" t="n">
        <v>30000</v>
      </c>
      <c r="Z15" s="49" t="n">
        <v>30000</v>
      </c>
      <c r="AA15" s="49" t="n">
        <v>30000</v>
      </c>
      <c r="AB15" s="49" t="n">
        <v>30000</v>
      </c>
      <c r="AC15" s="49" t="n">
        <v>30000</v>
      </c>
      <c r="AD15" s="49" t="n">
        <v>30000</v>
      </c>
      <c r="AE15" s="49" t="n">
        <v>30000</v>
      </c>
      <c r="AF15" s="49" t="n">
        <v>30000</v>
      </c>
      <c r="AG15" s="49" t="n">
        <v>30000</v>
      </c>
      <c r="AH15" s="49" t="n">
        <v>30000</v>
      </c>
      <c r="AI15" s="49" t="n">
        <v>30000</v>
      </c>
      <c r="AJ15" s="49" t="n">
        <v>30000</v>
      </c>
      <c r="AK15" s="49" t="n">
        <v>30000</v>
      </c>
      <c r="AL15" s="49" t="n">
        <v>30000</v>
      </c>
      <c r="AM15" s="49" t="n">
        <v>30000</v>
      </c>
      <c r="AN15" s="49" t="n">
        <v>30000</v>
      </c>
      <c r="AO15" s="49" t="n">
        <v>30000</v>
      </c>
      <c r="AP15" s="49" t="n">
        <v>30000</v>
      </c>
      <c r="AQ15" s="49" t="n">
        <v>30000</v>
      </c>
      <c r="AR15" s="49" t="n">
        <v>30000</v>
      </c>
      <c r="AS15" s="49" t="n">
        <v>30000</v>
      </c>
      <c r="AT15" s="49" t="n">
        <v>30000</v>
      </c>
      <c r="AU15" s="49" t="n">
        <v>30000</v>
      </c>
      <c r="AV15" s="49" t="n">
        <v>30000</v>
      </c>
      <c r="AW15" s="49" t="n">
        <v>30000</v>
      </c>
      <c r="AX15" s="49" t="n">
        <v>30000</v>
      </c>
      <c r="AY15" s="49" t="n">
        <v>30000</v>
      </c>
      <c r="AZ15" s="49" t="n">
        <v>30000</v>
      </c>
      <c r="BA15" s="49" t="n">
        <v>30000</v>
      </c>
      <c r="BB15" s="49" t="n">
        <v>30000</v>
      </c>
      <c r="BC15" s="49" t="n">
        <v>30000</v>
      </c>
      <c r="BD15" s="49" t="n">
        <v>30000</v>
      </c>
      <c r="BE15" s="47" t="n">
        <v>30000</v>
      </c>
      <c r="BF15" s="49" t="n">
        <v>30000</v>
      </c>
      <c r="BG15" s="49" t="n">
        <v>30000</v>
      </c>
      <c r="BH15" s="49" t="n">
        <v>30000</v>
      </c>
      <c r="BI15" s="49" t="n">
        <v>30000</v>
      </c>
      <c r="BJ15" s="49" t="n">
        <v>30000</v>
      </c>
      <c r="BK15" s="49" t="n">
        <v>30000</v>
      </c>
      <c r="BL15" s="49" t="n">
        <v>30000</v>
      </c>
      <c r="BM15" s="49" t="n">
        <v>30000</v>
      </c>
      <c r="BN15" s="49" t="n">
        <v>30000</v>
      </c>
      <c r="BO15" s="49" t="n">
        <v>30000</v>
      </c>
      <c r="BP15" s="49" t="n">
        <v>30000</v>
      </c>
    </row>
    <row r="16" customFormat="false" ht="13.5" hidden="false" customHeight="false" outlineLevel="0" collapsed="false">
      <c r="B16" s="14" t="n">
        <v>25067</v>
      </c>
      <c r="C16" s="14" t="s">
        <v>27</v>
      </c>
      <c r="D16" s="49" t="n">
        <v>15000</v>
      </c>
      <c r="E16" s="61" t="n">
        <v>35309</v>
      </c>
      <c r="F16" s="61" t="n">
        <v>37225</v>
      </c>
      <c r="G16" s="14" t="s">
        <v>23</v>
      </c>
      <c r="H16" s="15" t="s">
        <v>29</v>
      </c>
      <c r="K16" s="49" t="n">
        <v>15000</v>
      </c>
      <c r="L16" s="49" t="n">
        <v>15000</v>
      </c>
      <c r="M16" s="49" t="n">
        <v>15000</v>
      </c>
      <c r="N16" s="49" t="n">
        <v>15000</v>
      </c>
      <c r="O16" s="49" t="n">
        <v>15000</v>
      </c>
      <c r="P16" s="49" t="n">
        <v>15000</v>
      </c>
      <c r="Q16" s="49" t="n">
        <v>15000</v>
      </c>
      <c r="R16" s="49" t="n">
        <v>15000</v>
      </c>
      <c r="S16" s="49" t="n">
        <v>15000</v>
      </c>
    </row>
    <row r="17" customFormat="false" ht="13.5" hidden="false" customHeight="false" outlineLevel="0" collapsed="false">
      <c r="B17" s="14" t="n">
        <v>25397</v>
      </c>
      <c r="C17" s="14" t="s">
        <v>30</v>
      </c>
      <c r="D17" s="49" t="n">
        <v>10000</v>
      </c>
      <c r="E17" s="61" t="n">
        <v>35886</v>
      </c>
      <c r="F17" s="61" t="n">
        <v>37711</v>
      </c>
      <c r="G17" s="14" t="s">
        <v>23</v>
      </c>
      <c r="H17" s="28" t="n">
        <v>37346</v>
      </c>
      <c r="K17" s="49" t="n">
        <v>10000</v>
      </c>
      <c r="L17" s="49" t="n">
        <v>10000</v>
      </c>
      <c r="M17" s="49" t="n">
        <v>10000</v>
      </c>
      <c r="N17" s="49" t="n">
        <v>10000</v>
      </c>
      <c r="O17" s="49" t="n">
        <v>10000</v>
      </c>
      <c r="P17" s="49" t="n">
        <v>10000</v>
      </c>
      <c r="Q17" s="49" t="n">
        <v>10000</v>
      </c>
      <c r="R17" s="49" t="n">
        <v>10000</v>
      </c>
      <c r="S17" s="49" t="n">
        <v>10000</v>
      </c>
      <c r="T17" s="49" t="n">
        <v>10000</v>
      </c>
      <c r="U17" s="49" t="n">
        <v>10000</v>
      </c>
      <c r="V17" s="49" t="n">
        <v>10000</v>
      </c>
      <c r="W17" s="47" t="n">
        <v>10000</v>
      </c>
      <c r="X17" s="49" t="n">
        <v>10000</v>
      </c>
      <c r="Y17" s="49" t="n">
        <v>10000</v>
      </c>
      <c r="Z17" s="49" t="n">
        <v>10000</v>
      </c>
      <c r="AA17" s="49" t="n">
        <v>10000</v>
      </c>
      <c r="AB17" s="49" t="n">
        <v>10000</v>
      </c>
      <c r="AC17" s="49" t="n">
        <v>10000</v>
      </c>
      <c r="AD17" s="49" t="n">
        <v>10000</v>
      </c>
      <c r="AE17" s="49" t="n">
        <v>10000</v>
      </c>
      <c r="AF17" s="49" t="n">
        <v>10000</v>
      </c>
      <c r="AG17" s="49" t="n">
        <v>10000</v>
      </c>
      <c r="AH17" s="49" t="n">
        <v>10000</v>
      </c>
      <c r="AI17" s="49" t="n">
        <v>10000</v>
      </c>
      <c r="AJ17" s="62" t="n">
        <v>10000</v>
      </c>
      <c r="AK17" s="62" t="n">
        <v>10000</v>
      </c>
      <c r="AL17" s="62" t="n">
        <v>10000</v>
      </c>
      <c r="AM17" s="62" t="n">
        <v>10000</v>
      </c>
      <c r="AN17" s="62" t="n">
        <v>10000</v>
      </c>
      <c r="AO17" s="62" t="n">
        <v>10000</v>
      </c>
      <c r="AP17" s="62" t="n">
        <v>10000</v>
      </c>
      <c r="AQ17" s="62" t="n">
        <v>10000</v>
      </c>
      <c r="AR17" s="62" t="n">
        <v>10000</v>
      </c>
      <c r="AS17" s="62" t="n">
        <v>10000</v>
      </c>
      <c r="AT17" s="62" t="n">
        <v>10000</v>
      </c>
      <c r="AU17" s="62" t="n">
        <v>10000</v>
      </c>
      <c r="AV17" s="62" t="n">
        <v>10000</v>
      </c>
      <c r="AW17" s="62" t="n">
        <v>10000</v>
      </c>
      <c r="AX17" s="62" t="n">
        <v>10000</v>
      </c>
      <c r="AY17" s="62" t="n">
        <v>10000</v>
      </c>
      <c r="AZ17" s="62" t="n">
        <v>10000</v>
      </c>
      <c r="BA17" s="62" t="n">
        <v>10000</v>
      </c>
      <c r="BB17" s="62" t="n">
        <v>10000</v>
      </c>
      <c r="BC17" s="62" t="n">
        <v>10000</v>
      </c>
      <c r="BD17" s="62" t="n">
        <v>10000</v>
      </c>
      <c r="BE17" s="62" t="n">
        <v>10000</v>
      </c>
      <c r="BF17" s="62" t="n">
        <v>10000</v>
      </c>
      <c r="BG17" s="62" t="n">
        <v>10000</v>
      </c>
      <c r="BH17" s="62" t="n">
        <v>10000</v>
      </c>
      <c r="BI17" s="62" t="n">
        <v>10000</v>
      </c>
      <c r="BJ17" s="62" t="n">
        <v>10000</v>
      </c>
      <c r="BK17" s="62" t="n">
        <v>10000</v>
      </c>
      <c r="BL17" s="62" t="n">
        <v>10000</v>
      </c>
      <c r="BM17" s="62" t="n">
        <v>10000</v>
      </c>
      <c r="BN17" s="62" t="n">
        <v>10000</v>
      </c>
      <c r="BO17" s="62" t="n">
        <v>10000</v>
      </c>
      <c r="BP17" s="62" t="n">
        <v>10000</v>
      </c>
    </row>
    <row r="18" customFormat="false" ht="13.5" hidden="false" customHeight="false" outlineLevel="0" collapsed="false">
      <c r="B18" s="14" t="n">
        <v>26044</v>
      </c>
      <c r="C18" s="14" t="s">
        <v>32</v>
      </c>
      <c r="D18" s="49" t="n">
        <v>85000</v>
      </c>
      <c r="E18" s="61" t="n">
        <v>35886</v>
      </c>
      <c r="F18" s="61" t="n">
        <v>37925</v>
      </c>
      <c r="G18" s="14" t="s">
        <v>23</v>
      </c>
      <c r="H18" s="28" t="n">
        <v>37560</v>
      </c>
      <c r="K18" s="49" t="n">
        <v>85000</v>
      </c>
      <c r="L18" s="49" t="n">
        <v>85000</v>
      </c>
      <c r="M18" s="49" t="n">
        <v>85000</v>
      </c>
      <c r="N18" s="49" t="n">
        <v>85000</v>
      </c>
      <c r="O18" s="49" t="n">
        <v>85000</v>
      </c>
      <c r="P18" s="49" t="n">
        <v>85000</v>
      </c>
      <c r="Q18" s="49" t="n">
        <v>85000</v>
      </c>
      <c r="R18" s="49" t="n">
        <v>85000</v>
      </c>
      <c r="S18" s="49" t="n">
        <v>85000</v>
      </c>
      <c r="T18" s="49" t="n">
        <v>85000</v>
      </c>
      <c r="U18" s="49" t="n">
        <v>85000</v>
      </c>
      <c r="V18" s="49" t="n">
        <v>85000</v>
      </c>
      <c r="W18" s="49" t="n">
        <v>85000</v>
      </c>
      <c r="X18" s="49" t="n">
        <v>85000</v>
      </c>
      <c r="Y18" s="49" t="n">
        <v>85000</v>
      </c>
      <c r="Z18" s="49" t="n">
        <v>85000</v>
      </c>
      <c r="AA18" s="49" t="n">
        <v>85000</v>
      </c>
      <c r="AB18" s="49" t="n">
        <v>85000</v>
      </c>
      <c r="AC18" s="49" t="n">
        <v>85000</v>
      </c>
      <c r="AD18" s="47" t="n">
        <v>85000</v>
      </c>
      <c r="AE18" s="49" t="n">
        <v>85000</v>
      </c>
      <c r="AF18" s="49" t="n">
        <v>85000</v>
      </c>
      <c r="AG18" s="49" t="n">
        <v>85000</v>
      </c>
      <c r="AH18" s="49" t="n">
        <v>85000</v>
      </c>
      <c r="AI18" s="49" t="n">
        <v>85000</v>
      </c>
      <c r="AJ18" s="49" t="n">
        <v>85000</v>
      </c>
      <c r="AK18" s="49" t="n">
        <v>85000</v>
      </c>
      <c r="AL18" s="49" t="n">
        <v>85000</v>
      </c>
      <c r="AM18" s="49" t="n">
        <v>85000</v>
      </c>
      <c r="AN18" s="49" t="n">
        <v>85000</v>
      </c>
      <c r="AO18" s="49" t="n">
        <v>85000</v>
      </c>
      <c r="AP18" s="49" t="n">
        <v>85000</v>
      </c>
      <c r="AQ18" s="62" t="n">
        <v>85000</v>
      </c>
      <c r="AR18" s="62" t="n">
        <v>85000</v>
      </c>
      <c r="AS18" s="62" t="n">
        <v>85000</v>
      </c>
      <c r="AT18" s="62" t="n">
        <v>85000</v>
      </c>
      <c r="AU18" s="62" t="n">
        <v>85000</v>
      </c>
      <c r="AV18" s="62" t="n">
        <v>85000</v>
      </c>
      <c r="AW18" s="62" t="n">
        <v>85000</v>
      </c>
      <c r="AX18" s="62" t="n">
        <v>85000</v>
      </c>
      <c r="AY18" s="62" t="n">
        <v>85000</v>
      </c>
      <c r="AZ18" s="62" t="n">
        <v>85000</v>
      </c>
      <c r="BA18" s="62" t="n">
        <v>85000</v>
      </c>
      <c r="BB18" s="62" t="n">
        <v>85000</v>
      </c>
      <c r="BC18" s="62" t="n">
        <v>85000</v>
      </c>
      <c r="BD18" s="62" t="n">
        <v>85000</v>
      </c>
      <c r="BE18" s="62" t="n">
        <v>85000</v>
      </c>
      <c r="BF18" s="62" t="n">
        <v>85000</v>
      </c>
      <c r="BG18" s="62" t="n">
        <v>85000</v>
      </c>
      <c r="BH18" s="62" t="n">
        <v>85000</v>
      </c>
      <c r="BI18" s="62" t="n">
        <v>85000</v>
      </c>
      <c r="BJ18" s="62" t="n">
        <v>85000</v>
      </c>
      <c r="BK18" s="62" t="n">
        <v>85000</v>
      </c>
      <c r="BL18" s="62" t="n">
        <v>85000</v>
      </c>
      <c r="BM18" s="62" t="n">
        <v>85000</v>
      </c>
      <c r="BN18" s="62" t="n">
        <v>85000</v>
      </c>
      <c r="BO18" s="62" t="n">
        <v>85000</v>
      </c>
      <c r="BP18" s="62" t="n">
        <v>85000</v>
      </c>
    </row>
    <row r="19" customFormat="false" ht="13.5" hidden="false" customHeight="false" outlineLevel="0" collapsed="false">
      <c r="B19" s="14" t="n">
        <v>26436</v>
      </c>
      <c r="C19" s="14" t="s">
        <v>32</v>
      </c>
      <c r="D19" s="49" t="n">
        <v>59000</v>
      </c>
      <c r="E19" s="61" t="n">
        <v>36100</v>
      </c>
      <c r="F19" s="61" t="n">
        <v>37925</v>
      </c>
      <c r="G19" s="14" t="s">
        <v>23</v>
      </c>
      <c r="H19" s="28" t="n">
        <v>37560</v>
      </c>
      <c r="K19" s="49" t="n">
        <v>59000</v>
      </c>
      <c r="L19" s="49" t="n">
        <v>59000</v>
      </c>
      <c r="M19" s="49" t="n">
        <v>59000</v>
      </c>
      <c r="N19" s="49" t="n">
        <v>59000</v>
      </c>
      <c r="O19" s="49" t="n">
        <v>59000</v>
      </c>
      <c r="P19" s="49" t="n">
        <v>59000</v>
      </c>
      <c r="Q19" s="49" t="n">
        <v>59000</v>
      </c>
      <c r="R19" s="49" t="n">
        <v>59000</v>
      </c>
      <c r="S19" s="49" t="n">
        <v>59000</v>
      </c>
      <c r="T19" s="49" t="n">
        <v>59000</v>
      </c>
      <c r="U19" s="49" t="n">
        <v>59000</v>
      </c>
      <c r="V19" s="49" t="n">
        <v>59000</v>
      </c>
      <c r="W19" s="49" t="n">
        <v>59000</v>
      </c>
      <c r="X19" s="49" t="n">
        <v>59000</v>
      </c>
      <c r="Y19" s="49" t="n">
        <v>59000</v>
      </c>
      <c r="Z19" s="49" t="n">
        <v>59000</v>
      </c>
      <c r="AA19" s="49" t="n">
        <v>59000</v>
      </c>
      <c r="AB19" s="49" t="n">
        <v>59000</v>
      </c>
      <c r="AC19" s="49" t="n">
        <v>59000</v>
      </c>
      <c r="AD19" s="47" t="n">
        <v>59000</v>
      </c>
      <c r="AE19" s="49" t="n">
        <v>59000</v>
      </c>
      <c r="AF19" s="49" t="n">
        <v>59000</v>
      </c>
      <c r="AG19" s="49" t="n">
        <v>59000</v>
      </c>
      <c r="AH19" s="49" t="n">
        <v>59000</v>
      </c>
      <c r="AI19" s="49" t="n">
        <v>59000</v>
      </c>
      <c r="AJ19" s="49" t="n">
        <v>59000</v>
      </c>
      <c r="AK19" s="49" t="n">
        <v>59000</v>
      </c>
      <c r="AL19" s="49" t="n">
        <v>59000</v>
      </c>
      <c r="AM19" s="49" t="n">
        <v>59000</v>
      </c>
      <c r="AN19" s="49" t="n">
        <v>59000</v>
      </c>
      <c r="AO19" s="49" t="n">
        <v>59000</v>
      </c>
      <c r="AP19" s="49" t="n">
        <v>59000</v>
      </c>
      <c r="AQ19" s="62" t="n">
        <v>59000</v>
      </c>
      <c r="AR19" s="62" t="n">
        <v>59000</v>
      </c>
      <c r="AS19" s="62" t="n">
        <v>59000</v>
      </c>
      <c r="AT19" s="62" t="n">
        <v>59000</v>
      </c>
      <c r="AU19" s="62" t="n">
        <v>59000</v>
      </c>
      <c r="AV19" s="62" t="n">
        <v>59000</v>
      </c>
      <c r="AW19" s="62" t="n">
        <v>59000</v>
      </c>
      <c r="AX19" s="62" t="n">
        <v>59000</v>
      </c>
      <c r="AY19" s="62" t="n">
        <v>59000</v>
      </c>
      <c r="AZ19" s="62" t="n">
        <v>59000</v>
      </c>
      <c r="BA19" s="62" t="n">
        <v>59000</v>
      </c>
      <c r="BB19" s="62" t="n">
        <v>59000</v>
      </c>
      <c r="BC19" s="62" t="n">
        <v>59000</v>
      </c>
      <c r="BD19" s="62" t="n">
        <v>59000</v>
      </c>
      <c r="BE19" s="62" t="n">
        <v>59000</v>
      </c>
      <c r="BF19" s="62" t="n">
        <v>59000</v>
      </c>
      <c r="BG19" s="62" t="n">
        <v>59000</v>
      </c>
      <c r="BH19" s="62" t="n">
        <v>59000</v>
      </c>
      <c r="BI19" s="62" t="n">
        <v>59000</v>
      </c>
      <c r="BJ19" s="62" t="n">
        <v>59000</v>
      </c>
      <c r="BK19" s="62" t="n">
        <v>59000</v>
      </c>
      <c r="BL19" s="62" t="n">
        <v>59000</v>
      </c>
      <c r="BM19" s="62" t="n">
        <v>59000</v>
      </c>
      <c r="BN19" s="62" t="n">
        <v>59000</v>
      </c>
      <c r="BO19" s="62" t="n">
        <v>59000</v>
      </c>
      <c r="BP19" s="62" t="n">
        <v>59000</v>
      </c>
    </row>
    <row r="20" customFormat="false" ht="13.5" hidden="false" customHeight="false" outlineLevel="0" collapsed="false">
      <c r="B20" s="14" t="n">
        <v>27342</v>
      </c>
      <c r="C20" s="14" t="s">
        <v>33</v>
      </c>
      <c r="D20" s="49" t="n">
        <v>30000</v>
      </c>
      <c r="E20" s="61" t="n">
        <v>36892</v>
      </c>
      <c r="F20" s="61" t="n">
        <v>37256</v>
      </c>
      <c r="G20" s="14" t="s">
        <v>23</v>
      </c>
      <c r="H20" s="28" t="n">
        <v>37072</v>
      </c>
      <c r="K20" s="49" t="n">
        <v>30000</v>
      </c>
      <c r="L20" s="49" t="n">
        <v>30000</v>
      </c>
      <c r="M20" s="49" t="n">
        <v>30000</v>
      </c>
      <c r="N20" s="47" t="n">
        <v>30000</v>
      </c>
      <c r="O20" s="49" t="n">
        <v>30000</v>
      </c>
      <c r="P20" s="49" t="n">
        <v>30000</v>
      </c>
      <c r="Q20" s="49" t="n">
        <v>30000</v>
      </c>
      <c r="R20" s="49" t="n">
        <v>30000</v>
      </c>
      <c r="S20" s="49" t="n">
        <v>30000</v>
      </c>
      <c r="T20" s="49" t="n">
        <v>30000</v>
      </c>
      <c r="U20" s="62" t="n">
        <v>30000</v>
      </c>
      <c r="V20" s="62" t="n">
        <v>30000</v>
      </c>
      <c r="W20" s="62" t="n">
        <v>30000</v>
      </c>
      <c r="X20" s="62" t="n">
        <v>30000</v>
      </c>
      <c r="Y20" s="62" t="n">
        <v>30000</v>
      </c>
      <c r="Z20" s="62" t="n">
        <v>30000</v>
      </c>
      <c r="AA20" s="62" t="n">
        <v>30000</v>
      </c>
      <c r="AB20" s="62" t="n">
        <v>30000</v>
      </c>
      <c r="AC20" s="62" t="n">
        <v>30000</v>
      </c>
      <c r="AD20" s="62" t="n">
        <v>30000</v>
      </c>
      <c r="AE20" s="62" t="n">
        <v>30000</v>
      </c>
      <c r="AF20" s="62" t="n">
        <v>30000</v>
      </c>
      <c r="AG20" s="62" t="n">
        <v>30000</v>
      </c>
      <c r="AH20" s="62" t="n">
        <v>30000</v>
      </c>
      <c r="AI20" s="62" t="n">
        <v>30000</v>
      </c>
      <c r="AJ20" s="62" t="n">
        <v>30000</v>
      </c>
      <c r="AK20" s="62" t="n">
        <v>30000</v>
      </c>
      <c r="AL20" s="62" t="n">
        <v>30000</v>
      </c>
      <c r="AM20" s="62" t="n">
        <v>30000</v>
      </c>
      <c r="AN20" s="62" t="n">
        <v>30000</v>
      </c>
      <c r="AO20" s="62" t="n">
        <v>30000</v>
      </c>
      <c r="AP20" s="62" t="n">
        <v>30000</v>
      </c>
      <c r="AQ20" s="62" t="n">
        <v>30000</v>
      </c>
      <c r="AR20" s="62" t="n">
        <v>30000</v>
      </c>
      <c r="AS20" s="62" t="n">
        <v>30000</v>
      </c>
      <c r="AT20" s="62" t="n">
        <v>30000</v>
      </c>
      <c r="AU20" s="62" t="n">
        <v>30000</v>
      </c>
      <c r="AV20" s="62" t="n">
        <v>30000</v>
      </c>
      <c r="AW20" s="62" t="n">
        <v>30000</v>
      </c>
      <c r="AX20" s="62" t="n">
        <v>30000</v>
      </c>
      <c r="AY20" s="62" t="n">
        <v>30000</v>
      </c>
      <c r="AZ20" s="62" t="n">
        <v>30000</v>
      </c>
      <c r="BA20" s="62" t="n">
        <v>30000</v>
      </c>
      <c r="BB20" s="62" t="n">
        <v>30000</v>
      </c>
      <c r="BC20" s="62" t="n">
        <v>30000</v>
      </c>
      <c r="BD20" s="62" t="n">
        <v>30000</v>
      </c>
      <c r="BE20" s="62" t="n">
        <v>30000</v>
      </c>
      <c r="BF20" s="62" t="n">
        <v>30000</v>
      </c>
      <c r="BG20" s="62" t="n">
        <v>30000</v>
      </c>
      <c r="BH20" s="62" t="n">
        <v>30000</v>
      </c>
      <c r="BI20" s="62" t="n">
        <v>30000</v>
      </c>
      <c r="BJ20" s="62" t="n">
        <v>30000</v>
      </c>
      <c r="BK20" s="62" t="n">
        <v>30000</v>
      </c>
      <c r="BL20" s="62" t="n">
        <v>30000</v>
      </c>
      <c r="BM20" s="62" t="n">
        <v>30000</v>
      </c>
      <c r="BN20" s="62" t="n">
        <v>30000</v>
      </c>
      <c r="BO20" s="62" t="n">
        <v>30000</v>
      </c>
      <c r="BP20" s="62" t="n">
        <v>30000</v>
      </c>
    </row>
    <row r="21" customFormat="false" ht="13.5" hidden="false" customHeight="false" outlineLevel="0" collapsed="false">
      <c r="B21" s="14" t="n">
        <v>27370</v>
      </c>
      <c r="C21" s="14" t="s">
        <v>37</v>
      </c>
      <c r="D21" s="49" t="n">
        <v>22000</v>
      </c>
      <c r="E21" s="61" t="n">
        <v>36892</v>
      </c>
      <c r="F21" s="61" t="n">
        <v>37256</v>
      </c>
      <c r="G21" s="14" t="s">
        <v>23</v>
      </c>
      <c r="H21" s="28" t="n">
        <v>37072</v>
      </c>
      <c r="K21" s="49" t="n">
        <v>22000</v>
      </c>
      <c r="L21" s="49" t="n">
        <v>22000</v>
      </c>
      <c r="M21" s="49" t="n">
        <v>22000</v>
      </c>
      <c r="N21" s="47" t="n">
        <v>22000</v>
      </c>
      <c r="O21" s="49" t="n">
        <v>22000</v>
      </c>
      <c r="P21" s="49" t="n">
        <v>22000</v>
      </c>
      <c r="Q21" s="49" t="n">
        <v>22000</v>
      </c>
      <c r="R21" s="49" t="n">
        <v>22000</v>
      </c>
      <c r="S21" s="49" t="n">
        <v>22000</v>
      </c>
      <c r="T21" s="49" t="n">
        <v>22000</v>
      </c>
      <c r="U21" s="62" t="n">
        <v>22000</v>
      </c>
      <c r="V21" s="62" t="n">
        <v>22000</v>
      </c>
      <c r="W21" s="62" t="n">
        <v>22000</v>
      </c>
      <c r="X21" s="62" t="n">
        <v>22000</v>
      </c>
      <c r="Y21" s="62" t="n">
        <v>22000</v>
      </c>
      <c r="Z21" s="62" t="n">
        <v>22000</v>
      </c>
      <c r="AA21" s="62" t="n">
        <v>22000</v>
      </c>
      <c r="AB21" s="62" t="n">
        <v>22000</v>
      </c>
      <c r="AC21" s="62" t="n">
        <v>22000</v>
      </c>
      <c r="AD21" s="62" t="n">
        <v>22000</v>
      </c>
      <c r="AE21" s="62" t="n">
        <v>22000</v>
      </c>
      <c r="AF21" s="62" t="n">
        <v>22000</v>
      </c>
      <c r="AG21" s="62" t="n">
        <v>22000</v>
      </c>
      <c r="AH21" s="62" t="n">
        <v>22000</v>
      </c>
      <c r="AI21" s="62" t="n">
        <v>22000</v>
      </c>
      <c r="AJ21" s="62" t="n">
        <v>22000</v>
      </c>
      <c r="AK21" s="62" t="n">
        <v>22000</v>
      </c>
      <c r="AL21" s="62" t="n">
        <v>22000</v>
      </c>
      <c r="AM21" s="62" t="n">
        <v>22000</v>
      </c>
      <c r="AN21" s="62" t="n">
        <v>22000</v>
      </c>
      <c r="AO21" s="62" t="n">
        <v>22000</v>
      </c>
      <c r="AP21" s="62" t="n">
        <v>22000</v>
      </c>
      <c r="AQ21" s="62" t="n">
        <v>22000</v>
      </c>
      <c r="AR21" s="62" t="n">
        <v>22000</v>
      </c>
      <c r="AS21" s="62" t="n">
        <v>22000</v>
      </c>
      <c r="AT21" s="62" t="n">
        <v>22000</v>
      </c>
      <c r="AU21" s="62" t="n">
        <v>22000</v>
      </c>
      <c r="AV21" s="62" t="n">
        <v>22000</v>
      </c>
      <c r="AW21" s="62" t="n">
        <v>22000</v>
      </c>
      <c r="AX21" s="62" t="n">
        <v>22000</v>
      </c>
      <c r="AY21" s="62" t="n">
        <v>22000</v>
      </c>
      <c r="AZ21" s="62" t="n">
        <v>22000</v>
      </c>
      <c r="BA21" s="62" t="n">
        <v>22000</v>
      </c>
      <c r="BB21" s="62" t="n">
        <v>22000</v>
      </c>
      <c r="BC21" s="62" t="n">
        <v>22000</v>
      </c>
      <c r="BD21" s="62" t="n">
        <v>22000</v>
      </c>
      <c r="BE21" s="62" t="n">
        <v>22000</v>
      </c>
      <c r="BF21" s="62" t="n">
        <v>22000</v>
      </c>
      <c r="BG21" s="62" t="n">
        <v>22000</v>
      </c>
      <c r="BH21" s="62" t="n">
        <v>22000</v>
      </c>
      <c r="BI21" s="62" t="n">
        <v>22000</v>
      </c>
      <c r="BJ21" s="62" t="n">
        <v>22000</v>
      </c>
      <c r="BK21" s="62" t="n">
        <v>22000</v>
      </c>
      <c r="BL21" s="62" t="n">
        <v>22000</v>
      </c>
      <c r="BM21" s="62" t="n">
        <v>22000</v>
      </c>
      <c r="BN21" s="62" t="n">
        <v>22000</v>
      </c>
      <c r="BO21" s="62" t="n">
        <v>22000</v>
      </c>
      <c r="BP21" s="62" t="n">
        <v>22000</v>
      </c>
    </row>
    <row r="22" customFormat="false" ht="12.75" hidden="false" customHeight="false" outlineLevel="0" collapsed="false">
      <c r="B22" s="14" t="n">
        <v>24568</v>
      </c>
      <c r="C22" s="14" t="s">
        <v>72</v>
      </c>
      <c r="D22" s="49" t="n">
        <v>32000</v>
      </c>
      <c r="E22" s="61" t="n">
        <v>35400</v>
      </c>
      <c r="F22" s="61" t="n">
        <v>37256</v>
      </c>
      <c r="G22" s="14" t="s">
        <v>23</v>
      </c>
      <c r="H22" s="15" t="s">
        <v>29</v>
      </c>
      <c r="K22" s="49" t="n">
        <v>32000</v>
      </c>
      <c r="L22" s="49" t="n">
        <v>32000</v>
      </c>
      <c r="M22" s="49" t="n">
        <v>32000</v>
      </c>
      <c r="N22" s="49" t="n">
        <v>32000</v>
      </c>
      <c r="O22" s="49" t="n">
        <v>32000</v>
      </c>
      <c r="P22" s="49" t="n">
        <v>32000</v>
      </c>
      <c r="Q22" s="49" t="n">
        <v>32000</v>
      </c>
      <c r="R22" s="49" t="n">
        <v>32000</v>
      </c>
      <c r="S22" s="49" t="n">
        <v>32000</v>
      </c>
      <c r="T22" s="49" t="n">
        <v>32000</v>
      </c>
    </row>
    <row r="23" customFormat="false" ht="12.75" hidden="false" customHeight="false" outlineLevel="0" collapsed="false">
      <c r="B23" s="14" t="n">
        <v>24654</v>
      </c>
      <c r="C23" s="14" t="s">
        <v>20</v>
      </c>
      <c r="D23" s="49" t="n">
        <v>8000</v>
      </c>
      <c r="E23" s="61" t="n">
        <v>35400</v>
      </c>
      <c r="F23" s="61" t="n">
        <v>37256</v>
      </c>
      <c r="G23" s="14" t="s">
        <v>23</v>
      </c>
      <c r="H23" s="15" t="s">
        <v>29</v>
      </c>
      <c r="K23" s="49" t="n">
        <v>8000</v>
      </c>
      <c r="L23" s="49" t="n">
        <v>8000</v>
      </c>
      <c r="M23" s="49" t="n">
        <v>8000</v>
      </c>
      <c r="N23" s="49" t="n">
        <v>8000</v>
      </c>
      <c r="O23" s="49" t="n">
        <v>8000</v>
      </c>
      <c r="P23" s="49" t="n">
        <v>8000</v>
      </c>
      <c r="Q23" s="49" t="n">
        <v>8000</v>
      </c>
      <c r="R23" s="49" t="n">
        <v>8000</v>
      </c>
      <c r="S23" s="49" t="n">
        <v>8000</v>
      </c>
      <c r="T23" s="49" t="n">
        <v>8000</v>
      </c>
    </row>
    <row r="24" customFormat="false" ht="12.75" hidden="false" customHeight="false" outlineLevel="0" collapsed="false">
      <c r="B24" s="14" t="n">
        <v>25071</v>
      </c>
      <c r="C24" s="14" t="s">
        <v>37</v>
      </c>
      <c r="D24" s="49" t="n">
        <v>60000</v>
      </c>
      <c r="E24" s="61" t="n">
        <v>35400</v>
      </c>
      <c r="F24" s="61" t="n">
        <v>39782</v>
      </c>
      <c r="G24" s="14" t="s">
        <v>23</v>
      </c>
      <c r="H24" s="28" t="n">
        <v>39416</v>
      </c>
      <c r="I24" s="58"/>
      <c r="J24" s="58"/>
      <c r="K24" s="63" t="n">
        <v>60000</v>
      </c>
      <c r="L24" s="63" t="n">
        <v>60000</v>
      </c>
      <c r="M24" s="63" t="n">
        <v>60000</v>
      </c>
      <c r="N24" s="63" t="n">
        <v>60000</v>
      </c>
      <c r="O24" s="63" t="n">
        <v>60000</v>
      </c>
      <c r="P24" s="63" t="n">
        <v>60000</v>
      </c>
      <c r="Q24" s="63" t="n">
        <v>60000</v>
      </c>
      <c r="R24" s="63" t="n">
        <v>60000</v>
      </c>
      <c r="S24" s="63" t="n">
        <v>60000</v>
      </c>
      <c r="T24" s="63" t="n">
        <v>60000</v>
      </c>
      <c r="U24" s="63" t="n">
        <v>60000</v>
      </c>
      <c r="V24" s="63" t="n">
        <v>60000</v>
      </c>
      <c r="W24" s="63" t="n">
        <v>60000</v>
      </c>
      <c r="X24" s="63" t="n">
        <v>60000</v>
      </c>
      <c r="Y24" s="63" t="n">
        <v>60000</v>
      </c>
      <c r="Z24" s="63" t="n">
        <v>60000</v>
      </c>
      <c r="AA24" s="63" t="n">
        <v>60000</v>
      </c>
      <c r="AB24" s="63" t="n">
        <v>60000</v>
      </c>
      <c r="AC24" s="63" t="n">
        <v>60000</v>
      </c>
      <c r="AD24" s="63" t="n">
        <v>60000</v>
      </c>
      <c r="AE24" s="63" t="n">
        <v>60000</v>
      </c>
      <c r="AF24" s="63" t="n">
        <v>60000</v>
      </c>
      <c r="AG24" s="63" t="n">
        <v>60000</v>
      </c>
      <c r="AH24" s="63" t="n">
        <v>60000</v>
      </c>
      <c r="AI24" s="63" t="n">
        <v>60000</v>
      </c>
      <c r="AJ24" s="63" t="n">
        <v>60000</v>
      </c>
      <c r="AK24" s="63" t="n">
        <v>60000</v>
      </c>
      <c r="AL24" s="63" t="n">
        <v>60000</v>
      </c>
      <c r="AM24" s="63" t="n">
        <v>60000</v>
      </c>
      <c r="AN24" s="63" t="n">
        <v>60000</v>
      </c>
      <c r="AO24" s="63" t="n">
        <v>60000</v>
      </c>
      <c r="AP24" s="63" t="n">
        <v>60000</v>
      </c>
      <c r="AQ24" s="63" t="n">
        <v>60000</v>
      </c>
      <c r="AR24" s="63" t="n">
        <v>60000</v>
      </c>
      <c r="AS24" s="63" t="n">
        <v>60000</v>
      </c>
      <c r="AT24" s="63" t="n">
        <v>60000</v>
      </c>
      <c r="AU24" s="63" t="n">
        <v>60000</v>
      </c>
      <c r="AV24" s="63" t="n">
        <v>60000</v>
      </c>
      <c r="AW24" s="63" t="n">
        <v>60000</v>
      </c>
      <c r="AX24" s="63" t="n">
        <v>60000</v>
      </c>
      <c r="AY24" s="63" t="n">
        <v>60000</v>
      </c>
      <c r="AZ24" s="63" t="n">
        <v>60000</v>
      </c>
      <c r="BA24" s="63" t="n">
        <v>60000</v>
      </c>
      <c r="BB24" s="63" t="n">
        <v>60000</v>
      </c>
      <c r="BC24" s="63" t="n">
        <v>60000</v>
      </c>
      <c r="BD24" s="63" t="n">
        <v>60000</v>
      </c>
      <c r="BE24" s="63" t="n">
        <v>60000</v>
      </c>
      <c r="BF24" s="63" t="n">
        <v>60000</v>
      </c>
      <c r="BG24" s="63" t="n">
        <v>60000</v>
      </c>
      <c r="BH24" s="63" t="n">
        <v>60000</v>
      </c>
      <c r="BI24" s="63" t="n">
        <v>60000</v>
      </c>
      <c r="BJ24" s="63" t="n">
        <v>60000</v>
      </c>
      <c r="BK24" s="63" t="n">
        <v>60000</v>
      </c>
      <c r="BL24" s="63" t="n">
        <v>60000</v>
      </c>
      <c r="BM24" s="63" t="n">
        <v>60000</v>
      </c>
      <c r="BN24" s="63" t="n">
        <v>60000</v>
      </c>
      <c r="BO24" s="63" t="n">
        <v>60000</v>
      </c>
      <c r="BP24" s="63" t="n">
        <v>60000</v>
      </c>
    </row>
    <row r="25" customFormat="false" ht="12.75" hidden="false" customHeight="false" outlineLevel="0" collapsed="false">
      <c r="B25" s="14"/>
      <c r="C25" s="14"/>
      <c r="D25" s="14"/>
      <c r="E25" s="14"/>
      <c r="F25" s="14"/>
      <c r="G25" s="14"/>
      <c r="H25" s="14"/>
      <c r="K25" s="18" t="n">
        <f aca="false">SUM(K13:K24)</f>
        <v>476000</v>
      </c>
      <c r="L25" s="18" t="n">
        <f aca="false">SUM(L13:L24)</f>
        <v>476000</v>
      </c>
      <c r="M25" s="18" t="n">
        <f aca="false">SUM(M13:M24)</f>
        <v>476000</v>
      </c>
      <c r="N25" s="18" t="n">
        <f aca="false">SUM(N13:N24)</f>
        <v>476000</v>
      </c>
      <c r="O25" s="18" t="n">
        <f aca="false">SUM(O13:O24)</f>
        <v>476000</v>
      </c>
      <c r="P25" s="18" t="n">
        <f aca="false">SUM(P13:P24)</f>
        <v>476000</v>
      </c>
      <c r="Q25" s="18" t="n">
        <f aca="false">SUM(Q13:Q24)</f>
        <v>476000</v>
      </c>
      <c r="R25" s="18" t="n">
        <f aca="false">SUM(R13:R24)</f>
        <v>476000</v>
      </c>
      <c r="S25" s="18" t="n">
        <f aca="false">SUM(S13:S24)</f>
        <v>476000</v>
      </c>
      <c r="T25" s="18" t="n">
        <f aca="false">SUM(T13:T24)</f>
        <v>461000</v>
      </c>
      <c r="U25" s="18" t="n">
        <f aca="false">SUM(U13:U24)</f>
        <v>421000</v>
      </c>
      <c r="V25" s="18" t="n">
        <f aca="false">SUM(V13:V24)</f>
        <v>421000</v>
      </c>
      <c r="W25" s="18" t="n">
        <f aca="false">SUM(W13:W24)</f>
        <v>421000</v>
      </c>
      <c r="X25" s="18" t="n">
        <f aca="false">SUM(X13:X24)</f>
        <v>421000</v>
      </c>
      <c r="Y25" s="18" t="n">
        <f aca="false">SUM(Y13:Y24)</f>
        <v>421000</v>
      </c>
      <c r="Z25" s="18" t="n">
        <f aca="false">SUM(Z13:Z24)</f>
        <v>421000</v>
      </c>
      <c r="AA25" s="18" t="n">
        <f aca="false">SUM(AA13:AA24)</f>
        <v>421000</v>
      </c>
      <c r="AB25" s="18" t="n">
        <f aca="false">SUM(AB13:AB24)</f>
        <v>421000</v>
      </c>
      <c r="AC25" s="18" t="n">
        <f aca="false">SUM(AC13:AC24)</f>
        <v>421000</v>
      </c>
      <c r="AD25" s="18" t="n">
        <f aca="false">SUM(AD13:AD24)</f>
        <v>421000</v>
      </c>
      <c r="AE25" s="18" t="n">
        <f aca="false">SUM(AE13:AE24)</f>
        <v>421000</v>
      </c>
      <c r="AF25" s="18" t="n">
        <f aca="false">SUM(AF13:AF24)</f>
        <v>421000</v>
      </c>
      <c r="AG25" s="18" t="n">
        <f aca="false">SUM(AG13:AG24)</f>
        <v>421000</v>
      </c>
      <c r="AH25" s="18" t="n">
        <f aca="false">SUM(AH13:AH24)</f>
        <v>421000</v>
      </c>
      <c r="AI25" s="18" t="n">
        <f aca="false">SUM(AI13:AI24)</f>
        <v>421000</v>
      </c>
      <c r="AJ25" s="18" t="n">
        <f aca="false">SUM(AJ13:AJ24)</f>
        <v>421000</v>
      </c>
      <c r="AK25" s="18" t="n">
        <f aca="false">SUM(AK13:AK24)</f>
        <v>421000</v>
      </c>
      <c r="AL25" s="18" t="n">
        <f aca="false">SUM(AL13:AL24)</f>
        <v>421000</v>
      </c>
      <c r="AM25" s="18" t="n">
        <f aca="false">SUM(AM13:AM24)</f>
        <v>421000</v>
      </c>
      <c r="AN25" s="18" t="n">
        <f aca="false">SUM(AN13:AN24)</f>
        <v>421000</v>
      </c>
      <c r="AO25" s="18" t="n">
        <f aca="false">SUM(AO13:AO24)</f>
        <v>421000</v>
      </c>
      <c r="AP25" s="18" t="n">
        <f aca="false">SUM(AP13:AP24)</f>
        <v>421000</v>
      </c>
      <c r="AQ25" s="18" t="n">
        <f aca="false">SUM(AQ13:AQ24)</f>
        <v>421000</v>
      </c>
      <c r="AR25" s="18" t="n">
        <f aca="false">SUM(AR13:AR24)</f>
        <v>421000</v>
      </c>
      <c r="AS25" s="18" t="n">
        <f aca="false">SUM(AS13:AS24)</f>
        <v>421000</v>
      </c>
      <c r="AT25" s="18" t="n">
        <f aca="false">SUM(AT13:AT24)</f>
        <v>421000</v>
      </c>
      <c r="AU25" s="18" t="n">
        <f aca="false">SUM(AU13:AU24)</f>
        <v>421000</v>
      </c>
      <c r="AV25" s="18" t="n">
        <f aca="false">SUM(AV13:AV24)</f>
        <v>421000</v>
      </c>
      <c r="AW25" s="18" t="n">
        <f aca="false">SUM(AW13:AW24)</f>
        <v>421000</v>
      </c>
      <c r="AX25" s="18" t="n">
        <f aca="false">SUM(AX13:AX24)</f>
        <v>421000</v>
      </c>
      <c r="AY25" s="18" t="n">
        <f aca="false">SUM(AY13:AY24)</f>
        <v>421000</v>
      </c>
      <c r="AZ25" s="18" t="n">
        <f aca="false">SUM(AZ13:AZ24)</f>
        <v>421000</v>
      </c>
      <c r="BA25" s="18" t="n">
        <f aca="false">SUM(BA13:BA24)</f>
        <v>421000</v>
      </c>
      <c r="BB25" s="18" t="n">
        <f aca="false">SUM(BB13:BB24)</f>
        <v>421000</v>
      </c>
      <c r="BC25" s="18" t="n">
        <f aca="false">SUM(BC13:BC24)</f>
        <v>421000</v>
      </c>
      <c r="BD25" s="18" t="n">
        <f aca="false">SUM(BD13:BD24)</f>
        <v>421000</v>
      </c>
      <c r="BE25" s="18" t="n">
        <f aca="false">SUM(BE13:BE24)</f>
        <v>421000</v>
      </c>
      <c r="BF25" s="18" t="n">
        <f aca="false">SUM(BF13:BF24)</f>
        <v>421000</v>
      </c>
      <c r="BG25" s="18" t="n">
        <f aca="false">SUM(BG13:BG24)</f>
        <v>421000</v>
      </c>
      <c r="BH25" s="18" t="n">
        <f aca="false">SUM(BH13:BH24)</f>
        <v>421000</v>
      </c>
      <c r="BI25" s="18" t="n">
        <f aca="false">SUM(BI13:BI24)</f>
        <v>421000</v>
      </c>
      <c r="BJ25" s="18" t="n">
        <f aca="false">SUM(BJ13:BJ24)</f>
        <v>421000</v>
      </c>
      <c r="BK25" s="18" t="n">
        <f aca="false">SUM(BK13:BK24)</f>
        <v>421000</v>
      </c>
      <c r="BL25" s="18" t="n">
        <f aca="false">SUM(BL13:BL24)</f>
        <v>421000</v>
      </c>
      <c r="BM25" s="18" t="n">
        <f aca="false">SUM(BM13:BM24)</f>
        <v>421000</v>
      </c>
      <c r="BN25" s="18" t="n">
        <f aca="false">SUM(BN13:BN24)</f>
        <v>421000</v>
      </c>
      <c r="BO25" s="18" t="n">
        <f aca="false">SUM(BO13:BO24)</f>
        <v>421000</v>
      </c>
      <c r="BP25" s="18" t="n">
        <f aca="false">SUM(BP13:BP24)</f>
        <v>421000</v>
      </c>
    </row>
    <row r="26" customFormat="false" ht="12.75" hidden="false" customHeight="false" outlineLevel="0" collapsed="false">
      <c r="B26" s="14"/>
      <c r="C26" s="14"/>
      <c r="D26" s="14"/>
      <c r="E26" s="14"/>
      <c r="F26" s="14"/>
      <c r="G26" s="14"/>
      <c r="H26" s="14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</row>
    <row r="27" customFormat="false" ht="12.75" hidden="false" customHeight="false" outlineLevel="0" collapsed="false">
      <c r="B27" s="14"/>
      <c r="C27" s="14"/>
      <c r="D27" s="55" t="s">
        <v>134</v>
      </c>
      <c r="E27" s="14"/>
      <c r="F27" s="14"/>
      <c r="G27" s="14"/>
      <c r="H27" s="14"/>
      <c r="K27" s="18" t="n">
        <f aca="false">476000-K25</f>
        <v>0</v>
      </c>
      <c r="L27" s="18" t="n">
        <f aca="false">476000-L25</f>
        <v>0</v>
      </c>
      <c r="M27" s="18" t="n">
        <f aca="false">476000-M25</f>
        <v>0</v>
      </c>
      <c r="N27" s="18" t="n">
        <f aca="false">476000-N25</f>
        <v>0</v>
      </c>
      <c r="O27" s="18" t="n">
        <f aca="false">476000-O25</f>
        <v>0</v>
      </c>
      <c r="P27" s="18" t="n">
        <f aca="false">476000-P25</f>
        <v>0</v>
      </c>
      <c r="Q27" s="18" t="n">
        <f aca="false">476000-Q25</f>
        <v>0</v>
      </c>
      <c r="R27" s="18" t="n">
        <f aca="false">476000-R25</f>
        <v>0</v>
      </c>
      <c r="S27" s="18" t="n">
        <f aca="false">476000-S25</f>
        <v>0</v>
      </c>
      <c r="T27" s="18" t="n">
        <f aca="false">476000-T25</f>
        <v>15000</v>
      </c>
      <c r="U27" s="18" t="n">
        <f aca="false">476000-U25</f>
        <v>55000</v>
      </c>
      <c r="V27" s="18" t="n">
        <f aca="false">476000-V25</f>
        <v>55000</v>
      </c>
      <c r="W27" s="18" t="n">
        <f aca="false">476000-W25</f>
        <v>55000</v>
      </c>
      <c r="X27" s="18" t="n">
        <f aca="false">476000-X25</f>
        <v>55000</v>
      </c>
      <c r="Y27" s="18" t="n">
        <f aca="false">476000-Y25</f>
        <v>55000</v>
      </c>
      <c r="Z27" s="18" t="n">
        <f aca="false">476000-Z25</f>
        <v>55000</v>
      </c>
      <c r="AA27" s="18" t="n">
        <f aca="false">476000-AA25</f>
        <v>55000</v>
      </c>
      <c r="AB27" s="18" t="n">
        <f aca="false">476000-AB25</f>
        <v>55000</v>
      </c>
      <c r="AC27" s="18" t="n">
        <f aca="false">476000-AC25</f>
        <v>55000</v>
      </c>
      <c r="AD27" s="18" t="n">
        <f aca="false">476000-AD25</f>
        <v>55000</v>
      </c>
      <c r="AE27" s="18" t="n">
        <f aca="false">476000-AE25</f>
        <v>55000</v>
      </c>
      <c r="AF27" s="18" t="n">
        <f aca="false">476000-AF25</f>
        <v>55000</v>
      </c>
      <c r="AG27" s="18" t="n">
        <f aca="false">476000-AG25</f>
        <v>55000</v>
      </c>
      <c r="AH27" s="18" t="n">
        <f aca="false">476000-AH25</f>
        <v>55000</v>
      </c>
      <c r="AI27" s="18" t="n">
        <f aca="false">476000-AI25</f>
        <v>55000</v>
      </c>
      <c r="AJ27" s="18" t="n">
        <f aca="false">476000-AJ25</f>
        <v>55000</v>
      </c>
      <c r="AK27" s="18" t="n">
        <f aca="false">476000-AK25</f>
        <v>55000</v>
      </c>
      <c r="AL27" s="18" t="n">
        <f aca="false">476000-AL25</f>
        <v>55000</v>
      </c>
      <c r="AM27" s="18" t="n">
        <f aca="false">476000-AM25</f>
        <v>55000</v>
      </c>
      <c r="AN27" s="18" t="n">
        <f aca="false">476000-AN25</f>
        <v>55000</v>
      </c>
      <c r="AO27" s="18" t="n">
        <f aca="false">476000-AO25</f>
        <v>55000</v>
      </c>
      <c r="AP27" s="18" t="n">
        <f aca="false">476000-AP25</f>
        <v>55000</v>
      </c>
      <c r="AQ27" s="18" t="n">
        <f aca="false">476000-AQ25</f>
        <v>55000</v>
      </c>
      <c r="AR27" s="18" t="n">
        <f aca="false">476000-AR25</f>
        <v>55000</v>
      </c>
      <c r="AS27" s="18" t="n">
        <f aca="false">476000-AS25</f>
        <v>55000</v>
      </c>
      <c r="AT27" s="18" t="n">
        <f aca="false">476000-AT25</f>
        <v>55000</v>
      </c>
      <c r="AU27" s="18" t="n">
        <f aca="false">476000-AU25</f>
        <v>55000</v>
      </c>
      <c r="AV27" s="18" t="n">
        <f aca="false">476000-AV25</f>
        <v>55000</v>
      </c>
      <c r="AW27" s="18" t="n">
        <f aca="false">476000-AW25</f>
        <v>55000</v>
      </c>
      <c r="AX27" s="18" t="n">
        <f aca="false">476000-AX25</f>
        <v>55000</v>
      </c>
      <c r="AY27" s="18" t="n">
        <f aca="false">476000-AY25</f>
        <v>55000</v>
      </c>
      <c r="AZ27" s="18" t="n">
        <f aca="false">476000-AZ25</f>
        <v>55000</v>
      </c>
      <c r="BA27" s="18" t="n">
        <f aca="false">476000-BA25</f>
        <v>55000</v>
      </c>
      <c r="BB27" s="18" t="n">
        <f aca="false">476000-BB25</f>
        <v>55000</v>
      </c>
      <c r="BC27" s="18" t="n">
        <f aca="false">476000-BC25</f>
        <v>55000</v>
      </c>
      <c r="BD27" s="18" t="n">
        <f aca="false">476000-BD25</f>
        <v>55000</v>
      </c>
      <c r="BE27" s="18" t="n">
        <f aca="false">476000-BE25</f>
        <v>55000</v>
      </c>
      <c r="BF27" s="18" t="n">
        <f aca="false">476000-BF25</f>
        <v>55000</v>
      </c>
      <c r="BG27" s="18" t="n">
        <f aca="false">476000-BG25</f>
        <v>55000</v>
      </c>
      <c r="BH27" s="18" t="n">
        <f aca="false">476000-BH25</f>
        <v>55000</v>
      </c>
      <c r="BI27" s="18" t="n">
        <f aca="false">476000-BI25</f>
        <v>55000</v>
      </c>
      <c r="BJ27" s="18" t="n">
        <f aca="false">476000-BJ25</f>
        <v>55000</v>
      </c>
      <c r="BK27" s="18" t="n">
        <f aca="false">476000-BK25</f>
        <v>55000</v>
      </c>
      <c r="BL27" s="18" t="n">
        <f aca="false">476000-BL25</f>
        <v>55000</v>
      </c>
      <c r="BM27" s="18" t="n">
        <f aca="false">476000-BM25</f>
        <v>55000</v>
      </c>
      <c r="BN27" s="18" t="n">
        <f aca="false">476000-BN25</f>
        <v>55000</v>
      </c>
      <c r="BO27" s="18" t="n">
        <f aca="false">476000-BO25</f>
        <v>55000</v>
      </c>
      <c r="BP27" s="18" t="n">
        <f aca="false">476000-BP25</f>
        <v>55000</v>
      </c>
    </row>
    <row r="28" customFormat="false" ht="12.75" hidden="false" customHeight="false" outlineLevel="0" collapsed="false">
      <c r="B28" s="14"/>
      <c r="C28" s="14"/>
      <c r="E28" s="14"/>
      <c r="F28" s="14"/>
      <c r="G28" s="14"/>
      <c r="H28" s="14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</row>
    <row r="29" customFormat="false" ht="12.75" hidden="false" customHeight="false" outlineLevel="0" collapsed="false">
      <c r="B29" s="14"/>
      <c r="C29" s="14"/>
      <c r="D29" s="55" t="s">
        <v>135</v>
      </c>
      <c r="E29" s="14"/>
      <c r="F29" s="14"/>
      <c r="G29" s="14"/>
      <c r="H29" s="14"/>
      <c r="K29" s="18" t="n">
        <v>0</v>
      </c>
      <c r="L29" s="18" t="n">
        <v>0</v>
      </c>
      <c r="M29" s="18" t="n">
        <v>0</v>
      </c>
      <c r="N29" s="18" t="n">
        <v>0</v>
      </c>
      <c r="O29" s="18" t="n">
        <v>0</v>
      </c>
      <c r="P29" s="18" t="n">
        <v>0</v>
      </c>
      <c r="Q29" s="18" t="n">
        <v>0</v>
      </c>
      <c r="R29" s="18" t="n">
        <v>0</v>
      </c>
      <c r="S29" s="18" t="n">
        <v>0</v>
      </c>
      <c r="T29" s="18" t="n">
        <v>0</v>
      </c>
      <c r="U29" s="18" t="n">
        <f aca="false">U20+U21</f>
        <v>52000</v>
      </c>
      <c r="V29" s="18" t="n">
        <f aca="false">V20+V21</f>
        <v>52000</v>
      </c>
      <c r="W29" s="18" t="n">
        <f aca="false">W20+W21</f>
        <v>52000</v>
      </c>
      <c r="X29" s="18" t="n">
        <f aca="false">X20+X21</f>
        <v>52000</v>
      </c>
      <c r="Y29" s="18" t="n">
        <f aca="false">Y20+Y21</f>
        <v>52000</v>
      </c>
      <c r="Z29" s="18" t="n">
        <f aca="false">Z20+Z21</f>
        <v>52000</v>
      </c>
      <c r="AA29" s="18" t="n">
        <f aca="false">AA20+AA21</f>
        <v>52000</v>
      </c>
      <c r="AB29" s="18" t="n">
        <f aca="false">AB20+AB21</f>
        <v>52000</v>
      </c>
      <c r="AC29" s="18" t="n">
        <f aca="false">AC20+AC21</f>
        <v>52000</v>
      </c>
      <c r="AD29" s="18" t="n">
        <f aca="false">AD20+AD21</f>
        <v>52000</v>
      </c>
      <c r="AE29" s="18" t="n">
        <f aca="false">AE20+AE21</f>
        <v>52000</v>
      </c>
      <c r="AF29" s="18" t="n">
        <f aca="false">AF20+AF21</f>
        <v>52000</v>
      </c>
      <c r="AG29" s="18" t="n">
        <f aca="false">AG20+AG21</f>
        <v>52000</v>
      </c>
      <c r="AH29" s="18" t="n">
        <f aca="false">AH20+AH21</f>
        <v>52000</v>
      </c>
      <c r="AI29" s="18" t="n">
        <f aca="false">AI20+AI21</f>
        <v>52000</v>
      </c>
      <c r="AJ29" s="18" t="n">
        <f aca="false">AJ20+AJ21+AJ17</f>
        <v>62000</v>
      </c>
      <c r="AK29" s="18" t="n">
        <f aca="false">AK20+AK21+AK17</f>
        <v>62000</v>
      </c>
      <c r="AL29" s="18" t="n">
        <f aca="false">AL20+AL21+AL17</f>
        <v>62000</v>
      </c>
      <c r="AM29" s="18" t="n">
        <f aca="false">AM20+AM21+AM17</f>
        <v>62000</v>
      </c>
      <c r="AN29" s="18" t="n">
        <f aca="false">AN20+AN21+AN17</f>
        <v>62000</v>
      </c>
      <c r="AO29" s="18" t="n">
        <f aca="false">AO20+AO21+AO17</f>
        <v>62000</v>
      </c>
      <c r="AP29" s="18" t="n">
        <f aca="false">AP20+AP21+AP17</f>
        <v>62000</v>
      </c>
      <c r="AQ29" s="18" t="n">
        <f aca="false">AQ20+AQ21+AQ17+AQ18+AQ19</f>
        <v>206000</v>
      </c>
      <c r="AR29" s="18" t="n">
        <f aca="false">AR20+AR21+AR17+AR18+AR19</f>
        <v>206000</v>
      </c>
      <c r="AS29" s="18" t="n">
        <f aca="false">AS20+AS21+AS17+AS18+AS19</f>
        <v>206000</v>
      </c>
      <c r="AT29" s="18" t="n">
        <f aca="false">AT20+AT21+AT17+AT18+AT19+AT13+AT14</f>
        <v>331000</v>
      </c>
      <c r="AU29" s="18" t="n">
        <f aca="false">AU20+AU21+AU17+AU18+AU19+AU13+AU14</f>
        <v>331000</v>
      </c>
      <c r="AV29" s="18" t="n">
        <f aca="false">AV20+AV21+AV17+AV18+AV19+AV13+AV14</f>
        <v>331000</v>
      </c>
      <c r="AW29" s="18" t="n">
        <f aca="false">AW20+AW21+AW17+AW18+AW19+AW13+AW14</f>
        <v>331000</v>
      </c>
      <c r="AX29" s="18" t="n">
        <f aca="false">AX20+AX21+AX17+AX18+AX19+AX13+AX14</f>
        <v>331000</v>
      </c>
      <c r="AY29" s="18" t="n">
        <f aca="false">AY20+AY21+AY17+AY18+AY19+AY13+AY14</f>
        <v>331000</v>
      </c>
      <c r="AZ29" s="18" t="n">
        <f aca="false">AZ20+AZ21+AZ17+AZ18+AZ19+AZ13+AZ14</f>
        <v>331000</v>
      </c>
      <c r="BA29" s="18" t="n">
        <f aca="false">BA20+BA21+BA17+BA18+BA19+BA13+BA14</f>
        <v>331000</v>
      </c>
      <c r="BB29" s="18" t="n">
        <f aca="false">BB20+BB21+BB17+BB18+BB19+BB13+BB14</f>
        <v>331000</v>
      </c>
      <c r="BC29" s="18" t="n">
        <f aca="false">BC20+BC21+BC17+BC18+BC19+BC13+BC14</f>
        <v>331000</v>
      </c>
      <c r="BD29" s="18" t="n">
        <f aca="false">BD20+BD21+BD17+BD18+BD19+BD13+BD14</f>
        <v>331000</v>
      </c>
      <c r="BE29" s="18" t="n">
        <f aca="false">BE20+BE21+BE17+BE18+BE19+BE13+BE14</f>
        <v>331000</v>
      </c>
      <c r="BF29" s="18" t="n">
        <f aca="false">BF20+BF21+BF17+BF18+BF19+BF13+BF14</f>
        <v>331000</v>
      </c>
      <c r="BG29" s="18" t="n">
        <f aca="false">BG20+BG21+BG17+BG18+BG19+BG13+BG14</f>
        <v>331000</v>
      </c>
      <c r="BH29" s="18" t="n">
        <f aca="false">BH20+BH21+BH17+BH18+BH19+BH13+BH14</f>
        <v>331000</v>
      </c>
      <c r="BI29" s="18" t="n">
        <f aca="false">BI20+BI21+BI17+BI18+BI19+BI13+BI14</f>
        <v>331000</v>
      </c>
      <c r="BJ29" s="18" t="n">
        <f aca="false">BJ20+BJ21+BJ17+BJ18+BJ19+BJ13+BJ14</f>
        <v>331000</v>
      </c>
      <c r="BK29" s="18" t="n">
        <f aca="false">BK20+BK21+BK17+BK18+BK19+BK13+BK14</f>
        <v>331000</v>
      </c>
      <c r="BL29" s="18" t="n">
        <f aca="false">BL20+BL21+BL17+BL18+BL19+BL13+BL14</f>
        <v>331000</v>
      </c>
      <c r="BM29" s="18" t="n">
        <f aca="false">BM20+BM21+BM17+BM18+BM19+BM13+BM14</f>
        <v>331000</v>
      </c>
      <c r="BN29" s="18" t="n">
        <f aca="false">BN20+BN21+BN17+BN18+BN19+BN13+BN14</f>
        <v>331000</v>
      </c>
      <c r="BO29" s="18" t="n">
        <f aca="false">BO20+BO21+BO17+BO18+BO19+BO13+BO14</f>
        <v>331000</v>
      </c>
      <c r="BP29" s="18" t="n">
        <f aca="false">BP20+BP21+BP17+BP18+BP19+BP13+BP14</f>
        <v>331000</v>
      </c>
    </row>
    <row r="30" customFormat="false" ht="12.75" hidden="false" customHeight="false" outlineLevel="0" collapsed="false">
      <c r="B30" s="14"/>
      <c r="C30" s="14"/>
      <c r="E30" s="14"/>
      <c r="F30" s="14"/>
      <c r="G30" s="14"/>
      <c r="H30" s="14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</row>
    <row r="31" customFormat="false" ht="12.75" hidden="false" customHeight="false" outlineLevel="0" collapsed="false">
      <c r="B31" s="14"/>
      <c r="C31" s="14"/>
      <c r="D31" s="55" t="s">
        <v>136</v>
      </c>
      <c r="E31" s="14"/>
      <c r="F31" s="14"/>
      <c r="G31" s="14"/>
      <c r="H31" s="14"/>
      <c r="K31" s="18" t="n">
        <f aca="false">SUM(K13:K24)</f>
        <v>476000</v>
      </c>
      <c r="L31" s="18" t="n">
        <f aca="false">SUM(L13:L24)</f>
        <v>476000</v>
      </c>
      <c r="M31" s="18" t="n">
        <f aca="false">SUM(M13:M24)</f>
        <v>476000</v>
      </c>
      <c r="N31" s="18" t="n">
        <f aca="false">SUM(N13:N24)</f>
        <v>476000</v>
      </c>
      <c r="O31" s="18" t="n">
        <f aca="false">SUM(O13:O24)</f>
        <v>476000</v>
      </c>
      <c r="P31" s="18" t="n">
        <f aca="false">SUM(P13:P24)</f>
        <v>476000</v>
      </c>
      <c r="Q31" s="18" t="n">
        <f aca="false">SUM(Q13:Q24)</f>
        <v>476000</v>
      </c>
      <c r="R31" s="18" t="n">
        <f aca="false">SUM(R13:R24)</f>
        <v>476000</v>
      </c>
      <c r="S31" s="18" t="n">
        <f aca="false">SUM(S13:S24)</f>
        <v>476000</v>
      </c>
      <c r="T31" s="18" t="n">
        <f aca="false">SUM(T13:T24)</f>
        <v>461000</v>
      </c>
      <c r="U31" s="18" t="n">
        <f aca="false">SUM(U13:U24)-(U20+U21)</f>
        <v>369000</v>
      </c>
      <c r="V31" s="18" t="n">
        <f aca="false">SUM(V13:V24)-(V20+V21)</f>
        <v>369000</v>
      </c>
      <c r="W31" s="18" t="n">
        <f aca="false">SUM(W13:W24)-(W20+W21)</f>
        <v>369000</v>
      </c>
      <c r="X31" s="18" t="n">
        <f aca="false">SUM(X13:X24)-(X20+X21)</f>
        <v>369000</v>
      </c>
      <c r="Y31" s="18" t="n">
        <f aca="false">SUM(Y13:Y24)-(Y20+Y21)</f>
        <v>369000</v>
      </c>
      <c r="Z31" s="18" t="n">
        <f aca="false">SUM(Z13:Z24)-(Z20+Z21)</f>
        <v>369000</v>
      </c>
      <c r="AA31" s="18" t="n">
        <f aca="false">SUM(AA13:AA24)-(AA20+AA21)</f>
        <v>369000</v>
      </c>
      <c r="AB31" s="18" t="n">
        <f aca="false">SUM(AB13:AB24)-(AB20+AB21)</f>
        <v>369000</v>
      </c>
      <c r="AC31" s="18" t="n">
        <f aca="false">SUM(AC13:AC24)-(AC20+AC21)</f>
        <v>369000</v>
      </c>
      <c r="AD31" s="18" t="n">
        <f aca="false">SUM(AD13:AD24)-(AD20+AD21)</f>
        <v>369000</v>
      </c>
      <c r="AE31" s="18" t="n">
        <f aca="false">SUM(AE13:AE24)-(AE20+AE21)</f>
        <v>369000</v>
      </c>
      <c r="AF31" s="18" t="n">
        <f aca="false">SUM(AF13:AF24)-(AF20+AF21)</f>
        <v>369000</v>
      </c>
      <c r="AG31" s="18" t="n">
        <f aca="false">SUM(AG13:AG24)-(AG20+AG21)</f>
        <v>369000</v>
      </c>
      <c r="AH31" s="18" t="n">
        <f aca="false">SUM(AH13:AH24)-(AH20+AH21)</f>
        <v>369000</v>
      </c>
      <c r="AI31" s="18" t="n">
        <f aca="false">SUM(AI13:AI24)-(AI20+AI21)</f>
        <v>369000</v>
      </c>
      <c r="AJ31" s="18" t="n">
        <f aca="false">SUM(AJ13:AJ24)-(AJ20+AJ21+AJ17)</f>
        <v>359000</v>
      </c>
      <c r="AK31" s="18" t="n">
        <f aca="false">SUM(AK13:AK24)-(AK20+AK21+AK17)</f>
        <v>359000</v>
      </c>
      <c r="AL31" s="18" t="n">
        <f aca="false">SUM(AL13:AL24)-(AL20+AL21+AL17)</f>
        <v>359000</v>
      </c>
      <c r="AM31" s="18" t="n">
        <f aca="false">SUM(AM13:AM24)-(AM20+AM21+AM17)</f>
        <v>359000</v>
      </c>
      <c r="AN31" s="18" t="n">
        <f aca="false">SUM(AN13:AN24)-(AN20+AN21+AN17)</f>
        <v>359000</v>
      </c>
      <c r="AO31" s="18" t="n">
        <f aca="false">SUM(AO13:AO24)-(AO20+AO21+AO17)</f>
        <v>359000</v>
      </c>
      <c r="AP31" s="18" t="n">
        <f aca="false">SUM(AP13:AP24)-(AP20+AP21+AP17)</f>
        <v>359000</v>
      </c>
      <c r="AQ31" s="18" t="n">
        <f aca="false">SUM(AQ13:AQ24)-(AQ20+AQ21+AQ17+AQ18+AQ19)</f>
        <v>215000</v>
      </c>
      <c r="AR31" s="18" t="n">
        <f aca="false">SUM(AR13:AR24)-(AR20+AR21+AR17+AR18+AR19)</f>
        <v>215000</v>
      </c>
      <c r="AS31" s="18" t="n">
        <f aca="false">SUM(AS13:AS24)-(AS20+AS21+AS17+AS18+AS19)</f>
        <v>215000</v>
      </c>
      <c r="AT31" s="18" t="n">
        <f aca="false">SUM(AT13:AT24)-(AT20+AT21+AT17+AT18+AT19+AT13+AT14)</f>
        <v>90000</v>
      </c>
      <c r="AU31" s="18" t="n">
        <f aca="false">SUM(AU13:AU24)-(AU20+AU21+AU17+AU18+AU19+AU13+AU14)</f>
        <v>90000</v>
      </c>
      <c r="AV31" s="18" t="n">
        <f aca="false">SUM(AV13:AV24)-(AV20+AV21+AV17+AV18+AV19+AV13+AV14)</f>
        <v>90000</v>
      </c>
      <c r="AW31" s="18" t="n">
        <f aca="false">SUM(AW13:AW24)-(AW20+AW21+AW17+AW18+AW19+AW13+AW14)</f>
        <v>90000</v>
      </c>
      <c r="AX31" s="18" t="n">
        <f aca="false">SUM(AX13:AX24)-(AX20+AX21+AX17+AX18+AX19+AX13+AX14)</f>
        <v>90000</v>
      </c>
      <c r="AY31" s="18" t="n">
        <f aca="false">SUM(AY13:AY24)-(AY20+AY21+AY17+AY18+AY19+AY13+AY14)</f>
        <v>90000</v>
      </c>
      <c r="AZ31" s="18" t="n">
        <f aca="false">SUM(AZ13:AZ24)-(AZ20+AZ21+AZ17+AZ18+AZ19+AZ13+AZ14)</f>
        <v>90000</v>
      </c>
      <c r="BA31" s="18" t="n">
        <f aca="false">SUM(BA13:BA24)-(BA20+BA21+BA17+BA18+BA19+BA13+BA14)</f>
        <v>90000</v>
      </c>
      <c r="BB31" s="18" t="n">
        <f aca="false">SUM(BB13:BB24)-(BB20+BB21+BB17+BB18+BB19+BB13+BB14)</f>
        <v>90000</v>
      </c>
      <c r="BC31" s="18" t="n">
        <f aca="false">SUM(BC13:BC24)-(BC20+BC21+BC17+BC18+BC19+BC13+BC14)</f>
        <v>90000</v>
      </c>
      <c r="BD31" s="18" t="n">
        <f aca="false">SUM(BD13:BD24)-(BD20+BD21+BD17+BD18+BD19+BD13+BD14)</f>
        <v>90000</v>
      </c>
      <c r="BE31" s="18" t="n">
        <f aca="false">SUM(BE13:BE24)-(BE20+BE21+BE17+BE18+BE19+BE13+BE14)</f>
        <v>90000</v>
      </c>
      <c r="BF31" s="18" t="n">
        <f aca="false">SUM(BF13:BF24)-(BF20+BF21+BF17+BF18+BF19+BF13+BF14)</f>
        <v>90000</v>
      </c>
      <c r="BG31" s="18" t="n">
        <f aca="false">SUM(BG13:BG24)-(BG20+BG21+BG17+BG18+BG19+BG13+BG14)</f>
        <v>90000</v>
      </c>
      <c r="BH31" s="18" t="n">
        <f aca="false">SUM(BH13:BH24)-(BH20+BH21+BH17+BH18+BH19+BH13+BH14)</f>
        <v>90000</v>
      </c>
      <c r="BI31" s="18" t="n">
        <f aca="false">SUM(BI13:BI24)-(BI20+BI21+BI17+BI18+BI19+BI13+BI14)</f>
        <v>90000</v>
      </c>
      <c r="BJ31" s="18" t="n">
        <f aca="false">SUM(BJ13:BJ24)-(BJ20+BJ21+BJ17+BJ18+BJ19+BJ13+BJ14)</f>
        <v>90000</v>
      </c>
      <c r="BK31" s="18" t="n">
        <f aca="false">SUM(BK13:BK24)-(BK20+BK21+BK17+BK18+BK19+BK13+BK14)</f>
        <v>90000</v>
      </c>
      <c r="BL31" s="18" t="n">
        <f aca="false">SUM(BL13:BL24)-(BL20+BL21+BL17+BL18+BL19+BL13+BL14)</f>
        <v>90000</v>
      </c>
      <c r="BM31" s="18" t="n">
        <f aca="false">SUM(BM13:BM24)-(BM20+BM21+BM17+BM18+BM19+BM13+BM14)</f>
        <v>90000</v>
      </c>
      <c r="BN31" s="18" t="n">
        <f aca="false">SUM(BN13:BN24)-(BN20+BN21+BN17+BN18+BN19+BN13+BN14)</f>
        <v>90000</v>
      </c>
      <c r="BO31" s="18" t="n">
        <f aca="false">SUM(BO13:BO24)-(BO20+BO21+BO17+BO18+BO19+BO13+BO14)</f>
        <v>90000</v>
      </c>
      <c r="BP31" s="18" t="n">
        <f aca="false">SUM(BP13:BP24)-(BP20+BP21+BP17+BP18+BP19+BP13+BP14)</f>
        <v>90000</v>
      </c>
    </row>
    <row r="32" customFormat="false" ht="12.75" hidden="false" customHeight="false" outlineLevel="0" collapsed="false">
      <c r="B32" s="14"/>
      <c r="C32" s="14"/>
      <c r="D32" s="14"/>
      <c r="E32" s="14"/>
      <c r="F32" s="14"/>
      <c r="G32" s="14"/>
      <c r="H32" s="14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</row>
    <row r="33" customFormat="false" ht="12.75" hidden="false" customHeight="false" outlineLevel="0" collapsed="false">
      <c r="A33" s="11" t="s">
        <v>142</v>
      </c>
    </row>
    <row r="34" customFormat="false" ht="13.5" hidden="false" customHeight="false" outlineLevel="0" collapsed="false"/>
    <row r="35" customFormat="false" ht="13.5" hidden="false" customHeight="false" outlineLevel="0" collapsed="false">
      <c r="B35" s="21" t="s">
        <v>10</v>
      </c>
      <c r="C35" s="0" t="s">
        <v>11</v>
      </c>
      <c r="D35" s="21" t="s">
        <v>130</v>
      </c>
      <c r="E35" s="0" t="s">
        <v>131</v>
      </c>
      <c r="F35" s="0" t="s">
        <v>13</v>
      </c>
      <c r="G35" s="0" t="s">
        <v>4</v>
      </c>
      <c r="H35" s="43" t="s">
        <v>132</v>
      </c>
      <c r="I35" s="46" t="n">
        <v>36892</v>
      </c>
      <c r="J35" s="46" t="n">
        <v>36923</v>
      </c>
      <c r="K35" s="46" t="n">
        <v>36951</v>
      </c>
      <c r="L35" s="46" t="n">
        <v>36982</v>
      </c>
      <c r="M35" s="46" t="n">
        <v>37012</v>
      </c>
      <c r="N35" s="46" t="n">
        <v>37043</v>
      </c>
      <c r="O35" s="46" t="n">
        <v>37073</v>
      </c>
      <c r="P35" s="46" t="n">
        <v>37104</v>
      </c>
      <c r="Q35" s="46" t="n">
        <v>37135</v>
      </c>
      <c r="R35" s="46" t="n">
        <v>37165</v>
      </c>
      <c r="S35" s="46" t="n">
        <v>37196</v>
      </c>
      <c r="T35" s="46" t="n">
        <v>37226</v>
      </c>
      <c r="U35" s="46" t="n">
        <v>37257</v>
      </c>
      <c r="V35" s="46" t="n">
        <v>37288</v>
      </c>
      <c r="W35" s="46" t="n">
        <v>37316</v>
      </c>
      <c r="X35" s="46" t="n">
        <v>37347</v>
      </c>
      <c r="Y35" s="46" t="n">
        <v>37377</v>
      </c>
      <c r="Z35" s="46" t="n">
        <v>37408</v>
      </c>
      <c r="AA35" s="46" t="n">
        <v>37438</v>
      </c>
      <c r="AB35" s="46" t="n">
        <v>37469</v>
      </c>
      <c r="AC35" s="46" t="n">
        <v>37500</v>
      </c>
      <c r="AD35" s="46" t="n">
        <v>37530</v>
      </c>
      <c r="AE35" s="46" t="n">
        <v>37561</v>
      </c>
      <c r="AF35" s="46" t="n">
        <v>37591</v>
      </c>
      <c r="AG35" s="46" t="n">
        <v>37622</v>
      </c>
      <c r="AH35" s="46" t="n">
        <v>37653</v>
      </c>
      <c r="AI35" s="46" t="n">
        <v>37681</v>
      </c>
      <c r="AJ35" s="46" t="n">
        <v>37712</v>
      </c>
      <c r="AK35" s="46" t="n">
        <v>37742</v>
      </c>
      <c r="AL35" s="46" t="n">
        <v>37773</v>
      </c>
      <c r="AM35" s="46" t="n">
        <v>37803</v>
      </c>
      <c r="AN35" s="46" t="n">
        <v>37834</v>
      </c>
      <c r="AO35" s="46" t="n">
        <v>37865</v>
      </c>
      <c r="AP35" s="46" t="n">
        <v>37895</v>
      </c>
      <c r="AQ35" s="46" t="n">
        <v>37926</v>
      </c>
      <c r="AR35" s="46" t="n">
        <v>37956</v>
      </c>
      <c r="AS35" s="46" t="n">
        <v>37987</v>
      </c>
      <c r="AT35" s="46" t="n">
        <v>38018</v>
      </c>
      <c r="AU35" s="46" t="n">
        <v>38047</v>
      </c>
      <c r="AV35" s="46" t="n">
        <v>38078</v>
      </c>
      <c r="AW35" s="46" t="n">
        <v>38108</v>
      </c>
      <c r="AX35" s="46" t="n">
        <v>38139</v>
      </c>
      <c r="AY35" s="46" t="n">
        <v>38169</v>
      </c>
      <c r="AZ35" s="46" t="n">
        <v>38200</v>
      </c>
      <c r="BA35" s="46" t="n">
        <v>38231</v>
      </c>
      <c r="BB35" s="46" t="n">
        <v>38261</v>
      </c>
      <c r="BC35" s="46" t="n">
        <v>38292</v>
      </c>
      <c r="BD35" s="46" t="n">
        <v>38322</v>
      </c>
      <c r="BE35" s="46" t="n">
        <v>38353</v>
      </c>
      <c r="BF35" s="46" t="n">
        <v>38384</v>
      </c>
      <c r="BG35" s="46" t="n">
        <v>38412</v>
      </c>
      <c r="BH35" s="46" t="n">
        <v>38443</v>
      </c>
      <c r="BI35" s="46" t="n">
        <v>38473</v>
      </c>
      <c r="BJ35" s="46" t="n">
        <v>38504</v>
      </c>
      <c r="BK35" s="46" t="n">
        <v>38534</v>
      </c>
      <c r="BL35" s="46" t="n">
        <v>38565</v>
      </c>
      <c r="BM35" s="46" t="n">
        <v>38596</v>
      </c>
      <c r="BN35" s="46" t="n">
        <v>38626</v>
      </c>
      <c r="BO35" s="46" t="n">
        <v>38657</v>
      </c>
      <c r="BP35" s="46" t="n">
        <v>38687</v>
      </c>
    </row>
    <row r="36" customFormat="false" ht="13.5" hidden="false" customHeight="false" outlineLevel="0" collapsed="false">
      <c r="B36" s="21"/>
      <c r="D36" s="21"/>
      <c r="H36" s="15"/>
    </row>
    <row r="37" customFormat="false" ht="13.5" hidden="false" customHeight="false" outlineLevel="0" collapsed="false">
      <c r="B37" s="14" t="n">
        <v>24669</v>
      </c>
      <c r="C37" s="14" t="s">
        <v>39</v>
      </c>
      <c r="D37" s="49" t="n">
        <v>12500</v>
      </c>
      <c r="E37" s="61" t="n">
        <v>35309</v>
      </c>
      <c r="F37" s="61" t="n">
        <v>38748</v>
      </c>
      <c r="G37" s="14" t="s">
        <v>23</v>
      </c>
      <c r="H37" s="28" t="n">
        <v>38383</v>
      </c>
      <c r="K37" s="49" t="n">
        <v>12500</v>
      </c>
      <c r="L37" s="49" t="n">
        <v>12500</v>
      </c>
      <c r="M37" s="49" t="n">
        <v>12500</v>
      </c>
      <c r="N37" s="49" t="n">
        <v>12500</v>
      </c>
      <c r="O37" s="49" t="n">
        <v>12500</v>
      </c>
      <c r="P37" s="49" t="n">
        <v>12500</v>
      </c>
      <c r="Q37" s="49" t="n">
        <v>12500</v>
      </c>
      <c r="R37" s="49" t="n">
        <v>12500</v>
      </c>
      <c r="S37" s="49" t="n">
        <v>12500</v>
      </c>
      <c r="T37" s="49" t="n">
        <v>12500</v>
      </c>
      <c r="U37" s="49" t="n">
        <v>12500</v>
      </c>
      <c r="V37" s="49" t="n">
        <v>12500</v>
      </c>
      <c r="W37" s="49" t="n">
        <v>12500</v>
      </c>
      <c r="X37" s="49" t="n">
        <v>12500</v>
      </c>
      <c r="Y37" s="49" t="n">
        <v>12500</v>
      </c>
      <c r="Z37" s="49" t="n">
        <v>12500</v>
      </c>
      <c r="AA37" s="49" t="n">
        <v>12500</v>
      </c>
      <c r="AB37" s="49" t="n">
        <v>12500</v>
      </c>
      <c r="AC37" s="49" t="n">
        <v>12500</v>
      </c>
      <c r="AD37" s="49" t="n">
        <v>12500</v>
      </c>
      <c r="AE37" s="49" t="n">
        <v>12500</v>
      </c>
      <c r="AF37" s="49" t="n">
        <v>12500</v>
      </c>
      <c r="AG37" s="49" t="n">
        <v>12500</v>
      </c>
      <c r="AH37" s="49" t="n">
        <v>12500</v>
      </c>
      <c r="AI37" s="49" t="n">
        <v>12500</v>
      </c>
      <c r="AJ37" s="49" t="n">
        <v>12500</v>
      </c>
      <c r="AK37" s="49" t="n">
        <v>12500</v>
      </c>
      <c r="AL37" s="49" t="n">
        <v>12500</v>
      </c>
      <c r="AM37" s="49" t="n">
        <v>12500</v>
      </c>
      <c r="AN37" s="49" t="n">
        <v>12500</v>
      </c>
      <c r="AO37" s="49" t="n">
        <v>12500</v>
      </c>
      <c r="AP37" s="49" t="n">
        <v>12500</v>
      </c>
      <c r="AQ37" s="49" t="n">
        <v>12500</v>
      </c>
      <c r="AR37" s="49" t="n">
        <v>12500</v>
      </c>
      <c r="AS37" s="49" t="n">
        <v>12500</v>
      </c>
      <c r="AT37" s="49" t="n">
        <v>12500</v>
      </c>
      <c r="AU37" s="49" t="n">
        <v>12500</v>
      </c>
      <c r="AV37" s="49" t="n">
        <v>12500</v>
      </c>
      <c r="AW37" s="49" t="n">
        <v>12500</v>
      </c>
      <c r="AX37" s="49" t="n">
        <v>12500</v>
      </c>
      <c r="AY37" s="49" t="n">
        <v>12500</v>
      </c>
      <c r="AZ37" s="49" t="n">
        <v>12500</v>
      </c>
      <c r="BA37" s="49" t="n">
        <v>12500</v>
      </c>
      <c r="BB37" s="49" t="n">
        <v>12500</v>
      </c>
      <c r="BC37" s="49" t="n">
        <v>12500</v>
      </c>
      <c r="BD37" s="49" t="n">
        <v>12500</v>
      </c>
      <c r="BE37" s="47" t="n">
        <v>12500</v>
      </c>
      <c r="BF37" s="49" t="n">
        <v>12500</v>
      </c>
      <c r="BG37" s="49" t="n">
        <v>12500</v>
      </c>
      <c r="BH37" s="49" t="n">
        <v>12500</v>
      </c>
      <c r="BI37" s="49" t="n">
        <v>12500</v>
      </c>
      <c r="BJ37" s="49" t="n">
        <v>12500</v>
      </c>
      <c r="BK37" s="49" t="n">
        <v>12500</v>
      </c>
      <c r="BL37" s="49" t="n">
        <v>12500</v>
      </c>
      <c r="BM37" s="49" t="n">
        <v>12500</v>
      </c>
      <c r="BN37" s="49" t="n">
        <v>12500</v>
      </c>
      <c r="BO37" s="49" t="n">
        <v>12500</v>
      </c>
      <c r="BP37" s="49" t="n">
        <v>12500</v>
      </c>
    </row>
    <row r="38" customFormat="false" ht="12.75" hidden="false" customHeight="false" outlineLevel="0" collapsed="false">
      <c r="B38" s="14" t="n">
        <v>27047</v>
      </c>
      <c r="C38" s="14" t="s">
        <v>40</v>
      </c>
      <c r="D38" s="49" t="n">
        <v>125000</v>
      </c>
      <c r="E38" s="61" t="n">
        <v>36557</v>
      </c>
      <c r="F38" s="61" t="n">
        <v>38717</v>
      </c>
      <c r="G38" s="14" t="s">
        <v>42</v>
      </c>
      <c r="H38" s="28"/>
      <c r="K38" s="49" t="n">
        <v>125000</v>
      </c>
      <c r="L38" s="49" t="n">
        <v>125000</v>
      </c>
      <c r="M38" s="49" t="n">
        <v>125000</v>
      </c>
      <c r="N38" s="49" t="n">
        <v>125000</v>
      </c>
      <c r="O38" s="49" t="n">
        <v>125000</v>
      </c>
      <c r="P38" s="49" t="n">
        <v>125000</v>
      </c>
      <c r="Q38" s="49" t="n">
        <v>125000</v>
      </c>
      <c r="R38" s="49" t="n">
        <v>125000</v>
      </c>
      <c r="S38" s="49" t="n">
        <v>125000</v>
      </c>
      <c r="T38" s="49" t="n">
        <v>125000</v>
      </c>
      <c r="U38" s="64" t="n">
        <v>150000</v>
      </c>
      <c r="V38" s="64" t="n">
        <v>150000</v>
      </c>
      <c r="W38" s="64" t="n">
        <v>150000</v>
      </c>
      <c r="X38" s="64" t="n">
        <v>150000</v>
      </c>
      <c r="Y38" s="64" t="n">
        <v>150000</v>
      </c>
      <c r="Z38" s="64" t="n">
        <v>150000</v>
      </c>
      <c r="AA38" s="64" t="n">
        <v>150000</v>
      </c>
      <c r="AB38" s="64" t="n">
        <v>150000</v>
      </c>
      <c r="AC38" s="64" t="n">
        <v>150000</v>
      </c>
      <c r="AD38" s="64" t="n">
        <v>150000</v>
      </c>
      <c r="AE38" s="64" t="n">
        <v>150000</v>
      </c>
      <c r="AF38" s="64" t="n">
        <v>150000</v>
      </c>
      <c r="AG38" s="64" t="n">
        <v>150000</v>
      </c>
      <c r="AH38" s="64" t="n">
        <v>150000</v>
      </c>
      <c r="AI38" s="64" t="n">
        <v>150000</v>
      </c>
      <c r="AJ38" s="64" t="n">
        <v>150000</v>
      </c>
      <c r="AK38" s="64" t="n">
        <v>150000</v>
      </c>
      <c r="AL38" s="64" t="n">
        <v>150000</v>
      </c>
      <c r="AM38" s="64" t="n">
        <v>150000</v>
      </c>
      <c r="AN38" s="64" t="n">
        <v>150000</v>
      </c>
      <c r="AO38" s="64" t="n">
        <v>150000</v>
      </c>
      <c r="AP38" s="64" t="n">
        <v>150000</v>
      </c>
      <c r="AQ38" s="64" t="n">
        <v>150000</v>
      </c>
      <c r="AR38" s="64" t="n">
        <v>150000</v>
      </c>
      <c r="AS38" s="64" t="n">
        <v>150000</v>
      </c>
      <c r="AT38" s="64" t="n">
        <v>150000</v>
      </c>
      <c r="AU38" s="64" t="n">
        <v>150000</v>
      </c>
      <c r="AV38" s="64" t="n">
        <v>150000</v>
      </c>
      <c r="AW38" s="64" t="n">
        <v>150000</v>
      </c>
      <c r="AX38" s="64" t="n">
        <v>150000</v>
      </c>
      <c r="AY38" s="64" t="n">
        <v>150000</v>
      </c>
      <c r="AZ38" s="64" t="n">
        <v>150000</v>
      </c>
      <c r="BA38" s="64" t="n">
        <v>150000</v>
      </c>
      <c r="BB38" s="64" t="n">
        <v>150000</v>
      </c>
      <c r="BC38" s="64" t="n">
        <v>150000</v>
      </c>
      <c r="BD38" s="64" t="n">
        <v>150000</v>
      </c>
      <c r="BE38" s="64" t="n">
        <v>150000</v>
      </c>
      <c r="BF38" s="64" t="n">
        <v>150000</v>
      </c>
      <c r="BG38" s="64" t="n">
        <v>150000</v>
      </c>
      <c r="BH38" s="64" t="n">
        <v>150000</v>
      </c>
      <c r="BI38" s="64" t="n">
        <v>150000</v>
      </c>
      <c r="BJ38" s="64" t="n">
        <v>150000</v>
      </c>
      <c r="BK38" s="64" t="n">
        <v>150000</v>
      </c>
      <c r="BL38" s="64" t="n">
        <v>150000</v>
      </c>
      <c r="BM38" s="64" t="n">
        <v>150000</v>
      </c>
      <c r="BN38" s="64" t="n">
        <v>150000</v>
      </c>
      <c r="BO38" s="64" t="n">
        <v>150000</v>
      </c>
      <c r="BP38" s="64" t="n">
        <v>150000</v>
      </c>
    </row>
    <row r="39" customFormat="false" ht="12.75" hidden="false" customHeight="false" outlineLevel="0" collapsed="false">
      <c r="B39" s="14" t="n">
        <v>27344</v>
      </c>
      <c r="C39" s="14" t="s">
        <v>44</v>
      </c>
      <c r="D39" s="49" t="n">
        <v>13500</v>
      </c>
      <c r="E39" s="61" t="n">
        <v>36892</v>
      </c>
      <c r="F39" s="61" t="n">
        <v>37621</v>
      </c>
      <c r="G39" s="14" t="s">
        <v>42</v>
      </c>
      <c r="H39" s="15"/>
      <c r="K39" s="49" t="n">
        <v>13500</v>
      </c>
      <c r="L39" s="49" t="n">
        <v>13500</v>
      </c>
      <c r="M39" s="49" t="n">
        <v>13500</v>
      </c>
      <c r="N39" s="49" t="n">
        <v>13500</v>
      </c>
      <c r="O39" s="49" t="n">
        <v>13500</v>
      </c>
      <c r="P39" s="49" t="n">
        <v>13500</v>
      </c>
      <c r="Q39" s="49" t="n">
        <v>13500</v>
      </c>
      <c r="R39" s="49" t="n">
        <v>13500</v>
      </c>
      <c r="S39" s="49" t="n">
        <v>13500</v>
      </c>
      <c r="T39" s="49" t="n">
        <v>13500</v>
      </c>
      <c r="U39" s="49" t="n">
        <v>13500</v>
      </c>
      <c r="V39" s="49" t="n">
        <v>13500</v>
      </c>
      <c r="W39" s="49" t="n">
        <v>13500</v>
      </c>
      <c r="X39" s="49" t="n">
        <v>13500</v>
      </c>
      <c r="Y39" s="49" t="n">
        <v>13500</v>
      </c>
      <c r="Z39" s="49" t="n">
        <v>13500</v>
      </c>
      <c r="AA39" s="49" t="n">
        <v>13500</v>
      </c>
      <c r="AB39" s="49" t="n">
        <v>13500</v>
      </c>
      <c r="AC39" s="49" t="n">
        <v>13500</v>
      </c>
      <c r="AD39" s="49" t="n">
        <v>13500</v>
      </c>
      <c r="AE39" s="49" t="n">
        <v>13500</v>
      </c>
      <c r="AF39" s="49" t="n">
        <v>13500</v>
      </c>
    </row>
    <row r="40" customFormat="false" ht="12.75" hidden="false" customHeight="false" outlineLevel="0" collapsed="false">
      <c r="B40" s="14" t="n">
        <v>27371</v>
      </c>
      <c r="C40" s="14" t="s">
        <v>37</v>
      </c>
      <c r="D40" s="49" t="n">
        <v>21200</v>
      </c>
      <c r="E40" s="61" t="n">
        <v>36923</v>
      </c>
      <c r="F40" s="61" t="n">
        <v>37256</v>
      </c>
      <c r="G40" s="14" t="s">
        <v>42</v>
      </c>
      <c r="H40" s="15"/>
      <c r="I40" s="58"/>
      <c r="J40" s="58"/>
      <c r="K40" s="63" t="n">
        <v>21200</v>
      </c>
      <c r="L40" s="63" t="n">
        <v>21200</v>
      </c>
      <c r="M40" s="63" t="n">
        <v>21200</v>
      </c>
      <c r="N40" s="63" t="n">
        <v>21200</v>
      </c>
      <c r="O40" s="63" t="n">
        <v>21200</v>
      </c>
      <c r="P40" s="63" t="n">
        <v>21200</v>
      </c>
      <c r="Q40" s="63" t="n">
        <v>21200</v>
      </c>
      <c r="R40" s="63" t="n">
        <v>21200</v>
      </c>
      <c r="S40" s="63" t="n">
        <v>21200</v>
      </c>
      <c r="T40" s="63" t="n">
        <v>21200</v>
      </c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</row>
    <row r="41" customFormat="false" ht="12.75" hidden="false" customHeight="false" outlineLevel="0" collapsed="false">
      <c r="K41" s="18" t="n">
        <f aca="false">SUM(K37:K40)</f>
        <v>172200</v>
      </c>
      <c r="L41" s="18" t="n">
        <f aca="false">SUM(L37:L40)</f>
        <v>172200</v>
      </c>
      <c r="M41" s="18" t="n">
        <f aca="false">SUM(M37:M40)</f>
        <v>172200</v>
      </c>
      <c r="N41" s="18" t="n">
        <f aca="false">SUM(N37:N40)</f>
        <v>172200</v>
      </c>
      <c r="O41" s="18" t="n">
        <f aca="false">SUM(O37:O40)</f>
        <v>172200</v>
      </c>
      <c r="P41" s="18" t="n">
        <f aca="false">SUM(P37:P40)</f>
        <v>172200</v>
      </c>
      <c r="Q41" s="18" t="n">
        <f aca="false">SUM(Q37:Q40)</f>
        <v>172200</v>
      </c>
      <c r="R41" s="18" t="n">
        <f aca="false">SUM(R37:R40)</f>
        <v>172200</v>
      </c>
      <c r="S41" s="18" t="n">
        <f aca="false">SUM(S37:S40)</f>
        <v>172200</v>
      </c>
      <c r="T41" s="18" t="n">
        <f aca="false">SUM(T37:T40)</f>
        <v>172200</v>
      </c>
      <c r="U41" s="18" t="n">
        <f aca="false">SUM(U37:U40)</f>
        <v>176000</v>
      </c>
      <c r="V41" s="18" t="n">
        <f aca="false">SUM(V37:V40)</f>
        <v>176000</v>
      </c>
      <c r="W41" s="18" t="n">
        <f aca="false">SUM(W37:W40)</f>
        <v>176000</v>
      </c>
      <c r="X41" s="18" t="n">
        <f aca="false">SUM(X37:X40)</f>
        <v>176000</v>
      </c>
      <c r="Y41" s="18" t="n">
        <f aca="false">SUM(Y37:Y40)</f>
        <v>176000</v>
      </c>
      <c r="Z41" s="18" t="n">
        <f aca="false">SUM(Z37:Z40)</f>
        <v>176000</v>
      </c>
      <c r="AA41" s="18" t="n">
        <f aca="false">SUM(AA37:AA40)</f>
        <v>176000</v>
      </c>
      <c r="AB41" s="18" t="n">
        <f aca="false">SUM(AB37:AB40)</f>
        <v>176000</v>
      </c>
      <c r="AC41" s="18" t="n">
        <f aca="false">SUM(AC37:AC40)</f>
        <v>176000</v>
      </c>
      <c r="AD41" s="18" t="n">
        <f aca="false">SUM(AD37:AD40)</f>
        <v>176000</v>
      </c>
      <c r="AE41" s="18" t="n">
        <f aca="false">SUM(AE37:AE40)</f>
        <v>176000</v>
      </c>
      <c r="AF41" s="18" t="n">
        <f aca="false">SUM(AF37:AF40)</f>
        <v>176000</v>
      </c>
      <c r="AG41" s="18" t="n">
        <f aca="false">SUM(AG37:AG40)</f>
        <v>162500</v>
      </c>
      <c r="AH41" s="18" t="n">
        <f aca="false">SUM(AH37:AH40)</f>
        <v>162500</v>
      </c>
      <c r="AI41" s="18" t="n">
        <f aca="false">SUM(AI37:AI40)</f>
        <v>162500</v>
      </c>
      <c r="AJ41" s="18" t="n">
        <f aca="false">SUM(AJ37:AJ40)</f>
        <v>162500</v>
      </c>
      <c r="AK41" s="18" t="n">
        <f aca="false">SUM(AK37:AK40)</f>
        <v>162500</v>
      </c>
      <c r="AL41" s="18" t="n">
        <f aca="false">SUM(AL37:AL40)</f>
        <v>162500</v>
      </c>
      <c r="AM41" s="18" t="n">
        <f aca="false">SUM(AM37:AM40)</f>
        <v>162500</v>
      </c>
      <c r="AN41" s="18" t="n">
        <f aca="false">SUM(AN37:AN40)</f>
        <v>162500</v>
      </c>
      <c r="AO41" s="18" t="n">
        <f aca="false">SUM(AO37:AO40)</f>
        <v>162500</v>
      </c>
      <c r="AP41" s="18" t="n">
        <f aca="false">SUM(AP37:AP40)</f>
        <v>162500</v>
      </c>
      <c r="AQ41" s="18" t="n">
        <f aca="false">SUM(AQ37:AQ40)</f>
        <v>162500</v>
      </c>
      <c r="AR41" s="18" t="n">
        <f aca="false">SUM(AR37:AR40)</f>
        <v>162500</v>
      </c>
      <c r="AS41" s="18" t="n">
        <f aca="false">SUM(AS37:AS40)</f>
        <v>162500</v>
      </c>
      <c r="AT41" s="18" t="n">
        <f aca="false">SUM(AT37:AT40)</f>
        <v>162500</v>
      </c>
      <c r="AU41" s="18" t="n">
        <f aca="false">SUM(AU37:AU40)</f>
        <v>162500</v>
      </c>
      <c r="AV41" s="18" t="n">
        <f aca="false">SUM(AV37:AV40)</f>
        <v>162500</v>
      </c>
      <c r="AW41" s="18" t="n">
        <f aca="false">SUM(AW37:AW40)</f>
        <v>162500</v>
      </c>
      <c r="AX41" s="18" t="n">
        <f aca="false">SUM(AX37:AX40)</f>
        <v>162500</v>
      </c>
      <c r="AY41" s="18" t="n">
        <f aca="false">SUM(AY37:AY40)</f>
        <v>162500</v>
      </c>
      <c r="AZ41" s="18" t="n">
        <f aca="false">SUM(AZ37:AZ40)</f>
        <v>162500</v>
      </c>
      <c r="BA41" s="18" t="n">
        <f aca="false">SUM(BA37:BA40)</f>
        <v>162500</v>
      </c>
      <c r="BB41" s="18" t="n">
        <f aca="false">SUM(BB37:BB40)</f>
        <v>162500</v>
      </c>
      <c r="BC41" s="18" t="n">
        <f aca="false">SUM(BC37:BC40)</f>
        <v>162500</v>
      </c>
      <c r="BD41" s="18" t="n">
        <f aca="false">SUM(BD37:BD40)</f>
        <v>162500</v>
      </c>
      <c r="BE41" s="18" t="n">
        <f aca="false">SUM(BE37:BE40)</f>
        <v>162500</v>
      </c>
      <c r="BF41" s="18" t="n">
        <f aca="false">SUM(BF37:BF40)</f>
        <v>162500</v>
      </c>
      <c r="BG41" s="18" t="n">
        <f aca="false">SUM(BG37:BG40)</f>
        <v>162500</v>
      </c>
      <c r="BH41" s="18" t="n">
        <f aca="false">SUM(BH37:BH40)</f>
        <v>162500</v>
      </c>
      <c r="BI41" s="18" t="n">
        <f aca="false">SUM(BI37:BI40)</f>
        <v>162500</v>
      </c>
      <c r="BJ41" s="18" t="n">
        <f aca="false">SUM(BJ37:BJ40)</f>
        <v>162500</v>
      </c>
      <c r="BK41" s="18" t="n">
        <f aca="false">SUM(BK37:BK40)</f>
        <v>162500</v>
      </c>
      <c r="BL41" s="18" t="n">
        <f aca="false">SUM(BL37:BL40)</f>
        <v>162500</v>
      </c>
      <c r="BM41" s="18" t="n">
        <f aca="false">SUM(BM37:BM40)</f>
        <v>162500</v>
      </c>
      <c r="BN41" s="18" t="n">
        <f aca="false">SUM(BN37:BN40)</f>
        <v>162500</v>
      </c>
      <c r="BO41" s="18" t="n">
        <f aca="false">SUM(BO37:BO40)</f>
        <v>162500</v>
      </c>
      <c r="BP41" s="18" t="n">
        <f aca="false">SUM(BP37:BP40)</f>
        <v>162500</v>
      </c>
    </row>
    <row r="43" customFormat="false" ht="12.75" hidden="false" customHeight="false" outlineLevel="0" collapsed="false">
      <c r="D43" s="55" t="s">
        <v>134</v>
      </c>
      <c r="K43" s="18" t="n">
        <f aca="false">205000-K41</f>
        <v>32800</v>
      </c>
      <c r="L43" s="18" t="n">
        <f aca="false">205000-L41</f>
        <v>32800</v>
      </c>
      <c r="M43" s="18" t="n">
        <f aca="false">205000-M41</f>
        <v>32800</v>
      </c>
      <c r="N43" s="18" t="n">
        <f aca="false">205000-N41</f>
        <v>32800</v>
      </c>
      <c r="O43" s="18" t="n">
        <f aca="false">205000-O41</f>
        <v>32800</v>
      </c>
      <c r="P43" s="18" t="n">
        <f aca="false">205000-P41</f>
        <v>32800</v>
      </c>
      <c r="Q43" s="18" t="n">
        <f aca="false">205000-Q41</f>
        <v>32800</v>
      </c>
      <c r="R43" s="18" t="n">
        <f aca="false">205000-R41</f>
        <v>32800</v>
      </c>
      <c r="S43" s="18" t="n">
        <f aca="false">205000-S41</f>
        <v>32800</v>
      </c>
      <c r="T43" s="18" t="n">
        <f aca="false">205000-T41</f>
        <v>32800</v>
      </c>
      <c r="U43" s="18" t="n">
        <f aca="false">205000-U41</f>
        <v>29000</v>
      </c>
      <c r="V43" s="18" t="n">
        <f aca="false">205000-V41</f>
        <v>29000</v>
      </c>
      <c r="W43" s="18" t="n">
        <f aca="false">205000-W41</f>
        <v>29000</v>
      </c>
      <c r="X43" s="18" t="n">
        <f aca="false">205000-X41</f>
        <v>29000</v>
      </c>
      <c r="Y43" s="18" t="n">
        <f aca="false">205000-Y41</f>
        <v>29000</v>
      </c>
      <c r="Z43" s="18" t="n">
        <f aca="false">205000-Z41</f>
        <v>29000</v>
      </c>
      <c r="AA43" s="18" t="n">
        <f aca="false">205000-AA41</f>
        <v>29000</v>
      </c>
      <c r="AB43" s="18" t="n">
        <f aca="false">205000-AB41</f>
        <v>29000</v>
      </c>
      <c r="AC43" s="18" t="n">
        <f aca="false">205000-AC41</f>
        <v>29000</v>
      </c>
      <c r="AD43" s="18" t="n">
        <f aca="false">205000-AD41</f>
        <v>29000</v>
      </c>
      <c r="AE43" s="18" t="n">
        <f aca="false">205000-AE41</f>
        <v>29000</v>
      </c>
      <c r="AF43" s="18" t="n">
        <f aca="false">205000-AF41</f>
        <v>29000</v>
      </c>
      <c r="AG43" s="18" t="n">
        <f aca="false">205000-AG41</f>
        <v>42500</v>
      </c>
      <c r="AH43" s="18" t="n">
        <f aca="false">205000-AH41</f>
        <v>42500</v>
      </c>
      <c r="AI43" s="18" t="n">
        <f aca="false">205000-AI41</f>
        <v>42500</v>
      </c>
      <c r="AJ43" s="18" t="n">
        <f aca="false">205000-AJ41</f>
        <v>42500</v>
      </c>
      <c r="AK43" s="18" t="n">
        <f aca="false">205000-AK41</f>
        <v>42500</v>
      </c>
      <c r="AL43" s="18" t="n">
        <f aca="false">205000-AL41</f>
        <v>42500</v>
      </c>
      <c r="AM43" s="18" t="n">
        <f aca="false">205000-AM41</f>
        <v>42500</v>
      </c>
      <c r="AN43" s="18" t="n">
        <f aca="false">205000-AN41</f>
        <v>42500</v>
      </c>
      <c r="AO43" s="18" t="n">
        <f aca="false">205000-AO41</f>
        <v>42500</v>
      </c>
      <c r="AP43" s="18" t="n">
        <f aca="false">205000-AP41</f>
        <v>42500</v>
      </c>
      <c r="AQ43" s="18" t="n">
        <f aca="false">205000-AQ41</f>
        <v>42500</v>
      </c>
      <c r="AR43" s="18" t="n">
        <f aca="false">205000-AR41</f>
        <v>42500</v>
      </c>
      <c r="AS43" s="18" t="n">
        <f aca="false">205000-AS41</f>
        <v>42500</v>
      </c>
      <c r="AT43" s="18" t="n">
        <f aca="false">205000-AT41</f>
        <v>42500</v>
      </c>
      <c r="AU43" s="18" t="n">
        <f aca="false">205000-AU41</f>
        <v>42500</v>
      </c>
      <c r="AV43" s="18" t="n">
        <f aca="false">205000-AV41</f>
        <v>42500</v>
      </c>
      <c r="AW43" s="18" t="n">
        <f aca="false">205000-AW41</f>
        <v>42500</v>
      </c>
      <c r="AX43" s="18" t="n">
        <f aca="false">205000-AX41</f>
        <v>42500</v>
      </c>
      <c r="AY43" s="18" t="n">
        <f aca="false">205000-AY41</f>
        <v>42500</v>
      </c>
      <c r="AZ43" s="18" t="n">
        <f aca="false">205000-AZ41</f>
        <v>42500</v>
      </c>
      <c r="BA43" s="18" t="n">
        <f aca="false">205000-BA41</f>
        <v>42500</v>
      </c>
      <c r="BB43" s="18" t="n">
        <f aca="false">205000-BB41</f>
        <v>42500</v>
      </c>
      <c r="BC43" s="18" t="n">
        <f aca="false">205000-BC41</f>
        <v>42500</v>
      </c>
      <c r="BD43" s="18" t="n">
        <f aca="false">205000-BD41</f>
        <v>42500</v>
      </c>
      <c r="BE43" s="18" t="n">
        <f aca="false">205000-BE41</f>
        <v>42500</v>
      </c>
      <c r="BF43" s="18" t="n">
        <f aca="false">205000-BF41</f>
        <v>42500</v>
      </c>
      <c r="BG43" s="18" t="n">
        <f aca="false">205000-BG41</f>
        <v>42500</v>
      </c>
      <c r="BH43" s="18" t="n">
        <f aca="false">205000-BH41</f>
        <v>42500</v>
      </c>
      <c r="BI43" s="18" t="n">
        <f aca="false">205000-BI41</f>
        <v>42500</v>
      </c>
      <c r="BJ43" s="18" t="n">
        <f aca="false">205000-BJ41</f>
        <v>42500</v>
      </c>
      <c r="BK43" s="18" t="n">
        <f aca="false">205000-BK41</f>
        <v>42500</v>
      </c>
      <c r="BL43" s="18" t="n">
        <f aca="false">205000-BL41</f>
        <v>42500</v>
      </c>
      <c r="BM43" s="18" t="n">
        <f aca="false">205000-BM41</f>
        <v>42500</v>
      </c>
      <c r="BN43" s="18" t="n">
        <f aca="false">205000-BN41</f>
        <v>42500</v>
      </c>
      <c r="BO43" s="18" t="n">
        <f aca="false">205000-BO41</f>
        <v>42500</v>
      </c>
      <c r="BP43" s="18" t="n">
        <f aca="false">205000-BP41</f>
        <v>42500</v>
      </c>
    </row>
    <row r="45" customFormat="false" ht="12.75" hidden="false" customHeight="false" outlineLevel="0" collapsed="false">
      <c r="D45" s="55" t="s">
        <v>135</v>
      </c>
      <c r="K45" s="0" t="n">
        <v>0</v>
      </c>
      <c r="L45" s="0" t="n">
        <v>0</v>
      </c>
      <c r="M45" s="0" t="n">
        <v>0</v>
      </c>
      <c r="N45" s="0" t="n">
        <v>0</v>
      </c>
      <c r="O45" s="0" t="n">
        <v>0</v>
      </c>
      <c r="P45" s="0" t="n">
        <v>0</v>
      </c>
      <c r="Q45" s="0" t="n">
        <v>0</v>
      </c>
      <c r="R45" s="0" t="n">
        <v>0</v>
      </c>
      <c r="S45" s="0" t="n">
        <v>0</v>
      </c>
      <c r="T45" s="0" t="n">
        <v>0</v>
      </c>
      <c r="U45" s="0" t="n">
        <v>0</v>
      </c>
      <c r="V45" s="0" t="n">
        <v>0</v>
      </c>
      <c r="W45" s="0" t="n">
        <v>0</v>
      </c>
      <c r="X45" s="0" t="n">
        <v>0</v>
      </c>
      <c r="Y45" s="0" t="n">
        <v>0</v>
      </c>
      <c r="Z45" s="0" t="n">
        <v>0</v>
      </c>
      <c r="AA45" s="0" t="n">
        <v>0</v>
      </c>
      <c r="AB45" s="0" t="n">
        <v>0</v>
      </c>
      <c r="AC45" s="0" t="n">
        <v>0</v>
      </c>
      <c r="AD45" s="0" t="n">
        <v>0</v>
      </c>
      <c r="AE45" s="0" t="n">
        <v>0</v>
      </c>
      <c r="AF45" s="0" t="n">
        <v>0</v>
      </c>
      <c r="AG45" s="0" t="n">
        <v>0</v>
      </c>
      <c r="AH45" s="0" t="n">
        <v>0</v>
      </c>
      <c r="AI45" s="0" t="n">
        <v>0</v>
      </c>
      <c r="AJ45" s="0" t="n">
        <v>0</v>
      </c>
      <c r="AK45" s="0" t="n">
        <v>0</v>
      </c>
      <c r="AL45" s="0" t="n">
        <v>0</v>
      </c>
      <c r="AM45" s="0" t="n">
        <v>0</v>
      </c>
      <c r="AN45" s="0" t="n">
        <v>0</v>
      </c>
      <c r="AO45" s="0" t="n">
        <v>0</v>
      </c>
      <c r="AP45" s="0" t="n">
        <v>0</v>
      </c>
      <c r="AQ45" s="0" t="n">
        <v>0</v>
      </c>
      <c r="AR45" s="0" t="n">
        <v>0</v>
      </c>
      <c r="AS45" s="0" t="n">
        <v>0</v>
      </c>
      <c r="AT45" s="0" t="n">
        <v>0</v>
      </c>
      <c r="AU45" s="0" t="n">
        <v>0</v>
      </c>
      <c r="AV45" s="0" t="n">
        <v>0</v>
      </c>
      <c r="AW45" s="0" t="n">
        <v>0</v>
      </c>
      <c r="AX45" s="0" t="n">
        <v>0</v>
      </c>
      <c r="AY45" s="0" t="n">
        <v>0</v>
      </c>
      <c r="AZ45" s="0" t="n">
        <v>0</v>
      </c>
      <c r="BA45" s="0" t="n">
        <v>0</v>
      </c>
      <c r="BB45" s="0" t="n">
        <v>0</v>
      </c>
      <c r="BC45" s="0" t="n">
        <v>0</v>
      </c>
      <c r="BD45" s="0" t="n">
        <v>0</v>
      </c>
      <c r="BE45" s="0" t="n">
        <v>0</v>
      </c>
      <c r="BF45" s="0" t="n">
        <v>0</v>
      </c>
      <c r="BG45" s="0" t="n">
        <v>0</v>
      </c>
      <c r="BH45" s="0" t="n">
        <v>0</v>
      </c>
      <c r="BI45" s="0" t="n">
        <v>0</v>
      </c>
      <c r="BJ45" s="0" t="n">
        <v>0</v>
      </c>
      <c r="BK45" s="0" t="n">
        <v>0</v>
      </c>
      <c r="BL45" s="0" t="n">
        <v>0</v>
      </c>
      <c r="BM45" s="0" t="n">
        <v>0</v>
      </c>
      <c r="BN45" s="0" t="n">
        <v>0</v>
      </c>
      <c r="BO45" s="0" t="n">
        <v>0</v>
      </c>
      <c r="BP45" s="0" t="n">
        <v>0</v>
      </c>
    </row>
    <row r="47" customFormat="false" ht="12.75" hidden="false" customHeight="false" outlineLevel="0" collapsed="false">
      <c r="D47" s="55" t="s">
        <v>136</v>
      </c>
      <c r="K47" s="18" t="n">
        <f aca="false">SUM(K37:K40)</f>
        <v>172200</v>
      </c>
      <c r="L47" s="18" t="n">
        <f aca="false">SUM(L37:L40)</f>
        <v>172200</v>
      </c>
      <c r="M47" s="18" t="n">
        <f aca="false">SUM(M37:M40)</f>
        <v>172200</v>
      </c>
      <c r="N47" s="18" t="n">
        <f aca="false">SUM(N37:N40)</f>
        <v>172200</v>
      </c>
      <c r="O47" s="18" t="n">
        <f aca="false">SUM(O37:O40)</f>
        <v>172200</v>
      </c>
      <c r="P47" s="18" t="n">
        <f aca="false">SUM(P37:P40)</f>
        <v>172200</v>
      </c>
      <c r="Q47" s="18" t="n">
        <f aca="false">SUM(Q37:Q40)</f>
        <v>172200</v>
      </c>
      <c r="R47" s="18" t="n">
        <f aca="false">SUM(R37:R40)</f>
        <v>172200</v>
      </c>
      <c r="S47" s="18" t="n">
        <f aca="false">SUM(S37:S40)</f>
        <v>172200</v>
      </c>
      <c r="T47" s="18" t="n">
        <f aca="false">SUM(T37:T40)</f>
        <v>172200</v>
      </c>
      <c r="U47" s="18" t="n">
        <f aca="false">SUM(U37:U40)</f>
        <v>176000</v>
      </c>
      <c r="V47" s="18" t="n">
        <f aca="false">SUM(V37:V40)</f>
        <v>176000</v>
      </c>
      <c r="W47" s="18" t="n">
        <f aca="false">SUM(W37:W40)</f>
        <v>176000</v>
      </c>
      <c r="X47" s="18" t="n">
        <f aca="false">SUM(X37:X40)</f>
        <v>176000</v>
      </c>
      <c r="Y47" s="18" t="n">
        <f aca="false">SUM(Y37:Y40)</f>
        <v>176000</v>
      </c>
      <c r="Z47" s="18" t="n">
        <f aca="false">SUM(Z37:Z40)</f>
        <v>176000</v>
      </c>
      <c r="AA47" s="18" t="n">
        <f aca="false">SUM(AA37:AA40)</f>
        <v>176000</v>
      </c>
      <c r="AB47" s="18" t="n">
        <f aca="false">SUM(AB37:AB40)</f>
        <v>176000</v>
      </c>
      <c r="AC47" s="18" t="n">
        <f aca="false">SUM(AC37:AC40)</f>
        <v>176000</v>
      </c>
      <c r="AD47" s="18" t="n">
        <f aca="false">SUM(AD37:AD40)</f>
        <v>176000</v>
      </c>
      <c r="AE47" s="18" t="n">
        <f aca="false">SUM(AE37:AE40)</f>
        <v>176000</v>
      </c>
      <c r="AF47" s="18" t="n">
        <f aca="false">SUM(AF37:AF40)</f>
        <v>176000</v>
      </c>
      <c r="AG47" s="18" t="n">
        <f aca="false">SUM(AG37:AG40)</f>
        <v>162500</v>
      </c>
      <c r="AH47" s="18" t="n">
        <f aca="false">SUM(AH37:AH40)</f>
        <v>162500</v>
      </c>
      <c r="AI47" s="18" t="n">
        <f aca="false">SUM(AI37:AI40)</f>
        <v>162500</v>
      </c>
      <c r="AJ47" s="18" t="n">
        <f aca="false">SUM(AJ37:AJ40)</f>
        <v>162500</v>
      </c>
      <c r="AK47" s="18" t="n">
        <f aca="false">SUM(AK37:AK40)</f>
        <v>162500</v>
      </c>
      <c r="AL47" s="18" t="n">
        <f aca="false">SUM(AL37:AL40)</f>
        <v>162500</v>
      </c>
      <c r="AM47" s="18" t="n">
        <f aca="false">SUM(AM37:AM40)</f>
        <v>162500</v>
      </c>
      <c r="AN47" s="18" t="n">
        <f aca="false">SUM(AN37:AN40)</f>
        <v>162500</v>
      </c>
      <c r="AO47" s="18" t="n">
        <f aca="false">SUM(AO37:AO40)</f>
        <v>162500</v>
      </c>
      <c r="AP47" s="18" t="n">
        <f aca="false">SUM(AP37:AP40)</f>
        <v>162500</v>
      </c>
      <c r="AQ47" s="18" t="n">
        <f aca="false">SUM(AQ37:AQ40)</f>
        <v>162500</v>
      </c>
      <c r="AR47" s="18" t="n">
        <f aca="false">SUM(AR37:AR40)</f>
        <v>162500</v>
      </c>
      <c r="AS47" s="18" t="n">
        <f aca="false">SUM(AS37:AS40)</f>
        <v>162500</v>
      </c>
      <c r="AT47" s="18" t="n">
        <f aca="false">SUM(AT37:AT40)</f>
        <v>162500</v>
      </c>
      <c r="AU47" s="18" t="n">
        <f aca="false">SUM(AU37:AU40)</f>
        <v>162500</v>
      </c>
      <c r="AV47" s="18" t="n">
        <f aca="false">SUM(AV37:AV40)</f>
        <v>162500</v>
      </c>
      <c r="AW47" s="18" t="n">
        <f aca="false">SUM(AW37:AW40)</f>
        <v>162500</v>
      </c>
      <c r="AX47" s="18" t="n">
        <f aca="false">SUM(AX37:AX40)</f>
        <v>162500</v>
      </c>
      <c r="AY47" s="18" t="n">
        <f aca="false">SUM(AY37:AY40)</f>
        <v>162500</v>
      </c>
      <c r="AZ47" s="18" t="n">
        <f aca="false">SUM(AZ37:AZ40)</f>
        <v>162500</v>
      </c>
      <c r="BA47" s="18" t="n">
        <f aca="false">SUM(BA37:BA40)</f>
        <v>162500</v>
      </c>
      <c r="BB47" s="18" t="n">
        <f aca="false">SUM(BB37:BB40)</f>
        <v>162500</v>
      </c>
      <c r="BC47" s="18" t="n">
        <f aca="false">SUM(BC37:BC40)</f>
        <v>162500</v>
      </c>
      <c r="BD47" s="18" t="n">
        <f aca="false">SUM(BD37:BD40)</f>
        <v>162500</v>
      </c>
      <c r="BE47" s="18" t="n">
        <f aca="false">SUM(BE37:BE40)</f>
        <v>162500</v>
      </c>
      <c r="BF47" s="18" t="n">
        <f aca="false">SUM(BF37:BF40)</f>
        <v>162500</v>
      </c>
      <c r="BG47" s="18" t="n">
        <f aca="false">SUM(BG37:BG40)</f>
        <v>162500</v>
      </c>
      <c r="BH47" s="18" t="n">
        <f aca="false">SUM(BH37:BH40)</f>
        <v>162500</v>
      </c>
      <c r="BI47" s="18" t="n">
        <f aca="false">SUM(BI37:BI40)</f>
        <v>162500</v>
      </c>
      <c r="BJ47" s="18" t="n">
        <f aca="false">SUM(BJ37:BJ40)</f>
        <v>162500</v>
      </c>
      <c r="BK47" s="18" t="n">
        <f aca="false">SUM(BK37:BK40)</f>
        <v>162500</v>
      </c>
      <c r="BL47" s="18" t="n">
        <f aca="false">SUM(BL37:BL40)</f>
        <v>162500</v>
      </c>
      <c r="BM47" s="18" t="n">
        <f aca="false">SUM(BM37:BM40)</f>
        <v>162500</v>
      </c>
      <c r="BN47" s="18" t="n">
        <f aca="false">SUM(BN37:BN40)</f>
        <v>162500</v>
      </c>
      <c r="BO47" s="18" t="n">
        <f aca="false">SUM(BO37:BO40)</f>
        <v>162500</v>
      </c>
      <c r="BP47" s="18" t="n">
        <f aca="false">SUM(BP37:BP40)</f>
        <v>162500</v>
      </c>
    </row>
    <row r="49" customFormat="false" ht="12.75" hidden="false" customHeight="false" outlineLevel="0" collapsed="false">
      <c r="A49" s="11" t="s">
        <v>141</v>
      </c>
      <c r="B49" s="14"/>
      <c r="C49" s="14"/>
      <c r="D49" s="14"/>
      <c r="E49" s="14"/>
      <c r="F49" s="14"/>
      <c r="G49" s="14"/>
      <c r="H49" s="15"/>
    </row>
    <row r="50" customFormat="false" ht="13.5" hidden="false" customHeight="false" outlineLevel="0" collapsed="false">
      <c r="B50" s="14"/>
      <c r="C50" s="14"/>
      <c r="D50" s="14"/>
      <c r="E50" s="14"/>
      <c r="F50" s="14"/>
      <c r="G50" s="14"/>
      <c r="H50" s="15"/>
    </row>
    <row r="51" customFormat="false" ht="13.5" hidden="false" customHeight="false" outlineLevel="0" collapsed="false">
      <c r="B51" s="21" t="s">
        <v>10</v>
      </c>
      <c r="C51" s="0" t="s">
        <v>11</v>
      </c>
      <c r="D51" s="21" t="s">
        <v>130</v>
      </c>
      <c r="E51" s="0" t="s">
        <v>131</v>
      </c>
      <c r="F51" s="0" t="s">
        <v>13</v>
      </c>
      <c r="G51" s="0" t="s">
        <v>4</v>
      </c>
      <c r="H51" s="43" t="s">
        <v>132</v>
      </c>
      <c r="I51" s="46" t="n">
        <v>37622</v>
      </c>
      <c r="J51" s="46" t="n">
        <v>37653</v>
      </c>
      <c r="K51" s="46" t="n">
        <v>37681</v>
      </c>
      <c r="L51" s="46" t="n">
        <v>37712</v>
      </c>
      <c r="M51" s="46" t="n">
        <v>37742</v>
      </c>
      <c r="N51" s="46" t="n">
        <v>37773</v>
      </c>
      <c r="O51" s="46" t="n">
        <v>37803</v>
      </c>
      <c r="P51" s="46" t="n">
        <v>37834</v>
      </c>
      <c r="Q51" s="46" t="n">
        <v>37865</v>
      </c>
      <c r="R51" s="46" t="n">
        <v>37895</v>
      </c>
      <c r="S51" s="46" t="n">
        <v>37926</v>
      </c>
      <c r="T51" s="46" t="n">
        <v>37956</v>
      </c>
      <c r="U51" s="46" t="n">
        <v>37987</v>
      </c>
      <c r="V51" s="46" t="n">
        <v>38018</v>
      </c>
      <c r="W51" s="46" t="n">
        <v>38047</v>
      </c>
      <c r="X51" s="46" t="n">
        <v>38078</v>
      </c>
      <c r="Y51" s="46" t="n">
        <v>38108</v>
      </c>
      <c r="Z51" s="46" t="n">
        <v>38139</v>
      </c>
      <c r="AA51" s="46" t="n">
        <v>38169</v>
      </c>
      <c r="AB51" s="46" t="n">
        <v>38200</v>
      </c>
      <c r="AC51" s="46" t="n">
        <v>38231</v>
      </c>
      <c r="AD51" s="46" t="n">
        <v>38261</v>
      </c>
      <c r="AE51" s="46" t="n">
        <v>38292</v>
      </c>
      <c r="AF51" s="46" t="n">
        <v>38322</v>
      </c>
    </row>
    <row r="52" customFormat="false" ht="13.5" hidden="false" customHeight="false" outlineLevel="0" collapsed="false">
      <c r="B52" s="15"/>
      <c r="C52" s="14"/>
      <c r="D52" s="15"/>
      <c r="E52" s="15"/>
      <c r="F52" s="15"/>
      <c r="G52" s="14"/>
      <c r="H52" s="15"/>
    </row>
    <row r="53" customFormat="false" ht="13.5" hidden="false" customHeight="false" outlineLevel="0" collapsed="false">
      <c r="B53" s="14" t="n">
        <v>24924</v>
      </c>
      <c r="C53" s="14" t="s">
        <v>20</v>
      </c>
      <c r="D53" s="49" t="n">
        <v>25000</v>
      </c>
      <c r="E53" s="61" t="n">
        <v>35309</v>
      </c>
      <c r="F53" s="61" t="n">
        <v>38017</v>
      </c>
      <c r="G53" s="14" t="s">
        <v>23</v>
      </c>
      <c r="H53" s="28" t="n">
        <v>37652</v>
      </c>
      <c r="I53" s="47" t="n">
        <v>25000</v>
      </c>
      <c r="J53" s="49" t="n">
        <v>25000</v>
      </c>
      <c r="K53" s="49" t="n">
        <v>25000</v>
      </c>
      <c r="L53" s="49" t="n">
        <v>25000</v>
      </c>
      <c r="M53" s="49" t="n">
        <v>25000</v>
      </c>
      <c r="N53" s="49" t="n">
        <v>25000</v>
      </c>
      <c r="O53" s="49" t="n">
        <v>25000</v>
      </c>
      <c r="P53" s="49" t="n">
        <v>25000</v>
      </c>
      <c r="Q53" s="49" t="n">
        <v>25000</v>
      </c>
      <c r="R53" s="49" t="n">
        <v>25000</v>
      </c>
      <c r="S53" s="49" t="n">
        <v>25000</v>
      </c>
      <c r="T53" s="49" t="n">
        <v>25000</v>
      </c>
      <c r="U53" s="49" t="n">
        <v>25000</v>
      </c>
      <c r="V53" s="62" t="n">
        <v>25000</v>
      </c>
      <c r="W53" s="62" t="n">
        <v>25000</v>
      </c>
      <c r="X53" s="62" t="n">
        <v>25000</v>
      </c>
      <c r="Y53" s="62" t="n">
        <v>25000</v>
      </c>
      <c r="Z53" s="62" t="n">
        <v>25000</v>
      </c>
      <c r="AA53" s="62" t="n">
        <v>25000</v>
      </c>
      <c r="AB53" s="62" t="n">
        <v>25000</v>
      </c>
      <c r="AC53" s="62" t="n">
        <v>25000</v>
      </c>
      <c r="AD53" s="62" t="n">
        <v>25000</v>
      </c>
      <c r="AE53" s="62" t="n">
        <v>25000</v>
      </c>
      <c r="AF53" s="62" t="n">
        <v>25000</v>
      </c>
    </row>
    <row r="54" customFormat="false" ht="13.5" hidden="false" customHeight="false" outlineLevel="0" collapsed="false">
      <c r="B54" s="14" t="n">
        <v>24925</v>
      </c>
      <c r="C54" s="14" t="s">
        <v>24</v>
      </c>
      <c r="D54" s="49" t="n">
        <v>100000</v>
      </c>
      <c r="E54" s="61" t="n">
        <v>35309</v>
      </c>
      <c r="F54" s="61" t="n">
        <v>38017</v>
      </c>
      <c r="G54" s="14" t="s">
        <v>23</v>
      </c>
      <c r="H54" s="28" t="n">
        <v>37652</v>
      </c>
      <c r="I54" s="47" t="n">
        <v>100000</v>
      </c>
      <c r="J54" s="49" t="n">
        <v>100000</v>
      </c>
      <c r="K54" s="49" t="n">
        <v>100000</v>
      </c>
      <c r="L54" s="49" t="n">
        <v>100000</v>
      </c>
      <c r="M54" s="49" t="n">
        <v>100000</v>
      </c>
      <c r="N54" s="49" t="n">
        <v>100000</v>
      </c>
      <c r="O54" s="49" t="n">
        <v>100000</v>
      </c>
      <c r="P54" s="49" t="n">
        <v>100000</v>
      </c>
      <c r="Q54" s="49" t="n">
        <v>100000</v>
      </c>
      <c r="R54" s="49" t="n">
        <v>100000</v>
      </c>
      <c r="S54" s="49" t="n">
        <v>100000</v>
      </c>
      <c r="T54" s="49" t="n">
        <v>100000</v>
      </c>
      <c r="U54" s="49" t="n">
        <v>100000</v>
      </c>
      <c r="V54" s="62" t="n">
        <v>100000</v>
      </c>
      <c r="W54" s="62" t="n">
        <v>100000</v>
      </c>
      <c r="X54" s="62" t="n">
        <v>100000</v>
      </c>
      <c r="Y54" s="62" t="n">
        <v>100000</v>
      </c>
      <c r="Z54" s="62" t="n">
        <v>100000</v>
      </c>
      <c r="AA54" s="62" t="n">
        <v>100000</v>
      </c>
      <c r="AB54" s="62" t="n">
        <v>100000</v>
      </c>
      <c r="AC54" s="62" t="n">
        <v>100000</v>
      </c>
      <c r="AD54" s="62" t="n">
        <v>100000</v>
      </c>
      <c r="AE54" s="62" t="n">
        <v>100000</v>
      </c>
      <c r="AF54" s="62" t="n">
        <v>100000</v>
      </c>
    </row>
    <row r="55" customFormat="false" ht="12.75" hidden="false" customHeight="false" outlineLevel="0" collapsed="false">
      <c r="B55" s="14" t="n">
        <v>24927</v>
      </c>
      <c r="C55" s="14" t="s">
        <v>25</v>
      </c>
      <c r="D55" s="49" t="n">
        <v>30000</v>
      </c>
      <c r="E55" s="61" t="n">
        <v>35309</v>
      </c>
      <c r="F55" s="61" t="n">
        <v>38748</v>
      </c>
      <c r="G55" s="14" t="s">
        <v>23</v>
      </c>
      <c r="H55" s="28" t="n">
        <v>38383</v>
      </c>
      <c r="I55" s="49" t="n">
        <v>30000</v>
      </c>
      <c r="J55" s="49" t="n">
        <v>30000</v>
      </c>
      <c r="K55" s="49" t="n">
        <v>30000</v>
      </c>
      <c r="L55" s="49" t="n">
        <v>30000</v>
      </c>
      <c r="M55" s="49" t="n">
        <v>30000</v>
      </c>
      <c r="N55" s="49" t="n">
        <v>30000</v>
      </c>
      <c r="O55" s="49" t="n">
        <v>30000</v>
      </c>
      <c r="P55" s="49" t="n">
        <v>30000</v>
      </c>
      <c r="Q55" s="49" t="n">
        <v>30000</v>
      </c>
      <c r="R55" s="49" t="n">
        <v>30000</v>
      </c>
      <c r="S55" s="49" t="n">
        <v>30000</v>
      </c>
      <c r="T55" s="49" t="n">
        <v>30000</v>
      </c>
      <c r="U55" s="49" t="n">
        <v>30000</v>
      </c>
      <c r="V55" s="49" t="n">
        <v>30000</v>
      </c>
      <c r="W55" s="49" t="n">
        <v>30000</v>
      </c>
      <c r="X55" s="49" t="n">
        <v>30000</v>
      </c>
      <c r="Y55" s="49" t="n">
        <v>30000</v>
      </c>
      <c r="Z55" s="49" t="n">
        <v>30000</v>
      </c>
      <c r="AA55" s="49" t="n">
        <v>30000</v>
      </c>
      <c r="AB55" s="49" t="n">
        <v>30000</v>
      </c>
      <c r="AC55" s="49" t="n">
        <v>30000</v>
      </c>
      <c r="AD55" s="49" t="n">
        <v>30000</v>
      </c>
      <c r="AE55" s="49" t="n">
        <v>30000</v>
      </c>
      <c r="AF55" s="49" t="n">
        <v>30000</v>
      </c>
    </row>
    <row r="56" customFormat="false" ht="12.75" hidden="false" customHeight="false" outlineLevel="0" collapsed="false">
      <c r="B56" s="14" t="n">
        <v>25067</v>
      </c>
      <c r="C56" s="14" t="s">
        <v>27</v>
      </c>
      <c r="D56" s="49" t="n">
        <v>15000</v>
      </c>
      <c r="E56" s="61" t="n">
        <v>35309</v>
      </c>
      <c r="F56" s="61" t="n">
        <v>37225</v>
      </c>
      <c r="G56" s="14" t="s">
        <v>23</v>
      </c>
      <c r="H56" s="15" t="s">
        <v>29</v>
      </c>
    </row>
    <row r="57" customFormat="false" ht="12.75" hidden="false" customHeight="false" outlineLevel="0" collapsed="false">
      <c r="B57" s="14" t="n">
        <v>25397</v>
      </c>
      <c r="C57" s="14" t="s">
        <v>30</v>
      </c>
      <c r="D57" s="49" t="n">
        <v>10000</v>
      </c>
      <c r="E57" s="61" t="n">
        <v>35886</v>
      </c>
      <c r="F57" s="61" t="n">
        <v>37711</v>
      </c>
      <c r="G57" s="14" t="s">
        <v>23</v>
      </c>
      <c r="H57" s="28" t="n">
        <v>37346</v>
      </c>
      <c r="I57" s="49" t="n">
        <v>10000</v>
      </c>
      <c r="J57" s="49" t="n">
        <v>10000</v>
      </c>
      <c r="K57" s="49" t="n">
        <v>10000</v>
      </c>
      <c r="L57" s="62" t="n">
        <v>10000</v>
      </c>
      <c r="M57" s="62" t="n">
        <v>10000</v>
      </c>
      <c r="N57" s="62" t="n">
        <v>10000</v>
      </c>
      <c r="O57" s="62" t="n">
        <v>10000</v>
      </c>
      <c r="P57" s="62" t="n">
        <v>10000</v>
      </c>
      <c r="Q57" s="62" t="n">
        <v>10000</v>
      </c>
      <c r="R57" s="62" t="n">
        <v>10000</v>
      </c>
      <c r="S57" s="62" t="n">
        <v>10000</v>
      </c>
      <c r="T57" s="62" t="n">
        <v>10000</v>
      </c>
      <c r="U57" s="62" t="n">
        <v>10000</v>
      </c>
      <c r="V57" s="62" t="n">
        <v>10000</v>
      </c>
      <c r="W57" s="62" t="n">
        <v>10000</v>
      </c>
      <c r="X57" s="62" t="n">
        <v>10000</v>
      </c>
      <c r="Y57" s="62" t="n">
        <v>10000</v>
      </c>
      <c r="Z57" s="62" t="n">
        <v>10000</v>
      </c>
      <c r="AA57" s="62" t="n">
        <v>10000</v>
      </c>
      <c r="AB57" s="62" t="n">
        <v>10000</v>
      </c>
      <c r="AC57" s="62" t="n">
        <v>10000</v>
      </c>
      <c r="AD57" s="62" t="n">
        <v>10000</v>
      </c>
      <c r="AE57" s="62" t="n">
        <v>10000</v>
      </c>
      <c r="AF57" s="62" t="n">
        <v>10000</v>
      </c>
    </row>
    <row r="58" customFormat="false" ht="12.75" hidden="false" customHeight="false" outlineLevel="0" collapsed="false">
      <c r="B58" s="14" t="n">
        <v>26044</v>
      </c>
      <c r="C58" s="14" t="s">
        <v>32</v>
      </c>
      <c r="D58" s="49" t="n">
        <v>85000</v>
      </c>
      <c r="E58" s="61" t="n">
        <v>35886</v>
      </c>
      <c r="F58" s="61" t="n">
        <v>37925</v>
      </c>
      <c r="G58" s="14" t="s">
        <v>23</v>
      </c>
      <c r="H58" s="28" t="n">
        <v>37560</v>
      </c>
      <c r="I58" s="49" t="n">
        <v>85000</v>
      </c>
      <c r="J58" s="49" t="n">
        <v>85000</v>
      </c>
      <c r="K58" s="49" t="n">
        <v>85000</v>
      </c>
      <c r="L58" s="49" t="n">
        <v>85000</v>
      </c>
      <c r="M58" s="49" t="n">
        <v>85000</v>
      </c>
      <c r="N58" s="49" t="n">
        <v>85000</v>
      </c>
      <c r="O58" s="49" t="n">
        <v>85000</v>
      </c>
      <c r="P58" s="49" t="n">
        <v>85000</v>
      </c>
      <c r="Q58" s="49" t="n">
        <v>85000</v>
      </c>
      <c r="R58" s="49" t="n">
        <v>85000</v>
      </c>
      <c r="S58" s="62" t="n">
        <v>85000</v>
      </c>
      <c r="T58" s="62" t="n">
        <v>85000</v>
      </c>
      <c r="U58" s="62" t="n">
        <v>85000</v>
      </c>
      <c r="V58" s="62" t="n">
        <v>85000</v>
      </c>
      <c r="W58" s="62" t="n">
        <v>85000</v>
      </c>
      <c r="X58" s="62" t="n">
        <v>85000</v>
      </c>
      <c r="Y58" s="62" t="n">
        <v>85000</v>
      </c>
      <c r="Z58" s="62" t="n">
        <v>85000</v>
      </c>
      <c r="AA58" s="62" t="n">
        <v>85000</v>
      </c>
      <c r="AB58" s="62" t="n">
        <v>85000</v>
      </c>
      <c r="AC58" s="62" t="n">
        <v>85000</v>
      </c>
      <c r="AD58" s="62" t="n">
        <v>85000</v>
      </c>
      <c r="AE58" s="62" t="n">
        <v>85000</v>
      </c>
      <c r="AF58" s="62" t="n">
        <v>85000</v>
      </c>
    </row>
    <row r="59" customFormat="false" ht="12.75" hidden="false" customHeight="false" outlineLevel="0" collapsed="false">
      <c r="B59" s="14" t="n">
        <v>26436</v>
      </c>
      <c r="C59" s="14" t="s">
        <v>32</v>
      </c>
      <c r="D59" s="49" t="n">
        <v>59000</v>
      </c>
      <c r="E59" s="61" t="n">
        <v>36100</v>
      </c>
      <c r="F59" s="61" t="n">
        <v>37925</v>
      </c>
      <c r="G59" s="14" t="s">
        <v>23</v>
      </c>
      <c r="H59" s="28" t="n">
        <v>37560</v>
      </c>
      <c r="I59" s="49" t="n">
        <v>59000</v>
      </c>
      <c r="J59" s="49" t="n">
        <v>59000</v>
      </c>
      <c r="K59" s="49" t="n">
        <v>59000</v>
      </c>
      <c r="L59" s="49" t="n">
        <v>59000</v>
      </c>
      <c r="M59" s="49" t="n">
        <v>59000</v>
      </c>
      <c r="N59" s="49" t="n">
        <v>59000</v>
      </c>
      <c r="O59" s="49" t="n">
        <v>59000</v>
      </c>
      <c r="P59" s="49" t="n">
        <v>59000</v>
      </c>
      <c r="Q59" s="49" t="n">
        <v>59000</v>
      </c>
      <c r="R59" s="49" t="n">
        <v>59000</v>
      </c>
      <c r="S59" s="62" t="n">
        <v>59000</v>
      </c>
      <c r="T59" s="62" t="n">
        <v>59000</v>
      </c>
      <c r="U59" s="62" t="n">
        <v>59000</v>
      </c>
      <c r="V59" s="62" t="n">
        <v>59000</v>
      </c>
      <c r="W59" s="62" t="n">
        <v>59000</v>
      </c>
      <c r="X59" s="62" t="n">
        <v>59000</v>
      </c>
      <c r="Y59" s="62" t="n">
        <v>59000</v>
      </c>
      <c r="Z59" s="62" t="n">
        <v>59000</v>
      </c>
      <c r="AA59" s="62" t="n">
        <v>59000</v>
      </c>
      <c r="AB59" s="62" t="n">
        <v>59000</v>
      </c>
      <c r="AC59" s="62" t="n">
        <v>59000</v>
      </c>
      <c r="AD59" s="62" t="n">
        <v>59000</v>
      </c>
      <c r="AE59" s="62" t="n">
        <v>59000</v>
      </c>
      <c r="AF59" s="62" t="n">
        <v>59000</v>
      </c>
    </row>
    <row r="60" customFormat="false" ht="12.75" hidden="false" customHeight="false" outlineLevel="0" collapsed="false">
      <c r="B60" s="14" t="n">
        <v>27342</v>
      </c>
      <c r="C60" s="14" t="s">
        <v>33</v>
      </c>
      <c r="D60" s="49" t="n">
        <v>30000</v>
      </c>
      <c r="E60" s="61" t="n">
        <v>36892</v>
      </c>
      <c r="F60" s="61" t="n">
        <v>37256</v>
      </c>
      <c r="G60" s="14" t="s">
        <v>23</v>
      </c>
      <c r="H60" s="28" t="n">
        <v>37072</v>
      </c>
      <c r="I60" s="62" t="n">
        <v>30000</v>
      </c>
      <c r="J60" s="62" t="n">
        <v>30000</v>
      </c>
      <c r="K60" s="62" t="n">
        <v>30000</v>
      </c>
      <c r="L60" s="62" t="n">
        <v>30000</v>
      </c>
      <c r="M60" s="62" t="n">
        <v>30000</v>
      </c>
      <c r="N60" s="62" t="n">
        <v>30000</v>
      </c>
      <c r="O60" s="62" t="n">
        <v>30000</v>
      </c>
      <c r="P60" s="62" t="n">
        <v>30000</v>
      </c>
      <c r="Q60" s="62" t="n">
        <v>30000</v>
      </c>
      <c r="R60" s="62" t="n">
        <v>30000</v>
      </c>
      <c r="S60" s="62" t="n">
        <v>30000</v>
      </c>
      <c r="T60" s="62" t="n">
        <v>30000</v>
      </c>
      <c r="U60" s="62" t="n">
        <v>30000</v>
      </c>
      <c r="V60" s="62" t="n">
        <v>30000</v>
      </c>
      <c r="W60" s="62" t="n">
        <v>30000</v>
      </c>
      <c r="X60" s="62" t="n">
        <v>30000</v>
      </c>
      <c r="Y60" s="62" t="n">
        <v>30000</v>
      </c>
      <c r="Z60" s="62" t="n">
        <v>30000</v>
      </c>
      <c r="AA60" s="62" t="n">
        <v>30000</v>
      </c>
      <c r="AB60" s="62" t="n">
        <v>30000</v>
      </c>
      <c r="AC60" s="62" t="n">
        <v>30000</v>
      </c>
      <c r="AD60" s="62" t="n">
        <v>30000</v>
      </c>
      <c r="AE60" s="62" t="n">
        <v>30000</v>
      </c>
      <c r="AF60" s="62" t="n">
        <v>30000</v>
      </c>
    </row>
    <row r="61" customFormat="false" ht="12.75" hidden="false" customHeight="false" outlineLevel="0" collapsed="false">
      <c r="B61" s="14" t="n">
        <v>27370</v>
      </c>
      <c r="C61" s="14" t="s">
        <v>37</v>
      </c>
      <c r="D61" s="49" t="n">
        <v>22000</v>
      </c>
      <c r="E61" s="61" t="n">
        <v>36892</v>
      </c>
      <c r="F61" s="61" t="n">
        <v>37256</v>
      </c>
      <c r="G61" s="14" t="s">
        <v>23</v>
      </c>
      <c r="H61" s="28" t="n">
        <v>37072</v>
      </c>
      <c r="I61" s="62" t="n">
        <v>22000</v>
      </c>
      <c r="J61" s="62" t="n">
        <v>22000</v>
      </c>
      <c r="K61" s="62" t="n">
        <v>22000</v>
      </c>
      <c r="L61" s="62" t="n">
        <v>22000</v>
      </c>
      <c r="M61" s="62" t="n">
        <v>22000</v>
      </c>
      <c r="N61" s="62" t="n">
        <v>22000</v>
      </c>
      <c r="O61" s="62" t="n">
        <v>22000</v>
      </c>
      <c r="P61" s="62" t="n">
        <v>22000</v>
      </c>
      <c r="Q61" s="62" t="n">
        <v>22000</v>
      </c>
      <c r="R61" s="62" t="n">
        <v>22000</v>
      </c>
      <c r="S61" s="62" t="n">
        <v>22000</v>
      </c>
      <c r="T61" s="62" t="n">
        <v>22000</v>
      </c>
      <c r="U61" s="62" t="n">
        <v>22000</v>
      </c>
      <c r="V61" s="62" t="n">
        <v>22000</v>
      </c>
      <c r="W61" s="62" t="n">
        <v>22000</v>
      </c>
      <c r="X61" s="62" t="n">
        <v>22000</v>
      </c>
      <c r="Y61" s="62" t="n">
        <v>22000</v>
      </c>
      <c r="Z61" s="62" t="n">
        <v>22000</v>
      </c>
      <c r="AA61" s="62" t="n">
        <v>22000</v>
      </c>
      <c r="AB61" s="62" t="n">
        <v>22000</v>
      </c>
      <c r="AC61" s="62" t="n">
        <v>22000</v>
      </c>
      <c r="AD61" s="62" t="n">
        <v>22000</v>
      </c>
      <c r="AE61" s="62" t="n">
        <v>22000</v>
      </c>
      <c r="AF61" s="62" t="n">
        <v>22000</v>
      </c>
    </row>
    <row r="62" customFormat="false" ht="12.75" hidden="false" customHeight="false" outlineLevel="0" collapsed="false">
      <c r="B62" s="14" t="n">
        <v>24568</v>
      </c>
      <c r="C62" s="14" t="s">
        <v>72</v>
      </c>
      <c r="D62" s="49" t="n">
        <v>32000</v>
      </c>
      <c r="E62" s="61" t="n">
        <v>35400</v>
      </c>
      <c r="F62" s="61" t="n">
        <v>37256</v>
      </c>
      <c r="G62" s="14" t="s">
        <v>23</v>
      </c>
      <c r="H62" s="15" t="s">
        <v>29</v>
      </c>
    </row>
    <row r="63" customFormat="false" ht="12.75" hidden="false" customHeight="false" outlineLevel="0" collapsed="false">
      <c r="B63" s="14" t="n">
        <v>24654</v>
      </c>
      <c r="C63" s="14" t="s">
        <v>20</v>
      </c>
      <c r="D63" s="49" t="n">
        <v>8000</v>
      </c>
      <c r="E63" s="61" t="n">
        <v>35400</v>
      </c>
      <c r="F63" s="61" t="n">
        <v>37256</v>
      </c>
      <c r="G63" s="14" t="s">
        <v>23</v>
      </c>
      <c r="H63" s="15" t="s">
        <v>29</v>
      </c>
    </row>
    <row r="64" customFormat="false" ht="12.75" hidden="false" customHeight="false" outlineLevel="0" collapsed="false">
      <c r="B64" s="14" t="n">
        <v>25071</v>
      </c>
      <c r="C64" s="14" t="s">
        <v>37</v>
      </c>
      <c r="D64" s="49" t="n">
        <v>60000</v>
      </c>
      <c r="E64" s="61" t="n">
        <v>35400</v>
      </c>
      <c r="F64" s="61" t="n">
        <v>39782</v>
      </c>
      <c r="G64" s="14" t="s">
        <v>23</v>
      </c>
      <c r="H64" s="28" t="n">
        <v>39416</v>
      </c>
      <c r="I64" s="63" t="n">
        <v>60000</v>
      </c>
      <c r="J64" s="63" t="n">
        <v>60000</v>
      </c>
      <c r="K64" s="63" t="n">
        <v>60000</v>
      </c>
      <c r="L64" s="63" t="n">
        <v>60000</v>
      </c>
      <c r="M64" s="63" t="n">
        <v>60000</v>
      </c>
      <c r="N64" s="63" t="n">
        <v>60000</v>
      </c>
      <c r="O64" s="63" t="n">
        <v>60000</v>
      </c>
      <c r="P64" s="63" t="n">
        <v>60000</v>
      </c>
      <c r="Q64" s="63" t="n">
        <v>60000</v>
      </c>
      <c r="R64" s="63" t="n">
        <v>60000</v>
      </c>
      <c r="S64" s="63" t="n">
        <v>60000</v>
      </c>
      <c r="T64" s="63" t="n">
        <v>60000</v>
      </c>
      <c r="U64" s="63" t="n">
        <v>60000</v>
      </c>
      <c r="V64" s="63" t="n">
        <v>60000</v>
      </c>
      <c r="W64" s="63" t="n">
        <v>60000</v>
      </c>
      <c r="X64" s="63" t="n">
        <v>60000</v>
      </c>
      <c r="Y64" s="63" t="n">
        <v>60000</v>
      </c>
      <c r="Z64" s="63" t="n">
        <v>60000</v>
      </c>
      <c r="AA64" s="63" t="n">
        <v>60000</v>
      </c>
      <c r="AB64" s="63" t="n">
        <v>60000</v>
      </c>
      <c r="AC64" s="63" t="n">
        <v>60000</v>
      </c>
      <c r="AD64" s="63" t="n">
        <v>60000</v>
      </c>
      <c r="AE64" s="63" t="n">
        <v>60000</v>
      </c>
      <c r="AF64" s="63" t="n">
        <v>60000</v>
      </c>
    </row>
    <row r="65" customFormat="false" ht="12.75" hidden="false" customHeight="false" outlineLevel="0" collapsed="false">
      <c r="B65" s="14"/>
      <c r="C65" s="14"/>
      <c r="D65" s="14"/>
      <c r="E65" s="14"/>
      <c r="F65" s="14"/>
      <c r="G65" s="14"/>
      <c r="H65" s="14"/>
      <c r="I65" s="18" t="n">
        <f aca="false">SUM(I53:I64)</f>
        <v>421000</v>
      </c>
      <c r="J65" s="18" t="n">
        <f aca="false">SUM(J53:J64)</f>
        <v>421000</v>
      </c>
      <c r="K65" s="18" t="n">
        <f aca="false">SUM(K53:K64)</f>
        <v>421000</v>
      </c>
      <c r="L65" s="18" t="n">
        <f aca="false">SUM(L53:L64)</f>
        <v>421000</v>
      </c>
      <c r="M65" s="18" t="n">
        <f aca="false">SUM(M53:M64)</f>
        <v>421000</v>
      </c>
      <c r="N65" s="18" t="n">
        <f aca="false">SUM(N53:N64)</f>
        <v>421000</v>
      </c>
      <c r="O65" s="18" t="n">
        <f aca="false">SUM(O53:O64)</f>
        <v>421000</v>
      </c>
      <c r="P65" s="18" t="n">
        <f aca="false">SUM(P53:P64)</f>
        <v>421000</v>
      </c>
      <c r="Q65" s="18" t="n">
        <f aca="false">SUM(Q53:Q64)</f>
        <v>421000</v>
      </c>
      <c r="R65" s="18" t="n">
        <f aca="false">SUM(R53:R64)</f>
        <v>421000</v>
      </c>
      <c r="S65" s="18" t="n">
        <f aca="false">SUM(S53:S64)</f>
        <v>421000</v>
      </c>
      <c r="T65" s="18" t="n">
        <f aca="false">SUM(T53:T64)</f>
        <v>421000</v>
      </c>
      <c r="U65" s="18" t="n">
        <f aca="false">SUM(U53:U64)</f>
        <v>421000</v>
      </c>
      <c r="V65" s="18" t="n">
        <f aca="false">SUM(V53:V64)</f>
        <v>421000</v>
      </c>
      <c r="W65" s="18" t="n">
        <f aca="false">SUM(W53:W64)</f>
        <v>421000</v>
      </c>
      <c r="X65" s="18" t="n">
        <f aca="false">SUM(X53:X64)</f>
        <v>421000</v>
      </c>
      <c r="Y65" s="18" t="n">
        <f aca="false">SUM(Y53:Y64)</f>
        <v>421000</v>
      </c>
      <c r="Z65" s="18" t="n">
        <f aca="false">SUM(Z53:Z64)</f>
        <v>421000</v>
      </c>
      <c r="AA65" s="18" t="n">
        <f aca="false">SUM(AA53:AA64)</f>
        <v>421000</v>
      </c>
      <c r="AB65" s="18" t="n">
        <f aca="false">SUM(AB53:AB64)</f>
        <v>421000</v>
      </c>
      <c r="AC65" s="18" t="n">
        <f aca="false">SUM(AC53:AC64)</f>
        <v>421000</v>
      </c>
      <c r="AD65" s="18" t="n">
        <f aca="false">SUM(AD53:AD64)</f>
        <v>421000</v>
      </c>
      <c r="AE65" s="18" t="n">
        <f aca="false">SUM(AE53:AE64)</f>
        <v>421000</v>
      </c>
      <c r="AF65" s="18" t="n">
        <f aca="false">SUM(AF53:AF64)</f>
        <v>421000</v>
      </c>
    </row>
    <row r="66" customFormat="false" ht="12.75" hidden="false" customHeight="false" outlineLevel="0" collapsed="false">
      <c r="B66" s="14"/>
      <c r="C66" s="14"/>
      <c r="D66" s="14"/>
      <c r="E66" s="14"/>
      <c r="F66" s="14"/>
      <c r="G66" s="14"/>
      <c r="H66" s="14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</row>
    <row r="67" customFormat="false" ht="12.75" hidden="false" customHeight="false" outlineLevel="0" collapsed="false">
      <c r="B67" s="14"/>
      <c r="C67" s="14"/>
      <c r="D67" s="55" t="s">
        <v>134</v>
      </c>
      <c r="E67" s="14"/>
      <c r="F67" s="14"/>
      <c r="G67" s="14"/>
      <c r="H67" s="14"/>
      <c r="I67" s="18" t="n">
        <f aca="false">476000-I65</f>
        <v>55000</v>
      </c>
      <c r="J67" s="18" t="n">
        <f aca="false">476000-J65</f>
        <v>55000</v>
      </c>
      <c r="K67" s="18" t="n">
        <f aca="false">476000-K65</f>
        <v>55000</v>
      </c>
      <c r="L67" s="18" t="n">
        <f aca="false">476000-L65</f>
        <v>55000</v>
      </c>
      <c r="M67" s="18" t="n">
        <f aca="false">476000-M65</f>
        <v>55000</v>
      </c>
      <c r="N67" s="18" t="n">
        <f aca="false">476000-N65</f>
        <v>55000</v>
      </c>
      <c r="O67" s="18" t="n">
        <f aca="false">476000-O65</f>
        <v>55000</v>
      </c>
      <c r="P67" s="18" t="n">
        <f aca="false">476000-P65</f>
        <v>55000</v>
      </c>
      <c r="Q67" s="18" t="n">
        <f aca="false">476000-Q65</f>
        <v>55000</v>
      </c>
      <c r="R67" s="18" t="n">
        <f aca="false">476000-R65</f>
        <v>55000</v>
      </c>
      <c r="S67" s="18" t="n">
        <f aca="false">476000-S65</f>
        <v>55000</v>
      </c>
      <c r="T67" s="18" t="n">
        <f aca="false">476000-T65</f>
        <v>55000</v>
      </c>
      <c r="U67" s="18" t="n">
        <f aca="false">476000-U65</f>
        <v>55000</v>
      </c>
      <c r="V67" s="18" t="n">
        <f aca="false">476000-V65</f>
        <v>55000</v>
      </c>
      <c r="W67" s="18" t="n">
        <f aca="false">476000-W65</f>
        <v>55000</v>
      </c>
      <c r="X67" s="18" t="n">
        <f aca="false">476000-X65</f>
        <v>55000</v>
      </c>
      <c r="Y67" s="18" t="n">
        <f aca="false">476000-Y65</f>
        <v>55000</v>
      </c>
      <c r="Z67" s="18" t="n">
        <f aca="false">476000-Z65</f>
        <v>55000</v>
      </c>
      <c r="AA67" s="18" t="n">
        <f aca="false">476000-AA65</f>
        <v>55000</v>
      </c>
      <c r="AB67" s="18" t="n">
        <f aca="false">476000-AB65</f>
        <v>55000</v>
      </c>
      <c r="AC67" s="18" t="n">
        <f aca="false">476000-AC65</f>
        <v>55000</v>
      </c>
      <c r="AD67" s="18" t="n">
        <f aca="false">476000-AD65</f>
        <v>55000</v>
      </c>
      <c r="AE67" s="18" t="n">
        <f aca="false">476000-AE65</f>
        <v>55000</v>
      </c>
      <c r="AF67" s="18" t="n">
        <f aca="false">476000-AF65</f>
        <v>55000</v>
      </c>
    </row>
    <row r="68" customFormat="false" ht="12.75" hidden="false" customHeight="false" outlineLevel="0" collapsed="false">
      <c r="B68" s="14"/>
      <c r="C68" s="14"/>
      <c r="E68" s="14"/>
      <c r="F68" s="14"/>
      <c r="G68" s="14"/>
      <c r="H68" s="14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</row>
    <row r="69" customFormat="false" ht="12.75" hidden="false" customHeight="false" outlineLevel="0" collapsed="false">
      <c r="B69" s="14"/>
      <c r="C69" s="14"/>
      <c r="D69" s="55" t="s">
        <v>135</v>
      </c>
      <c r="E69" s="14"/>
      <c r="F69" s="14"/>
      <c r="G69" s="14"/>
      <c r="H69" s="14"/>
      <c r="I69" s="18" t="n">
        <f aca="false">I60+I61</f>
        <v>52000</v>
      </c>
      <c r="J69" s="18" t="n">
        <f aca="false">J60+J61</f>
        <v>52000</v>
      </c>
      <c r="K69" s="18" t="n">
        <f aca="false">K60+K61</f>
        <v>52000</v>
      </c>
      <c r="L69" s="18" t="n">
        <f aca="false">L60+L61+L57</f>
        <v>62000</v>
      </c>
      <c r="M69" s="18" t="n">
        <f aca="false">M60+M61+M57</f>
        <v>62000</v>
      </c>
      <c r="N69" s="18" t="n">
        <f aca="false">N60+N61+N57</f>
        <v>62000</v>
      </c>
      <c r="O69" s="18" t="n">
        <f aca="false">O60+O61+O57</f>
        <v>62000</v>
      </c>
      <c r="P69" s="18" t="n">
        <f aca="false">P60+P61+P57</f>
        <v>62000</v>
      </c>
      <c r="Q69" s="18" t="n">
        <f aca="false">Q60+Q61+Q57</f>
        <v>62000</v>
      </c>
      <c r="R69" s="18" t="n">
        <f aca="false">R60+R61+R57</f>
        <v>62000</v>
      </c>
      <c r="S69" s="18" t="n">
        <f aca="false">S60+S61+S57+S58+S59</f>
        <v>206000</v>
      </c>
      <c r="T69" s="18" t="n">
        <f aca="false">T60+T61+T57+T58+T59</f>
        <v>206000</v>
      </c>
      <c r="U69" s="18" t="n">
        <f aca="false">U60+U61+U57+U58+U59</f>
        <v>206000</v>
      </c>
      <c r="V69" s="18" t="n">
        <f aca="false">V60+V61+V57+V58+V59+V53+V54</f>
        <v>331000</v>
      </c>
      <c r="W69" s="18" t="n">
        <f aca="false">W60+W61+W57+W58+W59+W53+W54</f>
        <v>331000</v>
      </c>
      <c r="X69" s="18" t="n">
        <f aca="false">X60+X61+X57+X58+X59+X53+X54</f>
        <v>331000</v>
      </c>
      <c r="Y69" s="18" t="n">
        <f aca="false">Y60+Y61+Y57+Y58+Y59+Y53+Y54</f>
        <v>331000</v>
      </c>
      <c r="Z69" s="18" t="n">
        <f aca="false">Z60+Z61+Z57+Z58+Z59+Z53+Z54</f>
        <v>331000</v>
      </c>
      <c r="AA69" s="18" t="n">
        <f aca="false">AA60+AA61+AA57+AA58+AA59+AA53+AA54</f>
        <v>331000</v>
      </c>
      <c r="AB69" s="18" t="n">
        <f aca="false">AB60+AB61+AB57+AB58+AB59+AB53+AB54</f>
        <v>331000</v>
      </c>
      <c r="AC69" s="18" t="n">
        <f aca="false">AC60+AC61+AC57+AC58+AC59+AC53+AC54</f>
        <v>331000</v>
      </c>
      <c r="AD69" s="18" t="n">
        <f aca="false">AD60+AD61+AD57+AD58+AD59+AD53+AD54</f>
        <v>331000</v>
      </c>
      <c r="AE69" s="18" t="n">
        <f aca="false">AE60+AE61+AE57+AE58+AE59+AE53+AE54</f>
        <v>331000</v>
      </c>
      <c r="AF69" s="18" t="n">
        <f aca="false">AF60+AF61+AF57+AF58+AF59+AF53+AF54</f>
        <v>331000</v>
      </c>
    </row>
    <row r="70" customFormat="false" ht="12.75" hidden="false" customHeight="false" outlineLevel="0" collapsed="false">
      <c r="B70" s="14"/>
      <c r="C70" s="14"/>
      <c r="E70" s="14"/>
      <c r="F70" s="14"/>
      <c r="G70" s="14"/>
      <c r="H70" s="14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</row>
    <row r="71" customFormat="false" ht="12.75" hidden="false" customHeight="false" outlineLevel="0" collapsed="false">
      <c r="B71" s="14"/>
      <c r="C71" s="14"/>
      <c r="D71" s="55" t="s">
        <v>136</v>
      </c>
      <c r="E71" s="14"/>
      <c r="F71" s="14"/>
      <c r="G71" s="14"/>
      <c r="H71" s="14"/>
      <c r="I71" s="18" t="n">
        <f aca="false">SUM(I53:I64)-(I60+I61)</f>
        <v>369000</v>
      </c>
      <c r="J71" s="18" t="n">
        <f aca="false">SUM(J53:J64)-(J60+J61)</f>
        <v>369000</v>
      </c>
      <c r="K71" s="18" t="n">
        <f aca="false">SUM(K53:K64)-(K60+K61)</f>
        <v>369000</v>
      </c>
      <c r="L71" s="18" t="n">
        <f aca="false">SUM(L53:L64)-(L60+L61+L57)</f>
        <v>359000</v>
      </c>
      <c r="M71" s="18" t="n">
        <f aca="false">SUM(M53:M64)-(M60+M61+M57)</f>
        <v>359000</v>
      </c>
      <c r="N71" s="18" t="n">
        <f aca="false">SUM(N53:N64)-(N60+N61+N57)</f>
        <v>359000</v>
      </c>
      <c r="O71" s="18" t="n">
        <f aca="false">SUM(O53:O64)-(O60+O61+O57)</f>
        <v>359000</v>
      </c>
      <c r="P71" s="18" t="n">
        <f aca="false">SUM(P53:P64)-(P60+P61+P57)</f>
        <v>359000</v>
      </c>
      <c r="Q71" s="18" t="n">
        <f aca="false">SUM(Q53:Q64)-(Q60+Q61+Q57)</f>
        <v>359000</v>
      </c>
      <c r="R71" s="18" t="n">
        <f aca="false">SUM(R53:R64)-(R60+R61+R57)</f>
        <v>359000</v>
      </c>
      <c r="S71" s="18" t="n">
        <f aca="false">SUM(S53:S64)-(S60+S61+S57+S58+S59)</f>
        <v>215000</v>
      </c>
      <c r="T71" s="18" t="n">
        <f aca="false">SUM(T53:T64)-(T60+T61+T57+T58+T59)</f>
        <v>215000</v>
      </c>
      <c r="U71" s="18" t="n">
        <f aca="false">SUM(U53:U64)-(U60+U61+U57+U58+U59)</f>
        <v>215000</v>
      </c>
      <c r="V71" s="18" t="n">
        <f aca="false">SUM(V53:V64)-(V60+V61+V57+V58+V59+V53+V54)</f>
        <v>90000</v>
      </c>
      <c r="W71" s="18" t="n">
        <f aca="false">SUM(W53:W64)-(W60+W61+W57+W58+W59+W53+W54)</f>
        <v>90000</v>
      </c>
      <c r="X71" s="18" t="n">
        <f aca="false">SUM(X53:X64)-(X60+X61+X57+X58+X59+X53+X54)</f>
        <v>90000</v>
      </c>
      <c r="Y71" s="18" t="n">
        <f aca="false">SUM(Y53:Y64)-(Y60+Y61+Y57+Y58+Y59+Y53+Y54)</f>
        <v>90000</v>
      </c>
      <c r="Z71" s="18" t="n">
        <f aca="false">SUM(Z53:Z64)-(Z60+Z61+Z57+Z58+Z59+Z53+Z54)</f>
        <v>90000</v>
      </c>
      <c r="AA71" s="18" t="n">
        <f aca="false">SUM(AA53:AA64)-(AA60+AA61+AA57+AA58+AA59+AA53+AA54)</f>
        <v>90000</v>
      </c>
      <c r="AB71" s="18" t="n">
        <f aca="false">SUM(AB53:AB64)-(AB60+AB61+AB57+AB58+AB59+AB53+AB54)</f>
        <v>90000</v>
      </c>
      <c r="AC71" s="18" t="n">
        <f aca="false">SUM(AC53:AC64)-(AC60+AC61+AC57+AC58+AC59+AC53+AC54)</f>
        <v>90000</v>
      </c>
      <c r="AD71" s="18" t="n">
        <f aca="false">SUM(AD53:AD64)-(AD60+AD61+AD57+AD58+AD59+AD53+AD54)</f>
        <v>90000</v>
      </c>
      <c r="AE71" s="18" t="n">
        <f aca="false">SUM(AE53:AE64)-(AE60+AE61+AE57+AE58+AE59+AE53+AE54)</f>
        <v>90000</v>
      </c>
      <c r="AF71" s="18" t="n">
        <f aca="false">SUM(AF53:AF64)-(AF60+AF61+AF57+AF58+AF59+AF53+AF54)</f>
        <v>90000</v>
      </c>
    </row>
    <row r="72" customFormat="false" ht="12.75" hidden="false" customHeight="false" outlineLevel="0" collapsed="false">
      <c r="B72" s="14"/>
      <c r="C72" s="14"/>
      <c r="D72" s="14"/>
      <c r="E72" s="14"/>
      <c r="F72" s="14"/>
      <c r="G72" s="14"/>
      <c r="H72" s="14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</row>
    <row r="73" customFormat="false" ht="12.75" hidden="false" customHeight="false" outlineLevel="0" collapsed="false">
      <c r="A73" s="11" t="s">
        <v>142</v>
      </c>
    </row>
    <row r="74" customFormat="false" ht="13.5" hidden="false" customHeight="false" outlineLevel="0" collapsed="false"/>
    <row r="75" customFormat="false" ht="13.5" hidden="false" customHeight="false" outlineLevel="0" collapsed="false">
      <c r="B75" s="21" t="s">
        <v>10</v>
      </c>
      <c r="C75" s="0" t="s">
        <v>11</v>
      </c>
      <c r="D75" s="21" t="s">
        <v>130</v>
      </c>
      <c r="E75" s="0" t="s">
        <v>131</v>
      </c>
      <c r="F75" s="0" t="s">
        <v>13</v>
      </c>
      <c r="G75" s="0" t="s">
        <v>4</v>
      </c>
      <c r="H75" s="43" t="s">
        <v>132</v>
      </c>
      <c r="I75" s="46" t="n">
        <v>37622</v>
      </c>
      <c r="J75" s="46" t="n">
        <v>37653</v>
      </c>
      <c r="K75" s="46" t="n">
        <v>37681</v>
      </c>
      <c r="L75" s="46" t="n">
        <v>37712</v>
      </c>
      <c r="M75" s="46" t="n">
        <v>37742</v>
      </c>
      <c r="N75" s="46" t="n">
        <v>37773</v>
      </c>
      <c r="O75" s="46" t="n">
        <v>37803</v>
      </c>
      <c r="P75" s="46" t="n">
        <v>37834</v>
      </c>
      <c r="Q75" s="46" t="n">
        <v>37865</v>
      </c>
      <c r="R75" s="46" t="n">
        <v>37895</v>
      </c>
      <c r="S75" s="46" t="n">
        <v>37926</v>
      </c>
      <c r="T75" s="46" t="n">
        <v>37956</v>
      </c>
      <c r="U75" s="46" t="n">
        <v>37987</v>
      </c>
      <c r="V75" s="46" t="n">
        <v>38018</v>
      </c>
      <c r="W75" s="46" t="n">
        <v>38047</v>
      </c>
      <c r="X75" s="46" t="n">
        <v>38078</v>
      </c>
      <c r="Y75" s="46" t="n">
        <v>38108</v>
      </c>
      <c r="Z75" s="46" t="n">
        <v>38139</v>
      </c>
      <c r="AA75" s="46" t="n">
        <v>38169</v>
      </c>
      <c r="AB75" s="46" t="n">
        <v>38200</v>
      </c>
      <c r="AC75" s="46" t="n">
        <v>38231</v>
      </c>
      <c r="AD75" s="46" t="n">
        <v>38261</v>
      </c>
      <c r="AE75" s="46" t="n">
        <v>38292</v>
      </c>
      <c r="AF75" s="46" t="n">
        <v>38322</v>
      </c>
    </row>
    <row r="76" customFormat="false" ht="12.75" hidden="false" customHeight="false" outlineLevel="0" collapsed="false">
      <c r="B76" s="21"/>
      <c r="D76" s="21"/>
      <c r="H76" s="15"/>
    </row>
    <row r="77" customFormat="false" ht="12.75" hidden="false" customHeight="false" outlineLevel="0" collapsed="false">
      <c r="B77" s="14" t="n">
        <v>24669</v>
      </c>
      <c r="C77" s="14" t="s">
        <v>39</v>
      </c>
      <c r="D77" s="49" t="n">
        <v>12500</v>
      </c>
      <c r="E77" s="61" t="n">
        <v>35309</v>
      </c>
      <c r="F77" s="61" t="n">
        <v>38748</v>
      </c>
      <c r="G77" s="14" t="s">
        <v>23</v>
      </c>
      <c r="H77" s="28" t="n">
        <v>38383</v>
      </c>
      <c r="I77" s="49" t="n">
        <v>12500</v>
      </c>
      <c r="J77" s="49" t="n">
        <v>12500</v>
      </c>
      <c r="K77" s="49" t="n">
        <v>12500</v>
      </c>
      <c r="L77" s="49" t="n">
        <v>12500</v>
      </c>
      <c r="M77" s="49" t="n">
        <v>12500</v>
      </c>
      <c r="N77" s="49" t="n">
        <v>12500</v>
      </c>
      <c r="O77" s="49" t="n">
        <v>12500</v>
      </c>
      <c r="P77" s="49" t="n">
        <v>12500</v>
      </c>
      <c r="Q77" s="49" t="n">
        <v>12500</v>
      </c>
      <c r="R77" s="49" t="n">
        <v>12500</v>
      </c>
      <c r="S77" s="49" t="n">
        <v>12500</v>
      </c>
      <c r="T77" s="49" t="n">
        <v>12500</v>
      </c>
      <c r="U77" s="49" t="n">
        <v>12500</v>
      </c>
      <c r="V77" s="49" t="n">
        <v>12500</v>
      </c>
      <c r="W77" s="49" t="n">
        <v>12500</v>
      </c>
      <c r="X77" s="49" t="n">
        <v>12500</v>
      </c>
      <c r="Y77" s="49" t="n">
        <v>12500</v>
      </c>
      <c r="Z77" s="49" t="n">
        <v>12500</v>
      </c>
      <c r="AA77" s="49" t="n">
        <v>12500</v>
      </c>
      <c r="AB77" s="49" t="n">
        <v>12500</v>
      </c>
      <c r="AC77" s="49" t="n">
        <v>12500</v>
      </c>
      <c r="AD77" s="49" t="n">
        <v>12500</v>
      </c>
      <c r="AE77" s="49" t="n">
        <v>12500</v>
      </c>
      <c r="AF77" s="49" t="n">
        <v>12500</v>
      </c>
    </row>
    <row r="78" customFormat="false" ht="12.75" hidden="false" customHeight="false" outlineLevel="0" collapsed="false">
      <c r="B78" s="14" t="n">
        <v>27047</v>
      </c>
      <c r="C78" s="14" t="s">
        <v>40</v>
      </c>
      <c r="D78" s="49" t="n">
        <v>125000</v>
      </c>
      <c r="E78" s="61" t="n">
        <v>36557</v>
      </c>
      <c r="F78" s="61" t="n">
        <v>38717</v>
      </c>
      <c r="G78" s="14" t="s">
        <v>42</v>
      </c>
      <c r="H78" s="28"/>
      <c r="I78" s="64" t="n">
        <v>150000</v>
      </c>
      <c r="J78" s="64" t="n">
        <v>150000</v>
      </c>
      <c r="K78" s="64" t="n">
        <v>150000</v>
      </c>
      <c r="L78" s="64" t="n">
        <v>150000</v>
      </c>
      <c r="M78" s="64" t="n">
        <v>150000</v>
      </c>
      <c r="N78" s="64" t="n">
        <v>150000</v>
      </c>
      <c r="O78" s="64" t="n">
        <v>150000</v>
      </c>
      <c r="P78" s="64" t="n">
        <v>150000</v>
      </c>
      <c r="Q78" s="64" t="n">
        <v>150000</v>
      </c>
      <c r="R78" s="64" t="n">
        <v>150000</v>
      </c>
      <c r="S78" s="64" t="n">
        <v>150000</v>
      </c>
      <c r="T78" s="64" t="n">
        <v>150000</v>
      </c>
      <c r="U78" s="64" t="n">
        <v>150000</v>
      </c>
      <c r="V78" s="64" t="n">
        <v>150000</v>
      </c>
      <c r="W78" s="64" t="n">
        <v>150000</v>
      </c>
      <c r="X78" s="64" t="n">
        <v>150000</v>
      </c>
      <c r="Y78" s="64" t="n">
        <v>150000</v>
      </c>
      <c r="Z78" s="64" t="n">
        <v>150000</v>
      </c>
      <c r="AA78" s="64" t="n">
        <v>150000</v>
      </c>
      <c r="AB78" s="64" t="n">
        <v>150000</v>
      </c>
      <c r="AC78" s="64" t="n">
        <v>150000</v>
      </c>
      <c r="AD78" s="64" t="n">
        <v>150000</v>
      </c>
      <c r="AE78" s="64" t="n">
        <v>150000</v>
      </c>
      <c r="AF78" s="64" t="n">
        <v>150000</v>
      </c>
    </row>
    <row r="79" customFormat="false" ht="12.75" hidden="false" customHeight="false" outlineLevel="0" collapsed="false">
      <c r="B79" s="14" t="n">
        <v>27344</v>
      </c>
      <c r="C79" s="14" t="s">
        <v>44</v>
      </c>
      <c r="D79" s="49" t="n">
        <v>13500</v>
      </c>
      <c r="E79" s="61" t="n">
        <v>36892</v>
      </c>
      <c r="F79" s="61" t="n">
        <v>37621</v>
      </c>
      <c r="G79" s="14" t="s">
        <v>42</v>
      </c>
      <c r="H79" s="15"/>
    </row>
    <row r="80" customFormat="false" ht="12.75" hidden="false" customHeight="false" outlineLevel="0" collapsed="false">
      <c r="B80" s="14" t="n">
        <v>27371</v>
      </c>
      <c r="C80" s="14" t="s">
        <v>37</v>
      </c>
      <c r="D80" s="49" t="n">
        <v>21200</v>
      </c>
      <c r="E80" s="61" t="n">
        <v>36923</v>
      </c>
      <c r="F80" s="61" t="n">
        <v>37256</v>
      </c>
      <c r="G80" s="14" t="s">
        <v>42</v>
      </c>
      <c r="H80" s="15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</row>
    <row r="81" customFormat="false" ht="12.75" hidden="false" customHeight="false" outlineLevel="0" collapsed="false">
      <c r="I81" s="18" t="n">
        <f aca="false">SUM(I77:I80)</f>
        <v>162500</v>
      </c>
      <c r="J81" s="18" t="n">
        <f aca="false">SUM(J77:J80)</f>
        <v>162500</v>
      </c>
      <c r="K81" s="18" t="n">
        <f aca="false">SUM(K77:K80)</f>
        <v>162500</v>
      </c>
      <c r="L81" s="18" t="n">
        <f aca="false">SUM(L77:L80)</f>
        <v>162500</v>
      </c>
      <c r="M81" s="18" t="n">
        <f aca="false">SUM(M77:M80)</f>
        <v>162500</v>
      </c>
      <c r="N81" s="18" t="n">
        <f aca="false">SUM(N77:N80)</f>
        <v>162500</v>
      </c>
      <c r="O81" s="18" t="n">
        <f aca="false">SUM(O77:O80)</f>
        <v>162500</v>
      </c>
      <c r="P81" s="18" t="n">
        <f aca="false">SUM(P77:P80)</f>
        <v>162500</v>
      </c>
      <c r="Q81" s="18" t="n">
        <f aca="false">SUM(Q77:Q80)</f>
        <v>162500</v>
      </c>
      <c r="R81" s="18" t="n">
        <f aca="false">SUM(R77:R80)</f>
        <v>162500</v>
      </c>
      <c r="S81" s="18" t="n">
        <f aca="false">SUM(S77:S80)</f>
        <v>162500</v>
      </c>
      <c r="T81" s="18" t="n">
        <f aca="false">SUM(T77:T80)</f>
        <v>162500</v>
      </c>
      <c r="U81" s="18" t="n">
        <f aca="false">SUM(U77:U80)</f>
        <v>162500</v>
      </c>
      <c r="V81" s="18" t="n">
        <f aca="false">SUM(V77:V80)</f>
        <v>162500</v>
      </c>
      <c r="W81" s="18" t="n">
        <f aca="false">SUM(W77:W80)</f>
        <v>162500</v>
      </c>
      <c r="X81" s="18" t="n">
        <f aca="false">SUM(X77:X80)</f>
        <v>162500</v>
      </c>
      <c r="Y81" s="18" t="n">
        <f aca="false">SUM(Y77:Y80)</f>
        <v>162500</v>
      </c>
      <c r="Z81" s="18" t="n">
        <f aca="false">SUM(Z77:Z80)</f>
        <v>162500</v>
      </c>
      <c r="AA81" s="18" t="n">
        <f aca="false">SUM(AA77:AA80)</f>
        <v>162500</v>
      </c>
      <c r="AB81" s="18" t="n">
        <f aca="false">SUM(AB77:AB80)</f>
        <v>162500</v>
      </c>
      <c r="AC81" s="18" t="n">
        <f aca="false">SUM(AC77:AC80)</f>
        <v>162500</v>
      </c>
      <c r="AD81" s="18" t="n">
        <f aca="false">SUM(AD77:AD80)</f>
        <v>162500</v>
      </c>
      <c r="AE81" s="18" t="n">
        <f aca="false">SUM(AE77:AE80)</f>
        <v>162500</v>
      </c>
      <c r="AF81" s="18" t="n">
        <f aca="false">SUM(AF77:AF80)</f>
        <v>162500</v>
      </c>
    </row>
    <row r="83" customFormat="false" ht="12.75" hidden="false" customHeight="false" outlineLevel="0" collapsed="false">
      <c r="D83" s="55" t="s">
        <v>134</v>
      </c>
      <c r="I83" s="18" t="n">
        <f aca="false">205000-I81</f>
        <v>42500</v>
      </c>
      <c r="J83" s="18" t="n">
        <f aca="false">205000-J81</f>
        <v>42500</v>
      </c>
      <c r="K83" s="18" t="n">
        <f aca="false">205000-K81</f>
        <v>42500</v>
      </c>
      <c r="L83" s="18" t="n">
        <f aca="false">205000-L81</f>
        <v>42500</v>
      </c>
      <c r="M83" s="18" t="n">
        <f aca="false">205000-M81</f>
        <v>42500</v>
      </c>
      <c r="N83" s="18" t="n">
        <f aca="false">205000-N81</f>
        <v>42500</v>
      </c>
      <c r="O83" s="18" t="n">
        <f aca="false">205000-O81</f>
        <v>42500</v>
      </c>
      <c r="P83" s="18" t="n">
        <f aca="false">205000-P81</f>
        <v>42500</v>
      </c>
      <c r="Q83" s="18" t="n">
        <f aca="false">205000-Q81</f>
        <v>42500</v>
      </c>
      <c r="R83" s="18" t="n">
        <f aca="false">205000-R81</f>
        <v>42500</v>
      </c>
      <c r="S83" s="18" t="n">
        <f aca="false">205000-S81</f>
        <v>42500</v>
      </c>
      <c r="T83" s="18" t="n">
        <f aca="false">205000-T81</f>
        <v>42500</v>
      </c>
      <c r="U83" s="18" t="n">
        <f aca="false">205000-U81</f>
        <v>42500</v>
      </c>
      <c r="V83" s="18" t="n">
        <f aca="false">205000-V81</f>
        <v>42500</v>
      </c>
      <c r="W83" s="18" t="n">
        <f aca="false">205000-W81</f>
        <v>42500</v>
      </c>
      <c r="X83" s="18" t="n">
        <f aca="false">205000-X81</f>
        <v>42500</v>
      </c>
      <c r="Y83" s="18" t="n">
        <f aca="false">205000-Y81</f>
        <v>42500</v>
      </c>
      <c r="Z83" s="18" t="n">
        <f aca="false">205000-Z81</f>
        <v>42500</v>
      </c>
      <c r="AA83" s="18" t="n">
        <f aca="false">205000-AA81</f>
        <v>42500</v>
      </c>
      <c r="AB83" s="18" t="n">
        <f aca="false">205000-AB81</f>
        <v>42500</v>
      </c>
      <c r="AC83" s="18" t="n">
        <f aca="false">205000-AC81</f>
        <v>42500</v>
      </c>
      <c r="AD83" s="18" t="n">
        <f aca="false">205000-AD81</f>
        <v>42500</v>
      </c>
      <c r="AE83" s="18" t="n">
        <f aca="false">205000-AE81</f>
        <v>42500</v>
      </c>
      <c r="AF83" s="18" t="n">
        <f aca="false">205000-AF81</f>
        <v>42500</v>
      </c>
    </row>
    <row r="85" customFormat="false" ht="12.75" hidden="false" customHeight="false" outlineLevel="0" collapsed="false">
      <c r="D85" s="55" t="s">
        <v>135</v>
      </c>
      <c r="I85" s="0" t="n">
        <v>0</v>
      </c>
      <c r="J85" s="0" t="n">
        <v>0</v>
      </c>
      <c r="K85" s="0" t="n">
        <v>0</v>
      </c>
      <c r="L85" s="0" t="n">
        <v>0</v>
      </c>
      <c r="M85" s="0" t="n">
        <v>0</v>
      </c>
      <c r="N85" s="0" t="n">
        <v>0</v>
      </c>
      <c r="O85" s="0" t="n">
        <v>0</v>
      </c>
      <c r="P85" s="0" t="n">
        <v>0</v>
      </c>
      <c r="Q85" s="0" t="n">
        <v>0</v>
      </c>
      <c r="R85" s="0" t="n">
        <v>0</v>
      </c>
      <c r="S85" s="0" t="n">
        <v>0</v>
      </c>
      <c r="T85" s="0" t="n">
        <v>0</v>
      </c>
      <c r="U85" s="0" t="n">
        <v>0</v>
      </c>
      <c r="V85" s="0" t="n">
        <v>0</v>
      </c>
      <c r="W85" s="0" t="n">
        <v>0</v>
      </c>
      <c r="X85" s="0" t="n">
        <v>0</v>
      </c>
      <c r="Y85" s="0" t="n">
        <v>0</v>
      </c>
      <c r="Z85" s="0" t="n">
        <v>0</v>
      </c>
      <c r="AA85" s="0" t="n">
        <v>0</v>
      </c>
      <c r="AB85" s="0" t="n">
        <v>0</v>
      </c>
      <c r="AC85" s="0" t="n">
        <v>0</v>
      </c>
      <c r="AD85" s="0" t="n">
        <v>0</v>
      </c>
      <c r="AE85" s="0" t="n">
        <v>0</v>
      </c>
      <c r="AF85" s="0" t="n">
        <v>0</v>
      </c>
    </row>
    <row r="87" customFormat="false" ht="12.75" hidden="false" customHeight="false" outlineLevel="0" collapsed="false">
      <c r="D87" s="55" t="s">
        <v>136</v>
      </c>
      <c r="I87" s="18" t="n">
        <f aca="false">SUM(I77:I80)</f>
        <v>162500</v>
      </c>
      <c r="J87" s="18" t="n">
        <f aca="false">SUM(J77:J80)</f>
        <v>162500</v>
      </c>
      <c r="K87" s="18" t="n">
        <f aca="false">SUM(K77:K80)</f>
        <v>162500</v>
      </c>
      <c r="L87" s="18" t="n">
        <f aca="false">SUM(L77:L80)</f>
        <v>162500</v>
      </c>
      <c r="M87" s="18" t="n">
        <f aca="false">SUM(M77:M80)</f>
        <v>162500</v>
      </c>
      <c r="N87" s="18" t="n">
        <f aca="false">SUM(N77:N80)</f>
        <v>162500</v>
      </c>
      <c r="O87" s="18" t="n">
        <f aca="false">SUM(O77:O80)</f>
        <v>162500</v>
      </c>
      <c r="P87" s="18" t="n">
        <f aca="false">SUM(P77:P80)</f>
        <v>162500</v>
      </c>
      <c r="Q87" s="18" t="n">
        <f aca="false">SUM(Q77:Q80)</f>
        <v>162500</v>
      </c>
      <c r="R87" s="18" t="n">
        <f aca="false">SUM(R77:R80)</f>
        <v>162500</v>
      </c>
      <c r="S87" s="18" t="n">
        <f aca="false">SUM(S77:S80)</f>
        <v>162500</v>
      </c>
      <c r="T87" s="18" t="n">
        <f aca="false">SUM(T77:T80)</f>
        <v>162500</v>
      </c>
      <c r="U87" s="18" t="n">
        <f aca="false">SUM(U77:U80)</f>
        <v>162500</v>
      </c>
      <c r="V87" s="18" t="n">
        <f aca="false">SUM(V77:V80)</f>
        <v>162500</v>
      </c>
      <c r="W87" s="18" t="n">
        <f aca="false">SUM(W77:W80)</f>
        <v>162500</v>
      </c>
      <c r="X87" s="18" t="n">
        <f aca="false">SUM(X77:X80)</f>
        <v>162500</v>
      </c>
      <c r="Y87" s="18" t="n">
        <f aca="false">SUM(Y77:Y80)</f>
        <v>162500</v>
      </c>
      <c r="Z87" s="18" t="n">
        <f aca="false">SUM(Z77:Z80)</f>
        <v>162500</v>
      </c>
      <c r="AA87" s="18" t="n">
        <f aca="false">SUM(AA77:AA80)</f>
        <v>162500</v>
      </c>
      <c r="AB87" s="18" t="n">
        <f aca="false">SUM(AB77:AB80)</f>
        <v>162500</v>
      </c>
      <c r="AC87" s="18" t="n">
        <f aca="false">SUM(AC77:AC80)</f>
        <v>162500</v>
      </c>
      <c r="AD87" s="18" t="n">
        <f aca="false">SUM(AD77:AD80)</f>
        <v>162500</v>
      </c>
      <c r="AE87" s="18" t="n">
        <f aca="false">SUM(AE77:AE80)</f>
        <v>162500</v>
      </c>
      <c r="AF87" s="18" t="n">
        <f aca="false">SUM(AF77:AF80)</f>
        <v>162500</v>
      </c>
    </row>
    <row r="89" customFormat="false" ht="12.75" hidden="false" customHeight="false" outlineLevel="0" collapsed="false">
      <c r="A89" s="11" t="s">
        <v>141</v>
      </c>
      <c r="B89" s="14"/>
      <c r="C89" s="14"/>
      <c r="D89" s="14"/>
      <c r="E89" s="14"/>
      <c r="F89" s="14"/>
      <c r="G89" s="14"/>
      <c r="H89" s="15"/>
    </row>
    <row r="90" customFormat="false" ht="13.5" hidden="false" customHeight="false" outlineLevel="0" collapsed="false">
      <c r="B90" s="14"/>
      <c r="C90" s="14"/>
      <c r="D90" s="14"/>
      <c r="E90" s="14"/>
      <c r="F90" s="14"/>
      <c r="G90" s="14"/>
      <c r="H90" s="15"/>
    </row>
    <row r="91" customFormat="false" ht="13.5" hidden="false" customHeight="false" outlineLevel="0" collapsed="false">
      <c r="B91" s="21" t="s">
        <v>10</v>
      </c>
      <c r="C91" s="0" t="s">
        <v>11</v>
      </c>
      <c r="D91" s="21" t="s">
        <v>130</v>
      </c>
      <c r="E91" s="0" t="s">
        <v>131</v>
      </c>
      <c r="F91" s="0" t="s">
        <v>13</v>
      </c>
      <c r="G91" s="0" t="s">
        <v>4</v>
      </c>
      <c r="H91" s="43" t="s">
        <v>132</v>
      </c>
      <c r="I91" s="46" t="n">
        <v>38353</v>
      </c>
      <c r="J91" s="46" t="n">
        <v>38384</v>
      </c>
      <c r="K91" s="46" t="n">
        <v>38412</v>
      </c>
      <c r="L91" s="46" t="n">
        <v>38443</v>
      </c>
      <c r="M91" s="46" t="n">
        <v>38473</v>
      </c>
      <c r="N91" s="46" t="n">
        <v>38504</v>
      </c>
      <c r="O91" s="46" t="n">
        <v>38534</v>
      </c>
      <c r="P91" s="46" t="n">
        <v>38565</v>
      </c>
      <c r="Q91" s="46" t="n">
        <v>38596</v>
      </c>
      <c r="R91" s="46" t="n">
        <v>38626</v>
      </c>
      <c r="S91" s="46" t="n">
        <v>38657</v>
      </c>
      <c r="T91" s="46" t="n">
        <v>38687</v>
      </c>
    </row>
    <row r="92" customFormat="false" ht="12.75" hidden="false" customHeight="false" outlineLevel="0" collapsed="false">
      <c r="B92" s="15"/>
      <c r="C92" s="14"/>
      <c r="D92" s="15"/>
      <c r="E92" s="15"/>
      <c r="F92" s="15"/>
      <c r="G92" s="14"/>
      <c r="H92" s="15"/>
    </row>
    <row r="93" customFormat="false" ht="12.75" hidden="false" customHeight="false" outlineLevel="0" collapsed="false">
      <c r="B93" s="14" t="n">
        <v>24924</v>
      </c>
      <c r="C93" s="14" t="s">
        <v>20</v>
      </c>
      <c r="D93" s="49" t="n">
        <v>25000</v>
      </c>
      <c r="E93" s="61" t="n">
        <v>35309</v>
      </c>
      <c r="F93" s="61" t="n">
        <v>38017</v>
      </c>
      <c r="G93" s="14" t="s">
        <v>23</v>
      </c>
      <c r="H93" s="28" t="n">
        <v>37652</v>
      </c>
      <c r="I93" s="62" t="n">
        <v>25000</v>
      </c>
      <c r="J93" s="62" t="n">
        <v>25000</v>
      </c>
      <c r="K93" s="62" t="n">
        <v>25000</v>
      </c>
      <c r="L93" s="62" t="n">
        <v>25000</v>
      </c>
      <c r="M93" s="62" t="n">
        <v>25000</v>
      </c>
      <c r="N93" s="62" t="n">
        <v>25000</v>
      </c>
      <c r="O93" s="62" t="n">
        <v>25000</v>
      </c>
      <c r="P93" s="62" t="n">
        <v>25000</v>
      </c>
      <c r="Q93" s="62" t="n">
        <v>25000</v>
      </c>
      <c r="R93" s="62" t="n">
        <v>25000</v>
      </c>
      <c r="S93" s="62" t="n">
        <v>25000</v>
      </c>
      <c r="T93" s="62" t="n">
        <v>25000</v>
      </c>
    </row>
    <row r="94" customFormat="false" ht="13.5" hidden="false" customHeight="false" outlineLevel="0" collapsed="false">
      <c r="B94" s="14" t="n">
        <v>24925</v>
      </c>
      <c r="C94" s="14" t="s">
        <v>24</v>
      </c>
      <c r="D94" s="49" t="n">
        <v>100000</v>
      </c>
      <c r="E94" s="61" t="n">
        <v>35309</v>
      </c>
      <c r="F94" s="61" t="n">
        <v>38017</v>
      </c>
      <c r="G94" s="14" t="s">
        <v>23</v>
      </c>
      <c r="H94" s="28" t="n">
        <v>37652</v>
      </c>
      <c r="I94" s="62" t="n">
        <v>100000</v>
      </c>
      <c r="J94" s="62" t="n">
        <v>100000</v>
      </c>
      <c r="K94" s="62" t="n">
        <v>100000</v>
      </c>
      <c r="L94" s="62" t="n">
        <v>100000</v>
      </c>
      <c r="M94" s="62" t="n">
        <v>100000</v>
      </c>
      <c r="N94" s="62" t="n">
        <v>100000</v>
      </c>
      <c r="O94" s="62" t="n">
        <v>100000</v>
      </c>
      <c r="P94" s="62" t="n">
        <v>100000</v>
      </c>
      <c r="Q94" s="62" t="n">
        <v>100000</v>
      </c>
      <c r="R94" s="62" t="n">
        <v>100000</v>
      </c>
      <c r="S94" s="62" t="n">
        <v>100000</v>
      </c>
      <c r="T94" s="62" t="n">
        <v>100000</v>
      </c>
    </row>
    <row r="95" customFormat="false" ht="13.5" hidden="false" customHeight="false" outlineLevel="0" collapsed="false">
      <c r="B95" s="14" t="n">
        <v>24927</v>
      </c>
      <c r="C95" s="14" t="s">
        <v>25</v>
      </c>
      <c r="D95" s="49" t="n">
        <v>30000</v>
      </c>
      <c r="E95" s="61" t="n">
        <v>35309</v>
      </c>
      <c r="F95" s="61" t="n">
        <v>38748</v>
      </c>
      <c r="G95" s="14" t="s">
        <v>23</v>
      </c>
      <c r="H95" s="28" t="n">
        <v>38383</v>
      </c>
      <c r="I95" s="47" t="n">
        <v>30000</v>
      </c>
      <c r="J95" s="49" t="n">
        <v>30000</v>
      </c>
      <c r="K95" s="49" t="n">
        <v>30000</v>
      </c>
      <c r="L95" s="49" t="n">
        <v>30000</v>
      </c>
      <c r="M95" s="49" t="n">
        <v>30000</v>
      </c>
      <c r="N95" s="49" t="n">
        <v>30000</v>
      </c>
      <c r="O95" s="49" t="n">
        <v>30000</v>
      </c>
      <c r="P95" s="49" t="n">
        <v>30000</v>
      </c>
      <c r="Q95" s="49" t="n">
        <v>30000</v>
      </c>
      <c r="R95" s="49" t="n">
        <v>30000</v>
      </c>
      <c r="S95" s="49" t="n">
        <v>30000</v>
      </c>
      <c r="T95" s="49" t="n">
        <v>30000</v>
      </c>
    </row>
    <row r="96" customFormat="false" ht="12.75" hidden="false" customHeight="false" outlineLevel="0" collapsed="false">
      <c r="B96" s="14" t="n">
        <v>25067</v>
      </c>
      <c r="C96" s="14" t="s">
        <v>27</v>
      </c>
      <c r="D96" s="49" t="n">
        <v>15000</v>
      </c>
      <c r="E96" s="61" t="n">
        <v>35309</v>
      </c>
      <c r="F96" s="61" t="n">
        <v>37225</v>
      </c>
      <c r="G96" s="14" t="s">
        <v>23</v>
      </c>
      <c r="H96" s="15" t="s">
        <v>29</v>
      </c>
    </row>
    <row r="97" customFormat="false" ht="12.75" hidden="false" customHeight="false" outlineLevel="0" collapsed="false">
      <c r="B97" s="14" t="n">
        <v>25397</v>
      </c>
      <c r="C97" s="14" t="s">
        <v>30</v>
      </c>
      <c r="D97" s="49" t="n">
        <v>10000</v>
      </c>
      <c r="E97" s="61" t="n">
        <v>35886</v>
      </c>
      <c r="F97" s="61" t="n">
        <v>37711</v>
      </c>
      <c r="G97" s="14" t="s">
        <v>23</v>
      </c>
      <c r="H97" s="28" t="n">
        <v>37346</v>
      </c>
      <c r="I97" s="62" t="n">
        <v>10000</v>
      </c>
      <c r="J97" s="62" t="n">
        <v>10000</v>
      </c>
      <c r="K97" s="62" t="n">
        <v>10000</v>
      </c>
      <c r="L97" s="62" t="n">
        <v>10000</v>
      </c>
      <c r="M97" s="62" t="n">
        <v>10000</v>
      </c>
      <c r="N97" s="62" t="n">
        <v>10000</v>
      </c>
      <c r="O97" s="62" t="n">
        <v>10000</v>
      </c>
      <c r="P97" s="62" t="n">
        <v>10000</v>
      </c>
      <c r="Q97" s="62" t="n">
        <v>10000</v>
      </c>
      <c r="R97" s="62" t="n">
        <v>10000</v>
      </c>
      <c r="S97" s="62" t="n">
        <v>10000</v>
      </c>
      <c r="T97" s="62" t="n">
        <v>10000</v>
      </c>
    </row>
    <row r="98" customFormat="false" ht="12.75" hidden="false" customHeight="false" outlineLevel="0" collapsed="false">
      <c r="B98" s="14" t="n">
        <v>26044</v>
      </c>
      <c r="C98" s="14" t="s">
        <v>32</v>
      </c>
      <c r="D98" s="49" t="n">
        <v>85000</v>
      </c>
      <c r="E98" s="61" t="n">
        <v>35886</v>
      </c>
      <c r="F98" s="61" t="n">
        <v>37925</v>
      </c>
      <c r="G98" s="14" t="s">
        <v>23</v>
      </c>
      <c r="H98" s="28" t="n">
        <v>37560</v>
      </c>
      <c r="I98" s="62" t="n">
        <v>85000</v>
      </c>
      <c r="J98" s="62" t="n">
        <v>85000</v>
      </c>
      <c r="K98" s="62" t="n">
        <v>85000</v>
      </c>
      <c r="L98" s="62" t="n">
        <v>85000</v>
      </c>
      <c r="M98" s="62" t="n">
        <v>85000</v>
      </c>
      <c r="N98" s="62" t="n">
        <v>85000</v>
      </c>
      <c r="O98" s="62" t="n">
        <v>85000</v>
      </c>
      <c r="P98" s="62" t="n">
        <v>85000</v>
      </c>
      <c r="Q98" s="62" t="n">
        <v>85000</v>
      </c>
      <c r="R98" s="62" t="n">
        <v>85000</v>
      </c>
      <c r="S98" s="62" t="n">
        <v>85000</v>
      </c>
      <c r="T98" s="62" t="n">
        <v>85000</v>
      </c>
    </row>
    <row r="99" customFormat="false" ht="12.75" hidden="false" customHeight="false" outlineLevel="0" collapsed="false">
      <c r="B99" s="14" t="n">
        <v>26436</v>
      </c>
      <c r="C99" s="14" t="s">
        <v>32</v>
      </c>
      <c r="D99" s="49" t="n">
        <v>59000</v>
      </c>
      <c r="E99" s="61" t="n">
        <v>36100</v>
      </c>
      <c r="F99" s="61" t="n">
        <v>37925</v>
      </c>
      <c r="G99" s="14" t="s">
        <v>23</v>
      </c>
      <c r="H99" s="28" t="n">
        <v>37560</v>
      </c>
      <c r="I99" s="62" t="n">
        <v>59000</v>
      </c>
      <c r="J99" s="62" t="n">
        <v>59000</v>
      </c>
      <c r="K99" s="62" t="n">
        <v>59000</v>
      </c>
      <c r="L99" s="62" t="n">
        <v>59000</v>
      </c>
      <c r="M99" s="62" t="n">
        <v>59000</v>
      </c>
      <c r="N99" s="62" t="n">
        <v>59000</v>
      </c>
      <c r="O99" s="62" t="n">
        <v>59000</v>
      </c>
      <c r="P99" s="62" t="n">
        <v>59000</v>
      </c>
      <c r="Q99" s="62" t="n">
        <v>59000</v>
      </c>
      <c r="R99" s="62" t="n">
        <v>59000</v>
      </c>
      <c r="S99" s="62" t="n">
        <v>59000</v>
      </c>
      <c r="T99" s="62" t="n">
        <v>59000</v>
      </c>
    </row>
    <row r="100" customFormat="false" ht="12.75" hidden="false" customHeight="false" outlineLevel="0" collapsed="false">
      <c r="B100" s="14" t="n">
        <v>27342</v>
      </c>
      <c r="C100" s="14" t="s">
        <v>33</v>
      </c>
      <c r="D100" s="49" t="n">
        <v>30000</v>
      </c>
      <c r="E100" s="61" t="n">
        <v>36892</v>
      </c>
      <c r="F100" s="61" t="n">
        <v>37256</v>
      </c>
      <c r="G100" s="14" t="s">
        <v>23</v>
      </c>
      <c r="H100" s="28" t="n">
        <v>37072</v>
      </c>
      <c r="I100" s="62" t="n">
        <v>30000</v>
      </c>
      <c r="J100" s="62" t="n">
        <v>30000</v>
      </c>
      <c r="K100" s="62" t="n">
        <v>30000</v>
      </c>
      <c r="L100" s="62" t="n">
        <v>30000</v>
      </c>
      <c r="M100" s="62" t="n">
        <v>30000</v>
      </c>
      <c r="N100" s="62" t="n">
        <v>30000</v>
      </c>
      <c r="O100" s="62" t="n">
        <v>30000</v>
      </c>
      <c r="P100" s="62" t="n">
        <v>30000</v>
      </c>
      <c r="Q100" s="62" t="n">
        <v>30000</v>
      </c>
      <c r="R100" s="62" t="n">
        <v>30000</v>
      </c>
      <c r="S100" s="62" t="n">
        <v>30000</v>
      </c>
      <c r="T100" s="62" t="n">
        <v>30000</v>
      </c>
    </row>
    <row r="101" customFormat="false" ht="12.75" hidden="false" customHeight="false" outlineLevel="0" collapsed="false">
      <c r="B101" s="14" t="n">
        <v>27370</v>
      </c>
      <c r="C101" s="14" t="s">
        <v>37</v>
      </c>
      <c r="D101" s="49" t="n">
        <v>22000</v>
      </c>
      <c r="E101" s="61" t="n">
        <v>36892</v>
      </c>
      <c r="F101" s="61" t="n">
        <v>37256</v>
      </c>
      <c r="G101" s="14" t="s">
        <v>23</v>
      </c>
      <c r="H101" s="28" t="n">
        <v>37072</v>
      </c>
      <c r="I101" s="62" t="n">
        <v>22000</v>
      </c>
      <c r="J101" s="62" t="n">
        <v>22000</v>
      </c>
      <c r="K101" s="62" t="n">
        <v>22000</v>
      </c>
      <c r="L101" s="62" t="n">
        <v>22000</v>
      </c>
      <c r="M101" s="62" t="n">
        <v>22000</v>
      </c>
      <c r="N101" s="62" t="n">
        <v>22000</v>
      </c>
      <c r="O101" s="62" t="n">
        <v>22000</v>
      </c>
      <c r="P101" s="62" t="n">
        <v>22000</v>
      </c>
      <c r="Q101" s="62" t="n">
        <v>22000</v>
      </c>
      <c r="R101" s="62" t="n">
        <v>22000</v>
      </c>
      <c r="S101" s="62" t="n">
        <v>22000</v>
      </c>
      <c r="T101" s="62" t="n">
        <v>22000</v>
      </c>
    </row>
    <row r="102" customFormat="false" ht="12.75" hidden="false" customHeight="false" outlineLevel="0" collapsed="false">
      <c r="B102" s="14" t="n">
        <v>24568</v>
      </c>
      <c r="C102" s="14" t="s">
        <v>72</v>
      </c>
      <c r="D102" s="49" t="n">
        <v>32000</v>
      </c>
      <c r="E102" s="61" t="n">
        <v>35400</v>
      </c>
      <c r="F102" s="61" t="n">
        <v>37256</v>
      </c>
      <c r="G102" s="14" t="s">
        <v>23</v>
      </c>
      <c r="H102" s="15" t="s">
        <v>29</v>
      </c>
    </row>
    <row r="103" customFormat="false" ht="12.75" hidden="false" customHeight="false" outlineLevel="0" collapsed="false">
      <c r="B103" s="14" t="n">
        <v>24654</v>
      </c>
      <c r="C103" s="14" t="s">
        <v>20</v>
      </c>
      <c r="D103" s="49" t="n">
        <v>8000</v>
      </c>
      <c r="E103" s="61" t="n">
        <v>35400</v>
      </c>
      <c r="F103" s="61" t="n">
        <v>37256</v>
      </c>
      <c r="G103" s="14" t="s">
        <v>23</v>
      </c>
      <c r="H103" s="15" t="s">
        <v>29</v>
      </c>
    </row>
    <row r="104" customFormat="false" ht="12.75" hidden="false" customHeight="false" outlineLevel="0" collapsed="false">
      <c r="B104" s="14" t="n">
        <v>25071</v>
      </c>
      <c r="C104" s="14" t="s">
        <v>37</v>
      </c>
      <c r="D104" s="49" t="n">
        <v>60000</v>
      </c>
      <c r="E104" s="61" t="n">
        <v>35400</v>
      </c>
      <c r="F104" s="61" t="n">
        <v>39782</v>
      </c>
      <c r="G104" s="14" t="s">
        <v>23</v>
      </c>
      <c r="H104" s="28" t="n">
        <v>39416</v>
      </c>
      <c r="I104" s="63" t="n">
        <v>60000</v>
      </c>
      <c r="J104" s="63" t="n">
        <v>60000</v>
      </c>
      <c r="K104" s="63" t="n">
        <v>60000</v>
      </c>
      <c r="L104" s="63" t="n">
        <v>60000</v>
      </c>
      <c r="M104" s="63" t="n">
        <v>60000</v>
      </c>
      <c r="N104" s="63" t="n">
        <v>60000</v>
      </c>
      <c r="O104" s="63" t="n">
        <v>60000</v>
      </c>
      <c r="P104" s="63" t="n">
        <v>60000</v>
      </c>
      <c r="Q104" s="63" t="n">
        <v>60000</v>
      </c>
      <c r="R104" s="63" t="n">
        <v>60000</v>
      </c>
      <c r="S104" s="63" t="n">
        <v>60000</v>
      </c>
      <c r="T104" s="63" t="n">
        <v>60000</v>
      </c>
    </row>
    <row r="105" customFormat="false" ht="12.75" hidden="false" customHeight="false" outlineLevel="0" collapsed="false">
      <c r="B105" s="14"/>
      <c r="C105" s="14"/>
      <c r="D105" s="14"/>
      <c r="E105" s="14"/>
      <c r="F105" s="14"/>
      <c r="G105" s="14"/>
      <c r="H105" s="14"/>
      <c r="I105" s="18" t="n">
        <f aca="false">SUM(I93:I104)</f>
        <v>421000</v>
      </c>
      <c r="J105" s="18" t="n">
        <f aca="false">SUM(J93:J104)</f>
        <v>421000</v>
      </c>
      <c r="K105" s="18" t="n">
        <f aca="false">SUM(K93:K104)</f>
        <v>421000</v>
      </c>
      <c r="L105" s="18" t="n">
        <f aca="false">SUM(L93:L104)</f>
        <v>421000</v>
      </c>
      <c r="M105" s="18" t="n">
        <f aca="false">SUM(M93:M104)</f>
        <v>421000</v>
      </c>
      <c r="N105" s="18" t="n">
        <f aca="false">SUM(N93:N104)</f>
        <v>421000</v>
      </c>
      <c r="O105" s="18" t="n">
        <f aca="false">SUM(O93:O104)</f>
        <v>421000</v>
      </c>
      <c r="P105" s="18" t="n">
        <f aca="false">SUM(P93:P104)</f>
        <v>421000</v>
      </c>
      <c r="Q105" s="18" t="n">
        <f aca="false">SUM(Q93:Q104)</f>
        <v>421000</v>
      </c>
      <c r="R105" s="18" t="n">
        <f aca="false">SUM(R93:R104)</f>
        <v>421000</v>
      </c>
      <c r="S105" s="18" t="n">
        <f aca="false">SUM(S93:S104)</f>
        <v>421000</v>
      </c>
      <c r="T105" s="18" t="n">
        <f aca="false">SUM(T93:T104)</f>
        <v>421000</v>
      </c>
    </row>
    <row r="106" customFormat="false" ht="12.75" hidden="false" customHeight="false" outlineLevel="0" collapsed="false">
      <c r="B106" s="14"/>
      <c r="C106" s="14"/>
      <c r="D106" s="14"/>
      <c r="E106" s="14"/>
      <c r="F106" s="14"/>
      <c r="G106" s="14"/>
      <c r="H106" s="14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</row>
    <row r="107" customFormat="false" ht="12.75" hidden="false" customHeight="false" outlineLevel="0" collapsed="false">
      <c r="B107" s="14"/>
      <c r="C107" s="14"/>
      <c r="D107" s="55" t="s">
        <v>134</v>
      </c>
      <c r="E107" s="14"/>
      <c r="F107" s="14"/>
      <c r="G107" s="14"/>
      <c r="H107" s="14"/>
      <c r="I107" s="18" t="n">
        <f aca="false">476000-I105</f>
        <v>55000</v>
      </c>
      <c r="J107" s="18" t="n">
        <f aca="false">476000-J105</f>
        <v>55000</v>
      </c>
      <c r="K107" s="18" t="n">
        <f aca="false">476000-K105</f>
        <v>55000</v>
      </c>
      <c r="L107" s="18" t="n">
        <f aca="false">476000-L105</f>
        <v>55000</v>
      </c>
      <c r="M107" s="18" t="n">
        <f aca="false">476000-M105</f>
        <v>55000</v>
      </c>
      <c r="N107" s="18" t="n">
        <f aca="false">476000-N105</f>
        <v>55000</v>
      </c>
      <c r="O107" s="18" t="n">
        <f aca="false">476000-O105</f>
        <v>55000</v>
      </c>
      <c r="P107" s="18" t="n">
        <f aca="false">476000-P105</f>
        <v>55000</v>
      </c>
      <c r="Q107" s="18" t="n">
        <f aca="false">476000-Q105</f>
        <v>55000</v>
      </c>
      <c r="R107" s="18" t="n">
        <f aca="false">476000-R105</f>
        <v>55000</v>
      </c>
      <c r="S107" s="18" t="n">
        <f aca="false">476000-S105</f>
        <v>55000</v>
      </c>
      <c r="T107" s="18" t="n">
        <f aca="false">476000-T105</f>
        <v>55000</v>
      </c>
    </row>
    <row r="108" customFormat="false" ht="12.75" hidden="false" customHeight="false" outlineLevel="0" collapsed="false">
      <c r="B108" s="14"/>
      <c r="C108" s="14"/>
      <c r="E108" s="14"/>
      <c r="F108" s="14"/>
      <c r="G108" s="14"/>
      <c r="H108" s="14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</row>
    <row r="109" customFormat="false" ht="12.75" hidden="false" customHeight="false" outlineLevel="0" collapsed="false">
      <c r="B109" s="14"/>
      <c r="C109" s="14"/>
      <c r="D109" s="55" t="s">
        <v>135</v>
      </c>
      <c r="E109" s="14"/>
      <c r="F109" s="14"/>
      <c r="G109" s="14"/>
      <c r="H109" s="14"/>
      <c r="I109" s="18" t="n">
        <f aca="false">I100+I101+I97+I98+I99+I93+I94</f>
        <v>331000</v>
      </c>
      <c r="J109" s="18" t="n">
        <f aca="false">J100+J101+J97+J98+J99+J93+J94</f>
        <v>331000</v>
      </c>
      <c r="K109" s="18" t="n">
        <f aca="false">K100+K101+K97+K98+K99+K93+K94</f>
        <v>331000</v>
      </c>
      <c r="L109" s="18" t="n">
        <f aca="false">L100+L101+L97+L98+L99+L93+L94</f>
        <v>331000</v>
      </c>
      <c r="M109" s="18" t="n">
        <f aca="false">M100+M101+M97+M98+M99+M93+M94</f>
        <v>331000</v>
      </c>
      <c r="N109" s="18" t="n">
        <f aca="false">N100+N101+N97+N98+N99+N93+N94</f>
        <v>331000</v>
      </c>
      <c r="O109" s="18" t="n">
        <f aca="false">O100+O101+O97+O98+O99+O93+O94</f>
        <v>331000</v>
      </c>
      <c r="P109" s="18" t="n">
        <f aca="false">P100+P101+P97+P98+P99+P93+P94</f>
        <v>331000</v>
      </c>
      <c r="Q109" s="18" t="n">
        <f aca="false">Q100+Q101+Q97+Q98+Q99+Q93+Q94</f>
        <v>331000</v>
      </c>
      <c r="R109" s="18" t="n">
        <f aca="false">R100+R101+R97+R98+R99+R93+R94</f>
        <v>331000</v>
      </c>
      <c r="S109" s="18" t="n">
        <f aca="false">S100+S101+S97+S98+S99+S93+S94</f>
        <v>331000</v>
      </c>
      <c r="T109" s="18" t="n">
        <f aca="false">T100+T101+T97+T98+T99+T93+T94</f>
        <v>331000</v>
      </c>
    </row>
    <row r="110" customFormat="false" ht="12.75" hidden="false" customHeight="false" outlineLevel="0" collapsed="false">
      <c r="B110" s="14"/>
      <c r="C110" s="14"/>
      <c r="E110" s="14"/>
      <c r="F110" s="14"/>
      <c r="G110" s="14"/>
      <c r="H110" s="14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</row>
    <row r="111" customFormat="false" ht="12.75" hidden="false" customHeight="false" outlineLevel="0" collapsed="false">
      <c r="B111" s="14"/>
      <c r="C111" s="14"/>
      <c r="D111" s="55" t="s">
        <v>136</v>
      </c>
      <c r="E111" s="14"/>
      <c r="F111" s="14"/>
      <c r="G111" s="14"/>
      <c r="H111" s="14"/>
      <c r="I111" s="18" t="n">
        <f aca="false">SUM(I93:I104)-(I100+I101+I97+I98+I99+I93+I94)</f>
        <v>90000</v>
      </c>
      <c r="J111" s="18" t="n">
        <f aca="false">SUM(J93:J104)-(J100+J101+J97+J98+J99+J93+J94)</f>
        <v>90000</v>
      </c>
      <c r="K111" s="18" t="n">
        <f aca="false">SUM(K93:K104)-(K100+K101+K97+K98+K99+K93+K94)</f>
        <v>90000</v>
      </c>
      <c r="L111" s="18" t="n">
        <f aca="false">SUM(L93:L104)-(L100+L101+L97+L98+L99+L93+L94)</f>
        <v>90000</v>
      </c>
      <c r="M111" s="18" t="n">
        <f aca="false">SUM(M93:M104)-(M100+M101+M97+M98+M99+M93+M94)</f>
        <v>90000</v>
      </c>
      <c r="N111" s="18" t="n">
        <f aca="false">SUM(N93:N104)-(N100+N101+N97+N98+N99+N93+N94)</f>
        <v>90000</v>
      </c>
      <c r="O111" s="18" t="n">
        <f aca="false">SUM(O93:O104)-(O100+O101+O97+O98+O99+O93+O94)</f>
        <v>90000</v>
      </c>
      <c r="P111" s="18" t="n">
        <f aca="false">SUM(P93:P104)-(P100+P101+P97+P98+P99+P93+P94)</f>
        <v>90000</v>
      </c>
      <c r="Q111" s="18" t="n">
        <f aca="false">SUM(Q93:Q104)-(Q100+Q101+Q97+Q98+Q99+Q93+Q94)</f>
        <v>90000</v>
      </c>
      <c r="R111" s="18" t="n">
        <f aca="false">SUM(R93:R104)-(R100+R101+R97+R98+R99+R93+R94)</f>
        <v>90000</v>
      </c>
      <c r="S111" s="18" t="n">
        <f aca="false">SUM(S93:S104)-(S100+S101+S97+S98+S99+S93+S94)</f>
        <v>90000</v>
      </c>
      <c r="T111" s="18" t="n">
        <f aca="false">SUM(T93:T104)-(T100+T101+T97+T98+T99+T93+T94)</f>
        <v>90000</v>
      </c>
    </row>
    <row r="112" customFormat="false" ht="12.75" hidden="false" customHeight="false" outlineLevel="0" collapsed="false">
      <c r="B112" s="14"/>
      <c r="C112" s="14"/>
      <c r="D112" s="14"/>
      <c r="E112" s="14"/>
      <c r="F112" s="14"/>
      <c r="G112" s="14"/>
      <c r="H112" s="14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</row>
    <row r="113" customFormat="false" ht="12.75" hidden="false" customHeight="false" outlineLevel="0" collapsed="false">
      <c r="A113" s="11" t="s">
        <v>142</v>
      </c>
    </row>
    <row r="114" customFormat="false" ht="13.5" hidden="false" customHeight="false" outlineLevel="0" collapsed="false"/>
    <row r="115" customFormat="false" ht="13.5" hidden="false" customHeight="false" outlineLevel="0" collapsed="false">
      <c r="B115" s="21" t="s">
        <v>10</v>
      </c>
      <c r="C115" s="0" t="s">
        <v>11</v>
      </c>
      <c r="D115" s="21" t="s">
        <v>130</v>
      </c>
      <c r="E115" s="0" t="s">
        <v>131</v>
      </c>
      <c r="F115" s="0" t="s">
        <v>13</v>
      </c>
      <c r="G115" s="0" t="s">
        <v>4</v>
      </c>
      <c r="H115" s="43" t="s">
        <v>132</v>
      </c>
      <c r="I115" s="46" t="n">
        <v>38353</v>
      </c>
      <c r="J115" s="46" t="n">
        <v>38384</v>
      </c>
      <c r="K115" s="46" t="n">
        <v>38412</v>
      </c>
      <c r="L115" s="46" t="n">
        <v>38443</v>
      </c>
      <c r="M115" s="46" t="n">
        <v>38473</v>
      </c>
      <c r="N115" s="46" t="n">
        <v>38504</v>
      </c>
      <c r="O115" s="46" t="n">
        <v>38534</v>
      </c>
      <c r="P115" s="46" t="n">
        <v>38565</v>
      </c>
      <c r="Q115" s="46" t="n">
        <v>38596</v>
      </c>
      <c r="R115" s="46" t="n">
        <v>38626</v>
      </c>
      <c r="S115" s="46" t="n">
        <v>38657</v>
      </c>
      <c r="T115" s="46" t="n">
        <v>38687</v>
      </c>
    </row>
    <row r="116" customFormat="false" ht="13.5" hidden="false" customHeight="false" outlineLevel="0" collapsed="false">
      <c r="B116" s="21"/>
      <c r="D116" s="21"/>
      <c r="H116" s="15"/>
    </row>
    <row r="117" customFormat="false" ht="13.5" hidden="false" customHeight="false" outlineLevel="0" collapsed="false">
      <c r="B117" s="14" t="n">
        <v>24669</v>
      </c>
      <c r="C117" s="14" t="s">
        <v>39</v>
      </c>
      <c r="D117" s="49" t="n">
        <v>12500</v>
      </c>
      <c r="E117" s="61" t="n">
        <v>35309</v>
      </c>
      <c r="F117" s="61" t="n">
        <v>38748</v>
      </c>
      <c r="G117" s="14" t="s">
        <v>23</v>
      </c>
      <c r="H117" s="28" t="n">
        <v>38383</v>
      </c>
      <c r="I117" s="47" t="n">
        <v>12500</v>
      </c>
      <c r="J117" s="49" t="n">
        <v>12500</v>
      </c>
      <c r="K117" s="49" t="n">
        <v>12500</v>
      </c>
      <c r="L117" s="49" t="n">
        <v>12500</v>
      </c>
      <c r="M117" s="49" t="n">
        <v>12500</v>
      </c>
      <c r="N117" s="49" t="n">
        <v>12500</v>
      </c>
      <c r="O117" s="49" t="n">
        <v>12500</v>
      </c>
      <c r="P117" s="49" t="n">
        <v>12500</v>
      </c>
      <c r="Q117" s="49" t="n">
        <v>12500</v>
      </c>
      <c r="R117" s="49" t="n">
        <v>12500</v>
      </c>
      <c r="S117" s="49" t="n">
        <v>12500</v>
      </c>
      <c r="T117" s="49" t="n">
        <v>12500</v>
      </c>
    </row>
    <row r="118" customFormat="false" ht="12.75" hidden="false" customHeight="false" outlineLevel="0" collapsed="false">
      <c r="B118" s="14" t="n">
        <v>27047</v>
      </c>
      <c r="C118" s="14" t="s">
        <v>40</v>
      </c>
      <c r="D118" s="49" t="n">
        <v>125000</v>
      </c>
      <c r="E118" s="61" t="n">
        <v>36557</v>
      </c>
      <c r="F118" s="61" t="n">
        <v>38717</v>
      </c>
      <c r="G118" s="14" t="s">
        <v>42</v>
      </c>
      <c r="H118" s="28"/>
      <c r="I118" s="64" t="n">
        <v>150000</v>
      </c>
      <c r="J118" s="64" t="n">
        <v>150000</v>
      </c>
      <c r="K118" s="64" t="n">
        <v>150000</v>
      </c>
      <c r="L118" s="64" t="n">
        <v>150000</v>
      </c>
      <c r="M118" s="64" t="n">
        <v>150000</v>
      </c>
      <c r="N118" s="64" t="n">
        <v>150000</v>
      </c>
      <c r="O118" s="64" t="n">
        <v>150000</v>
      </c>
      <c r="P118" s="64" t="n">
        <v>150000</v>
      </c>
      <c r="Q118" s="64" t="n">
        <v>150000</v>
      </c>
      <c r="R118" s="64" t="n">
        <v>150000</v>
      </c>
      <c r="S118" s="64" t="n">
        <v>150000</v>
      </c>
      <c r="T118" s="64" t="n">
        <v>150000</v>
      </c>
    </row>
    <row r="119" customFormat="false" ht="12.75" hidden="false" customHeight="false" outlineLevel="0" collapsed="false">
      <c r="B119" s="14" t="n">
        <v>27344</v>
      </c>
      <c r="C119" s="14" t="s">
        <v>44</v>
      </c>
      <c r="D119" s="49" t="n">
        <v>13500</v>
      </c>
      <c r="E119" s="61" t="n">
        <v>36892</v>
      </c>
      <c r="F119" s="61" t="n">
        <v>37621</v>
      </c>
      <c r="G119" s="14" t="s">
        <v>42</v>
      </c>
      <c r="H119" s="15"/>
    </row>
    <row r="120" customFormat="false" ht="12.75" hidden="false" customHeight="false" outlineLevel="0" collapsed="false">
      <c r="B120" s="14" t="n">
        <v>27371</v>
      </c>
      <c r="C120" s="14" t="s">
        <v>37</v>
      </c>
      <c r="D120" s="49" t="n">
        <v>21200</v>
      </c>
      <c r="E120" s="61" t="n">
        <v>36923</v>
      </c>
      <c r="F120" s="61" t="n">
        <v>37256</v>
      </c>
      <c r="G120" s="14" t="s">
        <v>42</v>
      </c>
      <c r="H120" s="15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</row>
    <row r="121" customFormat="false" ht="12.75" hidden="false" customHeight="false" outlineLevel="0" collapsed="false">
      <c r="I121" s="18" t="n">
        <f aca="false">SUM(I117:I120)</f>
        <v>162500</v>
      </c>
      <c r="J121" s="18" t="n">
        <f aca="false">SUM(J117:J120)</f>
        <v>162500</v>
      </c>
      <c r="K121" s="18" t="n">
        <f aca="false">SUM(K117:K120)</f>
        <v>162500</v>
      </c>
      <c r="L121" s="18" t="n">
        <f aca="false">SUM(L117:L120)</f>
        <v>162500</v>
      </c>
      <c r="M121" s="18" t="n">
        <f aca="false">SUM(M117:M120)</f>
        <v>162500</v>
      </c>
      <c r="N121" s="18" t="n">
        <f aca="false">SUM(N117:N120)</f>
        <v>162500</v>
      </c>
      <c r="O121" s="18" t="n">
        <f aca="false">SUM(O117:O120)</f>
        <v>162500</v>
      </c>
      <c r="P121" s="18" t="n">
        <f aca="false">SUM(P117:P120)</f>
        <v>162500</v>
      </c>
      <c r="Q121" s="18" t="n">
        <f aca="false">SUM(Q117:Q120)</f>
        <v>162500</v>
      </c>
      <c r="R121" s="18" t="n">
        <f aca="false">SUM(R117:R120)</f>
        <v>162500</v>
      </c>
      <c r="S121" s="18" t="n">
        <f aca="false">SUM(S117:S120)</f>
        <v>162500</v>
      </c>
      <c r="T121" s="18" t="n">
        <f aca="false">SUM(T117:T120)</f>
        <v>162500</v>
      </c>
    </row>
    <row r="123" customFormat="false" ht="12.75" hidden="false" customHeight="false" outlineLevel="0" collapsed="false">
      <c r="D123" s="55" t="s">
        <v>134</v>
      </c>
      <c r="I123" s="18" t="n">
        <f aca="false">205000-I121</f>
        <v>42500</v>
      </c>
      <c r="J123" s="18" t="n">
        <f aca="false">205000-J121</f>
        <v>42500</v>
      </c>
      <c r="K123" s="18" t="n">
        <f aca="false">205000-K121</f>
        <v>42500</v>
      </c>
      <c r="L123" s="18" t="n">
        <f aca="false">205000-L121</f>
        <v>42500</v>
      </c>
      <c r="M123" s="18" t="n">
        <f aca="false">205000-M121</f>
        <v>42500</v>
      </c>
      <c r="N123" s="18" t="n">
        <f aca="false">205000-N121</f>
        <v>42500</v>
      </c>
      <c r="O123" s="18" t="n">
        <f aca="false">205000-O121</f>
        <v>42500</v>
      </c>
      <c r="P123" s="18" t="n">
        <f aca="false">205000-P121</f>
        <v>42500</v>
      </c>
      <c r="Q123" s="18" t="n">
        <f aca="false">205000-Q121</f>
        <v>42500</v>
      </c>
      <c r="R123" s="18" t="n">
        <f aca="false">205000-R121</f>
        <v>42500</v>
      </c>
      <c r="S123" s="18" t="n">
        <f aca="false">205000-S121</f>
        <v>42500</v>
      </c>
      <c r="T123" s="18" t="n">
        <f aca="false">205000-T121</f>
        <v>42500</v>
      </c>
    </row>
    <row r="125" customFormat="false" ht="12.75" hidden="false" customHeight="false" outlineLevel="0" collapsed="false">
      <c r="D125" s="55" t="s">
        <v>135</v>
      </c>
      <c r="I125" s="0" t="n">
        <v>0</v>
      </c>
      <c r="J125" s="0" t="n">
        <v>0</v>
      </c>
      <c r="K125" s="0" t="n">
        <v>0</v>
      </c>
      <c r="L125" s="0" t="n">
        <v>0</v>
      </c>
      <c r="M125" s="0" t="n">
        <v>0</v>
      </c>
      <c r="N125" s="0" t="n">
        <v>0</v>
      </c>
      <c r="O125" s="0" t="n">
        <v>0</v>
      </c>
      <c r="P125" s="0" t="n">
        <v>0</v>
      </c>
      <c r="Q125" s="0" t="n">
        <v>0</v>
      </c>
      <c r="R125" s="0" t="n">
        <v>0</v>
      </c>
      <c r="S125" s="0" t="n">
        <v>0</v>
      </c>
      <c r="T125" s="0" t="n">
        <v>0</v>
      </c>
    </row>
    <row r="127" customFormat="false" ht="12.75" hidden="false" customHeight="false" outlineLevel="0" collapsed="false">
      <c r="D127" s="55" t="s">
        <v>136</v>
      </c>
      <c r="I127" s="18" t="n">
        <f aca="false">SUM(I117:I120)</f>
        <v>162500</v>
      </c>
      <c r="J127" s="18" t="n">
        <f aca="false">SUM(J117:J120)</f>
        <v>162500</v>
      </c>
      <c r="K127" s="18" t="n">
        <f aca="false">SUM(K117:K120)</f>
        <v>162500</v>
      </c>
      <c r="L127" s="18" t="n">
        <f aca="false">SUM(L117:L120)</f>
        <v>162500</v>
      </c>
      <c r="M127" s="18" t="n">
        <f aca="false">SUM(M117:M120)</f>
        <v>162500</v>
      </c>
      <c r="N127" s="18" t="n">
        <f aca="false">SUM(N117:N120)</f>
        <v>162500</v>
      </c>
      <c r="O127" s="18" t="n">
        <f aca="false">SUM(O117:O120)</f>
        <v>162500</v>
      </c>
      <c r="P127" s="18" t="n">
        <f aca="false">SUM(P117:P120)</f>
        <v>162500</v>
      </c>
      <c r="Q127" s="18" t="n">
        <f aca="false">SUM(Q117:Q120)</f>
        <v>162500</v>
      </c>
      <c r="R127" s="18" t="n">
        <f aca="false">SUM(R117:R120)</f>
        <v>162500</v>
      </c>
      <c r="S127" s="18" t="n">
        <f aca="false">SUM(S117:S120)</f>
        <v>162500</v>
      </c>
      <c r="T127" s="18" t="n">
        <f aca="false">SUM(T117:T120)</f>
        <v>162500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&amp;L&amp;D&amp;CIgnacio to Blanco Capacity 2001 - 2005
ROFR Rights</oddHeader>
    <oddFooter/>
  </headerFooter>
  <rowBreaks count="2" manualBreakCount="2">
    <brk id="48" man="true" max="16383" min="0"/>
    <brk id="88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71"/>
  </cols>
  <sheetData>
    <row r="1" customFormat="false" ht="12.75" hidden="false" customHeight="false" outlineLevel="0" collapsed="false">
      <c r="A1" s="0" t="s">
        <v>143</v>
      </c>
    </row>
    <row r="3" customFormat="false" ht="12.75" hidden="false" customHeight="false" outlineLevel="0" collapsed="false">
      <c r="A3" s="6" t="s">
        <v>10</v>
      </c>
      <c r="B3" s="5" t="s">
        <v>11</v>
      </c>
      <c r="C3" s="6" t="s">
        <v>144</v>
      </c>
      <c r="D3" s="65" t="s">
        <v>145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66"/>
    </row>
    <row r="4" customFormat="false" ht="12.75" hidden="false" customHeight="false" outlineLevel="0" collapsed="false">
      <c r="A4" s="21"/>
      <c r="C4" s="21"/>
    </row>
    <row r="5" customFormat="false" ht="12.75" hidden="false" customHeight="false" outlineLevel="0" collapsed="false">
      <c r="A5" s="0" t="n">
        <v>24194</v>
      </c>
      <c r="B5" s="0" t="s">
        <v>30</v>
      </c>
      <c r="C5" s="67" t="n">
        <v>36799</v>
      </c>
      <c r="D5" s="0" t="s">
        <v>146</v>
      </c>
    </row>
    <row r="6" customFormat="false" ht="12.75" hidden="false" customHeight="false" outlineLevel="0" collapsed="false">
      <c r="A6" s="0" t="n">
        <v>24198</v>
      </c>
      <c r="B6" s="0" t="s">
        <v>54</v>
      </c>
      <c r="C6" s="67" t="s">
        <v>59</v>
      </c>
      <c r="D6" s="0" t="s">
        <v>147</v>
      </c>
    </row>
    <row r="7" customFormat="false" ht="12.75" hidden="false" customHeight="false" outlineLevel="0" collapsed="false">
      <c r="A7" s="0" t="n">
        <v>24670</v>
      </c>
      <c r="B7" s="0" t="s">
        <v>89</v>
      </c>
      <c r="C7" s="67" t="n">
        <v>38777</v>
      </c>
      <c r="D7" s="0" t="s">
        <v>148</v>
      </c>
    </row>
    <row r="8" customFormat="false" ht="12.75" hidden="false" customHeight="false" outlineLevel="0" collapsed="false">
      <c r="A8" s="0" t="n">
        <v>25071</v>
      </c>
      <c r="B8" s="0" t="s">
        <v>37</v>
      </c>
      <c r="C8" s="67" t="n">
        <v>37775</v>
      </c>
      <c r="D8" s="0" t="s">
        <v>149</v>
      </c>
    </row>
    <row r="9" customFormat="false" ht="12.75" hidden="false" customHeight="false" outlineLevel="0" collapsed="false">
      <c r="A9" s="0" t="n">
        <v>25071</v>
      </c>
      <c r="B9" s="0" t="s">
        <v>37</v>
      </c>
      <c r="C9" s="67" t="s">
        <v>150</v>
      </c>
      <c r="D9" s="0" t="s">
        <v>151</v>
      </c>
    </row>
    <row r="10" customFormat="false" ht="12.75" hidden="false" customHeight="false" outlineLevel="0" collapsed="false">
      <c r="A10" s="0" t="n">
        <v>25071</v>
      </c>
      <c r="B10" s="0" t="s">
        <v>37</v>
      </c>
      <c r="C10" s="67" t="n">
        <v>37045</v>
      </c>
      <c r="D10" s="0" t="s">
        <v>152</v>
      </c>
    </row>
    <row r="11" customFormat="false" ht="12.75" hidden="false" customHeight="false" outlineLevel="0" collapsed="false">
      <c r="A11" s="0" t="n">
        <v>26490</v>
      </c>
      <c r="B11" s="0" t="s">
        <v>67</v>
      </c>
      <c r="C11" s="67" t="n">
        <v>37011</v>
      </c>
      <c r="D11" s="0" t="s">
        <v>153</v>
      </c>
    </row>
    <row r="12" customFormat="false" ht="12.75" hidden="false" customHeight="false" outlineLevel="0" collapsed="false">
      <c r="A12" s="0" t="n">
        <v>26490</v>
      </c>
      <c r="B12" s="0" t="s">
        <v>67</v>
      </c>
      <c r="C12" s="67" t="s">
        <v>150</v>
      </c>
      <c r="D12" s="0" t="s">
        <v>154</v>
      </c>
    </row>
    <row r="13" customFormat="false" ht="12.75" hidden="false" customHeight="false" outlineLevel="0" collapsed="false">
      <c r="A13" s="0" t="n">
        <v>26490</v>
      </c>
      <c r="B13" s="0" t="s">
        <v>67</v>
      </c>
      <c r="C13" s="67" t="s">
        <v>150</v>
      </c>
      <c r="D13" s="0" t="s">
        <v>155</v>
      </c>
    </row>
    <row r="14" customFormat="false" ht="12.75" hidden="false" customHeight="false" outlineLevel="0" collapsed="false">
      <c r="A14" s="0" t="n">
        <v>27047</v>
      </c>
      <c r="B14" s="0" t="s">
        <v>40</v>
      </c>
      <c r="C14" s="67" t="n">
        <v>37955</v>
      </c>
      <c r="D14" s="0" t="s">
        <v>156</v>
      </c>
    </row>
    <row r="15" customFormat="false" ht="12.75" hidden="false" customHeight="false" outlineLevel="0" collapsed="false">
      <c r="C15" s="67"/>
    </row>
    <row r="16" customFormat="false" ht="9.75" hidden="false" customHeight="true" outlineLevel="0" collapsed="false">
      <c r="C16" s="67"/>
    </row>
    <row r="17" customFormat="false" ht="12.75" hidden="false" customHeight="false" outlineLevel="0" collapsed="false">
      <c r="C17" s="67"/>
    </row>
    <row r="18" customFormat="false" ht="12.75" hidden="false" customHeight="false" outlineLevel="0" collapsed="false">
      <c r="C18" s="67"/>
    </row>
    <row r="19" customFormat="false" ht="12.75" hidden="false" customHeight="false" outlineLevel="0" collapsed="false">
      <c r="C19" s="67"/>
    </row>
    <row r="20" customFormat="false" ht="12.75" hidden="false" customHeight="false" outlineLevel="0" collapsed="false">
      <c r="C20" s="67"/>
    </row>
    <row r="21" customFormat="false" ht="12.75" hidden="false" customHeight="false" outlineLevel="0" collapsed="false">
      <c r="C21" s="2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5.71"/>
    <col collapsed="false" customWidth="true" hidden="false" outlineLevel="0" max="5" min="5" style="0" width="5.71"/>
    <col collapsed="false" customWidth="true" hidden="false" outlineLevel="0" max="7" min="7" style="0" width="5.71"/>
    <col collapsed="false" customWidth="true" hidden="false" outlineLevel="0" max="9" min="9" style="0" width="5.71"/>
    <col collapsed="false" customWidth="true" hidden="false" outlineLevel="0" max="11" min="11" style="0" width="5.71"/>
    <col collapsed="false" customWidth="true" hidden="false" outlineLevel="0" max="13" min="13" style="0" width="5.71"/>
    <col collapsed="false" customWidth="true" hidden="false" outlineLevel="0" max="15" min="15" style="0" width="5.71"/>
    <col collapsed="false" customWidth="true" hidden="false" outlineLevel="0" max="17" min="17" style="0" width="5.71"/>
  </cols>
  <sheetData>
    <row r="1" customFormat="false" ht="13.5" hidden="false" customHeight="false" outlineLevel="0" collapsed="false">
      <c r="A1" s="68" t="s">
        <v>157</v>
      </c>
      <c r="B1" s="68"/>
    </row>
    <row r="3" customFormat="false" ht="12.75" hidden="false" customHeight="false" outlineLevel="0" collapsed="false">
      <c r="A3" s="0" t="s">
        <v>158</v>
      </c>
    </row>
    <row r="5" customFormat="false" ht="12.75" hidden="false" customHeight="false" outlineLevel="0" collapsed="false">
      <c r="A5" s="0" t="s">
        <v>159</v>
      </c>
    </row>
    <row r="6" customFormat="false" ht="12.75" hidden="false" customHeight="false" outlineLevel="0" collapsed="false">
      <c r="A6" s="0" t="s">
        <v>160</v>
      </c>
    </row>
    <row r="8" customFormat="false" ht="12.75" hidden="false" customHeight="false" outlineLevel="0" collapsed="false">
      <c r="R8" s="69" t="s">
        <v>6</v>
      </c>
    </row>
    <row r="9" customFormat="false" ht="12.75" hidden="false" customHeight="false" outlineLevel="0" collapsed="false">
      <c r="R9" s="69" t="s">
        <v>161</v>
      </c>
    </row>
    <row r="10" customFormat="false" ht="13.5" hidden="false" customHeight="false" outlineLevel="0" collapsed="false">
      <c r="R10" s="69" t="s">
        <v>162</v>
      </c>
    </row>
    <row r="11" customFormat="false" ht="13.5" hidden="false" customHeight="false" outlineLevel="0" collapsed="false">
      <c r="B11" s="70" t="n">
        <v>1995</v>
      </c>
      <c r="C11" s="71" t="s">
        <v>163</v>
      </c>
      <c r="D11" s="72" t="n">
        <v>1996</v>
      </c>
      <c r="E11" s="71" t="s">
        <v>163</v>
      </c>
      <c r="F11" s="72" t="n">
        <v>1997</v>
      </c>
      <c r="G11" s="71" t="s">
        <v>163</v>
      </c>
      <c r="H11" s="72" t="n">
        <v>1998</v>
      </c>
      <c r="I11" s="71" t="s">
        <v>163</v>
      </c>
      <c r="J11" s="72" t="n">
        <v>1999</v>
      </c>
      <c r="K11" s="71" t="s">
        <v>163</v>
      </c>
      <c r="L11" s="72" t="n">
        <v>2000</v>
      </c>
      <c r="M11" s="71" t="s">
        <v>163</v>
      </c>
      <c r="N11" s="72" t="n">
        <v>2001</v>
      </c>
      <c r="O11" s="71" t="s">
        <v>163</v>
      </c>
      <c r="P11" s="72" t="n">
        <v>2002</v>
      </c>
      <c r="Q11" s="73" t="s">
        <v>163</v>
      </c>
    </row>
    <row r="12" customFormat="false" ht="12.75" hidden="false" customHeight="false" outlineLevel="0" collapsed="false">
      <c r="A12" s="0" t="s">
        <v>164</v>
      </c>
      <c r="B12" s="74"/>
      <c r="C12" s="75"/>
      <c r="D12" s="74" t="s">
        <v>165</v>
      </c>
      <c r="E12" s="75" t="n">
        <v>0.07</v>
      </c>
      <c r="F12" s="74" t="s">
        <v>165</v>
      </c>
      <c r="G12" s="75" t="n">
        <v>0.075</v>
      </c>
      <c r="H12" s="74" t="s">
        <v>165</v>
      </c>
      <c r="I12" s="75" t="n">
        <v>0.075</v>
      </c>
      <c r="J12" s="74" t="s">
        <v>165</v>
      </c>
      <c r="K12" s="75" t="n">
        <v>0.08</v>
      </c>
      <c r="L12" s="74" t="s">
        <v>165</v>
      </c>
      <c r="M12" s="76" t="n">
        <v>0.095</v>
      </c>
      <c r="N12" s="74" t="s">
        <v>166</v>
      </c>
      <c r="O12" s="77" t="n">
        <v>0.1</v>
      </c>
      <c r="P12" s="74" t="s">
        <v>165</v>
      </c>
      <c r="Q12" s="75" t="n">
        <v>0.105</v>
      </c>
    </row>
    <row r="13" customFormat="false" ht="12.75" hidden="false" customHeight="false" outlineLevel="0" collapsed="false">
      <c r="A13" s="0" t="s">
        <v>167</v>
      </c>
      <c r="B13" s="74"/>
      <c r="C13" s="75"/>
      <c r="D13" s="74" t="s">
        <v>165</v>
      </c>
      <c r="E13" s="75" t="n">
        <v>0.07</v>
      </c>
      <c r="F13" s="74" t="s">
        <v>165</v>
      </c>
      <c r="G13" s="75" t="n">
        <v>0.075</v>
      </c>
      <c r="H13" s="74" t="s">
        <v>165</v>
      </c>
      <c r="I13" s="75" t="n">
        <v>0.08</v>
      </c>
      <c r="J13" s="74" t="s">
        <v>165</v>
      </c>
      <c r="K13" s="75" t="n">
        <v>0.08</v>
      </c>
      <c r="L13" s="74" t="s">
        <v>165</v>
      </c>
      <c r="M13" s="76" t="n">
        <v>0.095</v>
      </c>
      <c r="N13" s="74" t="s">
        <v>166</v>
      </c>
      <c r="O13" s="77" t="n">
        <v>0.1</v>
      </c>
      <c r="P13" s="74" t="s">
        <v>165</v>
      </c>
      <c r="Q13" s="75" t="n">
        <v>0.105</v>
      </c>
    </row>
    <row r="14" customFormat="false" ht="12.75" hidden="false" customHeight="false" outlineLevel="0" collapsed="false">
      <c r="A14" s="0" t="s">
        <v>168</v>
      </c>
      <c r="B14" s="74"/>
      <c r="C14" s="75"/>
      <c r="D14" s="74" t="s">
        <v>165</v>
      </c>
      <c r="E14" s="75" t="n">
        <v>0.07</v>
      </c>
      <c r="F14" s="74" t="s">
        <v>165</v>
      </c>
      <c r="G14" s="75" t="n">
        <v>0.075</v>
      </c>
      <c r="H14" s="74" t="s">
        <v>165</v>
      </c>
      <c r="I14" s="75" t="n">
        <v>0.08</v>
      </c>
      <c r="J14" s="74" t="s">
        <v>165</v>
      </c>
      <c r="K14" s="75" t="n">
        <v>0.095</v>
      </c>
      <c r="L14" s="74" t="s">
        <v>165</v>
      </c>
      <c r="M14" s="77" t="n">
        <v>0.1</v>
      </c>
      <c r="N14" s="74" t="s">
        <v>166</v>
      </c>
      <c r="O14" s="77" t="n">
        <v>0.1</v>
      </c>
      <c r="P14" s="74" t="s">
        <v>165</v>
      </c>
      <c r="Q14" s="75" t="n">
        <v>0.105</v>
      </c>
    </row>
    <row r="15" customFormat="false" ht="13.5" hidden="false" customHeight="false" outlineLevel="0" collapsed="false">
      <c r="A15" s="0" t="s">
        <v>169</v>
      </c>
      <c r="B15" s="74"/>
      <c r="C15" s="75"/>
      <c r="D15" s="74" t="s">
        <v>165</v>
      </c>
      <c r="E15" s="75" t="n">
        <v>0.07</v>
      </c>
      <c r="F15" s="74" t="s">
        <v>165</v>
      </c>
      <c r="G15" s="75" t="n">
        <v>0.075</v>
      </c>
      <c r="H15" s="74" t="s">
        <v>165</v>
      </c>
      <c r="I15" s="75" t="n">
        <v>0.08</v>
      </c>
      <c r="J15" s="74" t="s">
        <v>165</v>
      </c>
      <c r="K15" s="75" t="n">
        <v>0.095</v>
      </c>
      <c r="L15" s="74" t="s">
        <v>165</v>
      </c>
      <c r="M15" s="77" t="n">
        <v>0.1</v>
      </c>
      <c r="N15" s="74" t="s">
        <v>166</v>
      </c>
      <c r="O15" s="77" t="n">
        <v>0.1</v>
      </c>
      <c r="P15" s="74" t="s">
        <v>165</v>
      </c>
      <c r="Q15" s="75" t="n">
        <v>0.105</v>
      </c>
    </row>
    <row r="16" customFormat="false" ht="13.5" hidden="false" customHeight="false" outlineLevel="0" collapsed="false">
      <c r="A16" s="78" t="s">
        <v>170</v>
      </c>
      <c r="B16" s="79"/>
      <c r="C16" s="80"/>
      <c r="D16" s="79" t="s">
        <v>165</v>
      </c>
      <c r="E16" s="80" t="n">
        <v>0.07</v>
      </c>
      <c r="F16" s="79" t="s">
        <v>165</v>
      </c>
      <c r="G16" s="80" t="n">
        <v>0.075</v>
      </c>
      <c r="H16" s="79" t="s">
        <v>165</v>
      </c>
      <c r="I16" s="80" t="n">
        <v>0.08</v>
      </c>
      <c r="J16" s="79" t="s">
        <v>165</v>
      </c>
      <c r="K16" s="80" t="n">
        <v>0.095</v>
      </c>
      <c r="L16" s="79" t="s">
        <v>165</v>
      </c>
      <c r="M16" s="81" t="n">
        <v>0.1</v>
      </c>
      <c r="N16" s="82" t="s">
        <v>166</v>
      </c>
      <c r="O16" s="83" t="n">
        <v>0.1</v>
      </c>
      <c r="P16" s="84" t="s">
        <v>165</v>
      </c>
      <c r="Q16" s="85" t="n">
        <v>0.105</v>
      </c>
      <c r="R16" s="78"/>
      <c r="S16" s="86" t="s">
        <v>171</v>
      </c>
    </row>
    <row r="17" customFormat="false" ht="12.75" hidden="false" customHeight="false" outlineLevel="0" collapsed="false">
      <c r="A17" s="0" t="s">
        <v>172</v>
      </c>
      <c r="B17" s="74" t="s">
        <v>165</v>
      </c>
      <c r="C17" s="76" t="n">
        <v>0.07</v>
      </c>
      <c r="D17" s="74" t="s">
        <v>165</v>
      </c>
      <c r="E17" s="87" t="n">
        <v>0.07</v>
      </c>
      <c r="F17" s="74" t="s">
        <v>165</v>
      </c>
      <c r="G17" s="87" t="n">
        <v>0.075</v>
      </c>
      <c r="H17" s="88" t="s">
        <v>173</v>
      </c>
      <c r="I17" s="89"/>
      <c r="J17" s="74" t="s">
        <v>165</v>
      </c>
      <c r="K17" s="87" t="n">
        <v>0.095</v>
      </c>
      <c r="L17" s="74" t="s">
        <v>165</v>
      </c>
      <c r="M17" s="90" t="n">
        <v>0.1</v>
      </c>
      <c r="N17" s="91" t="s">
        <v>166</v>
      </c>
      <c r="O17" s="92" t="n">
        <v>0.105</v>
      </c>
      <c r="P17" s="91"/>
      <c r="Q17" s="87"/>
    </row>
    <row r="18" customFormat="false" ht="12.75" hidden="false" customHeight="false" outlineLevel="0" collapsed="false">
      <c r="A18" s="0" t="s">
        <v>174</v>
      </c>
      <c r="B18" s="74" t="s">
        <v>165</v>
      </c>
      <c r="C18" s="75" t="n">
        <v>0.07</v>
      </c>
      <c r="D18" s="74" t="s">
        <v>165</v>
      </c>
      <c r="E18" s="87" t="n">
        <v>0.07</v>
      </c>
      <c r="F18" s="74" t="s">
        <v>165</v>
      </c>
      <c r="G18" s="87" t="n">
        <v>0.075</v>
      </c>
      <c r="H18" s="74" t="s">
        <v>165</v>
      </c>
      <c r="I18" s="87" t="n">
        <v>0.08</v>
      </c>
      <c r="J18" s="74" t="s">
        <v>165</v>
      </c>
      <c r="K18" s="87" t="n">
        <v>0.095</v>
      </c>
      <c r="L18" s="88" t="s">
        <v>173</v>
      </c>
      <c r="M18" s="93"/>
      <c r="N18" s="91" t="s">
        <v>166</v>
      </c>
      <c r="O18" s="92" t="n">
        <v>0.105</v>
      </c>
      <c r="P18" s="91"/>
      <c r="Q18" s="87"/>
      <c r="S18" s="94"/>
    </row>
    <row r="19" customFormat="false" ht="12.75" hidden="false" customHeight="false" outlineLevel="0" collapsed="false">
      <c r="A19" s="0" t="s">
        <v>175</v>
      </c>
      <c r="B19" s="88" t="s">
        <v>173</v>
      </c>
      <c r="C19" s="89"/>
      <c r="D19" s="74" t="s">
        <v>165</v>
      </c>
      <c r="E19" s="87" t="n">
        <v>0.07</v>
      </c>
      <c r="F19" s="88" t="s">
        <v>173</v>
      </c>
      <c r="G19" s="89"/>
      <c r="H19" s="74" t="s">
        <v>165</v>
      </c>
      <c r="I19" s="87" t="n">
        <v>0.08</v>
      </c>
      <c r="J19" s="74" t="s">
        <v>165</v>
      </c>
      <c r="K19" s="87" t="n">
        <v>0.095</v>
      </c>
      <c r="L19" s="88" t="s">
        <v>173</v>
      </c>
      <c r="M19" s="93"/>
      <c r="N19" s="91" t="s">
        <v>166</v>
      </c>
      <c r="O19" s="92" t="n">
        <v>0.105</v>
      </c>
      <c r="P19" s="91"/>
      <c r="Q19" s="87"/>
      <c r="S19" s="94"/>
    </row>
    <row r="20" customFormat="false" ht="12.75" hidden="false" customHeight="false" outlineLevel="0" collapsed="false">
      <c r="A20" s="0" t="s">
        <v>176</v>
      </c>
      <c r="B20" s="88" t="s">
        <v>173</v>
      </c>
      <c r="C20" s="89"/>
      <c r="D20" s="88" t="s">
        <v>173</v>
      </c>
      <c r="E20" s="89"/>
      <c r="F20" s="88" t="s">
        <v>173</v>
      </c>
      <c r="G20" s="89"/>
      <c r="H20" s="74" t="s">
        <v>165</v>
      </c>
      <c r="I20" s="87" t="n">
        <v>0.08</v>
      </c>
      <c r="J20" s="74" t="s">
        <v>165</v>
      </c>
      <c r="K20" s="87" t="n">
        <v>0.095</v>
      </c>
      <c r="L20" s="74" t="s">
        <v>165</v>
      </c>
      <c r="M20" s="90" t="n">
        <v>0.1</v>
      </c>
      <c r="N20" s="91" t="s">
        <v>166</v>
      </c>
      <c r="O20" s="92" t="n">
        <v>0.105</v>
      </c>
      <c r="P20" s="91"/>
      <c r="Q20" s="87"/>
    </row>
    <row r="21" customFormat="false" ht="12.75" hidden="false" customHeight="false" outlineLevel="0" collapsed="false">
      <c r="A21" s="0" t="s">
        <v>177</v>
      </c>
      <c r="B21" s="88" t="s">
        <v>173</v>
      </c>
      <c r="C21" s="89"/>
      <c r="D21" s="88" t="s">
        <v>173</v>
      </c>
      <c r="E21" s="89"/>
      <c r="F21" s="74" t="s">
        <v>165</v>
      </c>
      <c r="G21" s="87" t="n">
        <v>0.075</v>
      </c>
      <c r="H21" s="74" t="s">
        <v>165</v>
      </c>
      <c r="I21" s="87" t="n">
        <v>0.08</v>
      </c>
      <c r="J21" s="74" t="s">
        <v>165</v>
      </c>
      <c r="K21" s="87" t="n">
        <v>0.095</v>
      </c>
      <c r="L21" s="74" t="s">
        <v>165</v>
      </c>
      <c r="M21" s="90" t="n">
        <v>0.1</v>
      </c>
      <c r="N21" s="91" t="s">
        <v>166</v>
      </c>
      <c r="O21" s="92" t="n">
        <v>0.105</v>
      </c>
      <c r="P21" s="91"/>
      <c r="Q21" s="87"/>
    </row>
    <row r="22" customFormat="false" ht="13.5" hidden="false" customHeight="false" outlineLevel="0" collapsed="false">
      <c r="A22" s="0" t="s">
        <v>178</v>
      </c>
      <c r="B22" s="74" t="s">
        <v>165</v>
      </c>
      <c r="C22" s="75" t="n">
        <v>0.07</v>
      </c>
      <c r="D22" s="74" t="s">
        <v>165</v>
      </c>
      <c r="E22" s="87" t="n">
        <v>0.075</v>
      </c>
      <c r="F22" s="74" t="s">
        <v>165</v>
      </c>
      <c r="G22" s="87" t="n">
        <v>0.075</v>
      </c>
      <c r="H22" s="74" t="s">
        <v>165</v>
      </c>
      <c r="I22" s="87" t="n">
        <v>0.08</v>
      </c>
      <c r="J22" s="74" t="s">
        <v>165</v>
      </c>
      <c r="K22" s="87" t="n">
        <v>0.095</v>
      </c>
      <c r="L22" s="88" t="s">
        <v>173</v>
      </c>
      <c r="M22" s="93"/>
      <c r="N22" s="91" t="s">
        <v>166</v>
      </c>
      <c r="O22" s="92" t="n">
        <v>0.105</v>
      </c>
      <c r="P22" s="95" t="s">
        <v>179</v>
      </c>
      <c r="Q22" s="96"/>
    </row>
    <row r="23" customFormat="false" ht="13.5" hidden="false" customHeight="false" outlineLevel="0" collapsed="false">
      <c r="A23" s="0" t="s">
        <v>180</v>
      </c>
      <c r="B23" s="97" t="s">
        <v>165</v>
      </c>
      <c r="C23" s="98" t="n">
        <v>0.07</v>
      </c>
      <c r="D23" s="97" t="s">
        <v>165</v>
      </c>
      <c r="E23" s="99" t="n">
        <v>0.075</v>
      </c>
      <c r="F23" s="100" t="s">
        <v>173</v>
      </c>
      <c r="G23" s="101"/>
      <c r="H23" s="97" t="s">
        <v>165</v>
      </c>
      <c r="I23" s="99" t="n">
        <v>0.08</v>
      </c>
      <c r="J23" s="97" t="s">
        <v>165</v>
      </c>
      <c r="K23" s="99" t="n">
        <v>0.095</v>
      </c>
      <c r="L23" s="97" t="s">
        <v>165</v>
      </c>
      <c r="M23" s="102" t="n">
        <v>0.1</v>
      </c>
      <c r="N23" s="103" t="s">
        <v>166</v>
      </c>
      <c r="O23" s="104" t="n">
        <v>0.105</v>
      </c>
      <c r="P23" s="26"/>
      <c r="Q23" s="98"/>
    </row>
    <row r="25" customFormat="false" ht="12.75" hidden="false" customHeight="false" outlineLevel="0" collapsed="false">
      <c r="B25" s="0" t="n">
        <v>3</v>
      </c>
      <c r="D25" s="0" t="n">
        <v>2</v>
      </c>
      <c r="F25" s="0" t="n">
        <v>3</v>
      </c>
      <c r="H25" s="0" t="n">
        <v>1</v>
      </c>
      <c r="J25" s="0" t="n">
        <v>0</v>
      </c>
      <c r="L25" s="0" t="n">
        <v>3</v>
      </c>
      <c r="R25" s="69" t="n">
        <f aca="false">SUM(B25:P25)</f>
        <v>12</v>
      </c>
    </row>
    <row r="27" customFormat="false" ht="12.75" hidden="false" customHeight="false" outlineLevel="0" collapsed="false">
      <c r="N27" s="0" t="s">
        <v>181</v>
      </c>
    </row>
    <row r="28" customFormat="false" ht="12.75" hidden="false" customHeight="false" outlineLevel="0" collapsed="false">
      <c r="N28" s="0" t="s">
        <v>182</v>
      </c>
    </row>
    <row r="29" customFormat="false" ht="12.75" hidden="false" customHeight="false" outlineLevel="0" collapsed="false">
      <c r="N29" s="0" t="s">
        <v>183</v>
      </c>
    </row>
    <row r="30" customFormat="false" ht="12.75" hidden="false" customHeight="false" outlineLevel="0" collapsed="false">
      <c r="N30" s="0" t="s">
        <v>184</v>
      </c>
    </row>
    <row r="32" customFormat="false" ht="12.75" hidden="false" customHeight="false" outlineLevel="0" collapsed="false">
      <c r="A32" s="0" t="s">
        <v>185</v>
      </c>
    </row>
    <row r="33" customFormat="false" ht="12.75" hidden="false" customHeight="false" outlineLevel="0" collapsed="false">
      <c r="A33" s="0" t="s">
        <v>186</v>
      </c>
    </row>
    <row r="34" customFormat="false" ht="12.75" hidden="false" customHeight="false" outlineLevel="0" collapsed="false">
      <c r="A34" s="0" t="s">
        <v>187</v>
      </c>
    </row>
    <row r="35" customFormat="false" ht="12.75" hidden="false" customHeight="false" outlineLevel="0" collapsed="false">
      <c r="A35" s="0" t="s">
        <v>188</v>
      </c>
    </row>
    <row r="36" customFormat="false" ht="12.75" hidden="false" customHeight="false" outlineLevel="0" collapsed="false">
      <c r="A36" s="0" t="s">
        <v>189</v>
      </c>
    </row>
  </sheetData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2001-02-09T19:18:16Z</dcterms:created>
  <dc:creator>Enron</dc:creator>
  <dc:description/>
  <dc:language>en-US</dc:language>
  <cp:lastModifiedBy>ldonoho</cp:lastModifiedBy>
  <cp:lastPrinted>2001-04-20T18:03:21Z</cp:lastPrinted>
  <dcterms:modified xsi:type="dcterms:W3CDTF">2001-04-20T18:24:40Z</dcterms:modified>
  <cp:revision>0</cp:revision>
  <dc:subject/>
  <dc:title/>
</cp:coreProperties>
</file>