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4" sheetId="1" state="visible" r:id="rId3"/>
    <sheet name="WHSEES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<sst xmlns="http://schemas.openxmlformats.org/spreadsheetml/2006/main" count="173" uniqueCount="106">
  <si>
    <t xml:space="preserve">EES - RETAIL 4</t>
  </si>
  <si>
    <t xml:space="preserve">Analysis of 1st CE to 2nd CE Variances</t>
  </si>
  <si>
    <t xml:space="preserve">For the tax year 2001</t>
  </si>
  <si>
    <t xml:space="preserve">(in millions)</t>
  </si>
  <si>
    <t xml:space="preserve">DR/(CR)</t>
  </si>
  <si>
    <t xml:space="preserve">(Income)/Loss</t>
  </si>
  <si>
    <t xml:space="preserve">1CE</t>
  </si>
  <si>
    <t xml:space="preserve">2CE</t>
  </si>
  <si>
    <t xml:space="preserve">Variance</t>
  </si>
  <si>
    <t xml:space="preserve">Reasons for variance</t>
  </si>
  <si>
    <t xml:space="preserve">Net Income Before Tax</t>
  </si>
  <si>
    <t xml:space="preserve">See Note 1</t>
  </si>
  <si>
    <t xml:space="preserve">Permanent Differences</t>
  </si>
  <si>
    <t xml:space="preserve">Dividends</t>
  </si>
  <si>
    <t xml:space="preserve">Equity Earnings</t>
  </si>
  <si>
    <t xml:space="preserve">Foreign Operations</t>
  </si>
  <si>
    <t xml:space="preserve">See Note 2</t>
  </si>
  <si>
    <t xml:space="preserve">Foreign Taxes</t>
  </si>
  <si>
    <t xml:space="preserve">Gain/Loss On Sale of Stock/Assets</t>
  </si>
  <si>
    <t xml:space="preserve">Goodwill Amortization</t>
  </si>
  <si>
    <t xml:space="preserve">Other - Mapping Issues</t>
  </si>
  <si>
    <t xml:space="preserve">Mapping issues corrected </t>
  </si>
  <si>
    <t xml:space="preserve">Other - Business Exp @ 50%</t>
  </si>
  <si>
    <t xml:space="preserve">Total Permanent Differences</t>
  </si>
  <si>
    <t xml:space="preserve">Temporary Differences</t>
  </si>
  <si>
    <t xml:space="preserve">Depreciation, Depletion, &amp; Amort.</t>
  </si>
  <si>
    <t xml:space="preserve">Adjusted estimate based on book numbers</t>
  </si>
  <si>
    <t xml:space="preserve">Partnership Equity</t>
  </si>
  <si>
    <t xml:space="preserve">Price Risk Management</t>
  </si>
  <si>
    <t xml:space="preserve">Avista PRM transferred to WHSEES4</t>
  </si>
  <si>
    <t xml:space="preserve">Regulatory Contingencies</t>
  </si>
  <si>
    <t xml:space="preserve">Computer Development Costs</t>
  </si>
  <si>
    <t xml:space="preserve">Investments in Subs</t>
  </si>
  <si>
    <t xml:space="preserve">Project Development</t>
  </si>
  <si>
    <t xml:space="preserve">See Note 3</t>
  </si>
  <si>
    <t xml:space="preserve">Employee Fringe Benefits</t>
  </si>
  <si>
    <t xml:space="preserve">See Note 4</t>
  </si>
  <si>
    <t xml:space="preserve">Other - FAS 140 Monetization of Warrants</t>
  </si>
  <si>
    <t xml:space="preserve">See Note 5</t>
  </si>
  <si>
    <t xml:space="preserve">Other - Bad Debt Expense</t>
  </si>
  <si>
    <t xml:space="preserve">Total Temporary Differences</t>
  </si>
  <si>
    <t xml:space="preserve">Total State Taxable Income</t>
  </si>
  <si>
    <t xml:space="preserve">Current State Tax Exp/(Bene)</t>
  </si>
  <si>
    <t xml:space="preserve">Total Federal Taxable (Income)/Loss</t>
  </si>
  <si>
    <t xml:space="preserve">Current Tax Expense (Benefit)</t>
  </si>
  <si>
    <t xml:space="preserve">Federal</t>
  </si>
  <si>
    <t xml:space="preserve">State</t>
  </si>
  <si>
    <t xml:space="preserve">Foreign</t>
  </si>
  <si>
    <t xml:space="preserve">Federal Tax Credits</t>
  </si>
  <si>
    <t xml:space="preserve">Other Federal - NOL Prior Year Payment</t>
  </si>
  <si>
    <t xml:space="preserve">Other State</t>
  </si>
  <si>
    <t xml:space="preserve">Other Foreign</t>
  </si>
  <si>
    <t xml:space="preserve">Adjustment due to changes in foreign NIBT</t>
  </si>
  <si>
    <t xml:space="preserve">Total Current Tax Expense (Benefit)</t>
  </si>
  <si>
    <t xml:space="preserve">Deferred Tax Expense (Benefit)</t>
  </si>
  <si>
    <t xml:space="preserve">Other Federal - Return to Accrual</t>
  </si>
  <si>
    <t xml:space="preserve">Other State - Return to Accrual</t>
  </si>
  <si>
    <t xml:space="preserve">Total Deferred Tax Expense (Benefit)</t>
  </si>
  <si>
    <t xml:space="preserve">Total Tax Expense (Benefit)</t>
  </si>
  <si>
    <t xml:space="preserve">Net (Income) / Loss</t>
  </si>
  <si>
    <t xml:space="preserve">Effective Rate</t>
  </si>
  <si>
    <r>
      <rPr>
        <b val="true"/>
        <u val="single"/>
        <sz val="10"/>
        <rFont val="Verdana"/>
        <family val="2"/>
      </rPr>
      <t xml:space="preserve">Additional Notes regarding changes from 1CE to 2CE:</t>
    </r>
    <r>
      <rPr>
        <b val="true"/>
        <sz val="10"/>
        <rFont val="Verdana"/>
        <family val="2"/>
      </rPr>
      <t xml:space="preserve">  </t>
    </r>
    <r>
      <rPr>
        <sz val="10"/>
        <rFont val="Verdana"/>
        <family val="2"/>
      </rPr>
      <t xml:space="preserve">Format (DR/(CR)</t>
    </r>
  </si>
  <si>
    <r>
      <rPr>
        <b val="true"/>
        <sz val="10"/>
        <rFont val="Verdana"/>
        <family val="2"/>
      </rPr>
      <t xml:space="preserve">Note 1 </t>
    </r>
    <r>
      <rPr>
        <sz val="10"/>
        <rFont val="Verdana"/>
        <family val="2"/>
      </rPr>
      <t xml:space="preserve">- The following income/expense items changed between quarters:</t>
    </r>
  </si>
  <si>
    <t xml:space="preserve">In 1st current estimate the capital charge was not </t>
  </si>
  <si>
    <t xml:space="preserve">allocated to WHSEES4/in 2nd current estimate</t>
  </si>
  <si>
    <t xml:space="preserve">separate capital charges were calculated.  The </t>
  </si>
  <si>
    <t xml:space="preserve">Foreign Income - increase</t>
  </si>
  <si>
    <t xml:space="preserve"> </t>
  </si>
  <si>
    <t xml:space="preserve">due to changes in the estimated cash flow.</t>
  </si>
  <si>
    <r>
      <rPr>
        <b val="true"/>
        <sz val="10"/>
        <rFont val="Verdana"/>
        <family val="2"/>
      </rPr>
      <t xml:space="preserve">Note 2</t>
    </r>
    <r>
      <rPr>
        <sz val="10"/>
        <rFont val="Verdana"/>
        <family val="2"/>
      </rPr>
      <t xml:space="preserve"> - The following changes occurred in foreign income in Q2:</t>
    </r>
  </si>
  <si>
    <t xml:space="preserve">Canada:</t>
  </si>
  <si>
    <t xml:space="preserve">  2 new Canadian entities were created.  Co. 1379</t>
  </si>
  <si>
    <t xml:space="preserve">  was transferred income from an ENA  partnership.  </t>
  </si>
  <si>
    <t xml:space="preserve">  Co. 1574 was created as a sister division </t>
  </si>
  <si>
    <t xml:space="preserve">  of one of the WHSEES4 companies.  This company</t>
  </si>
  <si>
    <t xml:space="preserve">  books the orginiations.</t>
  </si>
  <si>
    <t xml:space="preserve">Europe:</t>
  </si>
  <si>
    <t xml:space="preserve">  MTM  forcast changed for UK companies Sainsbury </t>
  </si>
  <si>
    <t xml:space="preserve">  project</t>
  </si>
  <si>
    <t xml:space="preserve">  Increased  operating costs due to ETOL resolution</t>
  </si>
  <si>
    <t xml:space="preserve">  centre, increased bad debts, increased heardcount</t>
  </si>
  <si>
    <t xml:space="preserve">Total Change in NIBT</t>
  </si>
  <si>
    <r>
      <rPr>
        <b val="true"/>
        <sz val="10"/>
        <rFont val="Verdana"/>
        <family val="2"/>
      </rPr>
      <t xml:space="preserve">Note 3</t>
    </r>
    <r>
      <rPr>
        <sz val="10"/>
        <rFont val="Verdana"/>
        <family val="2"/>
      </rPr>
      <t xml:space="preserve"> - Co. 985 adjusted estimate of expenditures </t>
    </r>
  </si>
  <si>
    <t xml:space="preserve">for software development project</t>
  </si>
  <si>
    <r>
      <rPr>
        <b val="true"/>
        <sz val="10"/>
        <rFont val="Verdana"/>
        <family val="2"/>
      </rPr>
      <t xml:space="preserve">Note 4</t>
    </r>
    <r>
      <rPr>
        <sz val="10"/>
        <rFont val="Verdana"/>
        <family val="2"/>
      </rPr>
      <t xml:space="preserve"> - EFS companies adjusted estimate of employee  </t>
    </r>
  </si>
  <si>
    <t xml:space="preserve">benefit expenditures</t>
  </si>
  <si>
    <r>
      <rPr>
        <b val="true"/>
        <sz val="10"/>
        <rFont val="Verdana"/>
        <family val="2"/>
      </rPr>
      <t xml:space="preserve">Note 5</t>
    </r>
    <r>
      <rPr>
        <sz val="10"/>
        <rFont val="Verdana"/>
        <family val="2"/>
      </rPr>
      <t xml:space="preserve"> - In Q2 the TNPC warrant monetizations planned for Q3 and Q4 </t>
    </r>
  </si>
  <si>
    <t xml:space="preserve">were removed</t>
  </si>
  <si>
    <t xml:space="preserve">EES - WHSEES4</t>
  </si>
  <si>
    <t xml:space="preserve">Estimation of losses adjusted by accounting</t>
  </si>
  <si>
    <t xml:space="preserve">Other - Expense related to IC purchase</t>
  </si>
  <si>
    <t xml:space="preserve">Other - Reverse additional June revenue</t>
  </si>
  <si>
    <t xml:space="preserve">Adjusted estimate on tax depreciation - Co 87c</t>
  </si>
  <si>
    <t xml:space="preserve">Other - Rev of Purchase Price Write-off</t>
  </si>
  <si>
    <t xml:space="preserve">Adjustment of the purchase price for Co. 87c</t>
  </si>
  <si>
    <t xml:space="preserve">Other - Rev Management Overview</t>
  </si>
  <si>
    <t xml:space="preserve">Overview not reported separately in 1 CE</t>
  </si>
  <si>
    <t xml:space="preserve">Other Federal</t>
  </si>
  <si>
    <r>
      <rPr>
        <b val="true"/>
        <sz val="10"/>
        <rFont val="Verdana"/>
        <family val="2"/>
      </rPr>
      <t xml:space="preserve">Note 1:</t>
    </r>
    <r>
      <rPr>
        <sz val="10"/>
        <rFont val="Verdana"/>
        <family val="2"/>
      </rPr>
      <t xml:space="preserve">  Co. 87c  was purchased on June 29, 2000 </t>
    </r>
  </si>
  <si>
    <t xml:space="preserve">per the 338(h)(10) election.  Accounting recognizes the date as</t>
  </si>
  <si>
    <t xml:space="preserve">May 31, 2000.   During Q2 of 2001 accounting discovered </t>
  </si>
  <si>
    <t xml:space="preserve">income and expense activity from the month of June, 2000</t>
  </si>
  <si>
    <t xml:space="preserve">that had not been booked/tax reverses the amount.</t>
  </si>
  <si>
    <r>
      <rPr>
        <b val="true"/>
        <sz val="10"/>
        <rFont val="Verdana"/>
        <family val="2"/>
      </rPr>
      <t xml:space="preserve">Note 2: </t>
    </r>
    <r>
      <rPr>
        <sz val="10"/>
        <rFont val="Verdana"/>
        <family val="2"/>
      </rPr>
      <t xml:space="preserve">The following changes were made to PRM activity for WHSEES4:</t>
    </r>
    <r>
      <rPr>
        <b val="true"/>
        <sz val="10"/>
        <rFont val="Verdana"/>
        <family val="2"/>
      </rPr>
      <t xml:space="preserve"> </t>
    </r>
  </si>
  <si>
    <t xml:space="preserve">Avista PRM transferred to WHSEES4 from RETAIL4</t>
  </si>
  <si>
    <t xml:space="preserve">Changes to MTM estimates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</si>
</sst>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[$-409]#,##0_);\(#,##0\)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Verdana"/>
      <family val="2"/>
    </font>
    <font>
      <b val="true"/>
      <sz val="10"/>
      <color rgb="FF0000FF"/>
      <name val="Verdana"/>
      <family val="2"/>
    </font>
    <font>
      <sz val="8"/>
      <name val="Verdana"/>
      <family val="2"/>
    </font>
    <font>
      <u val="single"/>
      <sz val="10"/>
      <name val="Verdana"/>
      <family val="2"/>
    </font>
    <font>
      <b val="true"/>
      <sz val="10"/>
      <name val="Verdana"/>
      <family val="2"/>
    </font>
    <font>
      <b val="true"/>
      <sz val="8"/>
      <name val="Verdana"/>
      <family val="2"/>
    </font>
    <font>
      <b val="true"/>
      <u val="single"/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solv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7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0</v>
      </c>
      <c r="F1" s="4" t="n">
        <f aca="true">NOW()</f>
        <v>45926.8850357735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2" t="n">
        <v>-169</v>
      </c>
      <c r="C10" s="2" t="n">
        <v>-189</v>
      </c>
      <c r="D10" s="2" t="n">
        <f aca="false">+C10-B10</f>
        <v>-20</v>
      </c>
      <c r="F10" s="1" t="s">
        <v>11</v>
      </c>
    </row>
    <row r="12" customFormat="false" ht="12.75" hidden="false" customHeight="false" outlineLevel="0" collapsed="false">
      <c r="A12" s="7" t="s">
        <v>12</v>
      </c>
    </row>
    <row r="13" customFormat="false" ht="12.75" hidden="false" customHeight="false" outlineLevel="0" collapsed="false">
      <c r="A13" s="9" t="s">
        <v>13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9" t="s">
        <v>14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75" hidden="false" customHeight="false" outlineLevel="0" collapsed="false">
      <c r="A15" s="9" t="s">
        <v>15</v>
      </c>
      <c r="B15" s="2" t="n">
        <v>56</v>
      </c>
      <c r="C15" s="2" t="n">
        <v>77</v>
      </c>
      <c r="D15" s="2" t="n">
        <f aca="false">+C15-B15</f>
        <v>21</v>
      </c>
      <c r="F15" s="1" t="s">
        <v>16</v>
      </c>
    </row>
    <row r="16" customFormat="false" ht="12.75" hidden="false" customHeight="false" outlineLevel="0" collapsed="false">
      <c r="A16" s="9" t="s">
        <v>17</v>
      </c>
      <c r="B16" s="2" t="n">
        <v>0</v>
      </c>
      <c r="C16" s="2" t="n">
        <v>0</v>
      </c>
      <c r="D16" s="2" t="n">
        <v>0</v>
      </c>
    </row>
    <row r="17" customFormat="false" ht="12.75" hidden="false" customHeight="false" outlineLevel="0" collapsed="false">
      <c r="A17" s="9" t="s">
        <v>18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75" hidden="false" customHeight="false" outlineLevel="0" collapsed="false">
      <c r="A18" s="9" t="s">
        <v>19</v>
      </c>
      <c r="B18" s="2" t="n">
        <v>-7</v>
      </c>
      <c r="C18" s="2" t="n">
        <v>-7</v>
      </c>
      <c r="D18" s="2" t="n">
        <f aca="false">+C18-B18</f>
        <v>0</v>
      </c>
    </row>
    <row r="19" customFormat="false" ht="12.75" hidden="false" customHeight="false" outlineLevel="0" collapsed="false">
      <c r="A19" s="9" t="s">
        <v>20</v>
      </c>
      <c r="B19" s="2" t="n">
        <v>1</v>
      </c>
      <c r="C19" s="2" t="n">
        <v>0</v>
      </c>
      <c r="D19" s="2" t="n">
        <f aca="false">+C19-B19</f>
        <v>-1</v>
      </c>
      <c r="F19" s="1" t="s">
        <v>21</v>
      </c>
    </row>
    <row r="20" customFormat="false" ht="12.75" hidden="false" customHeight="false" outlineLevel="0" collapsed="false">
      <c r="A20" s="9" t="s">
        <v>22</v>
      </c>
      <c r="B20" s="2" t="n">
        <v>-4</v>
      </c>
      <c r="C20" s="2" t="n">
        <v>-4</v>
      </c>
      <c r="D20" s="2" t="n">
        <f aca="false">+C20-B20</f>
        <v>0</v>
      </c>
    </row>
    <row r="21" customFormat="false" ht="12.75" hidden="false" customHeight="false" outlineLevel="0" collapsed="false">
      <c r="A21" s="8" t="s">
        <v>23</v>
      </c>
      <c r="B21" s="10" t="n">
        <f aca="false">SUM(B13:B20)</f>
        <v>46</v>
      </c>
      <c r="C21" s="10" t="n">
        <f aca="false">SUM(C13:C20)</f>
        <v>66</v>
      </c>
      <c r="D21" s="10" t="n">
        <f aca="false">SUM(D13:D20)</f>
        <v>20</v>
      </c>
    </row>
    <row r="23" customFormat="false" ht="12.75" hidden="false" customHeight="false" outlineLevel="0" collapsed="false">
      <c r="A23" s="7" t="s">
        <v>24</v>
      </c>
    </row>
    <row r="24" customFormat="false" ht="12.75" hidden="false" customHeight="false" outlineLevel="0" collapsed="false">
      <c r="A24" s="9" t="s">
        <v>25</v>
      </c>
      <c r="B24" s="2" t="n">
        <v>-4</v>
      </c>
      <c r="C24" s="2" t="n">
        <v>-2</v>
      </c>
      <c r="D24" s="2" t="n">
        <f aca="false">+C24-B24</f>
        <v>2</v>
      </c>
      <c r="F24" s="1" t="s">
        <v>26</v>
      </c>
    </row>
    <row r="25" customFormat="false" ht="12.75" hidden="false" customHeight="false" outlineLevel="0" collapsed="false">
      <c r="A25" s="9" t="s">
        <v>27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75" hidden="false" customHeight="false" outlineLevel="0" collapsed="false">
      <c r="A26" s="9" t="s">
        <v>18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75" hidden="false" customHeight="false" outlineLevel="0" collapsed="false">
      <c r="A27" s="9" t="s">
        <v>28</v>
      </c>
      <c r="B27" s="2" t="n">
        <v>194</v>
      </c>
      <c r="C27" s="2" t="n">
        <v>57</v>
      </c>
      <c r="D27" s="2" t="n">
        <f aca="false">+C27-B27</f>
        <v>-137</v>
      </c>
      <c r="F27" s="1" t="s">
        <v>29</v>
      </c>
    </row>
    <row r="28" customFormat="false" ht="12.75" hidden="false" customHeight="false" outlineLevel="0" collapsed="false">
      <c r="A28" s="9" t="s">
        <v>30</v>
      </c>
      <c r="B28" s="2" t="n">
        <v>0</v>
      </c>
      <c r="C28" s="2" t="n">
        <v>0</v>
      </c>
      <c r="D28" s="2" t="n">
        <f aca="false">+C28-B28</f>
        <v>0</v>
      </c>
    </row>
    <row r="29" customFormat="false" ht="12.75" hidden="false" customHeight="false" outlineLevel="0" collapsed="false">
      <c r="A29" s="9" t="s">
        <v>31</v>
      </c>
      <c r="B29" s="2" t="n">
        <v>16</v>
      </c>
      <c r="C29" s="2" t="n">
        <v>16</v>
      </c>
      <c r="D29" s="2" t="n">
        <f aca="false">+C29-B29</f>
        <v>0</v>
      </c>
    </row>
    <row r="30" customFormat="false" ht="12.75" hidden="false" customHeight="false" outlineLevel="0" collapsed="false">
      <c r="A30" s="9" t="s">
        <v>32</v>
      </c>
      <c r="B30" s="2" t="n">
        <v>-46</v>
      </c>
      <c r="C30" s="2" t="n">
        <v>-46</v>
      </c>
      <c r="D30" s="2" t="n">
        <f aca="false">+C30-B30</f>
        <v>0</v>
      </c>
    </row>
    <row r="31" customFormat="false" ht="12.75" hidden="false" customHeight="false" outlineLevel="0" collapsed="false">
      <c r="A31" s="9" t="s">
        <v>33</v>
      </c>
      <c r="B31" s="2" t="n">
        <v>42</v>
      </c>
      <c r="C31" s="2" t="n">
        <v>37</v>
      </c>
      <c r="D31" s="2" t="n">
        <f aca="false">+C31-B31</f>
        <v>-5</v>
      </c>
      <c r="F31" s="1" t="s">
        <v>34</v>
      </c>
    </row>
    <row r="32" customFormat="false" ht="12.75" hidden="false" customHeight="false" outlineLevel="0" collapsed="false">
      <c r="A32" s="9" t="s">
        <v>35</v>
      </c>
      <c r="B32" s="2" t="n">
        <v>-11</v>
      </c>
      <c r="C32" s="2" t="n">
        <v>-16</v>
      </c>
      <c r="D32" s="2" t="n">
        <f aca="false">+C32-B32</f>
        <v>-5</v>
      </c>
      <c r="F32" s="1" t="s">
        <v>36</v>
      </c>
    </row>
    <row r="33" customFormat="false" ht="12.75" hidden="false" customHeight="false" outlineLevel="0" collapsed="false">
      <c r="A33" s="9" t="s">
        <v>37</v>
      </c>
      <c r="B33" s="2" t="n">
        <v>82</v>
      </c>
      <c r="C33" s="2" t="n">
        <v>50</v>
      </c>
      <c r="D33" s="2" t="n">
        <f aca="false">+C33-B33</f>
        <v>-32</v>
      </c>
      <c r="F33" s="1" t="s">
        <v>38</v>
      </c>
    </row>
    <row r="34" customFormat="false" ht="12.75" hidden="false" customHeight="false" outlineLevel="0" collapsed="false">
      <c r="A34" s="9" t="s">
        <v>39</v>
      </c>
      <c r="B34" s="2" t="n">
        <v>-1</v>
      </c>
      <c r="C34" s="2" t="n">
        <v>1</v>
      </c>
      <c r="D34" s="2" t="n">
        <f aca="false">+C34-B34</f>
        <v>2</v>
      </c>
      <c r="F34" s="1" t="s">
        <v>26</v>
      </c>
    </row>
    <row r="35" customFormat="false" ht="12.75" hidden="false" customHeight="false" outlineLevel="0" collapsed="false">
      <c r="A35" s="8" t="s">
        <v>40</v>
      </c>
      <c r="B35" s="10" t="n">
        <f aca="false">SUM(B24:B34)</f>
        <v>272</v>
      </c>
      <c r="C35" s="10" t="n">
        <f aca="false">SUM(C24:C34)</f>
        <v>97</v>
      </c>
      <c r="D35" s="10" t="n">
        <f aca="false">SUM(D24:D34)</f>
        <v>-175</v>
      </c>
    </row>
    <row r="37" customFormat="false" ht="12.75" hidden="false" customHeight="false" outlineLevel="0" collapsed="false">
      <c r="A37" s="8" t="s">
        <v>41</v>
      </c>
      <c r="B37" s="10" t="n">
        <f aca="false">+B10+B21+B35</f>
        <v>149</v>
      </c>
      <c r="C37" s="10" t="n">
        <f aca="false">+C10+C21+C35</f>
        <v>-26</v>
      </c>
      <c r="D37" s="10" t="n">
        <f aca="false">+D10+D21+D35</f>
        <v>-175</v>
      </c>
    </row>
    <row r="39" customFormat="false" ht="12.75" hidden="false" customHeight="false" outlineLevel="0" collapsed="false">
      <c r="A39" s="1" t="s">
        <v>42</v>
      </c>
      <c r="B39" s="2" t="n">
        <v>1</v>
      </c>
      <c r="C39" s="2" t="n">
        <v>1</v>
      </c>
      <c r="D39" s="2" t="n">
        <f aca="false">+C39-B39</f>
        <v>0</v>
      </c>
    </row>
    <row r="40" customFormat="false" ht="18.6" hidden="false" customHeight="true" outlineLevel="0" collapsed="false">
      <c r="A40" s="8" t="s">
        <v>43</v>
      </c>
      <c r="B40" s="11" t="n">
        <f aca="false">+B37+B39</f>
        <v>150</v>
      </c>
      <c r="C40" s="11" t="n">
        <f aca="false">+C37+C39</f>
        <v>-25</v>
      </c>
      <c r="D40" s="11" t="n">
        <f aca="false">+D37+D39</f>
        <v>-175</v>
      </c>
    </row>
    <row r="41" customFormat="false" ht="12.75" hidden="false" customHeight="false" outlineLevel="0" collapsed="false">
      <c r="A41" s="12"/>
    </row>
    <row r="42" customFormat="false" ht="12.6" hidden="false" customHeight="true" outlineLevel="0" collapsed="false">
      <c r="A42" s="13" t="s">
        <v>44</v>
      </c>
    </row>
    <row r="43" customFormat="false" ht="12.75" hidden="false" customHeight="false" outlineLevel="0" collapsed="false">
      <c r="A43" s="14" t="s">
        <v>45</v>
      </c>
      <c r="B43" s="2" t="n">
        <f aca="false">B40*-0.35</f>
        <v>-52.5</v>
      </c>
      <c r="C43" s="2" t="n">
        <f aca="false">C40*-0.35</f>
        <v>8.75</v>
      </c>
      <c r="D43" s="2" t="n">
        <f aca="false">+C43-B43</f>
        <v>61.25</v>
      </c>
    </row>
    <row r="44" customFormat="false" ht="12.75" hidden="false" customHeight="false" outlineLevel="0" collapsed="false">
      <c r="A44" s="14" t="s">
        <v>46</v>
      </c>
      <c r="B44" s="2" t="n">
        <v>0</v>
      </c>
      <c r="C44" s="2" t="n">
        <v>0</v>
      </c>
      <c r="D44" s="2" t="n">
        <f aca="false">+C44-B44</f>
        <v>0</v>
      </c>
    </row>
    <row r="45" customFormat="false" ht="12.75" hidden="false" customHeight="false" outlineLevel="0" collapsed="false">
      <c r="A45" s="14" t="s">
        <v>47</v>
      </c>
      <c r="B45" s="2" t="n">
        <v>0</v>
      </c>
      <c r="C45" s="2" t="n">
        <v>0</v>
      </c>
      <c r="D45" s="2" t="n">
        <f aca="false">+C45-B45</f>
        <v>0</v>
      </c>
    </row>
    <row r="46" customFormat="false" ht="12.75" hidden="false" customHeight="false" outlineLevel="0" collapsed="false">
      <c r="A46" s="14" t="s">
        <v>48</v>
      </c>
      <c r="B46" s="2" t="n">
        <v>0</v>
      </c>
      <c r="C46" s="2" t="n">
        <v>0</v>
      </c>
      <c r="D46" s="2" t="n">
        <f aca="false">+C46-B46</f>
        <v>0</v>
      </c>
    </row>
    <row r="47" customFormat="false" ht="12.75" hidden="false" customHeight="false" outlineLevel="0" collapsed="false">
      <c r="A47" s="14" t="s">
        <v>49</v>
      </c>
      <c r="B47" s="2" t="n">
        <v>-79</v>
      </c>
      <c r="C47" s="2" t="n">
        <v>-79</v>
      </c>
      <c r="D47" s="2" t="n">
        <f aca="false">+C47-B47</f>
        <v>0</v>
      </c>
    </row>
    <row r="48" customFormat="false" ht="12.75" hidden="false" customHeight="false" outlineLevel="0" collapsed="false">
      <c r="A48" s="14" t="s">
        <v>50</v>
      </c>
      <c r="B48" s="2" t="n">
        <v>1</v>
      </c>
      <c r="C48" s="2" t="n">
        <v>1</v>
      </c>
      <c r="D48" s="2" t="n">
        <f aca="false">+C48-B48</f>
        <v>0</v>
      </c>
    </row>
    <row r="49" customFormat="false" ht="12.75" hidden="false" customHeight="false" outlineLevel="0" collapsed="false">
      <c r="A49" s="14" t="s">
        <v>51</v>
      </c>
      <c r="B49" s="2" t="n">
        <v>8</v>
      </c>
      <c r="C49" s="2" t="n">
        <v>0</v>
      </c>
      <c r="D49" s="2" t="n">
        <f aca="false">+C49-B49</f>
        <v>-8</v>
      </c>
      <c r="F49" s="1" t="s">
        <v>52</v>
      </c>
    </row>
    <row r="50" customFormat="false" ht="13.5" hidden="false" customHeight="false" outlineLevel="0" collapsed="false">
      <c r="A50" s="13" t="s">
        <v>53</v>
      </c>
      <c r="B50" s="11" t="n">
        <f aca="false">SUM(B43:B49)</f>
        <v>-122.5</v>
      </c>
      <c r="C50" s="11" t="n">
        <f aca="false">SUM(C43:C49)</f>
        <v>-69.25</v>
      </c>
      <c r="D50" s="11" t="n">
        <f aca="false">SUM(D43:D49)</f>
        <v>53.25</v>
      </c>
      <c r="E50" s="11"/>
    </row>
    <row r="51" customFormat="false" ht="12.75" hidden="false" customHeight="false" outlineLevel="0" collapsed="false">
      <c r="A51" s="8"/>
    </row>
    <row r="52" customFormat="false" ht="12.75" hidden="false" customHeight="false" outlineLevel="0" collapsed="false">
      <c r="A52" s="13" t="s">
        <v>54</v>
      </c>
    </row>
    <row r="53" customFormat="false" ht="12.75" hidden="false" customHeight="false" outlineLevel="0" collapsed="false">
      <c r="A53" s="14" t="s">
        <v>45</v>
      </c>
      <c r="B53" s="2" t="n">
        <f aca="false">B35*0.35</f>
        <v>95.2</v>
      </c>
      <c r="C53" s="2" t="n">
        <f aca="false">C35*0.35</f>
        <v>33.95</v>
      </c>
      <c r="D53" s="2" t="n">
        <f aca="false">+C53-B53</f>
        <v>-61.25</v>
      </c>
    </row>
    <row r="54" customFormat="false" ht="12.75" hidden="false" customHeight="false" outlineLevel="0" collapsed="false">
      <c r="A54" s="14" t="s">
        <v>46</v>
      </c>
      <c r="B54" s="2" t="n">
        <v>0</v>
      </c>
      <c r="C54" s="2" t="n">
        <v>0</v>
      </c>
      <c r="D54" s="2" t="n">
        <f aca="false">+C54-B54</f>
        <v>0</v>
      </c>
    </row>
    <row r="55" customFormat="false" ht="12.75" hidden="false" customHeight="false" outlineLevel="0" collapsed="false">
      <c r="A55" s="14" t="s">
        <v>47</v>
      </c>
      <c r="B55" s="2" t="n">
        <v>0</v>
      </c>
      <c r="C55" s="2" t="n">
        <v>0</v>
      </c>
      <c r="D55" s="2" t="n">
        <f aca="false">+C55-B55</f>
        <v>0</v>
      </c>
    </row>
    <row r="56" customFormat="false" ht="12.75" hidden="false" customHeight="false" outlineLevel="0" collapsed="false">
      <c r="A56" s="14" t="s">
        <v>48</v>
      </c>
      <c r="B56" s="2" t="n">
        <v>0</v>
      </c>
      <c r="C56" s="2" t="n">
        <v>0</v>
      </c>
      <c r="D56" s="2" t="n">
        <f aca="false">+C56-B56</f>
        <v>0</v>
      </c>
    </row>
    <row r="57" customFormat="false" ht="12.75" hidden="false" customHeight="false" outlineLevel="0" collapsed="false">
      <c r="A57" s="14" t="s">
        <v>55</v>
      </c>
      <c r="B57" s="2" t="n">
        <v>0</v>
      </c>
      <c r="C57" s="2" t="n">
        <v>0</v>
      </c>
      <c r="D57" s="2" t="n">
        <f aca="false">+C57-B57</f>
        <v>0</v>
      </c>
    </row>
    <row r="58" customFormat="false" ht="12.75" hidden="false" customHeight="false" outlineLevel="0" collapsed="false">
      <c r="A58" s="14" t="s">
        <v>49</v>
      </c>
      <c r="B58" s="2" t="n">
        <v>79</v>
      </c>
      <c r="C58" s="2" t="n">
        <v>79</v>
      </c>
      <c r="D58" s="2" t="n">
        <f aca="false">+C58-B58</f>
        <v>0</v>
      </c>
    </row>
    <row r="59" customFormat="false" ht="12.75" hidden="false" customHeight="false" outlineLevel="0" collapsed="false">
      <c r="A59" s="14" t="s">
        <v>56</v>
      </c>
      <c r="B59" s="2" t="n">
        <v>0</v>
      </c>
      <c r="C59" s="2" t="n">
        <v>0</v>
      </c>
      <c r="D59" s="2" t="n">
        <f aca="false">+C59-B59</f>
        <v>0</v>
      </c>
    </row>
    <row r="60" customFormat="false" ht="12.75" hidden="false" customHeight="false" outlineLevel="0" collapsed="false">
      <c r="A60" s="14" t="s">
        <v>50</v>
      </c>
      <c r="B60" s="2" t="n">
        <v>5</v>
      </c>
      <c r="C60" s="2" t="n">
        <v>5</v>
      </c>
      <c r="D60" s="2" t="n">
        <f aca="false">+C60-B60</f>
        <v>0</v>
      </c>
    </row>
    <row r="61" customFormat="false" ht="12.75" hidden="false" customHeight="false" outlineLevel="0" collapsed="false">
      <c r="A61" s="14" t="s">
        <v>51</v>
      </c>
      <c r="B61" s="2" t="n">
        <v>10</v>
      </c>
      <c r="C61" s="2" t="n">
        <v>27</v>
      </c>
      <c r="D61" s="2" t="n">
        <f aca="false">+C61-B61</f>
        <v>17</v>
      </c>
      <c r="F61" s="1" t="s">
        <v>52</v>
      </c>
    </row>
    <row r="62" customFormat="false" ht="13.5" hidden="false" customHeight="false" outlineLevel="0" collapsed="false">
      <c r="A62" s="13" t="s">
        <v>57</v>
      </c>
      <c r="B62" s="11" t="n">
        <f aca="false">SUM(B53:B61)</f>
        <v>189.2</v>
      </c>
      <c r="C62" s="11" t="n">
        <f aca="false">SUM(C53:C61)</f>
        <v>144.95</v>
      </c>
      <c r="D62" s="11" t="n">
        <f aca="false">SUM(D53:D61)</f>
        <v>-44.25</v>
      </c>
      <c r="E62" s="11"/>
    </row>
    <row r="63" customFormat="false" ht="12.75" hidden="false" customHeight="false" outlineLevel="0" collapsed="false">
      <c r="A63" s="15"/>
    </row>
    <row r="64" customFormat="false" ht="12.75" hidden="false" customHeight="false" outlineLevel="0" collapsed="false">
      <c r="A64" s="13" t="s">
        <v>58</v>
      </c>
      <c r="B64" s="2" t="n">
        <f aca="false">B50+B62</f>
        <v>66.7</v>
      </c>
      <c r="C64" s="2" t="n">
        <f aca="false">C50+C62</f>
        <v>75.7</v>
      </c>
      <c r="D64" s="2" t="n">
        <f aca="false">D50+D62</f>
        <v>9.00000000000001</v>
      </c>
    </row>
    <row r="65" customFormat="false" ht="12.75" hidden="false" customHeight="false" outlineLevel="0" collapsed="false">
      <c r="A65" s="16"/>
    </row>
    <row r="66" customFormat="false" ht="12.75" hidden="false" customHeight="false" outlineLevel="0" collapsed="false">
      <c r="A66" s="13" t="s">
        <v>59</v>
      </c>
      <c r="B66" s="17" t="n">
        <f aca="false">B10+B64</f>
        <v>-102.3</v>
      </c>
      <c r="C66" s="17" t="n">
        <f aca="false">C10+C64</f>
        <v>-113.3</v>
      </c>
      <c r="D66" s="2" t="n">
        <f aca="false">+C66-B66</f>
        <v>-11</v>
      </c>
      <c r="E66" s="18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2.75" hidden="false" customHeight="false" outlineLevel="0" collapsed="false">
      <c r="A67" s="16"/>
      <c r="B67" s="6"/>
      <c r="C67" s="6"/>
      <c r="D67" s="6"/>
      <c r="E67" s="6"/>
    </row>
    <row r="68" customFormat="false" ht="12.75" hidden="false" customHeight="false" outlineLevel="0" collapsed="false">
      <c r="A68" s="20" t="s">
        <v>60</v>
      </c>
      <c r="B68" s="21" t="n">
        <f aca="false">-B64/B10</f>
        <v>0.394674556213018</v>
      </c>
      <c r="C68" s="21" t="n">
        <f aca="false">-C64/C10</f>
        <v>0.4005291005291</v>
      </c>
      <c r="D68" s="21" t="n">
        <f aca="false">+C68-B68</f>
        <v>0.00585454431608279</v>
      </c>
    </row>
    <row r="69" customFormat="false" ht="12.75" hidden="false" customHeight="false" outlineLevel="0" collapsed="false">
      <c r="A69" s="15"/>
      <c r="C69" s="22"/>
    </row>
    <row r="70" customFormat="false" ht="12.75" hidden="false" customHeight="false" outlineLevel="0" collapsed="false">
      <c r="A70" s="15"/>
      <c r="B70" s="22"/>
    </row>
    <row r="71" customFormat="false" ht="12.75" hidden="false" customHeight="false" outlineLevel="0" collapsed="false">
      <c r="A71" s="23"/>
    </row>
    <row r="72" customFormat="false" ht="12.75" hidden="false" customHeight="false" outlineLevel="0" collapsed="false">
      <c r="A72" s="24" t="s">
        <v>61</v>
      </c>
    </row>
    <row r="73" customFormat="false" ht="12.75" hidden="false" customHeight="false" outlineLevel="0" collapsed="false">
      <c r="A73" s="15"/>
    </row>
    <row r="74" customFormat="false" ht="12.75" hidden="false" customHeight="false" outlineLevel="0" collapsed="false">
      <c r="A74" s="25" t="s">
        <v>62</v>
      </c>
      <c r="F74" s="15"/>
    </row>
    <row r="75" customFormat="false" ht="12.75" hidden="false" customHeight="false" outlineLevel="0" collapsed="false">
      <c r="A75" s="25"/>
      <c r="F75" s="15"/>
    </row>
    <row r="76" customFormat="false" ht="12.75" hidden="false" customHeight="false" outlineLevel="0" collapsed="false">
      <c r="A76" s="15" t="s">
        <v>63</v>
      </c>
      <c r="F76" s="15"/>
    </row>
    <row r="77" customFormat="false" ht="12.75" hidden="false" customHeight="false" outlineLevel="0" collapsed="false">
      <c r="A77" s="15" t="s">
        <v>64</v>
      </c>
      <c r="F77" s="15"/>
    </row>
    <row r="78" customFormat="false" ht="12.75" hidden="false" customHeight="false" outlineLevel="0" collapsed="false">
      <c r="A78" s="15" t="s">
        <v>65</v>
      </c>
      <c r="F78" s="15"/>
    </row>
    <row r="79" customFormat="false" ht="12.75" hidden="false" customHeight="false" outlineLevel="0" collapsed="false">
      <c r="A79" s="18" t="s">
        <v>66</v>
      </c>
      <c r="C79" s="2" t="s">
        <v>67</v>
      </c>
      <c r="F79" s="1" t="s">
        <v>67</v>
      </c>
    </row>
    <row r="80" customFormat="false" ht="13.5" hidden="false" customHeight="true" outlineLevel="0" collapsed="false">
      <c r="A80" s="18" t="s">
        <v>68</v>
      </c>
      <c r="C80" s="2" t="n">
        <v>-20</v>
      </c>
    </row>
    <row r="81" customFormat="false" ht="13.5" hidden="false" customHeight="false" outlineLevel="0" collapsed="false">
      <c r="C81" s="26"/>
      <c r="F81" s="1" t="s">
        <v>67</v>
      </c>
    </row>
    <row r="82" customFormat="false" ht="12.75" hidden="false" customHeight="false" outlineLevel="0" collapsed="false">
      <c r="A82" s="8" t="s">
        <v>69</v>
      </c>
      <c r="F82" s="1" t="s">
        <v>67</v>
      </c>
    </row>
    <row r="84" customFormat="false" ht="12.75" hidden="false" customHeight="false" outlineLevel="0" collapsed="false">
      <c r="A84" s="1" t="s">
        <v>70</v>
      </c>
    </row>
    <row r="85" customFormat="false" ht="12.75" hidden="false" customHeight="false" outlineLevel="0" collapsed="false">
      <c r="A85" s="1" t="s">
        <v>71</v>
      </c>
    </row>
    <row r="86" customFormat="false" ht="12.75" hidden="false" customHeight="false" outlineLevel="0" collapsed="false">
      <c r="A86" s="1" t="s">
        <v>72</v>
      </c>
      <c r="C86" s="2" t="s">
        <v>67</v>
      </c>
    </row>
    <row r="87" customFormat="false" ht="12.75" hidden="false" customHeight="false" outlineLevel="0" collapsed="false">
      <c r="A87" s="1" t="s">
        <v>73</v>
      </c>
    </row>
    <row r="88" customFormat="false" ht="12.75" hidden="false" customHeight="false" outlineLevel="0" collapsed="false">
      <c r="A88" s="1" t="s">
        <v>74</v>
      </c>
    </row>
    <row r="89" customFormat="false" ht="12.75" hidden="false" customHeight="false" outlineLevel="0" collapsed="false">
      <c r="A89" s="1" t="s">
        <v>75</v>
      </c>
      <c r="C89" s="2" t="n">
        <v>-12</v>
      </c>
    </row>
    <row r="91" customFormat="false" ht="12.75" hidden="false" customHeight="false" outlineLevel="0" collapsed="false">
      <c r="A91" s="1" t="s">
        <v>76</v>
      </c>
    </row>
    <row r="92" customFormat="false" ht="12.75" hidden="false" customHeight="false" outlineLevel="0" collapsed="false">
      <c r="A92" s="1" t="s">
        <v>77</v>
      </c>
      <c r="C92" s="2" t="s">
        <v>67</v>
      </c>
    </row>
    <row r="93" customFormat="false" ht="12.75" hidden="false" customHeight="false" outlineLevel="0" collapsed="false">
      <c r="A93" s="1" t="s">
        <v>78</v>
      </c>
      <c r="C93" s="2" t="n">
        <v>-14</v>
      </c>
    </row>
    <row r="94" customFormat="false" ht="12.75" hidden="false" customHeight="false" outlineLevel="0" collapsed="false">
      <c r="A94" s="1" t="s">
        <v>79</v>
      </c>
    </row>
    <row r="95" customFormat="false" ht="12.75" hidden="false" customHeight="false" outlineLevel="0" collapsed="false">
      <c r="A95" s="1" t="s">
        <v>80</v>
      </c>
      <c r="C95" s="2" t="n">
        <v>5</v>
      </c>
    </row>
    <row r="96" customFormat="false" ht="13.5" hidden="false" customHeight="false" outlineLevel="0" collapsed="false">
      <c r="A96" s="1" t="s">
        <v>81</v>
      </c>
      <c r="C96" s="27" t="n">
        <f aca="false">SUM(C86:C95)</f>
        <v>-21</v>
      </c>
    </row>
    <row r="97" customFormat="false" ht="13.5" hidden="false" customHeight="false" outlineLevel="0" collapsed="false"/>
    <row r="98" customFormat="false" ht="12.75" hidden="false" customHeight="false" outlineLevel="0" collapsed="false">
      <c r="A98" s="8" t="s">
        <v>82</v>
      </c>
    </row>
    <row r="99" customFormat="false" ht="12.75" hidden="false" customHeight="false" outlineLevel="0" collapsed="false">
      <c r="A99" s="1" t="s">
        <v>83</v>
      </c>
    </row>
    <row r="101" customFormat="false" ht="12.75" hidden="false" customHeight="false" outlineLevel="0" collapsed="false">
      <c r="A101" s="8" t="s">
        <v>84</v>
      </c>
    </row>
    <row r="102" customFormat="false" ht="12.75" hidden="false" customHeight="false" outlineLevel="0" collapsed="false">
      <c r="A102" s="1" t="s">
        <v>85</v>
      </c>
    </row>
    <row r="104" customFormat="false" ht="12.75" hidden="false" customHeight="false" outlineLevel="0" collapsed="false">
      <c r="A104" s="8" t="s">
        <v>86</v>
      </c>
    </row>
    <row r="105" customFormat="false" ht="12.75" hidden="false" customHeight="false" outlineLevel="0" collapsed="false">
      <c r="A105" s="1" t="s">
        <v>87</v>
      </c>
    </row>
    <row r="106" customFormat="false" ht="12.75" hidden="false" customHeight="false" outlineLevel="0" collapsed="false">
      <c r="A106" s="8"/>
    </row>
    <row r="107" customFormat="false" ht="12.75" hidden="false" customHeight="false" outlineLevel="0" collapsed="false">
      <c r="A107" s="8"/>
    </row>
    <row r="109" customFormat="false" ht="12.75" hidden="false" customHeight="false" outlineLevel="0" collapsed="false">
      <c r="A109" s="28" t="str">
        <f aca="true">CELL("Filename",A1)</f>
        <v>'file:///mnt/12tb/@roms/datasets/enron/EDRM Enron Email Data Set v2 XML/filtered-attachments/xls/RETAIL4_1CE_2CE_variance_analysis.xls'#$RETAIL4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9" topLeftCell="BM10" activePane="bottomLeft" state="frozen"/>
      <selection pane="topLeft" activeCell="A1" activeCellId="0" sqref="A1"/>
      <selection pane="bottomLeft" activeCell="A44" activeCellId="0" sqref="A44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88</v>
      </c>
      <c r="F1" s="4" t="n">
        <f aca="true">NOW()</f>
        <v>45926.8850357931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2" t="n">
        <v>830</v>
      </c>
      <c r="C10" s="2" t="n">
        <v>762</v>
      </c>
      <c r="D10" s="2" t="n">
        <f aca="false">+C10-B10</f>
        <v>-68</v>
      </c>
      <c r="F10" s="1" t="s">
        <v>89</v>
      </c>
    </row>
    <row r="12" customFormat="false" ht="12.75" hidden="false" customHeight="false" outlineLevel="0" collapsed="false">
      <c r="A12" s="7" t="s">
        <v>12</v>
      </c>
    </row>
    <row r="13" customFormat="false" ht="12.75" hidden="false" customHeight="false" outlineLevel="0" collapsed="false">
      <c r="A13" s="9" t="s">
        <v>13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9" t="s">
        <v>14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75" hidden="false" customHeight="false" outlineLevel="0" collapsed="false">
      <c r="A15" s="9" t="s">
        <v>15</v>
      </c>
      <c r="B15" s="2" t="n">
        <v>0</v>
      </c>
      <c r="C15" s="2" t="n">
        <v>0</v>
      </c>
      <c r="D15" s="2" t="n">
        <f aca="false">+C15-B15</f>
        <v>0</v>
      </c>
    </row>
    <row r="16" customFormat="false" ht="12.75" hidden="false" customHeight="false" outlineLevel="0" collapsed="false">
      <c r="A16" s="9" t="s">
        <v>17</v>
      </c>
      <c r="B16" s="2" t="n">
        <v>0</v>
      </c>
      <c r="C16" s="2" t="n">
        <v>0</v>
      </c>
      <c r="D16" s="2" t="n">
        <f aca="false">+C16-B16</f>
        <v>0</v>
      </c>
    </row>
    <row r="17" customFormat="false" ht="12.75" hidden="false" customHeight="false" outlineLevel="0" collapsed="false">
      <c r="A17" s="9" t="s">
        <v>18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75" hidden="false" customHeight="false" outlineLevel="0" collapsed="false">
      <c r="A18" s="9" t="s">
        <v>90</v>
      </c>
      <c r="B18" s="2" t="n">
        <v>0</v>
      </c>
      <c r="C18" s="2" t="n">
        <v>-20</v>
      </c>
      <c r="D18" s="2" t="n">
        <f aca="false">+C18-B18</f>
        <v>-20</v>
      </c>
      <c r="F18" s="1" t="s">
        <v>11</v>
      </c>
    </row>
    <row r="19" customFormat="false" ht="12.75" hidden="false" customHeight="false" outlineLevel="0" collapsed="false">
      <c r="A19" s="9" t="s">
        <v>91</v>
      </c>
      <c r="B19" s="2" t="n">
        <v>0</v>
      </c>
      <c r="C19" s="2" t="n">
        <v>5</v>
      </c>
      <c r="D19" s="2" t="n">
        <f aca="false">+C19-B19</f>
        <v>5</v>
      </c>
      <c r="F19" s="1" t="s">
        <v>11</v>
      </c>
    </row>
    <row r="20" customFormat="false" ht="12.75" hidden="false" customHeight="false" outlineLevel="0" collapsed="false">
      <c r="A20" s="8" t="s">
        <v>23</v>
      </c>
      <c r="B20" s="10" t="n">
        <f aca="false">SUM(B13:B19)</f>
        <v>0</v>
      </c>
      <c r="C20" s="10" t="n">
        <f aca="false">SUM(C13:C19)</f>
        <v>-15</v>
      </c>
      <c r="D20" s="10" t="n">
        <f aca="false">SUM(D13:D19)</f>
        <v>-15</v>
      </c>
    </row>
    <row r="22" customFormat="false" ht="12.75" hidden="false" customHeight="false" outlineLevel="0" collapsed="false">
      <c r="A22" s="7" t="s">
        <v>24</v>
      </c>
    </row>
    <row r="23" customFormat="false" ht="12.75" hidden="false" customHeight="false" outlineLevel="0" collapsed="false">
      <c r="A23" s="9" t="s">
        <v>25</v>
      </c>
      <c r="B23" s="2" t="n">
        <v>0</v>
      </c>
      <c r="C23" s="2" t="n">
        <v>-1</v>
      </c>
      <c r="D23" s="2" t="n">
        <f aca="false">+C23-B23</f>
        <v>-1</v>
      </c>
      <c r="F23" s="1" t="s">
        <v>92</v>
      </c>
    </row>
    <row r="24" customFormat="false" ht="12.75" hidden="false" customHeight="false" outlineLevel="0" collapsed="false">
      <c r="A24" s="9" t="s">
        <v>27</v>
      </c>
      <c r="B24" s="2" t="n">
        <v>0</v>
      </c>
      <c r="C24" s="2" t="n">
        <v>0</v>
      </c>
      <c r="D24" s="2" t="n">
        <f aca="false">+C24-B24</f>
        <v>0</v>
      </c>
    </row>
    <row r="25" customFormat="false" ht="12.75" hidden="false" customHeight="false" outlineLevel="0" collapsed="false">
      <c r="A25" s="9" t="s">
        <v>18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75" hidden="false" customHeight="false" outlineLevel="0" collapsed="false">
      <c r="A26" s="9" t="s">
        <v>28</v>
      </c>
      <c r="B26" s="2" t="n">
        <v>-249</v>
      </c>
      <c r="C26" s="2" t="n">
        <v>165</v>
      </c>
      <c r="D26" s="2" t="n">
        <f aca="false">+C26-B26</f>
        <v>414</v>
      </c>
      <c r="F26" s="1" t="s">
        <v>16</v>
      </c>
    </row>
    <row r="27" customFormat="false" ht="12.75" hidden="false" customHeight="false" outlineLevel="0" collapsed="false">
      <c r="A27" s="9" t="s">
        <v>30</v>
      </c>
      <c r="B27" s="2" t="n">
        <v>0</v>
      </c>
      <c r="C27" s="2" t="n">
        <v>0</v>
      </c>
      <c r="D27" s="2" t="n">
        <f aca="false">+C27-B27</f>
        <v>0</v>
      </c>
    </row>
    <row r="28" customFormat="false" ht="12.75" hidden="false" customHeight="false" outlineLevel="0" collapsed="false">
      <c r="A28" s="9" t="s">
        <v>93</v>
      </c>
      <c r="B28" s="2" t="n">
        <v>0</v>
      </c>
      <c r="C28" s="2" t="n">
        <v>-8</v>
      </c>
      <c r="D28" s="2" t="n">
        <f aca="false">+C28-B28</f>
        <v>-8</v>
      </c>
      <c r="F28" s="1" t="s">
        <v>94</v>
      </c>
    </row>
    <row r="29" customFormat="false" ht="12.75" hidden="false" customHeight="false" outlineLevel="0" collapsed="false">
      <c r="A29" s="9" t="s">
        <v>95</v>
      </c>
      <c r="B29" s="2" t="n">
        <v>0</v>
      </c>
      <c r="C29" s="2" t="n">
        <v>4</v>
      </c>
      <c r="D29" s="2" t="n">
        <f aca="false">+C29-B29</f>
        <v>4</v>
      </c>
      <c r="F29" s="29" t="s">
        <v>96</v>
      </c>
    </row>
    <row r="30" customFormat="false" ht="12.75" hidden="false" customHeight="false" outlineLevel="0" collapsed="false">
      <c r="A30" s="8" t="s">
        <v>40</v>
      </c>
      <c r="B30" s="10" t="n">
        <f aca="false">SUM(B23:B29)</f>
        <v>-249</v>
      </c>
      <c r="C30" s="10" t="n">
        <f aca="false">SUM(C23:C29)</f>
        <v>160</v>
      </c>
      <c r="D30" s="10" t="n">
        <f aca="false">SUM(D23:D29)</f>
        <v>409</v>
      </c>
    </row>
    <row r="32" customFormat="false" ht="12.75" hidden="false" customHeight="false" outlineLevel="0" collapsed="false">
      <c r="A32" s="8" t="s">
        <v>41</v>
      </c>
      <c r="B32" s="10" t="n">
        <f aca="false">+B10+B20+B30</f>
        <v>581</v>
      </c>
      <c r="C32" s="10" t="n">
        <f aca="false">+C10+C20+C30</f>
        <v>907</v>
      </c>
      <c r="D32" s="10" t="n">
        <f aca="false">+D10+D20+D30</f>
        <v>326</v>
      </c>
    </row>
    <row r="34" customFormat="false" ht="12.75" hidden="false" customHeight="false" outlineLevel="0" collapsed="false">
      <c r="A34" s="1" t="s">
        <v>42</v>
      </c>
      <c r="B34" s="2" t="n">
        <v>0</v>
      </c>
      <c r="C34" s="2" t="n">
        <v>0</v>
      </c>
      <c r="D34" s="2" t="n">
        <f aca="false">+C34-B34</f>
        <v>0</v>
      </c>
    </row>
    <row r="35" customFormat="false" ht="18.6" hidden="false" customHeight="true" outlineLevel="0" collapsed="false">
      <c r="A35" s="8" t="s">
        <v>43</v>
      </c>
      <c r="B35" s="11" t="n">
        <f aca="false">+B32+B34</f>
        <v>581</v>
      </c>
      <c r="C35" s="11" t="n">
        <f aca="false">+C32+C34</f>
        <v>907</v>
      </c>
      <c r="D35" s="11" t="n">
        <f aca="false">+D32+D34</f>
        <v>326</v>
      </c>
    </row>
    <row r="36" customFormat="false" ht="12.75" hidden="false" customHeight="false" outlineLevel="0" collapsed="false">
      <c r="A36" s="12"/>
    </row>
    <row r="37" customFormat="false" ht="12.6" hidden="false" customHeight="true" outlineLevel="0" collapsed="false">
      <c r="A37" s="13" t="s">
        <v>44</v>
      </c>
    </row>
    <row r="38" customFormat="false" ht="12.75" hidden="false" customHeight="false" outlineLevel="0" collapsed="false">
      <c r="A38" s="14" t="s">
        <v>45</v>
      </c>
      <c r="B38" s="2" t="n">
        <f aca="false">B35*-0.35</f>
        <v>-203.35</v>
      </c>
      <c r="C38" s="2" t="n">
        <f aca="false">C35*-0.35</f>
        <v>-317.45</v>
      </c>
      <c r="D38" s="2" t="n">
        <f aca="false">+C38-B38</f>
        <v>-114.1</v>
      </c>
    </row>
    <row r="39" customFormat="false" ht="12.75" hidden="false" customHeight="false" outlineLevel="0" collapsed="false">
      <c r="A39" s="14" t="s">
        <v>46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75" hidden="false" customHeight="false" outlineLevel="0" collapsed="false">
      <c r="A40" s="14" t="s">
        <v>47</v>
      </c>
      <c r="B40" s="2" t="n">
        <v>0</v>
      </c>
      <c r="C40" s="2" t="n">
        <v>0</v>
      </c>
      <c r="D40" s="2" t="n">
        <f aca="false">+C40-B40</f>
        <v>0</v>
      </c>
    </row>
    <row r="41" customFormat="false" ht="12.75" hidden="false" customHeight="false" outlineLevel="0" collapsed="false">
      <c r="A41" s="14" t="s">
        <v>48</v>
      </c>
      <c r="B41" s="2" t="n">
        <v>0</v>
      </c>
      <c r="C41" s="2" t="n">
        <v>0</v>
      </c>
      <c r="D41" s="2" t="n">
        <f aca="false">+C41-B41</f>
        <v>0</v>
      </c>
    </row>
    <row r="42" customFormat="false" ht="12.75" hidden="false" customHeight="false" outlineLevel="0" collapsed="false">
      <c r="A42" s="14" t="s">
        <v>97</v>
      </c>
      <c r="B42" s="2" t="n">
        <v>91</v>
      </c>
      <c r="C42" s="2" t="n">
        <v>91</v>
      </c>
      <c r="D42" s="2" t="n">
        <f aca="false">+C42-B42</f>
        <v>0</v>
      </c>
    </row>
    <row r="43" customFormat="false" ht="12.75" hidden="false" customHeight="false" outlineLevel="0" collapsed="false">
      <c r="A43" s="14" t="s">
        <v>50</v>
      </c>
      <c r="B43" s="2" t="n">
        <v>0</v>
      </c>
      <c r="C43" s="2" t="n">
        <v>0</v>
      </c>
      <c r="D43" s="2" t="n">
        <f aca="false">+C43-B43</f>
        <v>0</v>
      </c>
    </row>
    <row r="44" customFormat="false" ht="12.75" hidden="false" customHeight="false" outlineLevel="0" collapsed="false">
      <c r="A44" s="14" t="s">
        <v>51</v>
      </c>
      <c r="B44" s="2" t="n">
        <v>0</v>
      </c>
      <c r="C44" s="2" t="n">
        <v>0</v>
      </c>
      <c r="D44" s="2" t="n">
        <f aca="false">+C44-B44</f>
        <v>0</v>
      </c>
      <c r="F44" s="1" t="s">
        <v>67</v>
      </c>
    </row>
    <row r="45" customFormat="false" ht="13.5" hidden="false" customHeight="false" outlineLevel="0" collapsed="false">
      <c r="A45" s="13" t="s">
        <v>53</v>
      </c>
      <c r="B45" s="11" t="n">
        <f aca="false">SUM(B38:B44)</f>
        <v>-112.35</v>
      </c>
      <c r="C45" s="11" t="n">
        <f aca="false">SUM(C38:C44)</f>
        <v>-226.45</v>
      </c>
      <c r="D45" s="11" t="n">
        <f aca="false">SUM(D38:D44)</f>
        <v>-114.1</v>
      </c>
      <c r="E45" s="11"/>
    </row>
    <row r="46" customFormat="false" ht="12.75" hidden="false" customHeight="false" outlineLevel="0" collapsed="false">
      <c r="A46" s="8"/>
    </row>
    <row r="47" customFormat="false" ht="12.75" hidden="false" customHeight="false" outlineLevel="0" collapsed="false">
      <c r="A47" s="13" t="s">
        <v>54</v>
      </c>
    </row>
    <row r="48" customFormat="false" ht="12.75" hidden="false" customHeight="false" outlineLevel="0" collapsed="false">
      <c r="A48" s="14" t="s">
        <v>45</v>
      </c>
      <c r="B48" s="2" t="n">
        <f aca="false">B30*0.35</f>
        <v>-87.15</v>
      </c>
      <c r="C48" s="2" t="n">
        <f aca="false">C30*0.35</f>
        <v>56</v>
      </c>
      <c r="D48" s="2" t="n">
        <f aca="false">+C48-B48</f>
        <v>143.15</v>
      </c>
      <c r="F48" s="15"/>
    </row>
    <row r="49" customFormat="false" ht="12.75" hidden="false" customHeight="false" outlineLevel="0" collapsed="false">
      <c r="A49" s="14" t="s">
        <v>46</v>
      </c>
      <c r="B49" s="2" t="n">
        <v>0</v>
      </c>
      <c r="C49" s="2" t="n">
        <v>0</v>
      </c>
      <c r="D49" s="2" t="n">
        <f aca="false">+C49-B49</f>
        <v>0</v>
      </c>
      <c r="F49" s="15"/>
    </row>
    <row r="50" customFormat="false" ht="12.75" hidden="false" customHeight="false" outlineLevel="0" collapsed="false">
      <c r="A50" s="14" t="s">
        <v>47</v>
      </c>
      <c r="B50" s="2" t="n">
        <v>0</v>
      </c>
      <c r="C50" s="2" t="n">
        <v>0</v>
      </c>
      <c r="D50" s="2" t="n">
        <f aca="false">+C50-B50</f>
        <v>0</v>
      </c>
      <c r="F50" s="15"/>
    </row>
    <row r="51" customFormat="false" ht="12.75" hidden="false" customHeight="false" outlineLevel="0" collapsed="false">
      <c r="A51" s="14" t="s">
        <v>48</v>
      </c>
      <c r="B51" s="2" t="n">
        <v>0</v>
      </c>
      <c r="C51" s="2" t="n">
        <v>0</v>
      </c>
      <c r="D51" s="2" t="n">
        <f aca="false">+C51-B51</f>
        <v>0</v>
      </c>
      <c r="F51" s="15"/>
    </row>
    <row r="52" customFormat="false" ht="12.75" hidden="false" customHeight="false" outlineLevel="0" collapsed="false">
      <c r="A52" s="14" t="s">
        <v>97</v>
      </c>
      <c r="B52" s="2" t="n">
        <v>-91</v>
      </c>
      <c r="C52" s="2" t="n">
        <v>-91</v>
      </c>
      <c r="D52" s="2" t="n">
        <f aca="false">+C52-B52</f>
        <v>0</v>
      </c>
      <c r="F52" s="15"/>
    </row>
    <row r="53" customFormat="false" ht="12.75" hidden="false" customHeight="false" outlineLevel="0" collapsed="false">
      <c r="A53" s="14" t="s">
        <v>50</v>
      </c>
      <c r="B53" s="2" t="n">
        <v>0</v>
      </c>
      <c r="C53" s="2" t="n">
        <v>0</v>
      </c>
      <c r="D53" s="2" t="n">
        <f aca="false">+C53-B53</f>
        <v>0</v>
      </c>
      <c r="F53" s="15"/>
    </row>
    <row r="54" customFormat="false" ht="12.75" hidden="false" customHeight="false" outlineLevel="0" collapsed="false">
      <c r="A54" s="14" t="s">
        <v>51</v>
      </c>
      <c r="B54" s="2" t="n">
        <v>0</v>
      </c>
      <c r="C54" s="2" t="n">
        <v>0</v>
      </c>
      <c r="D54" s="2" t="n">
        <f aca="false">+C54-B54</f>
        <v>0</v>
      </c>
      <c r="F54" s="15"/>
    </row>
    <row r="55" customFormat="false" ht="13.5" hidden="false" customHeight="false" outlineLevel="0" collapsed="false">
      <c r="A55" s="13" t="s">
        <v>57</v>
      </c>
      <c r="B55" s="11" t="n">
        <f aca="false">SUM(B48:B54)</f>
        <v>-178.15</v>
      </c>
      <c r="C55" s="11" t="n">
        <f aca="false">SUM(C48:C54)</f>
        <v>-35</v>
      </c>
      <c r="D55" s="11" t="n">
        <f aca="false">SUM(D48:D54)</f>
        <v>143.15</v>
      </c>
      <c r="E55" s="11"/>
      <c r="F55" s="15"/>
    </row>
    <row r="56" customFormat="false" ht="12.75" hidden="false" customHeight="false" outlineLevel="0" collapsed="false">
      <c r="A56" s="15"/>
      <c r="F56" s="15"/>
    </row>
    <row r="57" customFormat="false" ht="12.75" hidden="false" customHeight="false" outlineLevel="0" collapsed="false">
      <c r="A57" s="13" t="s">
        <v>58</v>
      </c>
      <c r="B57" s="2" t="n">
        <f aca="false">B45+B55</f>
        <v>-290.5</v>
      </c>
      <c r="C57" s="2" t="n">
        <f aca="false">C45+C55</f>
        <v>-261.45</v>
      </c>
      <c r="D57" s="2" t="n">
        <f aca="false">D45+D55</f>
        <v>29.05</v>
      </c>
      <c r="F57" s="15"/>
    </row>
    <row r="58" customFormat="false" ht="12.75" hidden="false" customHeight="false" outlineLevel="0" collapsed="false">
      <c r="A58" s="16"/>
      <c r="F58" s="15"/>
    </row>
    <row r="59" customFormat="false" ht="12.75" hidden="false" customHeight="false" outlineLevel="0" collapsed="false">
      <c r="A59" s="13" t="s">
        <v>59</v>
      </c>
      <c r="B59" s="17" t="n">
        <f aca="false">B10+B57</f>
        <v>539.5</v>
      </c>
      <c r="C59" s="17" t="n">
        <f aca="false">C10+C57</f>
        <v>500.55</v>
      </c>
      <c r="D59" s="2" t="n">
        <f aca="false">+C59-B59</f>
        <v>-38.95</v>
      </c>
      <c r="E59" s="18"/>
      <c r="F59" s="18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</row>
    <row r="60" customFormat="false" ht="12.75" hidden="false" customHeight="false" outlineLevel="0" collapsed="false">
      <c r="A60" s="16"/>
      <c r="B60" s="6"/>
      <c r="C60" s="6"/>
      <c r="D60" s="6"/>
      <c r="E60" s="6"/>
      <c r="F60" s="15"/>
    </row>
    <row r="61" customFormat="false" ht="12.75" hidden="false" customHeight="false" outlineLevel="0" collapsed="false">
      <c r="A61" s="20" t="s">
        <v>60</v>
      </c>
      <c r="B61" s="21" t="n">
        <f aca="false">-B57/B10</f>
        <v>0.35</v>
      </c>
      <c r="C61" s="21" t="n">
        <f aca="false">-C57/C10</f>
        <v>0.343110236220472</v>
      </c>
      <c r="D61" s="21" t="n">
        <f aca="false">+C61-B61</f>
        <v>-0.00688976377952755</v>
      </c>
      <c r="F61" s="15"/>
    </row>
    <row r="62" customFormat="false" ht="12.75" hidden="false" customHeight="false" outlineLevel="0" collapsed="false">
      <c r="A62" s="15"/>
      <c r="C62" s="22"/>
      <c r="F62" s="15"/>
    </row>
    <row r="63" customFormat="false" ht="12.75" hidden="false" customHeight="false" outlineLevel="0" collapsed="false">
      <c r="A63" s="15"/>
      <c r="B63" s="22"/>
      <c r="F63" s="15"/>
    </row>
    <row r="64" customFormat="false" ht="12.75" hidden="false" customHeight="false" outlineLevel="0" collapsed="false">
      <c r="A64" s="23"/>
      <c r="F64" s="15"/>
    </row>
    <row r="65" customFormat="false" ht="12.75" hidden="false" customHeight="false" outlineLevel="0" collapsed="false">
      <c r="A65" s="24" t="s">
        <v>61</v>
      </c>
      <c r="F65" s="15"/>
    </row>
    <row r="66" customFormat="false" ht="12.75" hidden="false" customHeight="false" outlineLevel="0" collapsed="false">
      <c r="A66" s="15"/>
      <c r="F66" s="15"/>
    </row>
    <row r="67" customFormat="false" ht="12.75" hidden="false" customHeight="false" outlineLevel="0" collapsed="false">
      <c r="A67" s="25" t="s">
        <v>98</v>
      </c>
      <c r="F67" s="15"/>
    </row>
    <row r="68" customFormat="false" ht="12.75" hidden="false" customHeight="false" outlineLevel="0" collapsed="false">
      <c r="A68" s="15" t="s">
        <v>99</v>
      </c>
      <c r="F68" s="15"/>
    </row>
    <row r="69" customFormat="false" ht="12.75" hidden="false" customHeight="false" outlineLevel="0" collapsed="false">
      <c r="A69" s="15" t="s">
        <v>100</v>
      </c>
      <c r="F69" s="15"/>
    </row>
    <row r="70" customFormat="false" ht="12.75" hidden="false" customHeight="false" outlineLevel="0" collapsed="false">
      <c r="A70" s="15" t="s">
        <v>101</v>
      </c>
      <c r="F70" s="15"/>
    </row>
    <row r="71" customFormat="false" ht="12.75" hidden="false" customHeight="false" outlineLevel="0" collapsed="false">
      <c r="A71" s="15" t="s">
        <v>102</v>
      </c>
      <c r="F71" s="15"/>
    </row>
    <row r="72" customFormat="false" ht="12.75" hidden="false" customHeight="false" outlineLevel="0" collapsed="false">
      <c r="A72" s="25"/>
      <c r="F72" s="15"/>
    </row>
    <row r="73" customFormat="false" ht="12.75" hidden="false" customHeight="false" outlineLevel="0" collapsed="false">
      <c r="A73" s="25" t="s">
        <v>103</v>
      </c>
      <c r="F73" s="15"/>
    </row>
    <row r="74" customFormat="false" ht="12.75" hidden="false" customHeight="false" outlineLevel="0" collapsed="false">
      <c r="A74" s="15"/>
      <c r="F74" s="15"/>
    </row>
    <row r="75" customFormat="false" ht="12.75" hidden="false" customHeight="false" outlineLevel="0" collapsed="false">
      <c r="A75" s="1" t="s">
        <v>104</v>
      </c>
      <c r="C75" s="30" t="n">
        <v>137</v>
      </c>
      <c r="D75" s="30"/>
      <c r="F75" s="15"/>
    </row>
    <row r="76" customFormat="false" ht="12.75" hidden="false" customHeight="false" outlineLevel="0" collapsed="false">
      <c r="A76" s="15"/>
      <c r="C76" s="30"/>
      <c r="D76" s="30"/>
      <c r="F76" s="15"/>
    </row>
    <row r="77" customFormat="false" ht="12.75" hidden="false" customHeight="false" outlineLevel="0" collapsed="false">
      <c r="A77" s="15" t="s">
        <v>105</v>
      </c>
      <c r="C77" s="30" t="n">
        <v>277</v>
      </c>
      <c r="D77" s="30"/>
      <c r="F77" s="15"/>
    </row>
    <row r="78" customFormat="false" ht="13.5" hidden="false" customHeight="false" outlineLevel="0" collapsed="false">
      <c r="A78" s="15"/>
      <c r="C78" s="31" t="n">
        <f aca="false">C75+C77</f>
        <v>414</v>
      </c>
      <c r="D78" s="30"/>
      <c r="F78" s="15"/>
    </row>
    <row r="79" customFormat="false" ht="13.5" hidden="false" customHeight="false" outlineLevel="0" collapsed="false">
      <c r="A79" s="15"/>
      <c r="C79" s="32"/>
      <c r="D79" s="30"/>
      <c r="F79" s="15"/>
    </row>
    <row r="80" customFormat="false" ht="12.75" hidden="false" customHeight="false" outlineLevel="0" collapsed="false">
      <c r="A80" s="15"/>
      <c r="C80" s="30"/>
      <c r="D80" s="30"/>
      <c r="F80" s="15"/>
    </row>
    <row r="82" customFormat="false" ht="12.75" hidden="false" customHeight="false" outlineLevel="0" collapsed="false">
      <c r="A82" s="28" t="str">
        <f aca="true">CELL("Filename",A1)</f>
        <v>'file:///mnt/12tb/@roms/datasets/enron/EDRM Enron Email Data Set v2 XML/filtered-attachments/xls/RETAIL4_1CE_2CE_variance_analysis.xls'#$WHSEES4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2000-08-04T12:07:40Z</dcterms:created>
  <dc:creator>Robert Wilcott</dc:creator>
  <dc:description/>
  <dc:language>en-US</dc:language>
  <cp:lastModifiedBy>Mary Fischer</cp:lastModifiedBy>
  <cp:lastPrinted>2001-08-02T14:13:55Z</cp:lastPrinted>
  <dcterms:modified xsi:type="dcterms:W3CDTF">2001-08-02T15:31:42Z</dcterms:modified>
  <cp:revision>0</cp:revision>
  <dc:subject/>
  <dc:title/>
</cp:coreProperties>
</file>