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13.xml" ContentType="application/vnd.openxmlformats-officedocument.spreadsheetml.comments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vmlDrawing6.vml" ContentType="application/vnd.openxmlformats-officedocument.vmlDrawing"/>
  <Override PartName="/xl/drawings/drawing6.xml" ContentType="application/vnd.openxmlformats-officedocument.drawing+xml"/>
  <Override PartName="/xl/drawings/vmlDrawing5.vml" ContentType="application/vnd.openxmlformats-officedocument.vmlDrawing"/>
  <Override PartName="/xl/drawings/drawing5.xml" ContentType="application/vnd.openxmlformats-officedocument.drawing+xml"/>
  <Override PartName="/xl/drawings/vmlDrawing4.vml" ContentType="application/vnd.openxmlformats-officedocument.vmlDrawing"/>
  <Override PartName="/xl/drawings/drawing4.xml" ContentType="application/vnd.openxmlformats-officedocument.drawing+xml"/>
  <Override PartName="/xl/drawings/vmlDrawing3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12.xml" ContentType="application/vnd.openxmlformats-officedocument.drawing+xml"/>
  <Override PartName="/xl/drawings/vmlDrawing12.vml" ContentType="application/vnd.openxmlformats-officedocument.vmlDrawing"/>
  <Override PartName="/xl/drawings/vmlDrawing11.vml" ContentType="application/vnd.openxmlformats-officedocument.vmlDrawing"/>
  <Override PartName="/xl/drawings/vmlDrawing10.vml" ContentType="application/vnd.openxmlformats-officedocument.vmlDrawing"/>
  <Override PartName="/xl/drawings/vmlDrawing9.vml" ContentType="application/vnd.openxmlformats-officedocument.vmlDrawing"/>
  <Override PartName="/xl/drawings/drawing9.xml" ContentType="application/vnd.openxmlformats-officedocument.drawing+xml"/>
  <Override PartName="/xl/drawings/vmlDrawing8.vml" ContentType="application/vnd.openxmlformats-officedocument.vmlDrawing"/>
  <Override PartName="/xl/drawings/drawing8.xml" ContentType="application/vnd.openxmlformats-officedocument.drawing+xml"/>
  <Override PartName="/xl/drawings/vmlDrawing7.vml" ContentType="application/vnd.openxmlformats-officedocument.vmlDrawing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comments1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0" activeTab="10"/>
  </bookViews>
  <sheets>
    <sheet name="0405" sheetId="1" state="hidden" r:id="rId3"/>
    <sheet name="0412" sheetId="2" state="hidden" r:id="rId4"/>
    <sheet name="0419" sheetId="3" state="hidden" r:id="rId5"/>
    <sheet name="0426" sheetId="4" state="hidden" r:id="rId6"/>
    <sheet name="0503" sheetId="5" state="hidden" r:id="rId7"/>
    <sheet name="0510" sheetId="6" state="hidden" r:id="rId8"/>
    <sheet name="0517" sheetId="7" state="hidden" r:id="rId9"/>
    <sheet name="0524" sheetId="8" state="hidden" r:id="rId10"/>
    <sheet name="0531" sheetId="9" state="hidden" r:id="rId11"/>
    <sheet name="0614" sheetId="10" state="hidden" r:id="rId12"/>
    <sheet name="Sheet1" sheetId="11" state="visible" r:id="rId13"/>
    <sheet name="0824" sheetId="12" state="visible" r:id="rId14"/>
    <sheet name="0606" sheetId="13" state="hidden" r:id="rId15"/>
  </sheets>
  <definedNames>
    <definedName function="false" hidden="false" localSheetId="0" name="_xlnm.Print_Area" vbProcedure="false">'0405'!$A$1:$L$47</definedName>
    <definedName function="false" hidden="false" localSheetId="1" name="_xlnm.Print_Area" vbProcedure="false">'0412'!$A$1:$L$62</definedName>
    <definedName function="false" hidden="false" localSheetId="2" name="_xlnm.Print_Area" vbProcedure="false">'0419'!$A$1:$Q$53</definedName>
    <definedName function="false" hidden="false" localSheetId="3" name="_xlnm.Print_Area" vbProcedure="false">'0426'!$A$1:$Q$52</definedName>
    <definedName function="false" hidden="false" localSheetId="5" name="_xlnm.Print_Area" vbProcedure="false">'0510'!$A$1:$L$51</definedName>
    <definedName function="false" hidden="false" localSheetId="6" name="_xlnm.Print_Area" vbProcedure="false">'0517'!$A$1:$L$53</definedName>
    <definedName function="false" hidden="false" localSheetId="7" name="_xlnm.Print_Area" vbProcedure="false">'0524'!$A$1:$L$51</definedName>
    <definedName function="false" hidden="false" localSheetId="8" name="_xlnm.Print_Area" vbProcedure="false">'0531'!$A$1:$L$52</definedName>
    <definedName function="false" hidden="false" localSheetId="12" name="_xlnm.Print_Area" vbProcedure="false">'0606'!$A$1:$L$52</definedName>
    <definedName function="false" hidden="false" localSheetId="11" name="_xlnm.Print_Area" vbProcedure="false">'0824'!$A$1:$Q$96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4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16</xdr:col>
                <xdr:colOff>16</xdr:colOff>
                <xdr:row>58</xdr:row>
                <xdr:rowOff>32</xdr:rowOff>
              </xdr:from>
              <xdr:to>
                <xdr:col>18</xdr:col>
                <xdr:colOff>16</xdr:colOff>
                <xdr:row>67</xdr:row>
                <xdr:rowOff>1</xdr:rowOff>
              </xdr:to>
            </anchor>
          </commentPr>
        </mc:Choice>
        <mc:Fallback/>
      </mc:AlternateContent>
    </comment>
  </commentList>
</comments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35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27</xdr:row>
                <xdr:rowOff>27</xdr:rowOff>
              </xdr:from>
              <xdr:to>
                <xdr:col>18</xdr:col>
                <xdr:colOff>37</xdr:colOff>
                <xdr:row>47</xdr:row>
                <xdr:rowOff>26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53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348</xdr:colOff>
                <xdr:row>27</xdr:row>
                <xdr:rowOff>79</xdr:rowOff>
              </xdr:from>
              <xdr:to>
                <xdr:col>11</xdr:col>
                <xdr:colOff>65</xdr:colOff>
                <xdr:row>90</xdr:row>
                <xdr:rowOff>16</xdr:rowOff>
              </xdr:to>
            </anchor>
          </commentPr>
        </mc:Choice>
        <mc:Fallback/>
      </mc:AlternateContent>
    </comment>
  </commentList>
</comments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35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26</xdr:row>
                <xdr:rowOff>36</xdr:rowOff>
              </xdr:from>
              <xdr:to>
                <xdr:col>18</xdr:col>
                <xdr:colOff>37</xdr:colOff>
                <xdr:row>46</xdr:row>
                <xdr:rowOff>72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4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16</xdr:col>
                <xdr:colOff>16</xdr:colOff>
                <xdr:row>29</xdr:row>
                <xdr:rowOff>14</xdr:rowOff>
              </xdr:from>
              <xdr:to>
                <xdr:col>17</xdr:col>
                <xdr:colOff>-193</xdr:colOff>
                <xdr:row>51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41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48</xdr:row>
                <xdr:rowOff>36</xdr:rowOff>
              </xdr:from>
              <xdr:to>
                <xdr:col>16</xdr:col>
                <xdr:colOff>128</xdr:colOff>
                <xdr:row>58</xdr:row>
                <xdr:rowOff>14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4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31</xdr:row>
                <xdr:rowOff>2</xdr:rowOff>
              </xdr:from>
              <xdr:to>
                <xdr:col>16</xdr:col>
                <xdr:colOff>128</xdr:colOff>
                <xdr:row>53</xdr:row>
                <xdr:rowOff>25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4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31</xdr:row>
                <xdr:rowOff>18</xdr:rowOff>
              </xdr:from>
              <xdr:to>
                <xdr:col>19</xdr:col>
                <xdr:colOff>59</xdr:colOff>
                <xdr:row>55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37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45</xdr:row>
                <xdr:rowOff>18</xdr:rowOff>
              </xdr:from>
              <xdr:to>
                <xdr:col>19</xdr:col>
                <xdr:colOff>59</xdr:colOff>
                <xdr:row>55</xdr:row>
                <xdr:rowOff>23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35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43</xdr:row>
                <xdr:rowOff>61</xdr:rowOff>
              </xdr:from>
              <xdr:to>
                <xdr:col>19</xdr:col>
                <xdr:colOff>59</xdr:colOff>
                <xdr:row>52</xdr:row>
                <xdr:rowOff>11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35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26</xdr:row>
                <xdr:rowOff>36</xdr:rowOff>
              </xdr:from>
              <xdr:to>
                <xdr:col>18</xdr:col>
                <xdr:colOff>37</xdr:colOff>
                <xdr:row>47</xdr:row>
                <xdr:rowOff>32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35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27</xdr:row>
                <xdr:rowOff>18</xdr:rowOff>
              </xdr:from>
              <xdr:to>
                <xdr:col>18</xdr:col>
                <xdr:colOff>37</xdr:colOff>
                <xdr:row>47</xdr:row>
                <xdr:rowOff>24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<sst xmlns="http://schemas.openxmlformats.org/spreadsheetml/2006/main" count="2330" uniqueCount="233">
  <si>
    <t xml:space="preserve">E N R O N   N O R T H   A M E R I C A</t>
  </si>
  <si>
    <t xml:space="preserve">East Power                                          April 5, 2001</t>
  </si>
  <si>
    <t xml:space="preserve">DEAL/ OPPORTUNITY</t>
  </si>
  <si>
    <t xml:space="preserve">QUARTER</t>
  </si>
  <si>
    <t xml:space="preserve">ORIGINATION TEAM</t>
  </si>
  <si>
    <t xml:space="preserve">REGION/GROUP</t>
  </si>
  <si>
    <t xml:space="preserve">DESCRIPTION</t>
  </si>
  <si>
    <t xml:space="preserve">PROBABILITY</t>
  </si>
  <si>
    <t xml:space="preserve">ESTIMATED VALUE (000's)</t>
  </si>
  <si>
    <t xml:space="preserve">Value Description</t>
  </si>
  <si>
    <t xml:space="preserve">Comments</t>
  </si>
  <si>
    <t xml:space="preserve">can't mtm service fee</t>
  </si>
  <si>
    <t xml:space="preserve">1Q01 TOTAL</t>
  </si>
  <si>
    <t xml:space="preserve">Nstar</t>
  </si>
  <si>
    <t xml:space="preserve">Q201</t>
  </si>
  <si>
    <t xml:space="preserve">Llorda</t>
  </si>
  <si>
    <t xml:space="preserve">Northeast</t>
  </si>
  <si>
    <t xml:space="preserve">Assume remaining default service needs for their residential and commercial classes</t>
  </si>
  <si>
    <t xml:space="preserve">Project Silver Oak I</t>
  </si>
  <si>
    <t xml:space="preserve">Kroll/Pagan</t>
  </si>
  <si>
    <t xml:space="preserve">Green Power Initiative:  26MW Fuel Cell Farms in Connecticut (Project also serves to begin vesting of warrants purchased in 2000-warrant/equity MTM not included here)</t>
  </si>
  <si>
    <t xml:space="preserve">We build fuel cell farms in Connecticut with state money (fuel cell=put fuel in and electricity comes out); no emissions; value decreased from $16M because we're doing half the original size; 50% probability</t>
  </si>
  <si>
    <t xml:space="preserve">New Hampshire Elec Coop</t>
  </si>
  <si>
    <t xml:space="preserve">Assume their all requirements load</t>
  </si>
  <si>
    <t xml:space="preserve">Omaha Public Power District</t>
  </si>
  <si>
    <t xml:space="preserve">Clynes</t>
  </si>
  <si>
    <t xml:space="preserve">Midwest</t>
  </si>
  <si>
    <t xml:space="preserve">Buyout of last seven years of capacity and energy contract</t>
  </si>
  <si>
    <t xml:space="preserve">BlueDog Turbines</t>
  </si>
  <si>
    <t xml:space="preserve">Booth</t>
  </si>
  <si>
    <t xml:space="preserve">Development</t>
  </si>
  <si>
    <t xml:space="preserve">Sale of two 7EA turbines - Total deal value is $8M with a 50% split with West Power</t>
  </si>
  <si>
    <t xml:space="preserve">Project Tex Mex</t>
  </si>
  <si>
    <t xml:space="preserve">Q101</t>
  </si>
  <si>
    <t xml:space="preserve">Tingleaf</t>
  </si>
  <si>
    <t xml:space="preserve">ERCOT</t>
  </si>
  <si>
    <t xml:space="preserve">ERCOT/Mexico Cross-Border power sale; ENA sells 15 yr firm power across HVDC tie being built in Brownsville to interconnect ERCOT/CFE.    First true interconnections of size.  Merchant transmission with LOI's for incremental synthetic positions in Mexico.  Orig to be split with Mexico Origination.</t>
  </si>
  <si>
    <t xml:space="preserve">AES</t>
  </si>
  <si>
    <t xml:space="preserve">Enron flips Haywood development site to AES with milestone payment for Interconnect Agreement with TVA</t>
  </si>
  <si>
    <t xml:space="preserve">Walton EMC</t>
  </si>
  <si>
    <t xml:space="preserve">Tapscott</t>
  </si>
  <si>
    <t xml:space="preserve">Enron sells its 50% equity interest in the Doyle project in Georgia to project partner, Walton EMC</t>
  </si>
  <si>
    <t xml:space="preserve">PSEG</t>
  </si>
  <si>
    <t xml:space="preserve">Mitro/Stevens</t>
  </si>
  <si>
    <t xml:space="preserve">Sale of Plano, IL site</t>
  </si>
  <si>
    <t xml:space="preserve">Onondaga</t>
  </si>
  <si>
    <t xml:space="preserve">Mitro</t>
  </si>
  <si>
    <t xml:space="preserve">Sale of Enron's cash flow interest</t>
  </si>
  <si>
    <t xml:space="preserve">Calvert City</t>
  </si>
  <si>
    <t xml:space="preserve">Enron sells Calvert City project in Kentucky</t>
  </si>
  <si>
    <t xml:space="preserve">Turbine Sale</t>
  </si>
  <si>
    <t xml:space="preserve">Mitro/Booth</t>
  </si>
  <si>
    <t xml:space="preserve">Sale of D5A turbine - Total deal value is $1.5M with a 50% split with West Power</t>
  </si>
  <si>
    <t xml:space="preserve">Booth/Virgo</t>
  </si>
  <si>
    <t xml:space="preserve">Enron sells one steam turbine and 161 kV transformer</t>
  </si>
  <si>
    <t xml:space="preserve">2Q01 TOTAL</t>
  </si>
  <si>
    <t xml:space="preserve">3Q01 TOTAL</t>
  </si>
  <si>
    <t xml:space="preserve">Alamac</t>
  </si>
  <si>
    <t xml:space="preserve">Q401</t>
  </si>
  <si>
    <t xml:space="preserve">Kroll</t>
  </si>
  <si>
    <t xml:space="preserve">Southeast</t>
  </si>
  <si>
    <t xml:space="preserve">Enron enters into an asset management agreement and an agency agreement to permanently sell the interests of the LLC on a percentage basis</t>
  </si>
  <si>
    <t xml:space="preserve">Purchase 2 35 MW coal-fired generators for $3.5M and sell to third party for $20-25M</t>
  </si>
  <si>
    <t xml:space="preserve">4Q01 TOTAL</t>
  </si>
  <si>
    <t xml:space="preserve">TOTAL DEALS</t>
  </si>
  <si>
    <t xml:space="preserve">Enron sells its interest in North Carolina Power Holdings</t>
  </si>
  <si>
    <t xml:space="preserve">Central Maine Power</t>
  </si>
  <si>
    <t xml:space="preserve">Llorda/Wood</t>
  </si>
  <si>
    <t xml:space="preserve">Standard offer; Taking over the utilities' obligation to supply power to their customers</t>
  </si>
  <si>
    <t xml:space="preserve">Due to deregulation, customers can choose who to service them and we are supplying power in the interim because the utility's generations are not working; 75% prob, 1-4 yr deal</t>
  </si>
  <si>
    <t xml:space="preserve">Serve 25% of their default needs for residential class</t>
  </si>
  <si>
    <t xml:space="preserve">Intergen</t>
  </si>
  <si>
    <t xml:space="preserve">Mitro/Booth/Walker</t>
  </si>
  <si>
    <t xml:space="preserve">Sale of Turbines</t>
  </si>
  <si>
    <t xml:space="preserve">43 Deals</t>
  </si>
  <si>
    <t xml:space="preserve">Various</t>
  </si>
  <si>
    <t xml:space="preserve">Deals &lt; $1M each</t>
  </si>
  <si>
    <t xml:space="preserve">Doyle</t>
  </si>
  <si>
    <t xml:space="preserve">Settlement payment with Doyle</t>
  </si>
  <si>
    <t xml:space="preserve">Adjustment to the gain for Intergen based on transfer price allocation</t>
  </si>
  <si>
    <t xml:space="preserve">CRRA</t>
  </si>
  <si>
    <t xml:space="preserve">Berstein</t>
  </si>
  <si>
    <t xml:space="preserve">Back-to-back commodity with $225M prepay</t>
  </si>
  <si>
    <t xml:space="preserve">Xcel</t>
  </si>
  <si>
    <t xml:space="preserve">Baughman</t>
  </si>
  <si>
    <t xml:space="preserve">Enron sells 100 MW capacity</t>
  </si>
  <si>
    <t xml:space="preserve">Exelon</t>
  </si>
  <si>
    <t xml:space="preserve">Hammond</t>
  </si>
  <si>
    <t xml:space="preserve">Load shape/load following to West Hub</t>
  </si>
  <si>
    <t xml:space="preserve">Northwestern</t>
  </si>
  <si>
    <t xml:space="preserve">Exclusivity fee on the GE 7EAs of $1M with a 50% split with West Origination</t>
  </si>
  <si>
    <t xml:space="preserve">Reversal of 2000 Doyle Loss</t>
  </si>
  <si>
    <t xml:space="preserve">Structuring Fees</t>
  </si>
  <si>
    <t xml:space="preserve">Jacoby</t>
  </si>
  <si>
    <t xml:space="preserve">Q1 COMPLETED DEALS</t>
  </si>
  <si>
    <t xml:space="preserve">Manitoba Hydro</t>
  </si>
  <si>
    <t xml:space="preserve">Buy 100 MW 5x16</t>
  </si>
  <si>
    <t xml:space="preserve">Buy 200 MW hourly call option, 2x24</t>
  </si>
  <si>
    <t xml:space="preserve">Sell 150 MW hurly call option, 5x16</t>
  </si>
  <si>
    <t xml:space="preserve">Q2 COMPLETED DEALS</t>
  </si>
  <si>
    <t xml:space="preserve">TOTAL COMPLETED DEALS</t>
  </si>
  <si>
    <t xml:space="preserve">Dighton</t>
  </si>
  <si>
    <t xml:space="preserve">Electric &amp; Gas L-T tolling contract, restructuring contract</t>
  </si>
  <si>
    <t xml:space="preserve">East Power                                          April 12, 2001</t>
  </si>
  <si>
    <t xml:space="preserve">Assume remaining default service needs for their residential and commercial classes.  Term, 7/1/01-6/30/02.  Size, 2.5 MM Mwh.  Nstar still undecided about how much of this load they want to lock in.</t>
  </si>
  <si>
    <t xml:space="preserve">We are acting as the default provider.  When a customer has the right to choose a provider and for whatever reason they don't, we automatically have the right to supply them with power.</t>
  </si>
  <si>
    <t xml:space="preserve">20% - Nstar still undecided about load they want to lock in, too much hassle</t>
  </si>
  <si>
    <t xml:space="preserve">Assume their all requirements load.  Term, 06/01 - 09/02.  Size, 150 W peak, 850,000 MWh.  Submitted proposal 3/23.  </t>
  </si>
  <si>
    <t xml:space="preserve">Buyout of last seven years of capacity and energy contract.  Term, Summer 02-08.  Size, 150 MW 2002-2004, 175 MW 2005, 200 MW 2006-2008.</t>
  </si>
  <si>
    <t xml:space="preserve">Sale of two 7EA turbines - Total deal value is $8M with a 50% split with West Power.  CA signed, pricing under discussion.</t>
  </si>
  <si>
    <t xml:space="preserve">Enron flips Haywood development site to AES with milestone payment for Interconnect Agreement with TVA.  Definitive agreements with AES 100% complete.  Interconnect Agreement with TVA being negotiated.  AES agreed to additional $1.2M cost savings incentive.</t>
  </si>
  <si>
    <t xml:space="preserve">Enron sells its 50% equity interest in the Doyle project in Georgia to project partner, Walton EMC.  Size, 342 MW.  On-going contact with Walton as plant issues are resolved and potential sale value is established.</t>
  </si>
  <si>
    <t xml:space="preserve">Sale of Plano, IL site.  Exclusivity agreement has been signed with PSEG.  PSEG in process of performing its due diligence.</t>
  </si>
  <si>
    <t xml:space="preserve">Las Vegas Turbines</t>
  </si>
  <si>
    <t xml:space="preserve">Sale of Las Vegas Turbines.  Total deal value was $5.7M ($2.1-East, $2.1-West and $1.5-QF)</t>
  </si>
  <si>
    <t xml:space="preserve">Sale of Enron's cash flow interest.  In process of preparing prospectus for potential customers.</t>
  </si>
  <si>
    <t xml:space="preserve">Enron sells Calvert City project in Kentucky.  Potential buyers reviewing due diligence binders.  Final CAs being prepared.</t>
  </si>
  <si>
    <t xml:space="preserve">Sale of D5A turbine - Total deal value is $1.5M with a 50% split with West Power.  Initial contact has been made with potential customers.  CAs have been signed wit several counterparties and pricing is being negotiated.</t>
  </si>
  <si>
    <t xml:space="preserve">Enron sells one steam turbine and 161 kV transformer.  In process of identifying potential customers.</t>
  </si>
  <si>
    <t xml:space="preserve">Sell 150 MW hourly call option, 5x16</t>
  </si>
  <si>
    <t xml:space="preserve">Montana Power</t>
  </si>
  <si>
    <t xml:space="preserve">Exclusivity consideration for the Westinghouse 501D5A.  Total deal value was $200k with a 50/50 split with West Orig</t>
  </si>
  <si>
    <t xml:space="preserve">Morgan Stanley</t>
  </si>
  <si>
    <t xml:space="preserve">Braddock</t>
  </si>
  <si>
    <t xml:space="preserve">ENA to buy 25MW at Fla./Ga. Border and sell 50MW into SOCO.  All firm LD, 5X16, Jul-Aug</t>
  </si>
  <si>
    <t xml:space="preserve">Split Rock Energy</t>
  </si>
  <si>
    <t xml:space="preserve">Clynes/ Sewell</t>
  </si>
  <si>
    <t xml:space="preserve">Sell 50 MW capacity</t>
  </si>
  <si>
    <t xml:space="preserve">ENA to buy 25 MW at Fla./Ga. Border.  All firm LD, 5X16, June '01</t>
  </si>
  <si>
    <t xml:space="preserve">Axia</t>
  </si>
  <si>
    <t xml:space="preserve">Valderrama</t>
  </si>
  <si>
    <t xml:space="preserve">Buy/Sell 100 MW, 5X16 into Cinergy</t>
  </si>
  <si>
    <t xml:space="preserve">EES Inc.</t>
  </si>
  <si>
    <t xml:space="preserve">Sell 7 MW, 7X24 into Duquesne</t>
  </si>
  <si>
    <t xml:space="preserve">SIGE</t>
  </si>
  <si>
    <t xml:space="preserve">Dalton</t>
  </si>
  <si>
    <t xml:space="preserve">Pending Detail</t>
  </si>
  <si>
    <t xml:space="preserve">Sewell</t>
  </si>
  <si>
    <t xml:space="preserve">Buy 50 MW, 5X16</t>
  </si>
  <si>
    <t xml:space="preserve">El Paso</t>
  </si>
  <si>
    <t xml:space="preserve">Deal value was one hundred dollars</t>
  </si>
  <si>
    <t xml:space="preserve">East Power                                          April 19, 2001</t>
  </si>
  <si>
    <t xml:space="preserve">Notes</t>
  </si>
  <si>
    <t xml:space="preserve">ICAP (Installed capacity).  In the NE, they often have to reserve capacity; they are required to have more than what their load predicts.  We're providing their load and any back up needed during peak (when demand peaks) hours (10am-5pm). 60% chance of happening</t>
  </si>
  <si>
    <t xml:space="preserve">We're buying our way out of a bad position; we're paying to get out of the contract.  The $5M represents what we're saving in the long.</t>
  </si>
  <si>
    <t xml:space="preserve">We're buying our way out of a bad position; we're paying to get out of the contract.  The $5M represents what we're saving in the long run %5m is an estimate of our position - what we paid.</t>
  </si>
  <si>
    <t xml:space="preserve">BP Energy (Green Mountain Power)</t>
  </si>
  <si>
    <t xml:space="preserve">Curry</t>
  </si>
  <si>
    <t xml:space="preserve">QSE/All Req.  Power Supply.  Estimated value to be determined.</t>
  </si>
  <si>
    <t xml:space="preserve">QSE (Qualified Scheduling Entity). We are handling the scheduling of power as well as all settlements.  We are also procuring ancilliary services on their behalf.</t>
  </si>
  <si>
    <t xml:space="preserve">Sale of Las Vegas turbines - Total deal value is $5.7M ($2.1M - East, $2.1M West and $1.5M QF)</t>
  </si>
  <si>
    <t xml:space="preserve">We have a 12.5% interest thru 6/30/08 and a 24% interest thru 12/31/19 and we're looking to sell our cash flow interest back to Aquilla so they'll fully own the plant, we're monetizing the cash flows.  We originally had a gas purchase agreeement with Onondaga and when they restructured with Niagara Mohawk, we were given the opportunity to restructure our gas purchase agreement.</t>
  </si>
  <si>
    <t xml:space="preserve">Blue Dog Turbines (Northwestern)</t>
  </si>
  <si>
    <t xml:space="preserve">Non-Refundable deposit.  Total value is $3M with a 50/50 split with West Power.</t>
  </si>
  <si>
    <t xml:space="preserve">Sale of D5A turbine - Total deal value is $1.5M with a 50% split with West Power.  Initial contact has been made with potential customers.  CAs have been signed with several counterparties and pricing is being negotiated.</t>
  </si>
  <si>
    <t xml:space="preserve">Q301</t>
  </si>
  <si>
    <t xml:space="preserve">Sale of Blue Dog Turbines.  Total deal value is $5M with a 50/50 split with West Power.</t>
  </si>
  <si>
    <t xml:space="preserve">19 Deals &lt; $1M each</t>
  </si>
  <si>
    <t xml:space="preserve">Reversal of Q1 origination that should have been granted to the Interest Rate Desk.</t>
  </si>
  <si>
    <t xml:space="preserve">Quaterly structuring fees associated with off balance sheet assets</t>
  </si>
  <si>
    <t xml:space="preserve">East Power                                          April 26, 2001</t>
  </si>
  <si>
    <t xml:space="preserve">ICAP (Installed capacity).  In the NE, they often have to reserve capacity; they are required to have more than what their load predicts.  We're providing their load and any back up needed during peak (when demand peaks) hours (10am-5pm). 60% chance of happening.  Remove per Billy Fleenor who spoke with Llorda</t>
  </si>
  <si>
    <t xml:space="preserve">QSE/All Req.  Power Supply.  </t>
  </si>
  <si>
    <t xml:space="preserve">Sale of Blue Dog Turbines.  Total deal value is $8M with a 50/50 split with West Power.  $1M was recognized in Q1.</t>
  </si>
  <si>
    <t xml:space="preserve">21 Deals &lt; $1M each</t>
  </si>
  <si>
    <t xml:space="preserve">East Power                                          May 3, 2001</t>
  </si>
  <si>
    <t xml:space="preserve">24 Deals &lt; $1M each</t>
  </si>
  <si>
    <t xml:space="preserve">Quarterly structuring fees associated with off balance sheet assets</t>
  </si>
  <si>
    <t xml:space="preserve">East Power                                          May 10, 2001</t>
  </si>
  <si>
    <t xml:space="preserve">.</t>
  </si>
  <si>
    <t xml:space="preserve">East Power                                          May 17, 2001</t>
  </si>
  <si>
    <t xml:space="preserve">East Power                                          May 24, 2001</t>
  </si>
  <si>
    <t xml:space="preserve">Sale of D5A turbine - Total deal value is $1.5M with a 50% split with West Power.  In process of identifying potential customers/talking to equipment brokers.</t>
  </si>
  <si>
    <t xml:space="preserve">East Power                                          May 31, 2001</t>
  </si>
  <si>
    <t xml:space="preserve">AIG Highstar</t>
  </si>
  <si>
    <t xml:space="preserve">Sale of a financial put option for 2001.</t>
  </si>
  <si>
    <t xml:space="preserve">East Power                                          June 14, 2001</t>
  </si>
  <si>
    <t xml:space="preserve">OPPD</t>
  </si>
  <si>
    <t xml:space="preserve">Buyout of '02 capacity contract</t>
  </si>
  <si>
    <t xml:space="preserve">East Power                                          September 6, 2001</t>
  </si>
  <si>
    <t xml:space="preserve">Services Opportunities</t>
  </si>
  <si>
    <t xml:space="preserve">Alcoa</t>
  </si>
  <si>
    <t xml:space="preserve">MidWest</t>
  </si>
  <si>
    <t xml:space="preserve">Services opportunity at Alcoa's Warrick Facility in Indiana</t>
  </si>
  <si>
    <t xml:space="preserve">Archer Daniels Midland</t>
  </si>
  <si>
    <t xml:space="preserve">Baughman/Clynes</t>
  </si>
  <si>
    <t xml:space="preserve">Energy Services trial at various facilities.</t>
  </si>
  <si>
    <t xml:space="preserve">East Power                                          October 18, 2001</t>
  </si>
  <si>
    <t xml:space="preserve">CPN Prepay</t>
  </si>
  <si>
    <t xml:space="preserve">Tricoli</t>
  </si>
  <si>
    <t xml:space="preserve">Tallahassee</t>
  </si>
  <si>
    <t xml:space="preserve">Fairley/Gimble/Piazze</t>
  </si>
  <si>
    <t xml:space="preserve">Turnkey repowering if Hopkins Plant Unit 1.</t>
  </si>
  <si>
    <t xml:space="preserve">NRG</t>
  </si>
  <si>
    <t xml:space="preserve">Asset management.</t>
  </si>
  <si>
    <t xml:space="preserve">Additional upside payment on AES site sale.</t>
  </si>
  <si>
    <t xml:space="preserve">FT. Pierce</t>
  </si>
  <si>
    <t xml:space="preserve">Failey/Gimble</t>
  </si>
  <si>
    <t xml:space="preserve">Enron Sells interest in Ft. Pierce Repowering Project to AIG</t>
  </si>
  <si>
    <t xml:space="preserve">FPLE/Calpine</t>
  </si>
  <si>
    <t xml:space="preserve">Tauton </t>
  </si>
  <si>
    <t xml:space="preserve">Llordra</t>
  </si>
  <si>
    <t xml:space="preserve">25MW Sale</t>
  </si>
  <si>
    <t xml:space="preserve">MHEB</t>
  </si>
  <si>
    <t xml:space="preserve">Long Term Service Agreement</t>
  </si>
  <si>
    <t xml:space="preserve">ETECH</t>
  </si>
  <si>
    <t xml:space="preserve">Acevedo</t>
  </si>
  <si>
    <t xml:space="preserve">Talked to C. Sherman on 9/27.  He said to leave in the current Quarter.  Listed as 20% on Lex's schedule.</t>
  </si>
  <si>
    <t xml:space="preserve">Daulton</t>
  </si>
  <si>
    <t xml:space="preserve">Service Agreement</t>
  </si>
  <si>
    <t xml:space="preserve">Forster</t>
  </si>
  <si>
    <t xml:space="preserve">1Q02 TOTAL</t>
  </si>
  <si>
    <t xml:space="preserve">Allegheny</t>
  </si>
  <si>
    <t xml:space="preserve">Kelly</t>
  </si>
  <si>
    <t xml:space="preserve">Deals &lt; $500 K each</t>
  </si>
  <si>
    <t xml:space="preserve">San Antonio</t>
  </si>
  <si>
    <t xml:space="preserve">Renewable energy sale.</t>
  </si>
  <si>
    <t xml:space="preserve">Upside payment on AES site sale.</t>
  </si>
  <si>
    <t xml:space="preserve">Sale of Blue Dog Turbines.  Revised deal value is $9.1M with a 50/50 split with West Power.  $1M was recognized in Q1 and $7 M was recognized in Q2..</t>
  </si>
  <si>
    <t xml:space="preserve">Virgo</t>
  </si>
  <si>
    <t xml:space="preserve">Sale of steam turbine. Split between East, West and S.A.</t>
  </si>
  <si>
    <t xml:space="preserve">Q3 COMPLETED DEALS</t>
  </si>
  <si>
    <t xml:space="preserve">Q4</t>
  </si>
  <si>
    <t xml:space="preserve">Ercot</t>
  </si>
  <si>
    <t xml:space="preserve">XERS</t>
  </si>
  <si>
    <t xml:space="preserve">Sempra</t>
  </si>
  <si>
    <t xml:space="preserve">Tombigbee</t>
  </si>
  <si>
    <t xml:space="preserve">Deals &lt;$50K(Midwest)</t>
  </si>
  <si>
    <t xml:space="preserve">Deals &lt;$50K(Southeast)</t>
  </si>
  <si>
    <t xml:space="preserve">Q4 COMPLETED DEALS</t>
  </si>
  <si>
    <t xml:space="preserve">East Power                                          June 6, 2001</t>
  </si>
  <si>
    <t xml:space="preserve">On justice schedule for no value</t>
  </si>
  <si>
    <t xml:space="preserve">I do not see on Justice schedule.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</si>
</sst>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/dd/yy"/>
    <numFmt numFmtId="166" formatCode="mmmm\ d&quot;, &quot;yyyy"/>
    <numFmt numFmtId="167" formatCode="_(\$* #,##0.00_);_(\$* \(#,##0.00\);_(\$* \-??_);_(@_)"/>
    <numFmt numFmtId="168" formatCode="\$#,##0"/>
    <numFmt numFmtId="169" formatCode="0%"/>
    <numFmt numFmtId="170" formatCode="_(* #,##0.00_);_(* \(#,##0.00\);_(* \-??_);_(@_)"/>
    <numFmt numFmtId="171" formatCode="\$#,##0_);[RED]&quot;($&quot;#,##0\)"/>
    <numFmt numFmtId="172" formatCode="_(* #,##0_);_(* \(#,##0\);_(* \-??_);_(@_)"/>
    <numFmt numFmtId="173" formatCode="_(\$* #,##0_);_(\$* \(#,##0\);_(\$* \-??_);_(@_)"/>
    <numFmt numFmtId="174" formatCode="[$-409]#,##0_);[RED]\(#,##0\)"/>
    <numFmt numFmtId="175" formatCode="_(* #,##0.0_);_(* \(#,##0.0\);_(* \-?_);_(@_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sz val="10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0"/>
      <name val="Arial Narrow"/>
      <family val="2"/>
    </font>
    <font>
      <b val="true"/>
      <sz val="10"/>
      <name val="Arial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FF00FF"/>
      <name val="Arial"/>
      <family val="2"/>
    </font>
    <font>
      <b val="true"/>
      <sz val="10"/>
      <color rgb="FFFF00FF"/>
      <name val="Arial Narrow"/>
      <family val="2"/>
    </font>
    <font>
      <sz val="10"/>
      <color rgb="FFFF00FF"/>
      <name val="Arial Narrow"/>
      <family val="2"/>
    </font>
    <font>
      <sz val="10"/>
      <color rgb="FF993366"/>
      <name val="Arial Narrow"/>
      <family val="2"/>
    </font>
    <font>
      <sz val="10"/>
      <color rgb="FF008080"/>
      <name val="Arial Narrow"/>
      <family val="2"/>
    </font>
    <font>
      <sz val="10"/>
      <name val="Arial"/>
      <family val="2"/>
    </font>
    <font>
      <b val="true"/>
      <sz val="10"/>
      <color rgb="FF008080"/>
      <name val="Arial"/>
      <family val="2"/>
    </font>
    <font>
      <b val="true"/>
      <sz val="10"/>
      <color rgb="FF993366"/>
      <name val="Arial"/>
      <family val="2"/>
    </font>
    <font>
      <b val="true"/>
      <sz val="10"/>
      <color rgb="FF969696"/>
      <name val="Arial"/>
      <family val="2"/>
    </font>
    <font>
      <b val="true"/>
      <sz val="10"/>
      <color rgb="FF969696"/>
      <name val="Arial Narrow"/>
      <family val="2"/>
    </font>
    <font>
      <sz val="10"/>
      <color rgb="FF969696"/>
      <name val="Arial Narrow"/>
      <family val="2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0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6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8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0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8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7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3" fontId="10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2" fillId="2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2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0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3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9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5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4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8" fillId="0" borderId="1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15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8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0" borderId="0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0" borderId="0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4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2" fontId="12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1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2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1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0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1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2" fillId="0" borderId="1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0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39600</xdr:colOff>
      <xdr:row>0</xdr:row>
      <xdr:rowOff>47160</xdr:rowOff>
    </xdr:from>
    <xdr:to>
      <xdr:col>7</xdr:col>
      <xdr:colOff>3240</xdr:colOff>
      <xdr:row>0</xdr:row>
      <xdr:rowOff>47160</xdr:rowOff>
    </xdr:to>
    <xdr:sp>
      <xdr:nvSpPr>
        <xdr:cNvPr id="0" name="Line 1"/>
        <xdr:cNvSpPr/>
      </xdr:nvSpPr>
      <xdr:spPr>
        <a:xfrm flipH="1">
          <a:off x="39600" y="47160"/>
          <a:ext cx="5365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1" name="Line 2"/>
        <xdr:cNvSpPr/>
      </xdr:nvSpPr>
      <xdr:spPr>
        <a:xfrm flipH="1">
          <a:off x="934776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2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3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4" name="Line 5"/>
        <xdr:cNvSpPr/>
      </xdr:nvSpPr>
      <xdr:spPr>
        <a:xfrm flipH="1">
          <a:off x="934776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5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54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55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56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57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58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59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60" name="Line 1"/>
        <xdr:cNvSpPr/>
      </xdr:nvSpPr>
      <xdr:spPr>
        <a:xfrm flipH="1">
          <a:off x="0" y="47160"/>
          <a:ext cx="7153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975600</xdr:colOff>
      <xdr:row>3</xdr:row>
      <xdr:rowOff>95760</xdr:rowOff>
    </xdr:to>
    <xdr:sp>
      <xdr:nvSpPr>
        <xdr:cNvPr id="61" name="Line 2"/>
        <xdr:cNvSpPr/>
      </xdr:nvSpPr>
      <xdr:spPr>
        <a:xfrm flipH="1">
          <a:off x="11140200" y="1160640"/>
          <a:ext cx="10458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62" name="Line 3"/>
        <xdr:cNvSpPr/>
      </xdr:nvSpPr>
      <xdr:spPr>
        <a:xfrm flipH="1">
          <a:off x="70034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63" name="Line 4"/>
        <xdr:cNvSpPr/>
      </xdr:nvSpPr>
      <xdr:spPr>
        <a:xfrm flipH="1">
          <a:off x="0" y="37440"/>
          <a:ext cx="7153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975600</xdr:colOff>
      <xdr:row>3</xdr:row>
      <xdr:rowOff>95760</xdr:rowOff>
    </xdr:to>
    <xdr:sp>
      <xdr:nvSpPr>
        <xdr:cNvPr id="64" name="Line 5"/>
        <xdr:cNvSpPr/>
      </xdr:nvSpPr>
      <xdr:spPr>
        <a:xfrm flipH="1">
          <a:off x="11140200" y="1160640"/>
          <a:ext cx="10458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65" name="Line 6"/>
        <xdr:cNvSpPr/>
      </xdr:nvSpPr>
      <xdr:spPr>
        <a:xfrm flipH="1">
          <a:off x="70034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66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67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68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69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70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71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39600</xdr:colOff>
      <xdr:row>0</xdr:row>
      <xdr:rowOff>47160</xdr:rowOff>
    </xdr:from>
    <xdr:to>
      <xdr:col>7</xdr:col>
      <xdr:colOff>3240</xdr:colOff>
      <xdr:row>0</xdr:row>
      <xdr:rowOff>47160</xdr:rowOff>
    </xdr:to>
    <xdr:sp>
      <xdr:nvSpPr>
        <xdr:cNvPr id="6" name="Line 1"/>
        <xdr:cNvSpPr/>
      </xdr:nvSpPr>
      <xdr:spPr>
        <a:xfrm flipH="1">
          <a:off x="39600" y="47160"/>
          <a:ext cx="5365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7" name="Line 2"/>
        <xdr:cNvSpPr/>
      </xdr:nvSpPr>
      <xdr:spPr>
        <a:xfrm flipH="1">
          <a:off x="934776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8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9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10" name="Line 5"/>
        <xdr:cNvSpPr/>
      </xdr:nvSpPr>
      <xdr:spPr>
        <a:xfrm flipH="1">
          <a:off x="934776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11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12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13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14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15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16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17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18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19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20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21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22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23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24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25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26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27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28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29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30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31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32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33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34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35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36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37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38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39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40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41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42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43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44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45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46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47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48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49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50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51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52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53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10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drawing" Target="../drawings/drawing11.xml"/><Relationship Id="rId3" Type="http://schemas.openxmlformats.org/officeDocument/2006/relationships/vmlDrawing" Target="../drawings/vmlDrawing11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drawing" Target="../drawings/drawing12.xml"/><Relationship Id="rId3" Type="http://schemas.openxmlformats.org/officeDocument/2006/relationships/vmlDrawing" Target="../drawings/vmlDrawing12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tru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false" hidden="false" outlineLevel="0" max="257" min="17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27.9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.95" hidden="false" customHeight="true" outlineLevel="0" collapsed="false">
      <c r="A11" s="23" t="s">
        <v>13</v>
      </c>
      <c r="B11" s="24"/>
      <c r="C11" s="25" t="s">
        <v>14</v>
      </c>
      <c r="E11" s="25" t="s">
        <v>15</v>
      </c>
      <c r="F11" s="25" t="s">
        <v>16</v>
      </c>
      <c r="G11" s="2"/>
      <c r="H11" s="26" t="s">
        <v>17</v>
      </c>
      <c r="I11" s="27"/>
      <c r="J11" s="28"/>
      <c r="K11" s="27"/>
      <c r="L11" s="29" t="n">
        <v>15000</v>
      </c>
      <c r="M11" s="2"/>
      <c r="N11" s="2"/>
      <c r="O11" s="2"/>
      <c r="P11" s="3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65.25" hidden="false" customHeight="true" outlineLevel="0" collapsed="false">
      <c r="A12" s="23" t="s">
        <v>18</v>
      </c>
      <c r="B12" s="27"/>
      <c r="C12" s="25" t="s">
        <v>14</v>
      </c>
      <c r="D12" s="47"/>
      <c r="E12" s="25" t="s">
        <v>19</v>
      </c>
      <c r="F12" s="25" t="s">
        <v>16</v>
      </c>
      <c r="G12" s="47"/>
      <c r="H12" s="47" t="s">
        <v>20</v>
      </c>
      <c r="I12" s="27"/>
      <c r="J12" s="28"/>
      <c r="K12" s="27"/>
      <c r="L12" s="29" t="n">
        <v>9000</v>
      </c>
      <c r="M12" s="2"/>
      <c r="N12" s="2"/>
      <c r="O12" s="2"/>
      <c r="P12" s="48" t="s">
        <v>21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27.95" hidden="false" customHeight="true" outlineLevel="0" collapsed="false">
      <c r="A13" s="23" t="s">
        <v>22</v>
      </c>
      <c r="B13" s="24"/>
      <c r="C13" s="25" t="s">
        <v>14</v>
      </c>
      <c r="E13" s="25" t="s">
        <v>15</v>
      </c>
      <c r="F13" s="25" t="s">
        <v>16</v>
      </c>
      <c r="G13" s="2"/>
      <c r="H13" s="26" t="s">
        <v>23</v>
      </c>
      <c r="I13" s="27"/>
      <c r="J13" s="28"/>
      <c r="K13" s="27"/>
      <c r="L13" s="29" t="n">
        <v>5500</v>
      </c>
      <c r="M13" s="2"/>
      <c r="N13" s="2"/>
      <c r="O13" s="2"/>
      <c r="P13" s="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27.95" hidden="false" customHeight="true" outlineLevel="0" collapsed="false">
      <c r="A14" s="23" t="s">
        <v>24</v>
      </c>
      <c r="B14" s="24"/>
      <c r="C14" s="25" t="s">
        <v>14</v>
      </c>
      <c r="E14" s="25" t="s">
        <v>25</v>
      </c>
      <c r="F14" s="25" t="s">
        <v>26</v>
      </c>
      <c r="G14" s="2"/>
      <c r="H14" s="26" t="s">
        <v>27</v>
      </c>
      <c r="I14" s="27"/>
      <c r="J14" s="28"/>
      <c r="K14" s="27"/>
      <c r="L14" s="29" t="n">
        <v>5000</v>
      </c>
      <c r="M14" s="2"/>
      <c r="N14" s="2"/>
      <c r="O14" s="2"/>
      <c r="P14" s="3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65.25" hidden="false" customHeight="true" outlineLevel="0" collapsed="false">
      <c r="A15" s="23" t="s">
        <v>28</v>
      </c>
      <c r="B15" s="27"/>
      <c r="C15" s="25" t="s">
        <v>14</v>
      </c>
      <c r="D15" s="47"/>
      <c r="E15" s="25" t="s">
        <v>29</v>
      </c>
      <c r="F15" s="25" t="s">
        <v>30</v>
      </c>
      <c r="G15" s="47"/>
      <c r="H15" s="47" t="s">
        <v>31</v>
      </c>
      <c r="I15" s="27"/>
      <c r="J15" s="28"/>
      <c r="K15" s="27"/>
      <c r="L15" s="29" t="n">
        <v>4000</v>
      </c>
      <c r="M15" s="2"/>
      <c r="N15" s="2"/>
      <c r="O15" s="2"/>
      <c r="P15" s="48" t="s">
        <v>21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75" hidden="false" customHeight="true" outlineLevel="0" collapsed="false">
      <c r="A16" s="23" t="s">
        <v>32</v>
      </c>
      <c r="B16" s="24"/>
      <c r="C16" s="25" t="s">
        <v>33</v>
      </c>
      <c r="E16" s="25" t="s">
        <v>34</v>
      </c>
      <c r="F16" s="25" t="s">
        <v>35</v>
      </c>
      <c r="G16" s="2"/>
      <c r="H16" s="26" t="s">
        <v>36</v>
      </c>
      <c r="I16" s="27"/>
      <c r="J16" s="28" t="n">
        <v>0.7</v>
      </c>
      <c r="K16" s="27"/>
      <c r="L16" s="29" t="n">
        <v>3000</v>
      </c>
      <c r="M16" s="2"/>
      <c r="N16" s="2"/>
      <c r="O16" s="2"/>
      <c r="P16" s="32"/>
      <c r="Q16" s="2"/>
      <c r="R16" s="2"/>
      <c r="S16" s="26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41.25" hidden="false" customHeight="true" outlineLevel="0" collapsed="false">
      <c r="A17" s="23" t="s">
        <v>37</v>
      </c>
      <c r="B17" s="24"/>
      <c r="C17" s="25" t="s">
        <v>14</v>
      </c>
      <c r="E17" s="25" t="s">
        <v>29</v>
      </c>
      <c r="F17" s="25" t="s">
        <v>30</v>
      </c>
      <c r="G17" s="2"/>
      <c r="H17" s="26" t="s">
        <v>38</v>
      </c>
      <c r="I17" s="27"/>
      <c r="J17" s="28"/>
      <c r="K17" s="27"/>
      <c r="L17" s="29" t="n">
        <v>3000</v>
      </c>
      <c r="M17" s="2"/>
      <c r="N17" s="2"/>
      <c r="O17" s="2"/>
      <c r="P17" s="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41.25" hidden="false" customHeight="true" outlineLevel="0" collapsed="false">
      <c r="A18" s="23" t="s">
        <v>39</v>
      </c>
      <c r="B18" s="24"/>
      <c r="C18" s="25" t="s">
        <v>14</v>
      </c>
      <c r="E18" s="25" t="s">
        <v>40</v>
      </c>
      <c r="F18" s="25" t="s">
        <v>30</v>
      </c>
      <c r="G18" s="2"/>
      <c r="H18" s="26" t="s">
        <v>41</v>
      </c>
      <c r="I18" s="27"/>
      <c r="J18" s="28"/>
      <c r="K18" s="27"/>
      <c r="L18" s="29" t="n">
        <v>3000</v>
      </c>
      <c r="M18" s="2"/>
      <c r="N18" s="2"/>
      <c r="O18" s="2"/>
      <c r="P18" s="3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27.95" hidden="false" customHeight="true" outlineLevel="0" collapsed="false">
      <c r="A19" s="23" t="s">
        <v>42</v>
      </c>
      <c r="B19" s="24"/>
      <c r="C19" s="25" t="s">
        <v>33</v>
      </c>
      <c r="E19" s="25" t="s">
        <v>43</v>
      </c>
      <c r="F19" s="25" t="s">
        <v>30</v>
      </c>
      <c r="G19" s="2"/>
      <c r="H19" s="26" t="s">
        <v>44</v>
      </c>
      <c r="I19" s="27"/>
      <c r="J19" s="28"/>
      <c r="K19" s="27"/>
      <c r="L19" s="29" t="n">
        <v>2200</v>
      </c>
      <c r="M19" s="2"/>
      <c r="N19" s="2"/>
      <c r="O19" s="2"/>
      <c r="P19" s="3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41.25" hidden="false" customHeight="true" outlineLevel="0" collapsed="false">
      <c r="A20" s="23" t="s">
        <v>45</v>
      </c>
      <c r="B20" s="24"/>
      <c r="C20" s="25" t="s">
        <v>14</v>
      </c>
      <c r="E20" s="25" t="s">
        <v>46</v>
      </c>
      <c r="F20" s="25" t="s">
        <v>30</v>
      </c>
      <c r="G20" s="2"/>
      <c r="H20" s="26" t="s">
        <v>47</v>
      </c>
      <c r="I20" s="27"/>
      <c r="J20" s="28"/>
      <c r="K20" s="27"/>
      <c r="L20" s="29" t="n">
        <v>2000</v>
      </c>
      <c r="M20" s="2"/>
      <c r="N20" s="2"/>
      <c r="O20" s="2"/>
      <c r="P20" s="3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41.25" hidden="false" customHeight="true" outlineLevel="0" collapsed="false">
      <c r="A21" s="23" t="s">
        <v>48</v>
      </c>
      <c r="B21" s="24"/>
      <c r="C21" s="25" t="s">
        <v>14</v>
      </c>
      <c r="E21" s="25" t="s">
        <v>29</v>
      </c>
      <c r="F21" s="25" t="s">
        <v>30</v>
      </c>
      <c r="G21" s="2"/>
      <c r="H21" s="26" t="s">
        <v>49</v>
      </c>
      <c r="I21" s="27"/>
      <c r="J21" s="28"/>
      <c r="K21" s="27"/>
      <c r="L21" s="29" t="n">
        <v>1000</v>
      </c>
      <c r="M21" s="2"/>
      <c r="N21" s="2"/>
      <c r="O21" s="2"/>
      <c r="P21" s="3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65.25" hidden="false" customHeight="true" outlineLevel="0" collapsed="false">
      <c r="A22" s="23" t="s">
        <v>50</v>
      </c>
      <c r="B22" s="27"/>
      <c r="C22" s="25" t="s">
        <v>14</v>
      </c>
      <c r="D22" s="47"/>
      <c r="E22" s="25" t="s">
        <v>51</v>
      </c>
      <c r="F22" s="25" t="s">
        <v>30</v>
      </c>
      <c r="G22" s="47"/>
      <c r="H22" s="47" t="s">
        <v>52</v>
      </c>
      <c r="I22" s="27"/>
      <c r="J22" s="28"/>
      <c r="K22" s="27"/>
      <c r="L22" s="29" t="n">
        <v>750</v>
      </c>
      <c r="M22" s="2"/>
      <c r="N22" s="2"/>
      <c r="O22" s="2"/>
      <c r="P22" s="48" t="s">
        <v>21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41.25" hidden="false" customHeight="true" outlineLevel="0" collapsed="false">
      <c r="A23" s="23" t="s">
        <v>50</v>
      </c>
      <c r="B23" s="24"/>
      <c r="C23" s="25" t="s">
        <v>14</v>
      </c>
      <c r="E23" s="25" t="s">
        <v>53</v>
      </c>
      <c r="F23" s="25" t="s">
        <v>30</v>
      </c>
      <c r="G23" s="2"/>
      <c r="H23" s="26" t="s">
        <v>54</v>
      </c>
      <c r="I23" s="27"/>
      <c r="J23" s="28"/>
      <c r="K23" s="27"/>
      <c r="L23" s="29" t="n">
        <v>250</v>
      </c>
      <c r="M23" s="2"/>
      <c r="N23" s="2"/>
      <c r="O23" s="2"/>
      <c r="P23" s="3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1.25" hidden="false" customHeight="true" outlineLevel="0" collapsed="false">
      <c r="A24" s="33"/>
      <c r="B24" s="34"/>
      <c r="C24" s="34"/>
      <c r="E24" s="21"/>
      <c r="F24" s="21"/>
      <c r="H24" s="21"/>
      <c r="I24" s="35"/>
      <c r="J24" s="36"/>
      <c r="K24" s="35"/>
      <c r="L24" s="37"/>
      <c r="P24" s="30"/>
    </row>
    <row r="25" customFormat="false" ht="27.95" hidden="false" customHeight="true" outlineLevel="0" collapsed="false">
      <c r="A25" s="49" t="s">
        <v>55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SUM(L11:L24)</f>
        <v>53700</v>
      </c>
      <c r="P25" s="30"/>
    </row>
    <row r="26" customFormat="false" ht="11.25" hidden="false" customHeight="true" outlineLevel="0" collapsed="false">
      <c r="A26" s="55"/>
      <c r="E26" s="56"/>
      <c r="F26" s="56"/>
      <c r="G26" s="56"/>
      <c r="H26" s="56"/>
      <c r="I26" s="56"/>
      <c r="J26" s="57"/>
      <c r="K26" s="56"/>
      <c r="L26" s="58"/>
      <c r="P26" s="30"/>
    </row>
    <row r="27" customFormat="false" ht="16.5" hidden="false" customHeight="true" outlineLevel="0" collapsed="false">
      <c r="A27" s="49" t="s">
        <v>56</v>
      </c>
      <c r="B27" s="50"/>
      <c r="C27" s="50"/>
      <c r="D27" s="51"/>
      <c r="E27" s="50"/>
      <c r="F27" s="50"/>
      <c r="G27" s="51"/>
      <c r="H27" s="52"/>
      <c r="I27" s="53"/>
      <c r="J27" s="54"/>
      <c r="K27" s="53"/>
      <c r="L27" s="44" t="n">
        <v>0</v>
      </c>
      <c r="P27" s="30"/>
    </row>
    <row r="28" customFormat="false" ht="51" hidden="false" customHeight="true" outlineLevel="0" collapsed="false">
      <c r="A28" s="23" t="s">
        <v>57</v>
      </c>
      <c r="B28" s="24"/>
      <c r="C28" s="25" t="s">
        <v>58</v>
      </c>
      <c r="E28" s="25" t="s">
        <v>59</v>
      </c>
      <c r="F28" s="25" t="s">
        <v>60</v>
      </c>
      <c r="G28" s="2"/>
      <c r="H28" s="26" t="s">
        <v>61</v>
      </c>
      <c r="I28" s="27"/>
      <c r="J28" s="28" t="n">
        <v>0.7</v>
      </c>
      <c r="K28" s="27"/>
      <c r="L28" s="29" t="n">
        <v>8000</v>
      </c>
      <c r="M28" s="2"/>
      <c r="N28" s="2"/>
      <c r="O28" s="2"/>
      <c r="P28" s="59" t="s">
        <v>62</v>
      </c>
      <c r="Q28" s="2"/>
      <c r="R28" s="2"/>
      <c r="S28" s="26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true" outlineLevel="0" collapsed="false">
      <c r="A29" s="60"/>
      <c r="E29" s="56"/>
      <c r="F29" s="56"/>
      <c r="G29" s="56"/>
      <c r="H29" s="56"/>
      <c r="I29" s="56"/>
      <c r="J29" s="57"/>
      <c r="K29" s="56"/>
      <c r="L29" s="58"/>
      <c r="P29" s="30"/>
    </row>
    <row r="30" customFormat="false" ht="16.5" hidden="false" customHeight="true" outlineLevel="0" collapsed="false">
      <c r="A30" s="49" t="s">
        <v>63</v>
      </c>
      <c r="B30" s="50"/>
      <c r="C30" s="50"/>
      <c r="D30" s="51"/>
      <c r="E30" s="50"/>
      <c r="F30" s="50"/>
      <c r="G30" s="51"/>
      <c r="H30" s="52"/>
      <c r="I30" s="53"/>
      <c r="J30" s="54"/>
      <c r="K30" s="53"/>
      <c r="L30" s="44" t="n">
        <f aca="false">SUM(L28:L29)</f>
        <v>8000</v>
      </c>
      <c r="P30" s="30"/>
    </row>
    <row r="31" customFormat="false" ht="12.75" hidden="false" customHeight="true" outlineLevel="0" collapsed="false">
      <c r="A31" s="60"/>
      <c r="E31" s="56"/>
      <c r="F31" s="56"/>
      <c r="G31" s="56"/>
      <c r="H31" s="56"/>
      <c r="I31" s="56"/>
      <c r="J31" s="57"/>
      <c r="K31" s="56"/>
      <c r="L31" s="58"/>
      <c r="P31" s="30"/>
    </row>
    <row r="32" customFormat="false" ht="27.95" hidden="false" customHeight="true" outlineLevel="0" collapsed="false">
      <c r="A32" s="61" t="s">
        <v>64</v>
      </c>
      <c r="B32" s="62"/>
      <c r="C32" s="62"/>
      <c r="D32" s="40"/>
      <c r="E32" s="63"/>
      <c r="F32" s="63"/>
      <c r="G32" s="64"/>
      <c r="H32" s="63"/>
      <c r="I32" s="63"/>
      <c r="J32" s="65"/>
      <c r="K32" s="63"/>
      <c r="L32" s="44" t="n">
        <f aca="false">+L10+L25+L30</f>
        <v>61700</v>
      </c>
      <c r="M32" s="45"/>
      <c r="N32" s="45"/>
      <c r="O32" s="45"/>
      <c r="P32" s="66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</row>
    <row r="33" customFormat="false" ht="27.95" hidden="false" customHeight="true" outlineLevel="0" collapsed="false">
      <c r="A33" s="67"/>
      <c r="B33" s="68"/>
      <c r="C33" s="68"/>
      <c r="D33" s="69"/>
      <c r="E33" s="70"/>
      <c r="F33" s="70"/>
      <c r="G33" s="71"/>
      <c r="H33" s="70"/>
      <c r="I33" s="70"/>
      <c r="J33" s="72"/>
      <c r="K33" s="70"/>
      <c r="L33" s="73"/>
      <c r="M33" s="74"/>
      <c r="N33" s="74"/>
      <c r="O33" s="74"/>
      <c r="P33" s="75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</row>
    <row r="34" customFormat="false" ht="51" hidden="true" customHeight="true" outlineLevel="0" collapsed="false">
      <c r="A34" s="23" t="s">
        <v>57</v>
      </c>
      <c r="B34" s="24"/>
      <c r="C34" s="25" t="s">
        <v>33</v>
      </c>
      <c r="E34" s="25" t="s">
        <v>59</v>
      </c>
      <c r="F34" s="25" t="s">
        <v>60</v>
      </c>
      <c r="G34" s="2"/>
      <c r="H34" s="26" t="s">
        <v>65</v>
      </c>
      <c r="I34" s="27"/>
      <c r="J34" s="28" t="n">
        <v>0.7</v>
      </c>
      <c r="K34" s="27"/>
      <c r="L34" s="29" t="n">
        <v>8000</v>
      </c>
      <c r="M34" s="2"/>
      <c r="N34" s="2"/>
      <c r="O34" s="2"/>
      <c r="P34" s="59" t="s">
        <v>62</v>
      </c>
      <c r="Q34" s="2"/>
      <c r="R34" s="2"/>
      <c r="S34" s="26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52.5" hidden="true" customHeight="true" outlineLevel="0" collapsed="false">
      <c r="A35" s="23" t="s">
        <v>66</v>
      </c>
      <c r="B35" s="24"/>
      <c r="C35" s="25" t="s">
        <v>33</v>
      </c>
      <c r="E35" s="25" t="s">
        <v>67</v>
      </c>
      <c r="F35" s="25" t="s">
        <v>16</v>
      </c>
      <c r="G35" s="2"/>
      <c r="H35" s="26" t="s">
        <v>68</v>
      </c>
      <c r="I35" s="27"/>
      <c r="J35" s="28"/>
      <c r="K35" s="27"/>
      <c r="L35" s="29" t="n">
        <v>5000</v>
      </c>
      <c r="M35" s="2"/>
      <c r="N35" s="2"/>
      <c r="O35" s="2"/>
      <c r="P35" s="59" t="s">
        <v>69</v>
      </c>
      <c r="Q35" s="2"/>
      <c r="R35" s="2"/>
      <c r="S35" s="2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13</v>
      </c>
      <c r="B36" s="24"/>
      <c r="C36" s="25" t="s">
        <v>33</v>
      </c>
      <c r="E36" s="25" t="s">
        <v>15</v>
      </c>
      <c r="F36" s="25" t="s">
        <v>16</v>
      </c>
      <c r="G36" s="2"/>
      <c r="H36" s="26" t="s">
        <v>70</v>
      </c>
      <c r="I36" s="27"/>
      <c r="J36" s="28"/>
      <c r="K36" s="27"/>
      <c r="L36" s="29" t="n">
        <v>3000</v>
      </c>
      <c r="M36" s="2"/>
      <c r="N36" s="2"/>
      <c r="O36" s="2"/>
      <c r="P36" s="3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71</v>
      </c>
      <c r="B37" s="24"/>
      <c r="C37" s="25" t="s">
        <v>33</v>
      </c>
      <c r="E37" s="25" t="s">
        <v>72</v>
      </c>
      <c r="F37" s="25" t="s">
        <v>30</v>
      </c>
      <c r="G37" s="2"/>
      <c r="H37" s="26" t="s">
        <v>73</v>
      </c>
      <c r="I37" s="27"/>
      <c r="J37" s="28"/>
      <c r="K37" s="27"/>
      <c r="L37" s="29" t="n">
        <v>2509</v>
      </c>
      <c r="P37" s="30"/>
    </row>
    <row r="38" customFormat="false" ht="52.5" hidden="true" customHeight="true" outlineLevel="0" collapsed="false">
      <c r="A38" s="23" t="s">
        <v>74</v>
      </c>
      <c r="B38" s="24"/>
      <c r="C38" s="25" t="s">
        <v>33</v>
      </c>
      <c r="E38" s="25" t="s">
        <v>75</v>
      </c>
      <c r="F38" s="25" t="s">
        <v>75</v>
      </c>
      <c r="G38" s="2"/>
      <c r="H38" s="26" t="s">
        <v>76</v>
      </c>
      <c r="I38" s="27"/>
      <c r="J38" s="28"/>
      <c r="K38" s="27"/>
      <c r="L38" s="29" t="n">
        <f aca="false">1678+175+4+234+50+8+18+13+9+8+16+17+8+1+50+3+55+1+5+1+50</f>
        <v>2404</v>
      </c>
      <c r="M38" s="2"/>
      <c r="N38" s="2"/>
      <c r="O38" s="2"/>
      <c r="P38" s="26"/>
      <c r="Q38" s="2"/>
      <c r="R38" s="76"/>
      <c r="S38" s="26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77</v>
      </c>
      <c r="B39" s="24"/>
      <c r="C39" s="25" t="s">
        <v>33</v>
      </c>
      <c r="E39" s="25" t="s">
        <v>40</v>
      </c>
      <c r="F39" s="25" t="s">
        <v>30</v>
      </c>
      <c r="G39" s="2"/>
      <c r="H39" s="26" t="s">
        <v>78</v>
      </c>
      <c r="I39" s="27"/>
      <c r="J39" s="28"/>
      <c r="K39" s="27"/>
      <c r="L39" s="29" t="n">
        <v>1300</v>
      </c>
      <c r="M39" s="2"/>
      <c r="N39" s="2"/>
      <c r="O39" s="2"/>
      <c r="P39" s="3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71</v>
      </c>
      <c r="B40" s="24"/>
      <c r="C40" s="25" t="s">
        <v>33</v>
      </c>
      <c r="E40" s="25" t="s">
        <v>72</v>
      </c>
      <c r="F40" s="25" t="s">
        <v>30</v>
      </c>
      <c r="G40" s="2"/>
      <c r="H40" s="26" t="s">
        <v>79</v>
      </c>
      <c r="I40" s="27"/>
      <c r="J40" s="28"/>
      <c r="K40" s="27"/>
      <c r="L40" s="29" t="n">
        <v>1000</v>
      </c>
      <c r="M40" s="2"/>
      <c r="N40" s="2"/>
      <c r="O40" s="2"/>
      <c r="P40" s="3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80</v>
      </c>
      <c r="B41" s="24"/>
      <c r="C41" s="25" t="s">
        <v>33</v>
      </c>
      <c r="E41" s="25" t="s">
        <v>81</v>
      </c>
      <c r="F41" s="25" t="s">
        <v>16</v>
      </c>
      <c r="G41" s="2"/>
      <c r="H41" s="26" t="s">
        <v>82</v>
      </c>
      <c r="I41" s="27"/>
      <c r="J41" s="28"/>
      <c r="K41" s="27"/>
      <c r="L41" s="29" t="n">
        <f aca="false">686+15</f>
        <v>701</v>
      </c>
      <c r="M41" s="2"/>
      <c r="N41" s="2"/>
      <c r="O41" s="2"/>
      <c r="P41" s="3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true" customHeight="true" outlineLevel="0" collapsed="false">
      <c r="A42" s="23" t="s">
        <v>83</v>
      </c>
      <c r="B42" s="24"/>
      <c r="C42" s="25" t="s">
        <v>33</v>
      </c>
      <c r="E42" s="25" t="s">
        <v>84</v>
      </c>
      <c r="F42" s="25" t="s">
        <v>26</v>
      </c>
      <c r="G42" s="2"/>
      <c r="H42" s="26" t="s">
        <v>85</v>
      </c>
      <c r="I42" s="27"/>
      <c r="J42" s="28"/>
      <c r="K42" s="27"/>
      <c r="L42" s="29" t="n">
        <v>600</v>
      </c>
      <c r="M42" s="2"/>
      <c r="N42" s="2"/>
      <c r="O42" s="2"/>
      <c r="P42" s="3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27.95" hidden="true" customHeight="true" outlineLevel="0" collapsed="false">
      <c r="A43" s="23" t="s">
        <v>86</v>
      </c>
      <c r="B43" s="24"/>
      <c r="C43" s="25" t="s">
        <v>33</v>
      </c>
      <c r="E43" s="25" t="s">
        <v>87</v>
      </c>
      <c r="F43" s="25" t="s">
        <v>16</v>
      </c>
      <c r="G43" s="2"/>
      <c r="H43" s="26" t="s">
        <v>88</v>
      </c>
      <c r="I43" s="27"/>
      <c r="J43" s="28"/>
      <c r="K43" s="27"/>
      <c r="L43" s="29" t="n">
        <v>500</v>
      </c>
      <c r="M43" s="2"/>
      <c r="N43" s="2"/>
      <c r="O43" s="2"/>
      <c r="P43" s="3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true" customHeight="true" outlineLevel="0" collapsed="false">
      <c r="A44" s="23" t="s">
        <v>89</v>
      </c>
      <c r="B44" s="24"/>
      <c r="C44" s="25" t="s">
        <v>33</v>
      </c>
      <c r="E44" s="25" t="s">
        <v>29</v>
      </c>
      <c r="F44" s="25" t="s">
        <v>30</v>
      </c>
      <c r="G44" s="2"/>
      <c r="H44" s="26" t="s">
        <v>90</v>
      </c>
      <c r="I44" s="27"/>
      <c r="J44" s="28"/>
      <c r="K44" s="27"/>
      <c r="L44" s="29" t="n">
        <v>500</v>
      </c>
      <c r="M44" s="2"/>
      <c r="N44" s="2"/>
      <c r="O44" s="2"/>
      <c r="P44" s="3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27.95" hidden="true" customHeight="true" outlineLevel="0" collapsed="false">
      <c r="A45" s="23" t="s">
        <v>77</v>
      </c>
      <c r="B45" s="24"/>
      <c r="C45" s="25" t="s">
        <v>33</v>
      </c>
      <c r="E45" s="25" t="s">
        <v>40</v>
      </c>
      <c r="F45" s="25" t="s">
        <v>30</v>
      </c>
      <c r="G45" s="2"/>
      <c r="H45" s="26" t="s">
        <v>91</v>
      </c>
      <c r="I45" s="27"/>
      <c r="J45" s="28"/>
      <c r="K45" s="27"/>
      <c r="L45" s="29" t="n">
        <v>384</v>
      </c>
      <c r="M45" s="2"/>
      <c r="N45" s="2"/>
      <c r="O45" s="2"/>
      <c r="P45" s="3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27.95" hidden="true" customHeight="true" outlineLevel="0" collapsed="false">
      <c r="A46" s="23" t="s">
        <v>92</v>
      </c>
      <c r="B46" s="24"/>
      <c r="C46" s="25" t="s">
        <v>33</v>
      </c>
      <c r="E46" s="25" t="s">
        <v>93</v>
      </c>
      <c r="F46" s="25" t="s">
        <v>30</v>
      </c>
      <c r="G46" s="2"/>
      <c r="H46" s="26" t="s">
        <v>92</v>
      </c>
      <c r="I46" s="27"/>
      <c r="J46" s="28"/>
      <c r="K46" s="27"/>
      <c r="L46" s="77" t="n">
        <v>-250</v>
      </c>
      <c r="M46" s="2"/>
      <c r="N46" s="2"/>
      <c r="O46" s="2"/>
      <c r="P46" s="3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95" hidden="false" customHeight="true" outlineLevel="0" collapsed="false">
      <c r="A47" s="61" t="s">
        <v>94</v>
      </c>
      <c r="B47" s="62"/>
      <c r="C47" s="62"/>
      <c r="D47" s="40"/>
      <c r="E47" s="63"/>
      <c r="F47" s="63"/>
      <c r="G47" s="64"/>
      <c r="H47" s="63"/>
      <c r="I47" s="63"/>
      <c r="J47" s="65"/>
      <c r="K47" s="63"/>
      <c r="L47" s="44" t="n">
        <f aca="false">SUM(L34:L46)</f>
        <v>25648</v>
      </c>
      <c r="M47" s="45"/>
      <c r="N47" s="45"/>
      <c r="O47" s="45"/>
      <c r="P47" s="66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</row>
    <row r="48" customFormat="false" ht="27.75" hidden="false" customHeight="true" outlineLevel="0" collapsed="false">
      <c r="A48" s="23" t="s">
        <v>95</v>
      </c>
      <c r="B48" s="24"/>
      <c r="C48" s="25" t="s">
        <v>14</v>
      </c>
      <c r="E48" s="25" t="s">
        <v>25</v>
      </c>
      <c r="F48" s="25" t="s">
        <v>26</v>
      </c>
      <c r="G48" s="2"/>
      <c r="H48" s="26" t="s">
        <v>96</v>
      </c>
      <c r="I48" s="27"/>
      <c r="J48" s="28"/>
      <c r="K48" s="27"/>
      <c r="L48" s="29" t="n">
        <v>134</v>
      </c>
      <c r="M48" s="2"/>
      <c r="N48" s="2"/>
      <c r="O48" s="2"/>
      <c r="P48" s="59"/>
      <c r="Q48" s="2"/>
      <c r="R48" s="2"/>
      <c r="S48" s="26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6.25" hidden="false" customHeight="true" outlineLevel="0" collapsed="false">
      <c r="A49" s="23" t="s">
        <v>95</v>
      </c>
      <c r="B49" s="24"/>
      <c r="C49" s="25" t="s">
        <v>14</v>
      </c>
      <c r="E49" s="25" t="s">
        <v>25</v>
      </c>
      <c r="F49" s="25" t="s">
        <v>26</v>
      </c>
      <c r="G49" s="2"/>
      <c r="H49" s="26" t="s">
        <v>97</v>
      </c>
      <c r="I49" s="27"/>
      <c r="J49" s="28"/>
      <c r="K49" s="27"/>
      <c r="L49" s="29" t="n">
        <v>134</v>
      </c>
      <c r="M49" s="2"/>
      <c r="N49" s="2"/>
      <c r="O49" s="2"/>
      <c r="P49" s="59"/>
      <c r="Q49" s="2"/>
      <c r="R49" s="2"/>
      <c r="S49" s="26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6.25" hidden="false" customHeight="true" outlineLevel="0" collapsed="false">
      <c r="A50" s="23" t="s">
        <v>95</v>
      </c>
      <c r="B50" s="24"/>
      <c r="C50" s="25" t="s">
        <v>14</v>
      </c>
      <c r="E50" s="25" t="s">
        <v>25</v>
      </c>
      <c r="F50" s="25" t="s">
        <v>26</v>
      </c>
      <c r="G50" s="2"/>
      <c r="H50" s="26" t="s">
        <v>98</v>
      </c>
      <c r="I50" s="27"/>
      <c r="J50" s="28"/>
      <c r="K50" s="27"/>
      <c r="L50" s="29" t="n">
        <v>134</v>
      </c>
      <c r="M50" s="2"/>
      <c r="N50" s="2"/>
      <c r="O50" s="2"/>
      <c r="P50" s="59"/>
      <c r="Q50" s="2"/>
      <c r="R50" s="2"/>
      <c r="S50" s="26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95" hidden="false" customHeight="true" outlineLevel="0" collapsed="false">
      <c r="A51" s="61" t="s">
        <v>99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SUM(L48:L50)</f>
        <v>402</v>
      </c>
      <c r="M51" s="45"/>
      <c r="N51" s="45"/>
      <c r="O51" s="45"/>
      <c r="P51" s="66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27.95" hidden="false" customHeight="true" outlineLevel="0" collapsed="false">
      <c r="A52" s="61" t="s">
        <v>100</v>
      </c>
      <c r="B52" s="62"/>
      <c r="C52" s="62"/>
      <c r="D52" s="40"/>
      <c r="E52" s="63"/>
      <c r="F52" s="63"/>
      <c r="G52" s="64"/>
      <c r="H52" s="63"/>
      <c r="I52" s="63"/>
      <c r="J52" s="65"/>
      <c r="K52" s="63"/>
      <c r="L52" s="44" t="n">
        <f aca="false">+L47+L51</f>
        <v>26050</v>
      </c>
      <c r="M52" s="45"/>
      <c r="N52" s="45"/>
      <c r="O52" s="45"/>
      <c r="P52" s="66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38.25" hidden="true" customHeight="true" outlineLevel="0" collapsed="false">
      <c r="A53" s="78" t="s">
        <v>101</v>
      </c>
      <c r="B53" s="79"/>
      <c r="C53" s="80" t="s">
        <v>14</v>
      </c>
      <c r="D53" s="81"/>
      <c r="E53" s="80" t="s">
        <v>15</v>
      </c>
      <c r="F53" s="80" t="s">
        <v>30</v>
      </c>
      <c r="G53" s="81"/>
      <c r="H53" s="81" t="s">
        <v>102</v>
      </c>
      <c r="I53" s="79"/>
      <c r="J53" s="82"/>
      <c r="K53" s="79"/>
      <c r="L53" s="83" t="n">
        <v>10000</v>
      </c>
      <c r="M53" s="84"/>
      <c r="N53" s="84"/>
      <c r="O53" s="84"/>
      <c r="P53" s="85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  <c r="J55" s="8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  <row r="64" customFormat="false" ht="27.95" hidden="false" customHeight="true" outlineLevel="0" collapsed="false">
      <c r="E64" s="56"/>
      <c r="F64" s="56"/>
      <c r="G6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false" showOutlineSymbols="true" defaultGridColor="true" view="normal" topLeftCell="A24" colorId="64" zoomScale="75" zoomScaleNormal="75" zoomScalePageLayoutView="100" workbookViewId="0">
      <selection pane="topLeft" activeCell="F56" activeCellId="0" sqref="F56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false" outlineLevel="0" max="15" min="15" style="1" width="3.14"/>
    <col collapsed="false" customWidth="true" hidden="true" outlineLevel="0" max="16" min="16" style="1" width="46.14"/>
    <col collapsed="false" customWidth="true" hidden="true" outlineLevel="0" max="17" min="17" style="1" width="65.85"/>
    <col collapsed="false" customWidth="false" hidden="false" outlineLevel="0" max="45" min="18" style="2" width="9.14"/>
    <col collapsed="false" customWidth="false" hidden="false" outlineLevel="0" max="257" min="4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176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.95" hidden="true" customHeight="true" outlineLevel="0" collapsed="false">
      <c r="A11" s="23" t="s">
        <v>152</v>
      </c>
      <c r="B11" s="24"/>
      <c r="C11" s="25" t="s">
        <v>14</v>
      </c>
      <c r="E11" s="25" t="s">
        <v>29</v>
      </c>
      <c r="F11" s="25" t="s">
        <v>30</v>
      </c>
      <c r="G11" s="2"/>
      <c r="H11" s="26" t="s">
        <v>153</v>
      </c>
      <c r="I11" s="27"/>
      <c r="J11" s="28"/>
      <c r="K11" s="27"/>
      <c r="L11" s="29" t="n">
        <v>0</v>
      </c>
      <c r="M11" s="2"/>
      <c r="N11" s="2"/>
      <c r="O11" s="2"/>
      <c r="P11" s="91"/>
      <c r="Q11" s="3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1.25" hidden="false" customHeight="true" outlineLevel="0" collapsed="false">
      <c r="A12" s="33"/>
      <c r="B12" s="34"/>
      <c r="C12" s="34"/>
      <c r="E12" s="21"/>
      <c r="F12" s="21"/>
      <c r="H12" s="21"/>
      <c r="I12" s="35"/>
      <c r="J12" s="36"/>
      <c r="K12" s="35"/>
      <c r="L12" s="37"/>
      <c r="P12" s="60"/>
      <c r="Q12" s="30"/>
    </row>
    <row r="13" customFormat="false" ht="27.95" hidden="false" customHeight="true" outlineLevel="0" collapsed="false">
      <c r="A13" s="49" t="s">
        <v>55</v>
      </c>
      <c r="B13" s="50"/>
      <c r="C13" s="50"/>
      <c r="D13" s="51"/>
      <c r="E13" s="50"/>
      <c r="F13" s="50"/>
      <c r="G13" s="51"/>
      <c r="H13" s="52"/>
      <c r="I13" s="53"/>
      <c r="J13" s="54"/>
      <c r="K13" s="53"/>
      <c r="L13" s="44" t="n">
        <f aca="false">SUM(L11:L12)</f>
        <v>0</v>
      </c>
      <c r="P13" s="60"/>
      <c r="Q13" s="30"/>
    </row>
    <row r="14" customFormat="false" ht="53.25" hidden="false" customHeight="true" outlineLevel="0" collapsed="false">
      <c r="A14" s="23" t="s">
        <v>39</v>
      </c>
      <c r="B14" s="24"/>
      <c r="C14" s="25" t="s">
        <v>155</v>
      </c>
      <c r="E14" s="25" t="s">
        <v>40</v>
      </c>
      <c r="F14" s="25" t="s">
        <v>30</v>
      </c>
      <c r="G14" s="2"/>
      <c r="H14" s="26" t="s">
        <v>111</v>
      </c>
      <c r="I14" s="27"/>
      <c r="J14" s="28"/>
      <c r="K14" s="27"/>
      <c r="L14" s="29" t="n">
        <v>3000</v>
      </c>
      <c r="M14" s="2"/>
      <c r="N14" s="2"/>
      <c r="O14" s="2"/>
      <c r="P14" s="91"/>
      <c r="Q14" s="3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34.5" hidden="false" customHeight="true" outlineLevel="0" collapsed="false">
      <c r="A15" s="23" t="s">
        <v>45</v>
      </c>
      <c r="B15" s="24"/>
      <c r="C15" s="25" t="s">
        <v>155</v>
      </c>
      <c r="E15" s="25" t="s">
        <v>46</v>
      </c>
      <c r="F15" s="25" t="s">
        <v>30</v>
      </c>
      <c r="G15" s="2"/>
      <c r="H15" s="26" t="s">
        <v>115</v>
      </c>
      <c r="I15" s="27"/>
      <c r="J15" s="28"/>
      <c r="K15" s="27"/>
      <c r="L15" s="29" t="n">
        <v>2000</v>
      </c>
      <c r="M15" s="2"/>
      <c r="N15" s="2"/>
      <c r="O15" s="2"/>
      <c r="P15" s="91"/>
      <c r="Q15" s="59" t="s">
        <v>151</v>
      </c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34.5" hidden="false" customHeight="true" outlineLevel="0" collapsed="false">
      <c r="A16" s="23" t="s">
        <v>174</v>
      </c>
      <c r="B16" s="24"/>
      <c r="C16" s="25" t="s">
        <v>155</v>
      </c>
      <c r="E16" s="25" t="s">
        <v>59</v>
      </c>
      <c r="F16" s="25" t="s">
        <v>60</v>
      </c>
      <c r="G16" s="2"/>
      <c r="H16" s="26" t="s">
        <v>175</v>
      </c>
      <c r="I16" s="27"/>
      <c r="J16" s="28"/>
      <c r="K16" s="27"/>
      <c r="L16" s="29" t="n">
        <v>1700</v>
      </c>
      <c r="M16" s="2"/>
      <c r="N16" s="2"/>
      <c r="O16" s="2"/>
      <c r="P16" s="91"/>
      <c r="Q16" s="59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41.25" hidden="false" customHeight="true" outlineLevel="0" collapsed="false">
      <c r="A17" s="23" t="s">
        <v>48</v>
      </c>
      <c r="B17" s="24"/>
      <c r="C17" s="25" t="s">
        <v>155</v>
      </c>
      <c r="E17" s="25" t="s">
        <v>29</v>
      </c>
      <c r="F17" s="25" t="s">
        <v>30</v>
      </c>
      <c r="G17" s="2"/>
      <c r="H17" s="26" t="s">
        <v>116</v>
      </c>
      <c r="I17" s="27"/>
      <c r="J17" s="28"/>
      <c r="K17" s="27"/>
      <c r="L17" s="29" t="n">
        <v>1000</v>
      </c>
      <c r="M17" s="2"/>
      <c r="N17" s="2"/>
      <c r="O17" s="2"/>
      <c r="P17" s="91"/>
      <c r="Q17" s="3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42" hidden="false" customHeight="true" outlineLevel="0" collapsed="false">
      <c r="A18" s="23" t="s">
        <v>50</v>
      </c>
      <c r="B18" s="27"/>
      <c r="C18" s="25" t="s">
        <v>155</v>
      </c>
      <c r="D18" s="47"/>
      <c r="E18" s="25" t="s">
        <v>51</v>
      </c>
      <c r="F18" s="25" t="s">
        <v>30</v>
      </c>
      <c r="G18" s="47"/>
      <c r="H18" s="47" t="s">
        <v>172</v>
      </c>
      <c r="I18" s="27"/>
      <c r="J18" s="28"/>
      <c r="K18" s="27"/>
      <c r="L18" s="29" t="n">
        <v>750</v>
      </c>
      <c r="M18" s="2"/>
      <c r="N18" s="2"/>
      <c r="O18" s="2"/>
      <c r="P18" s="23" t="s">
        <v>21</v>
      </c>
      <c r="Q18" s="3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11.25" hidden="false" customHeight="true" outlineLevel="0" collapsed="false">
      <c r="A19" s="55"/>
      <c r="E19" s="56"/>
      <c r="F19" s="56"/>
      <c r="G19" s="56"/>
      <c r="H19" s="56"/>
      <c r="I19" s="56"/>
      <c r="J19" s="57"/>
      <c r="K19" s="56"/>
      <c r="L19" s="58"/>
      <c r="P19" s="60"/>
      <c r="Q19" s="30"/>
    </row>
    <row r="20" customFormat="false" ht="16.5" hidden="false" customHeight="true" outlineLevel="0" collapsed="false">
      <c r="A20" s="49" t="s">
        <v>56</v>
      </c>
      <c r="B20" s="50"/>
      <c r="C20" s="50"/>
      <c r="D20" s="51"/>
      <c r="E20" s="50"/>
      <c r="F20" s="50"/>
      <c r="G20" s="51"/>
      <c r="H20" s="52"/>
      <c r="I20" s="53"/>
      <c r="J20" s="54"/>
      <c r="K20" s="53"/>
      <c r="L20" s="44" t="n">
        <f aca="false">SUM(L14:L19)</f>
        <v>8450</v>
      </c>
      <c r="P20" s="60"/>
      <c r="Q20" s="30"/>
    </row>
    <row r="21" customFormat="false" ht="53.25" hidden="false" customHeight="true" outlineLevel="0" collapsed="false">
      <c r="A21" s="23" t="s">
        <v>18</v>
      </c>
      <c r="B21" s="27"/>
      <c r="C21" s="25" t="s">
        <v>58</v>
      </c>
      <c r="D21" s="47"/>
      <c r="E21" s="25" t="s">
        <v>59</v>
      </c>
      <c r="F21" s="25" t="s">
        <v>16</v>
      </c>
      <c r="G21" s="47"/>
      <c r="H21" s="47" t="s">
        <v>20</v>
      </c>
      <c r="I21" s="27"/>
      <c r="J21" s="28"/>
      <c r="K21" s="27"/>
      <c r="L21" s="29" t="n">
        <v>9000</v>
      </c>
      <c r="M21" s="2"/>
      <c r="N21" s="2"/>
      <c r="O21" s="2"/>
      <c r="P21" s="23" t="s">
        <v>21</v>
      </c>
      <c r="Q21" s="90" t="s">
        <v>21</v>
      </c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51" hidden="false" customHeight="true" outlineLevel="0" collapsed="false">
      <c r="A22" s="23" t="s">
        <v>57</v>
      </c>
      <c r="B22" s="24"/>
      <c r="C22" s="25" t="s">
        <v>58</v>
      </c>
      <c r="E22" s="25" t="s">
        <v>59</v>
      </c>
      <c r="F22" s="25" t="s">
        <v>60</v>
      </c>
      <c r="G22" s="2"/>
      <c r="H22" s="26" t="s">
        <v>61</v>
      </c>
      <c r="I22" s="27"/>
      <c r="J22" s="28" t="n">
        <v>0.7</v>
      </c>
      <c r="K22" s="27"/>
      <c r="L22" s="31" t="n">
        <v>0</v>
      </c>
      <c r="M22" s="2"/>
      <c r="N22" s="2"/>
      <c r="O22" s="2"/>
      <c r="P22" s="92" t="s">
        <v>62</v>
      </c>
      <c r="Q22" s="32"/>
      <c r="S22" s="26"/>
    </row>
    <row r="23" customFormat="false" ht="80.25" hidden="false" customHeight="true" outlineLevel="0" collapsed="false">
      <c r="A23" s="23" t="s">
        <v>32</v>
      </c>
      <c r="B23" s="24"/>
      <c r="C23" s="25" t="s">
        <v>14</v>
      </c>
      <c r="E23" s="25" t="s">
        <v>34</v>
      </c>
      <c r="F23" s="25" t="s">
        <v>35</v>
      </c>
      <c r="G23" s="2"/>
      <c r="H23" s="26" t="s">
        <v>36</v>
      </c>
      <c r="I23" s="27"/>
      <c r="J23" s="28"/>
      <c r="K23" s="27"/>
      <c r="L23" s="29" t="n">
        <v>3000</v>
      </c>
      <c r="M23" s="2"/>
      <c r="N23" s="2"/>
      <c r="O23" s="2"/>
      <c r="P23" s="23"/>
      <c r="Q23" s="3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2.75" hidden="false" customHeight="true" outlineLevel="0" collapsed="false">
      <c r="A24" s="60"/>
      <c r="E24" s="56"/>
      <c r="F24" s="56"/>
      <c r="G24" s="56"/>
      <c r="H24" s="56"/>
      <c r="I24" s="56"/>
      <c r="J24" s="57"/>
      <c r="K24" s="56"/>
      <c r="L24" s="58"/>
      <c r="P24" s="60"/>
      <c r="Q24" s="30"/>
    </row>
    <row r="25" customFormat="false" ht="16.5" hidden="false" customHeight="true" outlineLevel="0" collapsed="false">
      <c r="A25" s="49" t="s">
        <v>63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SUM(L21:L24)</f>
        <v>12000</v>
      </c>
      <c r="P25" s="60"/>
      <c r="Q25" s="30"/>
    </row>
    <row r="26" customFormat="false" ht="12.75" hidden="false" customHeight="true" outlineLevel="0" collapsed="false">
      <c r="A26" s="60"/>
      <c r="E26" s="56"/>
      <c r="F26" s="56"/>
      <c r="G26" s="56"/>
      <c r="H26" s="56"/>
      <c r="I26" s="56"/>
      <c r="J26" s="57"/>
      <c r="K26" s="56"/>
      <c r="L26" s="58"/>
      <c r="P26" s="60"/>
      <c r="Q26" s="30"/>
    </row>
    <row r="27" customFormat="false" ht="27.95" hidden="false" customHeight="true" outlineLevel="0" collapsed="false">
      <c r="A27" s="61" t="s">
        <v>64</v>
      </c>
      <c r="B27" s="62"/>
      <c r="C27" s="62"/>
      <c r="D27" s="40"/>
      <c r="E27" s="63"/>
      <c r="F27" s="63"/>
      <c r="G27" s="64"/>
      <c r="H27" s="63"/>
      <c r="I27" s="63"/>
      <c r="J27" s="65"/>
      <c r="K27" s="63"/>
      <c r="L27" s="44" t="n">
        <f aca="false">+L13+L20+L25</f>
        <v>20450</v>
      </c>
      <c r="M27" s="45"/>
      <c r="N27" s="45"/>
      <c r="O27" s="45"/>
      <c r="P27" s="93"/>
      <c r="Q27" s="46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  <c r="IW27" s="45"/>
    </row>
    <row r="28" customFormat="false" ht="27.95" hidden="false" customHeight="true" outlineLevel="0" collapsed="false">
      <c r="A28" s="67"/>
      <c r="B28" s="68"/>
      <c r="C28" s="68"/>
      <c r="D28" s="69"/>
      <c r="E28" s="70"/>
      <c r="F28" s="70"/>
      <c r="G28" s="71"/>
      <c r="H28" s="70"/>
      <c r="I28" s="70"/>
      <c r="J28" s="72"/>
      <c r="K28" s="70"/>
      <c r="L28" s="73"/>
      <c r="M28" s="74"/>
      <c r="N28" s="74"/>
      <c r="O28" s="74"/>
      <c r="P28" s="94"/>
      <c r="Q28" s="95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  <c r="IW28" s="74"/>
    </row>
    <row r="29" customFormat="false" ht="51" hidden="true" customHeight="true" outlineLevel="0" collapsed="false">
      <c r="A29" s="23" t="s">
        <v>57</v>
      </c>
      <c r="B29" s="24"/>
      <c r="C29" s="25" t="s">
        <v>33</v>
      </c>
      <c r="E29" s="25" t="s">
        <v>59</v>
      </c>
      <c r="F29" s="25" t="s">
        <v>60</v>
      </c>
      <c r="G29" s="2"/>
      <c r="H29" s="26" t="s">
        <v>65</v>
      </c>
      <c r="I29" s="27"/>
      <c r="J29" s="28" t="n">
        <v>0.7</v>
      </c>
      <c r="K29" s="27"/>
      <c r="L29" s="29" t="n">
        <v>8000</v>
      </c>
      <c r="M29" s="2"/>
      <c r="N29" s="2"/>
      <c r="O29" s="2"/>
      <c r="P29" s="92" t="s">
        <v>62</v>
      </c>
      <c r="Q29" s="32"/>
      <c r="S29" s="26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52.5" hidden="true" customHeight="true" outlineLevel="0" collapsed="false">
      <c r="A30" s="23" t="s">
        <v>66</v>
      </c>
      <c r="B30" s="24"/>
      <c r="C30" s="25" t="s">
        <v>33</v>
      </c>
      <c r="E30" s="25" t="s">
        <v>67</v>
      </c>
      <c r="F30" s="25" t="s">
        <v>16</v>
      </c>
      <c r="G30" s="2"/>
      <c r="H30" s="26" t="s">
        <v>68</v>
      </c>
      <c r="I30" s="27"/>
      <c r="J30" s="28"/>
      <c r="K30" s="27"/>
      <c r="L30" s="29" t="n">
        <v>5000</v>
      </c>
      <c r="M30" s="2"/>
      <c r="N30" s="2"/>
      <c r="O30" s="2"/>
      <c r="P30" s="92" t="s">
        <v>69</v>
      </c>
      <c r="Q30" s="32"/>
      <c r="S30" s="26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27.95" hidden="true" customHeight="true" outlineLevel="0" collapsed="false">
      <c r="A31" s="23" t="s">
        <v>13</v>
      </c>
      <c r="B31" s="24"/>
      <c r="C31" s="25" t="s">
        <v>33</v>
      </c>
      <c r="E31" s="25" t="s">
        <v>15</v>
      </c>
      <c r="F31" s="25" t="s">
        <v>16</v>
      </c>
      <c r="G31" s="2"/>
      <c r="H31" s="26" t="s">
        <v>70</v>
      </c>
      <c r="I31" s="27"/>
      <c r="J31" s="28"/>
      <c r="K31" s="27"/>
      <c r="L31" s="29" t="n">
        <v>3000</v>
      </c>
      <c r="M31" s="2"/>
      <c r="N31" s="2"/>
      <c r="O31" s="2"/>
      <c r="P31" s="91"/>
      <c r="Q31" s="3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27.95" hidden="true" customHeight="true" outlineLevel="0" collapsed="false">
      <c r="A32" s="23" t="s">
        <v>71</v>
      </c>
      <c r="B32" s="24"/>
      <c r="C32" s="25" t="s">
        <v>33</v>
      </c>
      <c r="E32" s="25" t="s">
        <v>72</v>
      </c>
      <c r="F32" s="25" t="s">
        <v>30</v>
      </c>
      <c r="G32" s="2"/>
      <c r="H32" s="26" t="s">
        <v>73</v>
      </c>
      <c r="I32" s="27"/>
      <c r="J32" s="28"/>
      <c r="K32" s="27"/>
      <c r="L32" s="29" t="n">
        <v>2509</v>
      </c>
      <c r="P32" s="60"/>
      <c r="Q32" s="30"/>
    </row>
    <row r="33" customFormat="false" ht="52.5" hidden="true" customHeight="true" outlineLevel="0" collapsed="false">
      <c r="A33" s="23" t="s">
        <v>74</v>
      </c>
      <c r="B33" s="24"/>
      <c r="C33" s="25" t="s">
        <v>33</v>
      </c>
      <c r="E33" s="25" t="s">
        <v>75</v>
      </c>
      <c r="F33" s="25" t="s">
        <v>75</v>
      </c>
      <c r="G33" s="2"/>
      <c r="H33" s="26" t="s">
        <v>76</v>
      </c>
      <c r="I33" s="27"/>
      <c r="J33" s="28"/>
      <c r="K33" s="27"/>
      <c r="L33" s="29" t="n">
        <f aca="false">1678+175+4+234+50+8+18+13+9+8+16+17+8+1+50+3+55+1+5+1+50</f>
        <v>2404</v>
      </c>
      <c r="M33" s="2"/>
      <c r="N33" s="2"/>
      <c r="O33" s="2"/>
      <c r="P33" s="26"/>
      <c r="Q33" s="32"/>
      <c r="R33" s="76"/>
      <c r="S33" s="26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27.95" hidden="true" customHeight="true" outlineLevel="0" collapsed="false">
      <c r="A34" s="23" t="s">
        <v>77</v>
      </c>
      <c r="B34" s="24"/>
      <c r="C34" s="25" t="s">
        <v>33</v>
      </c>
      <c r="E34" s="25" t="s">
        <v>40</v>
      </c>
      <c r="F34" s="25" t="s">
        <v>30</v>
      </c>
      <c r="G34" s="2"/>
      <c r="H34" s="26" t="s">
        <v>78</v>
      </c>
      <c r="I34" s="27"/>
      <c r="J34" s="28"/>
      <c r="K34" s="27"/>
      <c r="L34" s="29" t="n">
        <v>1300</v>
      </c>
      <c r="M34" s="2"/>
      <c r="N34" s="2"/>
      <c r="O34" s="2"/>
      <c r="P34" s="91"/>
      <c r="Q34" s="3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27.95" hidden="true" customHeight="true" outlineLevel="0" collapsed="false">
      <c r="A35" s="23" t="s">
        <v>71</v>
      </c>
      <c r="B35" s="24"/>
      <c r="C35" s="25" t="s">
        <v>33</v>
      </c>
      <c r="E35" s="25" t="s">
        <v>72</v>
      </c>
      <c r="F35" s="25" t="s">
        <v>30</v>
      </c>
      <c r="G35" s="2"/>
      <c r="H35" s="26" t="s">
        <v>79</v>
      </c>
      <c r="I35" s="27"/>
      <c r="J35" s="28"/>
      <c r="K35" s="27"/>
      <c r="L35" s="29" t="n">
        <v>1000</v>
      </c>
      <c r="M35" s="2"/>
      <c r="N35" s="2"/>
      <c r="O35" s="2"/>
      <c r="P35" s="91"/>
      <c r="Q35" s="3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80</v>
      </c>
      <c r="B36" s="24"/>
      <c r="C36" s="25" t="s">
        <v>33</v>
      </c>
      <c r="E36" s="25" t="s">
        <v>81</v>
      </c>
      <c r="F36" s="25" t="s">
        <v>16</v>
      </c>
      <c r="G36" s="2"/>
      <c r="H36" s="26" t="s">
        <v>82</v>
      </c>
      <c r="I36" s="27"/>
      <c r="J36" s="28"/>
      <c r="K36" s="27"/>
      <c r="L36" s="29" t="n">
        <f aca="false">686+15</f>
        <v>701</v>
      </c>
      <c r="M36" s="2"/>
      <c r="N36" s="2"/>
      <c r="O36" s="2"/>
      <c r="P36" s="91"/>
      <c r="Q36" s="3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83</v>
      </c>
      <c r="B37" s="24"/>
      <c r="C37" s="25" t="s">
        <v>33</v>
      </c>
      <c r="E37" s="25" t="s">
        <v>84</v>
      </c>
      <c r="F37" s="25" t="s">
        <v>26</v>
      </c>
      <c r="G37" s="2"/>
      <c r="H37" s="26" t="s">
        <v>85</v>
      </c>
      <c r="I37" s="27"/>
      <c r="J37" s="28"/>
      <c r="K37" s="27"/>
      <c r="L37" s="29" t="n">
        <v>600</v>
      </c>
      <c r="M37" s="2"/>
      <c r="N37" s="2"/>
      <c r="O37" s="2"/>
      <c r="P37" s="91"/>
      <c r="Q37" s="3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27.95" hidden="true" customHeight="true" outlineLevel="0" collapsed="false">
      <c r="A38" s="23" t="s">
        <v>86</v>
      </c>
      <c r="B38" s="24"/>
      <c r="C38" s="25" t="s">
        <v>33</v>
      </c>
      <c r="E38" s="25" t="s">
        <v>87</v>
      </c>
      <c r="F38" s="25" t="s">
        <v>16</v>
      </c>
      <c r="G38" s="2"/>
      <c r="H38" s="26" t="s">
        <v>88</v>
      </c>
      <c r="I38" s="27"/>
      <c r="J38" s="28"/>
      <c r="K38" s="27"/>
      <c r="L38" s="29" t="n">
        <v>500</v>
      </c>
      <c r="M38" s="2"/>
      <c r="N38" s="2"/>
      <c r="O38" s="2"/>
      <c r="P38" s="91"/>
      <c r="Q38" s="3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89</v>
      </c>
      <c r="B39" s="24"/>
      <c r="C39" s="25" t="s">
        <v>33</v>
      </c>
      <c r="E39" s="25" t="s">
        <v>29</v>
      </c>
      <c r="F39" s="25" t="s">
        <v>30</v>
      </c>
      <c r="G39" s="2"/>
      <c r="H39" s="26" t="s">
        <v>90</v>
      </c>
      <c r="I39" s="27"/>
      <c r="J39" s="28"/>
      <c r="K39" s="27"/>
      <c r="L39" s="29" t="n">
        <v>500</v>
      </c>
      <c r="M39" s="2"/>
      <c r="N39" s="2"/>
      <c r="O39" s="2"/>
      <c r="P39" s="91"/>
      <c r="Q39" s="3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77</v>
      </c>
      <c r="B40" s="24"/>
      <c r="C40" s="25" t="s">
        <v>33</v>
      </c>
      <c r="E40" s="25" t="s">
        <v>40</v>
      </c>
      <c r="F40" s="25" t="s">
        <v>30</v>
      </c>
      <c r="G40" s="2"/>
      <c r="H40" s="26" t="s">
        <v>91</v>
      </c>
      <c r="I40" s="27"/>
      <c r="J40" s="28"/>
      <c r="K40" s="27"/>
      <c r="L40" s="29" t="n">
        <v>384</v>
      </c>
      <c r="M40" s="2"/>
      <c r="N40" s="2"/>
      <c r="O40" s="2"/>
      <c r="P40" s="91"/>
      <c r="Q40" s="3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92</v>
      </c>
      <c r="B41" s="24"/>
      <c r="C41" s="25" t="s">
        <v>33</v>
      </c>
      <c r="E41" s="25" t="s">
        <v>93</v>
      </c>
      <c r="F41" s="25" t="s">
        <v>30</v>
      </c>
      <c r="G41" s="2"/>
      <c r="H41" s="26" t="s">
        <v>92</v>
      </c>
      <c r="I41" s="27"/>
      <c r="J41" s="28"/>
      <c r="K41" s="27"/>
      <c r="L41" s="77" t="n">
        <v>-250</v>
      </c>
      <c r="M41" s="2"/>
      <c r="N41" s="2"/>
      <c r="O41" s="2"/>
      <c r="P41" s="91"/>
      <c r="Q41" s="3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false" customHeight="true" outlineLevel="0" collapsed="false">
      <c r="A42" s="61" t="s">
        <v>94</v>
      </c>
      <c r="B42" s="62"/>
      <c r="C42" s="62"/>
      <c r="D42" s="40"/>
      <c r="E42" s="63"/>
      <c r="F42" s="63"/>
      <c r="G42" s="64"/>
      <c r="H42" s="63"/>
      <c r="I42" s="63"/>
      <c r="J42" s="65"/>
      <c r="K42" s="63"/>
      <c r="L42" s="44" t="n">
        <f aca="false">SUM(L29:L41)</f>
        <v>25648</v>
      </c>
      <c r="M42" s="45"/>
      <c r="N42" s="45"/>
      <c r="O42" s="45"/>
      <c r="P42" s="93"/>
      <c r="Q42" s="46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45"/>
      <c r="IR42" s="45"/>
      <c r="IS42" s="45"/>
      <c r="IT42" s="45"/>
      <c r="IU42" s="45"/>
      <c r="IV42" s="45"/>
      <c r="IW42" s="45"/>
    </row>
    <row r="43" customFormat="false" ht="12" hidden="false" customHeight="true" outlineLevel="0" collapsed="false">
      <c r="A43" s="23"/>
      <c r="B43" s="24"/>
      <c r="C43" s="25"/>
      <c r="E43" s="25"/>
      <c r="F43" s="25"/>
      <c r="G43" s="2"/>
      <c r="H43" s="26"/>
      <c r="I43" s="27"/>
      <c r="J43" s="28"/>
      <c r="K43" s="27"/>
      <c r="L43" s="29"/>
      <c r="M43" s="2"/>
      <c r="N43" s="2"/>
      <c r="O43" s="2"/>
      <c r="P43" s="92"/>
      <c r="Q43" s="32"/>
      <c r="S43" s="26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 t="s">
        <v>169</v>
      </c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false" customHeight="true" outlineLevel="0" collapsed="false">
      <c r="A44" s="23" t="s">
        <v>152</v>
      </c>
      <c r="B44" s="24"/>
      <c r="C44" s="25" t="s">
        <v>14</v>
      </c>
      <c r="E44" s="25" t="s">
        <v>29</v>
      </c>
      <c r="F44" s="25" t="s">
        <v>30</v>
      </c>
      <c r="G44" s="2"/>
      <c r="H44" s="26" t="s">
        <v>163</v>
      </c>
      <c r="I44" s="27"/>
      <c r="J44" s="28"/>
      <c r="K44" s="27"/>
      <c r="L44" s="29" t="n">
        <v>3500</v>
      </c>
      <c r="M44" s="2"/>
      <c r="N44" s="2"/>
      <c r="O44" s="2"/>
      <c r="P44" s="91"/>
      <c r="Q44" s="3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71.25" hidden="false" customHeight="true" outlineLevel="0" collapsed="false">
      <c r="A45" s="23" t="s">
        <v>37</v>
      </c>
      <c r="B45" s="24"/>
      <c r="C45" s="25" t="s">
        <v>14</v>
      </c>
      <c r="E45" s="25" t="s">
        <v>29</v>
      </c>
      <c r="F45" s="25" t="s">
        <v>30</v>
      </c>
      <c r="G45" s="2"/>
      <c r="H45" s="26" t="s">
        <v>110</v>
      </c>
      <c r="I45" s="27"/>
      <c r="J45" s="28"/>
      <c r="K45" s="27"/>
      <c r="L45" s="29" t="n">
        <f aca="false">2500+234</f>
        <v>2734</v>
      </c>
      <c r="M45" s="2"/>
      <c r="N45" s="2"/>
      <c r="O45" s="2"/>
      <c r="P45" s="91"/>
      <c r="Q45" s="3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47.25" hidden="false" customHeight="true" outlineLevel="0" collapsed="false">
      <c r="A46" s="23" t="s">
        <v>113</v>
      </c>
      <c r="B46" s="27"/>
      <c r="C46" s="25" t="s">
        <v>14</v>
      </c>
      <c r="D46" s="47"/>
      <c r="E46" s="25" t="s">
        <v>93</v>
      </c>
      <c r="F46" s="25" t="s">
        <v>30</v>
      </c>
      <c r="G46" s="47"/>
      <c r="H46" s="47" t="s">
        <v>150</v>
      </c>
      <c r="I46" s="27"/>
      <c r="J46" s="28"/>
      <c r="K46" s="27"/>
      <c r="L46" s="29" t="n">
        <v>2100</v>
      </c>
      <c r="M46" s="2"/>
      <c r="N46" s="2"/>
      <c r="O46" s="2"/>
      <c r="P46" s="23" t="s">
        <v>21</v>
      </c>
      <c r="Q46" s="3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54.75" hidden="false" customHeight="true" outlineLevel="0" collapsed="false">
      <c r="A47" s="23" t="s">
        <v>146</v>
      </c>
      <c r="B47" s="27"/>
      <c r="C47" s="25" t="s">
        <v>14</v>
      </c>
      <c r="D47" s="47"/>
      <c r="E47" s="25" t="s">
        <v>147</v>
      </c>
      <c r="F47" s="25" t="s">
        <v>35</v>
      </c>
      <c r="G47" s="47"/>
      <c r="H47" s="47" t="s">
        <v>162</v>
      </c>
      <c r="I47" s="27"/>
      <c r="J47" s="28"/>
      <c r="K47" s="27"/>
      <c r="L47" s="29" t="n">
        <v>2000</v>
      </c>
      <c r="M47" s="2"/>
      <c r="N47" s="2"/>
      <c r="O47" s="2"/>
      <c r="P47" s="23"/>
      <c r="Q47" s="59" t="s">
        <v>149</v>
      </c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27.75" hidden="false" customHeight="true" outlineLevel="0" collapsed="false">
      <c r="A48" s="23" t="s">
        <v>177</v>
      </c>
      <c r="B48" s="24"/>
      <c r="C48" s="25" t="s">
        <v>14</v>
      </c>
      <c r="E48" s="25" t="s">
        <v>25</v>
      </c>
      <c r="F48" s="25" t="s">
        <v>26</v>
      </c>
      <c r="G48" s="2"/>
      <c r="H48" s="26" t="s">
        <v>178</v>
      </c>
      <c r="I48" s="27"/>
      <c r="J48" s="28"/>
      <c r="K48" s="27"/>
      <c r="L48" s="29" t="n">
        <v>1500</v>
      </c>
      <c r="M48" s="2"/>
      <c r="N48" s="2"/>
      <c r="O48" s="2"/>
      <c r="P48" s="92"/>
      <c r="Q48" s="32"/>
      <c r="S48" s="26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7.75" hidden="false" customHeight="true" outlineLevel="0" collapsed="false">
      <c r="A49" s="23" t="s">
        <v>75</v>
      </c>
      <c r="B49" s="24"/>
      <c r="C49" s="25" t="s">
        <v>14</v>
      </c>
      <c r="E49" s="25" t="s">
        <v>75</v>
      </c>
      <c r="F49" s="25" t="s">
        <v>75</v>
      </c>
      <c r="G49" s="2"/>
      <c r="H49" s="26" t="s">
        <v>76</v>
      </c>
      <c r="I49" s="27"/>
      <c r="J49" s="28"/>
      <c r="K49" s="27"/>
      <c r="L49" s="29" t="n">
        <f aca="false">3948-1500</f>
        <v>2448</v>
      </c>
      <c r="M49" s="2"/>
      <c r="N49" s="2"/>
      <c r="O49" s="2"/>
      <c r="P49" s="92"/>
      <c r="Q49" s="32"/>
      <c r="S49" s="26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7.75" hidden="false" customHeight="true" outlineLevel="0" collapsed="false">
      <c r="A50" s="23" t="s">
        <v>80</v>
      </c>
      <c r="B50" s="24"/>
      <c r="C50" s="25" t="s">
        <v>14</v>
      </c>
      <c r="E50" s="25"/>
      <c r="F50" s="25" t="s">
        <v>16</v>
      </c>
      <c r="G50" s="2"/>
      <c r="H50" s="26" t="s">
        <v>158</v>
      </c>
      <c r="I50" s="27"/>
      <c r="J50" s="28"/>
      <c r="K50" s="27"/>
      <c r="L50" s="89" t="n">
        <v>-701</v>
      </c>
      <c r="M50" s="2"/>
      <c r="N50" s="2"/>
      <c r="O50" s="2"/>
      <c r="P50" s="92"/>
      <c r="Q50" s="32"/>
      <c r="S50" s="26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6.25" hidden="false" customHeight="true" outlineLevel="0" collapsed="false">
      <c r="A51" s="23" t="s">
        <v>92</v>
      </c>
      <c r="B51" s="24"/>
      <c r="C51" s="25" t="s">
        <v>14</v>
      </c>
      <c r="E51" s="25" t="s">
        <v>93</v>
      </c>
      <c r="F51" s="25" t="s">
        <v>30</v>
      </c>
      <c r="G51" s="2"/>
      <c r="H51" s="26" t="s">
        <v>167</v>
      </c>
      <c r="I51" s="27"/>
      <c r="J51" s="28"/>
      <c r="K51" s="27"/>
      <c r="L51" s="89" t="n">
        <v>-250</v>
      </c>
      <c r="M51" s="2"/>
      <c r="N51" s="2"/>
      <c r="O51" s="2"/>
      <c r="P51" s="92"/>
      <c r="Q51" s="32"/>
      <c r="S51" s="26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27.95" hidden="false" customHeight="true" outlineLevel="0" collapsed="false">
      <c r="A52" s="61" t="s">
        <v>99</v>
      </c>
      <c r="B52" s="62"/>
      <c r="C52" s="62"/>
      <c r="D52" s="40"/>
      <c r="E52" s="63"/>
      <c r="F52" s="63"/>
      <c r="G52" s="64"/>
      <c r="H52" s="63"/>
      <c r="I52" s="63"/>
      <c r="J52" s="65"/>
      <c r="K52" s="63"/>
      <c r="L52" s="44" t="n">
        <f aca="false">SUM(L44:L51)</f>
        <v>13331</v>
      </c>
      <c r="M52" s="45"/>
      <c r="N52" s="45"/>
      <c r="O52" s="45"/>
      <c r="P52" s="93"/>
      <c r="Q52" s="46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27.95" hidden="false" customHeight="true" outlineLevel="0" collapsed="false">
      <c r="A53" s="61" t="s">
        <v>100</v>
      </c>
      <c r="B53" s="62"/>
      <c r="C53" s="62"/>
      <c r="D53" s="40"/>
      <c r="E53" s="63"/>
      <c r="F53" s="63"/>
      <c r="G53" s="64"/>
      <c r="H53" s="63"/>
      <c r="I53" s="63"/>
      <c r="J53" s="65"/>
      <c r="K53" s="63"/>
      <c r="L53" s="44" t="n">
        <f aca="false">+L42+L52</f>
        <v>38979</v>
      </c>
      <c r="M53" s="45"/>
      <c r="N53" s="45"/>
      <c r="O53" s="45"/>
      <c r="P53" s="93"/>
      <c r="Q53" s="66"/>
      <c r="R53" s="97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  <c r="HS53" s="45"/>
      <c r="HT53" s="45"/>
      <c r="HU53" s="45"/>
      <c r="HV53" s="45"/>
      <c r="HW53" s="45"/>
      <c r="HX53" s="45"/>
      <c r="HY53" s="45"/>
      <c r="HZ53" s="45"/>
      <c r="IA53" s="45"/>
      <c r="IB53" s="45"/>
      <c r="IC53" s="45"/>
      <c r="ID53" s="45"/>
      <c r="IE53" s="45"/>
      <c r="IF53" s="45"/>
      <c r="IG53" s="45"/>
      <c r="IH53" s="45"/>
      <c r="II53" s="45"/>
      <c r="IJ53" s="45"/>
      <c r="IK53" s="45"/>
      <c r="IL53" s="45"/>
      <c r="IM53" s="45"/>
      <c r="IN53" s="45"/>
      <c r="IO53" s="45"/>
      <c r="IP53" s="45"/>
      <c r="IQ53" s="45"/>
      <c r="IR53" s="45"/>
      <c r="IS53" s="45"/>
      <c r="IT53" s="45"/>
      <c r="IU53" s="45"/>
      <c r="IV53" s="45"/>
      <c r="IW53" s="45"/>
    </row>
    <row r="54" customFormat="false" ht="38.25" hidden="true" customHeight="true" outlineLevel="0" collapsed="false">
      <c r="A54" s="78" t="s">
        <v>101</v>
      </c>
      <c r="B54" s="79"/>
      <c r="C54" s="80" t="s">
        <v>14</v>
      </c>
      <c r="D54" s="81"/>
      <c r="E54" s="80" t="s">
        <v>15</v>
      </c>
      <c r="F54" s="80" t="s">
        <v>30</v>
      </c>
      <c r="G54" s="81"/>
      <c r="H54" s="81" t="s">
        <v>102</v>
      </c>
      <c r="I54" s="79"/>
      <c r="J54" s="82"/>
      <c r="K54" s="79"/>
      <c r="L54" s="83" t="n">
        <v>10000</v>
      </c>
      <c r="M54" s="84"/>
      <c r="N54" s="84"/>
      <c r="O54" s="84"/>
      <c r="P54" s="85"/>
      <c r="Q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</row>
    <row r="55" customFormat="false" ht="27.95" hidden="false" customHeight="true" outlineLevel="0" collapsed="false">
      <c r="E55" s="56"/>
      <c r="F55" s="56"/>
      <c r="G55" s="56"/>
      <c r="J55" s="86"/>
    </row>
    <row r="56" customFormat="false" ht="27.95" hidden="false" customHeight="true" outlineLevel="0" collapsed="false">
      <c r="E56" s="56"/>
      <c r="F56" s="56"/>
      <c r="G56" s="56"/>
      <c r="J56" s="8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  <row r="64" customFormat="false" ht="27.95" hidden="false" customHeight="true" outlineLevel="0" collapsed="false">
      <c r="E64" s="56"/>
      <c r="F64" s="56"/>
      <c r="G64" s="56"/>
    </row>
    <row r="65" customFormat="false" ht="27.95" hidden="false" customHeight="true" outlineLevel="0" collapsed="false">
      <c r="E65" s="56"/>
      <c r="F65" s="56"/>
      <c r="G65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2.13"/>
    <col collapsed="false" customWidth="true" hidden="false" outlineLevel="0" max="4" min="4" style="0" width="2.42"/>
    <col collapsed="false" customWidth="true" hidden="false" outlineLevel="0" max="7" min="7" style="0" width="2.42"/>
    <col collapsed="false" customWidth="true" hidden="false" outlineLevel="0" max="8" min="8" style="0" width="30.7"/>
  </cols>
  <sheetData>
    <row r="1" customFormat="false" ht="12.75" hidden="false" customHeight="false" outlineLevel="0" collapsed="false">
      <c r="A1" s="4" t="s">
        <v>0</v>
      </c>
      <c r="B1" s="4"/>
      <c r="C1" s="4"/>
      <c r="D1" s="5"/>
      <c r="E1" s="5"/>
      <c r="F1" s="5"/>
      <c r="G1" s="6"/>
      <c r="H1" s="4" t="s">
        <v>179</v>
      </c>
      <c r="I1" s="7"/>
      <c r="J1" s="6"/>
      <c r="K1" s="6"/>
      <c r="L1" s="7"/>
    </row>
    <row r="2" customFormat="false" ht="12.75" hidden="false" customHeight="false" outlineLevel="0" collapsed="false">
      <c r="A2" s="98"/>
      <c r="B2" s="98"/>
      <c r="C2" s="98"/>
      <c r="D2" s="5"/>
      <c r="E2" s="3"/>
      <c r="F2" s="3"/>
      <c r="G2" s="6"/>
      <c r="H2" s="6"/>
      <c r="I2" s="6"/>
      <c r="J2" s="6"/>
      <c r="K2" s="6"/>
      <c r="L2" s="9"/>
    </row>
    <row r="4" customFormat="false" ht="12.75" hidden="false" customHeight="false" outlineLevel="0" collapsed="false">
      <c r="A4" s="99" t="s">
        <v>180</v>
      </c>
      <c r="B4" s="100"/>
      <c r="C4" s="100"/>
      <c r="D4" s="100"/>
      <c r="E4" s="101"/>
      <c r="F4" s="101"/>
      <c r="G4" s="101"/>
      <c r="H4" s="100"/>
      <c r="I4" s="100"/>
      <c r="J4" s="102"/>
      <c r="K4" s="100"/>
      <c r="L4" s="103"/>
    </row>
    <row r="5" customFormat="false" ht="38.25" hidden="false" customHeight="true" outlineLevel="0" collapsed="false">
      <c r="A5" s="23" t="s">
        <v>181</v>
      </c>
      <c r="B5" s="24"/>
      <c r="C5" s="25" t="s">
        <v>58</v>
      </c>
      <c r="D5" s="2"/>
      <c r="E5" s="25" t="s">
        <v>135</v>
      </c>
      <c r="F5" s="25" t="s">
        <v>182</v>
      </c>
      <c r="G5" s="2"/>
      <c r="H5" s="26" t="s">
        <v>183</v>
      </c>
      <c r="I5" s="27"/>
      <c r="J5" s="28"/>
      <c r="K5" s="27"/>
      <c r="L5" s="29" t="n">
        <v>350</v>
      </c>
    </row>
    <row r="6" customFormat="false" ht="12.75" hidden="false" customHeight="false" outlineLevel="0" collapsed="false">
      <c r="A6" s="104" t="s">
        <v>184</v>
      </c>
      <c r="B6" s="105"/>
      <c r="C6" s="106" t="s">
        <v>58</v>
      </c>
      <c r="D6" s="105"/>
      <c r="E6" s="107" t="s">
        <v>185</v>
      </c>
      <c r="F6" s="106" t="s">
        <v>182</v>
      </c>
      <c r="G6" s="107"/>
      <c r="H6" s="105" t="s">
        <v>186</v>
      </c>
      <c r="I6" s="105"/>
      <c r="J6" s="105"/>
      <c r="K6" s="105"/>
      <c r="L6" s="108" t="n">
        <v>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3" activeCellId="0" sqref="A3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2" width="39.13"/>
    <col collapsed="false" customWidth="true" hidden="false" outlineLevel="0" max="2" min="2" style="2" width="2.7"/>
    <col collapsed="false" customWidth="true" hidden="false" outlineLevel="0" max="3" min="3" style="2" width="12.7"/>
    <col collapsed="false" customWidth="true" hidden="false" outlineLevel="0" max="4" min="4" style="2" width="2.7"/>
    <col collapsed="false" customWidth="true" hidden="false" outlineLevel="0" max="5" min="5" style="2" width="23.41"/>
    <col collapsed="false" customWidth="true" hidden="false" outlineLevel="0" max="6" min="6" style="2" width="18.7"/>
    <col collapsed="false" customWidth="true" hidden="false" outlineLevel="0" max="7" min="7" style="2" width="2.7"/>
    <col collapsed="false" customWidth="true" hidden="false" outlineLevel="0" max="8" min="8" style="2" width="55.99"/>
    <col collapsed="false" customWidth="true" hidden="false" outlineLevel="0" max="9" min="9" style="2" width="0.99"/>
    <col collapsed="false" customWidth="true" hidden="true" outlineLevel="0" max="10" min="10" style="2" width="11.85"/>
    <col collapsed="false" customWidth="true" hidden="true" outlineLevel="0" max="11" min="11" style="2" width="0.99"/>
    <col collapsed="false" customWidth="true" hidden="false" outlineLevel="0" max="12" min="12" style="2" width="13.85"/>
    <col collapsed="false" customWidth="true" hidden="false" outlineLevel="0" max="13" min="13" style="2" width="3.28"/>
    <col collapsed="false" customWidth="true" hidden="true" outlineLevel="0" max="14" min="14" style="2" width="36.42"/>
    <col collapsed="false" customWidth="true" hidden="false" outlineLevel="0" max="15" min="15" style="2" width="3.14"/>
    <col collapsed="false" customWidth="true" hidden="true" outlineLevel="0" max="16" min="16" style="2" width="46.14"/>
    <col collapsed="false" customWidth="true" hidden="true" outlineLevel="0" max="17" min="17" style="2" width="65.85"/>
    <col collapsed="false" customWidth="false" hidden="false" outlineLevel="0" max="257" min="18" style="2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187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98"/>
      <c r="B3" s="98"/>
      <c r="C3" s="9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9"/>
      <c r="B4" s="109"/>
      <c r="C4" s="109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10" t="s">
        <v>2</v>
      </c>
      <c r="B5" s="111"/>
      <c r="C5" s="112" t="s">
        <v>3</v>
      </c>
      <c r="D5" s="17"/>
      <c r="E5" s="112" t="s">
        <v>4</v>
      </c>
      <c r="F5" s="112" t="s">
        <v>5</v>
      </c>
      <c r="G5" s="17"/>
      <c r="H5" s="111" t="s">
        <v>6</v>
      </c>
      <c r="I5" s="111"/>
      <c r="J5" s="111" t="s">
        <v>7</v>
      </c>
      <c r="K5" s="111"/>
      <c r="L5" s="113" t="s">
        <v>8</v>
      </c>
      <c r="M5" s="96"/>
      <c r="N5" s="114" t="s">
        <v>9</v>
      </c>
      <c r="O5" s="96"/>
      <c r="P5" s="115" t="s">
        <v>10</v>
      </c>
      <c r="Q5" s="113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</row>
    <row r="6" customFormat="false" ht="41.25" hidden="true" customHeight="true" outlineLevel="0" collapsed="false">
      <c r="A6" s="23"/>
      <c r="B6" s="24"/>
      <c r="C6" s="25"/>
      <c r="E6" s="25"/>
      <c r="F6" s="25"/>
      <c r="H6" s="26"/>
      <c r="I6" s="27"/>
      <c r="J6" s="28"/>
      <c r="K6" s="27"/>
      <c r="L6" s="29"/>
      <c r="P6" s="32"/>
    </row>
    <row r="7" customFormat="false" ht="27.95" hidden="true" customHeight="true" outlineLevel="0" collapsed="false">
      <c r="A7" s="23"/>
      <c r="B7" s="24"/>
      <c r="C7" s="25"/>
      <c r="E7" s="25"/>
      <c r="F7" s="25"/>
      <c r="H7" s="26"/>
      <c r="I7" s="27"/>
      <c r="J7" s="28"/>
      <c r="K7" s="27"/>
      <c r="L7" s="31" t="n">
        <f aca="false">1500*0</f>
        <v>0</v>
      </c>
      <c r="P7" s="32"/>
    </row>
    <row r="8" customFormat="false" ht="27.95" hidden="true" customHeight="true" outlineLevel="0" collapsed="false">
      <c r="A8" s="23"/>
      <c r="B8" s="24"/>
      <c r="C8" s="25"/>
      <c r="E8" s="25"/>
      <c r="F8" s="25"/>
      <c r="H8" s="26"/>
      <c r="I8" s="27"/>
      <c r="J8" s="28"/>
      <c r="K8" s="27"/>
      <c r="L8" s="31" t="n">
        <f aca="false">300*0</f>
        <v>0</v>
      </c>
      <c r="O8" s="2" t="s">
        <v>11</v>
      </c>
      <c r="P8" s="32"/>
    </row>
    <row r="9" customFormat="false" ht="11.25" hidden="true" customHeight="true" outlineLevel="0" collapsed="false">
      <c r="A9" s="116"/>
      <c r="B9" s="24"/>
      <c r="C9" s="24"/>
      <c r="E9" s="114"/>
      <c r="F9" s="114"/>
      <c r="H9" s="114"/>
      <c r="I9" s="27"/>
      <c r="J9" s="28"/>
      <c r="K9" s="27"/>
      <c r="L9" s="117"/>
      <c r="P9" s="32"/>
    </row>
    <row r="10" customFormat="false" ht="27.95" hidden="true" customHeight="true" outlineLevel="0" collapsed="false">
      <c r="A10" s="118" t="s">
        <v>12</v>
      </c>
      <c r="B10" s="119"/>
      <c r="C10" s="119"/>
      <c r="D10" s="69"/>
      <c r="E10" s="119"/>
      <c r="F10" s="119"/>
      <c r="G10" s="69"/>
      <c r="H10" s="120"/>
      <c r="I10" s="121"/>
      <c r="J10" s="122"/>
      <c r="K10" s="121"/>
      <c r="L10" s="73" t="n">
        <f aca="false">SUM(L6:L9)</f>
        <v>0</v>
      </c>
      <c r="M10" s="74"/>
      <c r="N10" s="74"/>
      <c r="O10" s="74"/>
      <c r="P10" s="95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  <c r="IW10" s="74"/>
    </row>
    <row r="11" customFormat="false" ht="27.95" hidden="true" customHeight="true" outlineLevel="0" collapsed="false">
      <c r="A11" s="23" t="s">
        <v>152</v>
      </c>
      <c r="B11" s="24"/>
      <c r="C11" s="25" t="s">
        <v>14</v>
      </c>
      <c r="E11" s="25" t="s">
        <v>29</v>
      </c>
      <c r="F11" s="25" t="s">
        <v>30</v>
      </c>
      <c r="H11" s="26" t="s">
        <v>153</v>
      </c>
      <c r="I11" s="27"/>
      <c r="J11" s="28"/>
      <c r="K11" s="27"/>
      <c r="L11" s="29" t="n">
        <v>0</v>
      </c>
      <c r="P11" s="91"/>
      <c r="Q11" s="32"/>
    </row>
    <row r="12" customFormat="false" ht="11.25" hidden="false" customHeight="true" outlineLevel="0" collapsed="false">
      <c r="A12" s="116"/>
      <c r="B12" s="24"/>
      <c r="C12" s="24"/>
      <c r="E12" s="114"/>
      <c r="F12" s="114"/>
      <c r="H12" s="114"/>
      <c r="I12" s="27"/>
      <c r="J12" s="28"/>
      <c r="K12" s="27"/>
      <c r="L12" s="117"/>
      <c r="P12" s="91"/>
      <c r="Q12" s="32"/>
    </row>
    <row r="13" customFormat="false" ht="27.95" hidden="true" customHeight="true" outlineLevel="0" collapsed="false">
      <c r="A13" s="123" t="s">
        <v>55</v>
      </c>
      <c r="B13" s="124"/>
      <c r="C13" s="124"/>
      <c r="D13" s="125"/>
      <c r="E13" s="124"/>
      <c r="F13" s="124"/>
      <c r="G13" s="125"/>
      <c r="H13" s="111"/>
      <c r="I13" s="126"/>
      <c r="J13" s="127"/>
      <c r="K13" s="126"/>
      <c r="L13" s="73" t="n">
        <f aca="false">SUM(L11:L12)</f>
        <v>0</v>
      </c>
      <c r="P13" s="91"/>
      <c r="Q13" s="32"/>
    </row>
    <row r="14" customFormat="false" ht="41.25" hidden="true" customHeight="true" outlineLevel="0" collapsed="false">
      <c r="A14" s="128"/>
      <c r="B14" s="129"/>
      <c r="C14" s="130"/>
      <c r="D14" s="131"/>
      <c r="E14" s="130"/>
      <c r="F14" s="130"/>
      <c r="G14" s="131"/>
      <c r="H14" s="132"/>
      <c r="I14" s="133"/>
      <c r="J14" s="134"/>
      <c r="K14" s="133"/>
      <c r="L14" s="135"/>
      <c r="P14" s="91"/>
      <c r="Q14" s="32"/>
    </row>
    <row r="15" customFormat="false" ht="41.25" hidden="true" customHeight="true" outlineLevel="0" collapsed="false">
      <c r="A15" s="128"/>
      <c r="B15" s="129"/>
      <c r="C15" s="130"/>
      <c r="D15" s="131"/>
      <c r="E15" s="130"/>
      <c r="F15" s="130"/>
      <c r="G15" s="131"/>
      <c r="H15" s="132"/>
      <c r="I15" s="133"/>
      <c r="J15" s="134"/>
      <c r="K15" s="133"/>
      <c r="L15" s="135"/>
      <c r="M15" s="136"/>
      <c r="N15" s="136"/>
      <c r="O15" s="136"/>
      <c r="P15" s="137"/>
      <c r="Q15" s="138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  <c r="EE15" s="136"/>
      <c r="EF15" s="136"/>
      <c r="EG15" s="136"/>
      <c r="EH15" s="136"/>
      <c r="EI15" s="136"/>
      <c r="EJ15" s="136"/>
      <c r="EK15" s="136"/>
      <c r="EL15" s="136"/>
      <c r="EM15" s="136"/>
      <c r="EN15" s="136"/>
      <c r="EO15" s="136"/>
      <c r="EP15" s="136"/>
      <c r="EQ15" s="136"/>
      <c r="ER15" s="136"/>
      <c r="ES15" s="136"/>
      <c r="ET15" s="136"/>
      <c r="EU15" s="136"/>
      <c r="EV15" s="136"/>
      <c r="EW15" s="136"/>
      <c r="EX15" s="136"/>
      <c r="EY15" s="136"/>
      <c r="EZ15" s="136"/>
      <c r="FA15" s="136"/>
      <c r="FB15" s="136"/>
      <c r="FC15" s="136"/>
      <c r="FD15" s="136"/>
      <c r="FE15" s="136"/>
      <c r="FF15" s="136"/>
      <c r="FG15" s="136"/>
      <c r="FH15" s="136"/>
      <c r="FI15" s="136"/>
      <c r="FJ15" s="136"/>
      <c r="FK15" s="136"/>
      <c r="FL15" s="136"/>
      <c r="FM15" s="136"/>
      <c r="FN15" s="136"/>
      <c r="FO15" s="136"/>
      <c r="FP15" s="136"/>
      <c r="FQ15" s="136"/>
      <c r="FR15" s="136"/>
      <c r="FS15" s="136"/>
      <c r="FT15" s="136"/>
      <c r="FU15" s="136"/>
      <c r="FV15" s="136"/>
      <c r="FW15" s="136"/>
      <c r="FX15" s="136"/>
      <c r="FY15" s="136"/>
      <c r="FZ15" s="136"/>
      <c r="GA15" s="136"/>
      <c r="GB15" s="136"/>
      <c r="GC15" s="136"/>
      <c r="GD15" s="136"/>
      <c r="GE15" s="136"/>
      <c r="GF15" s="136"/>
      <c r="GG15" s="136"/>
      <c r="GH15" s="136"/>
      <c r="GI15" s="136"/>
      <c r="GJ15" s="136"/>
      <c r="GK15" s="136"/>
      <c r="GL15" s="136"/>
      <c r="GM15" s="136"/>
      <c r="GN15" s="136"/>
      <c r="GO15" s="136"/>
      <c r="GP15" s="136"/>
      <c r="GQ15" s="136"/>
      <c r="GR15" s="136"/>
      <c r="GS15" s="136"/>
      <c r="GT15" s="136"/>
      <c r="GU15" s="136"/>
      <c r="GV15" s="136"/>
      <c r="GW15" s="136"/>
      <c r="GX15" s="136"/>
      <c r="GY15" s="136"/>
      <c r="GZ15" s="136"/>
      <c r="HA15" s="136"/>
      <c r="HB15" s="136"/>
      <c r="HC15" s="136"/>
      <c r="HD15" s="136"/>
      <c r="HE15" s="136"/>
      <c r="HF15" s="136"/>
      <c r="HG15" s="136"/>
      <c r="HH15" s="136"/>
      <c r="HI15" s="136"/>
      <c r="HJ15" s="136"/>
      <c r="HK15" s="136"/>
      <c r="HL15" s="136"/>
      <c r="HM15" s="136"/>
      <c r="HN15" s="136"/>
      <c r="HO15" s="136"/>
      <c r="HP15" s="136"/>
      <c r="HQ15" s="136"/>
      <c r="HR15" s="136"/>
      <c r="HS15" s="136"/>
      <c r="HT15" s="136"/>
      <c r="HU15" s="136"/>
      <c r="HV15" s="136"/>
      <c r="HW15" s="136"/>
      <c r="HX15" s="136"/>
      <c r="HY15" s="136"/>
      <c r="HZ15" s="136"/>
      <c r="IA15" s="136"/>
      <c r="IB15" s="136"/>
      <c r="IC15" s="136"/>
      <c r="ID15" s="136"/>
      <c r="IE15" s="136"/>
      <c r="IF15" s="136"/>
      <c r="IG15" s="136"/>
      <c r="IH15" s="136"/>
      <c r="II15" s="136"/>
      <c r="IJ15" s="136"/>
      <c r="IK15" s="136"/>
      <c r="IL15" s="136"/>
      <c r="IM15" s="136"/>
      <c r="IN15" s="136"/>
      <c r="IO15" s="136"/>
      <c r="IP15" s="136"/>
      <c r="IQ15" s="136"/>
      <c r="IR15" s="136"/>
      <c r="IS15" s="136"/>
      <c r="IT15" s="136"/>
      <c r="IU15" s="136"/>
      <c r="IV15" s="136"/>
      <c r="IW15" s="136"/>
    </row>
    <row r="16" customFormat="false" ht="41.25" hidden="true" customHeight="true" outlineLevel="0" collapsed="false">
      <c r="L16" s="139"/>
      <c r="P16" s="91"/>
      <c r="Q16" s="32"/>
    </row>
    <row r="17" customFormat="false" ht="41.25" hidden="true" customHeight="true" outlineLevel="0" collapsed="false">
      <c r="A17" s="47"/>
      <c r="B17" s="24"/>
      <c r="C17" s="25"/>
      <c r="E17" s="25"/>
      <c r="F17" s="25"/>
      <c r="H17" s="26"/>
      <c r="I17" s="27"/>
      <c r="J17" s="28"/>
      <c r="K17" s="27"/>
      <c r="L17" s="29"/>
      <c r="P17" s="91"/>
      <c r="Q17" s="32"/>
    </row>
    <row r="18" customFormat="false" ht="41.25" hidden="true" customHeight="true" outlineLevel="0" collapsed="false">
      <c r="A18" s="128"/>
      <c r="B18" s="129"/>
      <c r="C18" s="130"/>
      <c r="D18" s="131"/>
      <c r="E18" s="130"/>
      <c r="F18" s="130"/>
      <c r="G18" s="131"/>
      <c r="H18" s="132"/>
      <c r="I18" s="133"/>
      <c r="J18" s="134"/>
      <c r="K18" s="133"/>
      <c r="L18" s="135"/>
      <c r="P18" s="91"/>
      <c r="Q18" s="32"/>
    </row>
    <row r="19" customFormat="false" ht="41.25" hidden="true" customHeight="true" outlineLevel="0" collapsed="false">
      <c r="A19" s="47"/>
      <c r="B19" s="24"/>
      <c r="C19" s="25"/>
      <c r="E19" s="25"/>
      <c r="F19" s="25"/>
      <c r="H19" s="26"/>
      <c r="I19" s="27"/>
      <c r="J19" s="28"/>
      <c r="K19" s="27"/>
      <c r="L19" s="29"/>
      <c r="P19" s="91"/>
      <c r="Q19" s="32"/>
    </row>
    <row r="20" customFormat="false" ht="11.25" hidden="true" customHeight="true" outlineLevel="0" collapsed="false">
      <c r="A20" s="140"/>
      <c r="B20" s="131"/>
      <c r="C20" s="131"/>
      <c r="D20" s="131"/>
      <c r="E20" s="141"/>
      <c r="F20" s="141"/>
      <c r="G20" s="141"/>
      <c r="H20" s="141"/>
      <c r="I20" s="141"/>
      <c r="J20" s="142"/>
      <c r="K20" s="141"/>
      <c r="L20" s="143"/>
      <c r="P20" s="91"/>
      <c r="Q20" s="32"/>
    </row>
    <row r="21" customFormat="false" ht="16.5" hidden="true" customHeight="true" outlineLevel="0" collapsed="false">
      <c r="A21" s="123" t="s">
        <v>56</v>
      </c>
      <c r="B21" s="124"/>
      <c r="C21" s="124"/>
      <c r="D21" s="125"/>
      <c r="E21" s="124"/>
      <c r="F21" s="124"/>
      <c r="G21" s="125"/>
      <c r="H21" s="111"/>
      <c r="I21" s="126"/>
      <c r="J21" s="127"/>
      <c r="K21" s="126"/>
      <c r="L21" s="73" t="n">
        <f aca="false">SUM(L14:L20)</f>
        <v>0</v>
      </c>
      <c r="P21" s="91"/>
      <c r="Q21" s="32"/>
    </row>
    <row r="22" customFormat="false" ht="53.25" hidden="false" customHeight="true" outlineLevel="0" collapsed="false">
      <c r="A22" s="144" t="s">
        <v>188</v>
      </c>
      <c r="B22" s="129"/>
      <c r="C22" s="130" t="s">
        <v>58</v>
      </c>
      <c r="D22" s="131"/>
      <c r="E22" s="130" t="s">
        <v>189</v>
      </c>
      <c r="F22" s="130"/>
      <c r="G22" s="131"/>
      <c r="H22" s="132"/>
      <c r="I22" s="133"/>
      <c r="J22" s="134"/>
      <c r="K22" s="133"/>
      <c r="L22" s="135" t="n">
        <v>10000</v>
      </c>
      <c r="M22" s="145"/>
      <c r="N22" s="145"/>
      <c r="O22" s="145"/>
      <c r="P22" s="146"/>
      <c r="Q22" s="147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45"/>
      <c r="DF22" s="145"/>
      <c r="DG22" s="145"/>
      <c r="DH22" s="145"/>
      <c r="DI22" s="145"/>
      <c r="DJ22" s="145"/>
      <c r="DK22" s="145"/>
      <c r="DL22" s="145"/>
      <c r="DM22" s="145"/>
      <c r="DN22" s="145"/>
      <c r="DO22" s="145"/>
      <c r="DP22" s="145"/>
      <c r="DQ22" s="145"/>
      <c r="DR22" s="145"/>
      <c r="DS22" s="145"/>
      <c r="DT22" s="145"/>
      <c r="DU22" s="145"/>
      <c r="DV22" s="145"/>
      <c r="DW22" s="145"/>
      <c r="DX22" s="145"/>
      <c r="DY22" s="145"/>
      <c r="DZ22" s="145"/>
      <c r="EA22" s="145"/>
      <c r="EB22" s="145"/>
      <c r="EC22" s="145"/>
      <c r="ED22" s="145"/>
      <c r="EE22" s="145"/>
      <c r="EF22" s="145"/>
      <c r="EG22" s="145"/>
      <c r="EH22" s="145"/>
      <c r="EI22" s="145"/>
      <c r="EJ22" s="145"/>
      <c r="EK22" s="145"/>
      <c r="EL22" s="145"/>
      <c r="EM22" s="145"/>
      <c r="EN22" s="145"/>
      <c r="EO22" s="145"/>
      <c r="EP22" s="145"/>
      <c r="EQ22" s="145"/>
      <c r="ER22" s="145"/>
      <c r="ES22" s="145"/>
      <c r="ET22" s="145"/>
      <c r="EU22" s="145"/>
      <c r="EV22" s="145"/>
      <c r="EW22" s="145"/>
      <c r="EX22" s="145"/>
      <c r="EY22" s="145"/>
      <c r="EZ22" s="145"/>
      <c r="FA22" s="145"/>
      <c r="FB22" s="145"/>
      <c r="FC22" s="145"/>
      <c r="FD22" s="145"/>
      <c r="FE22" s="145"/>
      <c r="FF22" s="145"/>
      <c r="FG22" s="145"/>
      <c r="FH22" s="145"/>
      <c r="FI22" s="145"/>
      <c r="FJ22" s="145"/>
      <c r="FK22" s="145"/>
      <c r="FL22" s="145"/>
      <c r="FM22" s="145"/>
      <c r="FN22" s="145"/>
      <c r="FO22" s="145"/>
      <c r="FP22" s="145"/>
      <c r="FQ22" s="145"/>
      <c r="FR22" s="145"/>
      <c r="FS22" s="145"/>
      <c r="FT22" s="145"/>
      <c r="FU22" s="145"/>
      <c r="FV22" s="145"/>
      <c r="FW22" s="145"/>
      <c r="FX22" s="145"/>
      <c r="FY22" s="145"/>
      <c r="FZ22" s="145"/>
      <c r="GA22" s="145"/>
      <c r="GB22" s="145"/>
      <c r="GC22" s="145"/>
      <c r="GD22" s="145"/>
      <c r="GE22" s="145"/>
      <c r="GF22" s="145"/>
      <c r="GG22" s="145"/>
      <c r="GH22" s="145"/>
      <c r="GI22" s="145"/>
      <c r="GJ22" s="145"/>
      <c r="GK22" s="145"/>
      <c r="GL22" s="145"/>
      <c r="GM22" s="145"/>
      <c r="GN22" s="145"/>
      <c r="GO22" s="145"/>
      <c r="GP22" s="145"/>
      <c r="GQ22" s="145"/>
      <c r="GR22" s="145"/>
      <c r="GS22" s="145"/>
      <c r="GT22" s="145"/>
      <c r="GU22" s="145"/>
      <c r="GV22" s="145"/>
      <c r="GW22" s="145"/>
      <c r="GX22" s="145"/>
      <c r="GY22" s="145"/>
      <c r="GZ22" s="145"/>
      <c r="HA22" s="145"/>
      <c r="HB22" s="145"/>
      <c r="HC22" s="145"/>
      <c r="HD22" s="145"/>
      <c r="HE22" s="145"/>
      <c r="HF22" s="145"/>
      <c r="HG22" s="145"/>
      <c r="HH22" s="145"/>
      <c r="HI22" s="145"/>
      <c r="HJ22" s="145"/>
      <c r="HK22" s="145"/>
      <c r="HL22" s="145"/>
      <c r="HM22" s="145"/>
      <c r="HN22" s="145"/>
      <c r="HO22" s="145"/>
      <c r="HP22" s="145"/>
      <c r="HQ22" s="145"/>
      <c r="HR22" s="145"/>
      <c r="HS22" s="145"/>
      <c r="HT22" s="145"/>
      <c r="HU22" s="145"/>
      <c r="HV22" s="145"/>
      <c r="HW22" s="145"/>
      <c r="HX22" s="145"/>
      <c r="HY22" s="145"/>
      <c r="HZ22" s="145"/>
      <c r="IA22" s="145"/>
      <c r="IB22" s="145"/>
      <c r="IC22" s="145"/>
      <c r="ID22" s="145"/>
      <c r="IE22" s="145"/>
      <c r="IF22" s="145"/>
      <c r="IG22" s="145"/>
      <c r="IH22" s="145"/>
      <c r="II22" s="145"/>
      <c r="IJ22" s="145"/>
      <c r="IK22" s="145"/>
      <c r="IL22" s="145"/>
      <c r="IM22" s="145"/>
      <c r="IN22" s="145"/>
      <c r="IO22" s="145"/>
      <c r="IP22" s="145"/>
      <c r="IQ22" s="145"/>
      <c r="IR22" s="145"/>
      <c r="IS22" s="145"/>
      <c r="IT22" s="145"/>
      <c r="IU22" s="145"/>
      <c r="IV22" s="145"/>
      <c r="IW22" s="145"/>
    </row>
    <row r="23" customFormat="false" ht="53.25" hidden="false" customHeight="true" outlineLevel="0" collapsed="false">
      <c r="A23" s="23" t="s">
        <v>190</v>
      </c>
      <c r="B23" s="24"/>
      <c r="C23" s="25" t="s">
        <v>58</v>
      </c>
      <c r="E23" s="25" t="s">
        <v>191</v>
      </c>
      <c r="F23" s="25" t="s">
        <v>60</v>
      </c>
      <c r="H23" s="26" t="s">
        <v>192</v>
      </c>
      <c r="I23" s="27"/>
      <c r="J23" s="28"/>
      <c r="K23" s="27"/>
      <c r="L23" s="29" t="n">
        <v>5000</v>
      </c>
      <c r="M23" s="145"/>
      <c r="N23" s="145"/>
      <c r="O23" s="145"/>
      <c r="P23" s="146"/>
      <c r="Q23" s="147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O23" s="145"/>
      <c r="DP23" s="145"/>
      <c r="DQ23" s="145"/>
      <c r="DR23" s="145"/>
      <c r="DS23" s="145"/>
      <c r="DT23" s="145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  <c r="EM23" s="145"/>
      <c r="EN23" s="145"/>
      <c r="EO23" s="145"/>
      <c r="EP23" s="145"/>
      <c r="EQ23" s="145"/>
      <c r="ER23" s="145"/>
      <c r="ES23" s="145"/>
      <c r="ET23" s="145"/>
      <c r="EU23" s="145"/>
      <c r="EV23" s="145"/>
      <c r="EW23" s="145"/>
      <c r="EX23" s="145"/>
      <c r="EY23" s="145"/>
      <c r="EZ23" s="145"/>
      <c r="FA23" s="145"/>
      <c r="FB23" s="145"/>
      <c r="FC23" s="145"/>
      <c r="FD23" s="145"/>
      <c r="FE23" s="145"/>
      <c r="FF23" s="145"/>
      <c r="FG23" s="145"/>
      <c r="FH23" s="145"/>
      <c r="FI23" s="145"/>
      <c r="FJ23" s="145"/>
      <c r="FK23" s="145"/>
      <c r="FL23" s="145"/>
      <c r="FM23" s="145"/>
      <c r="FN23" s="145"/>
      <c r="FO23" s="145"/>
      <c r="FP23" s="145"/>
      <c r="FQ23" s="145"/>
      <c r="FR23" s="145"/>
      <c r="FS23" s="145"/>
      <c r="FT23" s="145"/>
      <c r="FU23" s="145"/>
      <c r="FV23" s="145"/>
      <c r="FW23" s="145"/>
      <c r="FX23" s="145"/>
      <c r="FY23" s="145"/>
      <c r="FZ23" s="145"/>
      <c r="GA23" s="145"/>
      <c r="GB23" s="145"/>
      <c r="GC23" s="145"/>
      <c r="GD23" s="145"/>
      <c r="GE23" s="145"/>
      <c r="GF23" s="145"/>
      <c r="GG23" s="145"/>
      <c r="GH23" s="145"/>
      <c r="GI23" s="145"/>
      <c r="GJ23" s="145"/>
      <c r="GK23" s="145"/>
      <c r="GL23" s="145"/>
      <c r="GM23" s="145"/>
      <c r="GN23" s="145"/>
      <c r="GO23" s="145"/>
      <c r="GP23" s="145"/>
      <c r="GQ23" s="145"/>
      <c r="GR23" s="145"/>
      <c r="GS23" s="145"/>
      <c r="GT23" s="145"/>
      <c r="GU23" s="145"/>
      <c r="GV23" s="145"/>
      <c r="GW23" s="145"/>
      <c r="GX23" s="145"/>
      <c r="GY23" s="145"/>
      <c r="GZ23" s="145"/>
      <c r="HA23" s="145"/>
      <c r="HB23" s="145"/>
      <c r="HC23" s="145"/>
      <c r="HD23" s="145"/>
      <c r="HE23" s="145"/>
      <c r="HF23" s="145"/>
      <c r="HG23" s="145"/>
      <c r="HH23" s="145"/>
      <c r="HI23" s="145"/>
      <c r="HJ23" s="145"/>
      <c r="HK23" s="145"/>
      <c r="HL23" s="145"/>
      <c r="HM23" s="145"/>
      <c r="HN23" s="145"/>
      <c r="HO23" s="145"/>
      <c r="HP23" s="145"/>
      <c r="HQ23" s="145"/>
      <c r="HR23" s="145"/>
      <c r="HS23" s="145"/>
      <c r="HT23" s="145"/>
      <c r="HU23" s="145"/>
      <c r="HV23" s="145"/>
      <c r="HW23" s="145"/>
      <c r="HX23" s="145"/>
      <c r="HY23" s="145"/>
      <c r="HZ23" s="145"/>
      <c r="IA23" s="145"/>
      <c r="IB23" s="145"/>
      <c r="IC23" s="145"/>
      <c r="ID23" s="145"/>
      <c r="IE23" s="145"/>
      <c r="IF23" s="145"/>
      <c r="IG23" s="145"/>
      <c r="IH23" s="145"/>
      <c r="II23" s="145"/>
      <c r="IJ23" s="145"/>
      <c r="IK23" s="145"/>
      <c r="IL23" s="145"/>
      <c r="IM23" s="145"/>
      <c r="IN23" s="145"/>
      <c r="IO23" s="145"/>
      <c r="IP23" s="145"/>
      <c r="IQ23" s="145"/>
      <c r="IR23" s="145"/>
      <c r="IS23" s="145"/>
      <c r="IT23" s="145"/>
      <c r="IU23" s="145"/>
      <c r="IV23" s="145"/>
      <c r="IW23" s="145"/>
    </row>
    <row r="24" customFormat="false" ht="51" hidden="true" customHeight="true" outlineLevel="0" collapsed="false">
      <c r="A24" s="23" t="s">
        <v>193</v>
      </c>
      <c r="B24" s="24"/>
      <c r="C24" s="25" t="s">
        <v>58</v>
      </c>
      <c r="E24" s="25"/>
      <c r="F24" s="25" t="s">
        <v>16</v>
      </c>
      <c r="H24" s="26" t="s">
        <v>194</v>
      </c>
      <c r="I24" s="27"/>
      <c r="J24" s="28"/>
      <c r="K24" s="27"/>
      <c r="L24" s="29" t="n">
        <v>0</v>
      </c>
      <c r="P24" s="92"/>
      <c r="Q24" s="32"/>
    </row>
    <row r="25" customFormat="false" ht="80.25" hidden="true" customHeight="true" outlineLevel="0" collapsed="false">
      <c r="A25" s="23" t="s">
        <v>32</v>
      </c>
      <c r="B25" s="24"/>
      <c r="C25" s="25" t="s">
        <v>58</v>
      </c>
      <c r="E25" s="25"/>
      <c r="F25" s="25" t="s">
        <v>35</v>
      </c>
      <c r="H25" s="26" t="s">
        <v>36</v>
      </c>
      <c r="I25" s="27"/>
      <c r="J25" s="28"/>
      <c r="K25" s="27"/>
      <c r="L25" s="29" t="n">
        <v>0</v>
      </c>
      <c r="P25" s="23"/>
      <c r="Q25" s="32"/>
    </row>
    <row r="26" customFormat="false" ht="80.25" hidden="false" customHeight="true" outlineLevel="0" collapsed="false">
      <c r="A26" s="23" t="s">
        <v>37</v>
      </c>
      <c r="B26" s="148"/>
      <c r="C26" s="25" t="s">
        <v>155</v>
      </c>
      <c r="D26" s="148"/>
      <c r="E26" s="25" t="s">
        <v>29</v>
      </c>
      <c r="F26" s="25" t="s">
        <v>30</v>
      </c>
      <c r="G26" s="149"/>
      <c r="H26" s="47" t="s">
        <v>195</v>
      </c>
      <c r="I26" s="150"/>
      <c r="J26" s="148"/>
      <c r="K26" s="151"/>
      <c r="L26" s="29" t="n">
        <v>2000</v>
      </c>
      <c r="M26" s="145"/>
      <c r="N26" s="145"/>
      <c r="O26" s="145"/>
      <c r="P26" s="152"/>
      <c r="Q26" s="147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  <c r="CT26" s="145"/>
      <c r="CU26" s="145"/>
      <c r="CV26" s="145"/>
      <c r="CW26" s="145"/>
      <c r="CX26" s="145"/>
      <c r="CY26" s="145"/>
      <c r="CZ26" s="145"/>
      <c r="DA26" s="145"/>
      <c r="DB26" s="145"/>
      <c r="DC26" s="145"/>
      <c r="DD26" s="145"/>
      <c r="DE26" s="145"/>
      <c r="DF26" s="145"/>
      <c r="DG26" s="145"/>
      <c r="DH26" s="145"/>
      <c r="DI26" s="145"/>
      <c r="DJ26" s="145"/>
      <c r="DK26" s="145"/>
      <c r="DL26" s="145"/>
      <c r="DM26" s="145"/>
      <c r="DN26" s="145"/>
      <c r="DO26" s="145"/>
      <c r="DP26" s="145"/>
      <c r="DQ26" s="145"/>
      <c r="DR26" s="145"/>
      <c r="DS26" s="145"/>
      <c r="DT26" s="145"/>
      <c r="DU26" s="145"/>
      <c r="DV26" s="145"/>
      <c r="DW26" s="145"/>
      <c r="DX26" s="145"/>
      <c r="DY26" s="145"/>
      <c r="DZ26" s="145"/>
      <c r="EA26" s="145"/>
      <c r="EB26" s="145"/>
      <c r="EC26" s="145"/>
      <c r="ED26" s="145"/>
      <c r="EE26" s="145"/>
      <c r="EF26" s="145"/>
      <c r="EG26" s="145"/>
      <c r="EH26" s="145"/>
      <c r="EI26" s="145"/>
      <c r="EJ26" s="145"/>
      <c r="EK26" s="145"/>
      <c r="EL26" s="145"/>
      <c r="EM26" s="145"/>
      <c r="EN26" s="145"/>
      <c r="EO26" s="145"/>
      <c r="EP26" s="145"/>
      <c r="EQ26" s="145"/>
      <c r="ER26" s="145"/>
      <c r="ES26" s="145"/>
      <c r="ET26" s="145"/>
      <c r="EU26" s="145"/>
      <c r="EV26" s="145"/>
      <c r="EW26" s="145"/>
      <c r="EX26" s="145"/>
      <c r="EY26" s="145"/>
      <c r="EZ26" s="145"/>
      <c r="FA26" s="145"/>
      <c r="FB26" s="145"/>
      <c r="FC26" s="145"/>
      <c r="FD26" s="145"/>
      <c r="FE26" s="145"/>
      <c r="FF26" s="145"/>
      <c r="FG26" s="145"/>
      <c r="FH26" s="145"/>
      <c r="FI26" s="145"/>
      <c r="FJ26" s="145"/>
      <c r="FK26" s="145"/>
      <c r="FL26" s="145"/>
      <c r="FM26" s="145"/>
      <c r="FN26" s="145"/>
      <c r="FO26" s="145"/>
      <c r="FP26" s="145"/>
      <c r="FQ26" s="145"/>
      <c r="FR26" s="145"/>
      <c r="FS26" s="145"/>
      <c r="FT26" s="145"/>
      <c r="FU26" s="145"/>
      <c r="FV26" s="145"/>
      <c r="FW26" s="145"/>
      <c r="FX26" s="145"/>
      <c r="FY26" s="145"/>
      <c r="FZ26" s="145"/>
      <c r="GA26" s="145"/>
      <c r="GB26" s="145"/>
      <c r="GC26" s="145"/>
      <c r="GD26" s="145"/>
      <c r="GE26" s="145"/>
      <c r="GF26" s="145"/>
      <c r="GG26" s="145"/>
      <c r="GH26" s="145"/>
      <c r="GI26" s="145"/>
      <c r="GJ26" s="145"/>
      <c r="GK26" s="145"/>
      <c r="GL26" s="145"/>
      <c r="GM26" s="145"/>
      <c r="GN26" s="145"/>
      <c r="GO26" s="145"/>
      <c r="GP26" s="145"/>
      <c r="GQ26" s="145"/>
      <c r="GR26" s="145"/>
      <c r="GS26" s="145"/>
      <c r="GT26" s="145"/>
      <c r="GU26" s="145"/>
      <c r="GV26" s="145"/>
      <c r="GW26" s="145"/>
      <c r="GX26" s="145"/>
      <c r="GY26" s="145"/>
      <c r="GZ26" s="145"/>
      <c r="HA26" s="145"/>
      <c r="HB26" s="145"/>
      <c r="HC26" s="145"/>
      <c r="HD26" s="145"/>
      <c r="HE26" s="145"/>
      <c r="HF26" s="145"/>
      <c r="HG26" s="145"/>
      <c r="HH26" s="145"/>
      <c r="HI26" s="145"/>
      <c r="HJ26" s="145"/>
      <c r="HK26" s="145"/>
      <c r="HL26" s="145"/>
      <c r="HM26" s="145"/>
      <c r="HN26" s="145"/>
      <c r="HO26" s="145"/>
      <c r="HP26" s="145"/>
      <c r="HQ26" s="145"/>
      <c r="HR26" s="145"/>
      <c r="HS26" s="145"/>
      <c r="HT26" s="145"/>
      <c r="HU26" s="145"/>
      <c r="HV26" s="145"/>
      <c r="HW26" s="145"/>
      <c r="HX26" s="145"/>
      <c r="HY26" s="145"/>
      <c r="HZ26" s="145"/>
      <c r="IA26" s="145"/>
      <c r="IB26" s="145"/>
      <c r="IC26" s="145"/>
      <c r="ID26" s="145"/>
      <c r="IE26" s="145"/>
      <c r="IF26" s="145"/>
      <c r="IG26" s="145"/>
      <c r="IH26" s="145"/>
      <c r="II26" s="145"/>
      <c r="IJ26" s="145"/>
      <c r="IK26" s="145"/>
      <c r="IL26" s="145"/>
      <c r="IM26" s="145"/>
      <c r="IN26" s="145"/>
      <c r="IO26" s="145"/>
      <c r="IP26" s="145"/>
      <c r="IQ26" s="145"/>
      <c r="IR26" s="145"/>
      <c r="IS26" s="145"/>
      <c r="IT26" s="145"/>
      <c r="IU26" s="145"/>
      <c r="IV26" s="145"/>
      <c r="IW26" s="145"/>
    </row>
    <row r="27" customFormat="false" ht="80.25" hidden="false" customHeight="true" outlineLevel="0" collapsed="false">
      <c r="A27" s="23" t="s">
        <v>39</v>
      </c>
      <c r="B27" s="24"/>
      <c r="C27" s="25" t="s">
        <v>58</v>
      </c>
      <c r="E27" s="25" t="s">
        <v>40</v>
      </c>
      <c r="F27" s="25" t="s">
        <v>30</v>
      </c>
      <c r="H27" s="26" t="s">
        <v>111</v>
      </c>
      <c r="I27" s="27"/>
      <c r="J27" s="28"/>
      <c r="K27" s="27"/>
      <c r="L27" s="29" t="n">
        <v>3000</v>
      </c>
      <c r="M27" s="136"/>
      <c r="N27" s="136"/>
      <c r="O27" s="136"/>
      <c r="P27" s="153"/>
      <c r="Q27" s="138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80.25" hidden="false" customHeight="true" outlineLevel="0" collapsed="false">
      <c r="A28" s="23" t="s">
        <v>196</v>
      </c>
      <c r="B28" s="24"/>
      <c r="C28" s="25" t="s">
        <v>58</v>
      </c>
      <c r="E28" s="25" t="s">
        <v>197</v>
      </c>
      <c r="F28" s="25" t="s">
        <v>60</v>
      </c>
      <c r="H28" s="26" t="s">
        <v>198</v>
      </c>
      <c r="I28" s="27"/>
      <c r="J28" s="28"/>
      <c r="K28" s="27"/>
      <c r="L28" s="29" t="n">
        <v>3000</v>
      </c>
      <c r="M28" s="136"/>
      <c r="N28" s="136"/>
      <c r="O28" s="136"/>
      <c r="P28" s="153"/>
      <c r="Q28" s="138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36"/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  <c r="DM28" s="136"/>
      <c r="DN28" s="136"/>
      <c r="DO28" s="136"/>
      <c r="DP28" s="136"/>
      <c r="DQ28" s="136"/>
      <c r="DR28" s="136"/>
      <c r="DS28" s="136"/>
      <c r="DT28" s="136"/>
      <c r="DU28" s="136"/>
      <c r="DV28" s="136"/>
      <c r="DW28" s="136"/>
      <c r="DX28" s="136"/>
      <c r="DY28" s="136"/>
      <c r="DZ28" s="136"/>
      <c r="EA28" s="136"/>
      <c r="EB28" s="136"/>
      <c r="EC28" s="136"/>
      <c r="ED28" s="136"/>
      <c r="EE28" s="136"/>
      <c r="EF28" s="136"/>
      <c r="EG28" s="136"/>
      <c r="EH28" s="136"/>
      <c r="EI28" s="136"/>
      <c r="EJ28" s="136"/>
      <c r="EK28" s="136"/>
      <c r="EL28" s="136"/>
      <c r="EM28" s="136"/>
      <c r="EN28" s="136"/>
      <c r="EO28" s="136"/>
      <c r="EP28" s="136"/>
      <c r="EQ28" s="136"/>
      <c r="ER28" s="136"/>
      <c r="ES28" s="136"/>
      <c r="ET28" s="136"/>
      <c r="EU28" s="136"/>
      <c r="EV28" s="136"/>
      <c r="EW28" s="136"/>
      <c r="EX28" s="136"/>
      <c r="EY28" s="136"/>
      <c r="EZ28" s="136"/>
      <c r="FA28" s="136"/>
      <c r="FB28" s="136"/>
      <c r="FC28" s="136"/>
      <c r="FD28" s="136"/>
      <c r="FE28" s="136"/>
      <c r="FF28" s="136"/>
      <c r="FG28" s="136"/>
      <c r="FH28" s="136"/>
      <c r="FI28" s="136"/>
      <c r="FJ28" s="136"/>
      <c r="FK28" s="136"/>
      <c r="FL28" s="136"/>
      <c r="FM28" s="136"/>
      <c r="FN28" s="136"/>
      <c r="FO28" s="136"/>
      <c r="FP28" s="136"/>
      <c r="FQ28" s="136"/>
      <c r="FR28" s="136"/>
      <c r="FS28" s="136"/>
      <c r="FT28" s="136"/>
      <c r="FU28" s="136"/>
      <c r="FV28" s="136"/>
      <c r="FW28" s="136"/>
      <c r="FX28" s="136"/>
      <c r="FY28" s="136"/>
      <c r="FZ28" s="136"/>
      <c r="GA28" s="136"/>
      <c r="GB28" s="136"/>
      <c r="GC28" s="136"/>
      <c r="GD28" s="136"/>
      <c r="GE28" s="136"/>
      <c r="GF28" s="136"/>
      <c r="GG28" s="136"/>
      <c r="GH28" s="136"/>
      <c r="GI28" s="136"/>
      <c r="GJ28" s="136"/>
      <c r="GK28" s="136"/>
      <c r="GL28" s="136"/>
      <c r="GM28" s="136"/>
      <c r="GN28" s="136"/>
      <c r="GO28" s="136"/>
      <c r="GP28" s="136"/>
      <c r="GQ28" s="136"/>
      <c r="GR28" s="136"/>
      <c r="GS28" s="136"/>
      <c r="GT28" s="136"/>
      <c r="GU28" s="136"/>
      <c r="GV28" s="136"/>
      <c r="GW28" s="136"/>
      <c r="GX28" s="136"/>
      <c r="GY28" s="136"/>
      <c r="GZ28" s="136"/>
      <c r="HA28" s="136"/>
      <c r="HB28" s="136"/>
      <c r="HC28" s="136"/>
      <c r="HD28" s="136"/>
      <c r="HE28" s="136"/>
      <c r="HF28" s="136"/>
      <c r="HG28" s="136"/>
      <c r="HH28" s="136"/>
      <c r="HI28" s="136"/>
      <c r="HJ28" s="136"/>
      <c r="HK28" s="136"/>
      <c r="HL28" s="136"/>
      <c r="HM28" s="136"/>
      <c r="HN28" s="136"/>
      <c r="HO28" s="136"/>
      <c r="HP28" s="136"/>
      <c r="HQ28" s="136"/>
      <c r="HR28" s="136"/>
      <c r="HS28" s="136"/>
      <c r="HT28" s="136"/>
      <c r="HU28" s="136"/>
      <c r="HV28" s="136"/>
      <c r="HW28" s="136"/>
      <c r="HX28" s="136"/>
      <c r="HY28" s="136"/>
      <c r="HZ28" s="136"/>
      <c r="IA28" s="136"/>
      <c r="IB28" s="136"/>
      <c r="IC28" s="136"/>
      <c r="ID28" s="136"/>
      <c r="IE28" s="136"/>
      <c r="IF28" s="136"/>
      <c r="IG28" s="136"/>
      <c r="IH28" s="136"/>
      <c r="II28" s="136"/>
      <c r="IJ28" s="136"/>
      <c r="IK28" s="136"/>
      <c r="IL28" s="136"/>
      <c r="IM28" s="136"/>
      <c r="IN28" s="136"/>
      <c r="IO28" s="136"/>
      <c r="IP28" s="136"/>
      <c r="IQ28" s="136"/>
      <c r="IR28" s="136"/>
      <c r="IS28" s="136"/>
      <c r="IT28" s="136"/>
      <c r="IU28" s="136"/>
      <c r="IV28" s="136"/>
      <c r="IW28" s="136"/>
    </row>
    <row r="29" customFormat="false" ht="80.25" hidden="false" customHeight="true" outlineLevel="0" collapsed="false">
      <c r="A29" s="23" t="s">
        <v>45</v>
      </c>
      <c r="B29" s="24"/>
      <c r="C29" s="25" t="s">
        <v>58</v>
      </c>
      <c r="E29" s="25" t="s">
        <v>46</v>
      </c>
      <c r="F29" s="25" t="s">
        <v>30</v>
      </c>
      <c r="H29" s="26" t="s">
        <v>115</v>
      </c>
      <c r="I29" s="27"/>
      <c r="J29" s="28"/>
      <c r="K29" s="27"/>
      <c r="L29" s="29" t="n">
        <v>2000</v>
      </c>
      <c r="M29" s="136"/>
      <c r="N29" s="136"/>
      <c r="O29" s="136"/>
      <c r="P29" s="153"/>
      <c r="Q29" s="138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  <c r="DM29" s="136"/>
      <c r="DN29" s="136"/>
      <c r="DO29" s="136"/>
      <c r="DP29" s="136"/>
      <c r="DQ29" s="136"/>
      <c r="DR29" s="136"/>
      <c r="DS29" s="136"/>
      <c r="DT29" s="136"/>
      <c r="DU29" s="136"/>
      <c r="DV29" s="136"/>
      <c r="DW29" s="136"/>
      <c r="DX29" s="136"/>
      <c r="DY29" s="136"/>
      <c r="DZ29" s="136"/>
      <c r="EA29" s="136"/>
      <c r="EB29" s="136"/>
      <c r="EC29" s="136"/>
      <c r="ED29" s="136"/>
      <c r="EE29" s="136"/>
      <c r="EF29" s="136"/>
      <c r="EG29" s="136"/>
      <c r="EH29" s="136"/>
      <c r="EI29" s="136"/>
      <c r="EJ29" s="136"/>
      <c r="EK29" s="136"/>
      <c r="EL29" s="136"/>
      <c r="EM29" s="136"/>
      <c r="EN29" s="136"/>
      <c r="EO29" s="136"/>
      <c r="EP29" s="136"/>
      <c r="EQ29" s="136"/>
      <c r="ER29" s="136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36"/>
      <c r="FF29" s="136"/>
      <c r="FG29" s="136"/>
      <c r="FH29" s="136"/>
      <c r="FI29" s="136"/>
      <c r="FJ29" s="136"/>
      <c r="FK29" s="136"/>
      <c r="FL29" s="136"/>
      <c r="FM29" s="136"/>
      <c r="FN29" s="136"/>
      <c r="FO29" s="136"/>
      <c r="FP29" s="136"/>
      <c r="FQ29" s="136"/>
      <c r="FR29" s="136"/>
      <c r="FS29" s="136"/>
      <c r="FT29" s="136"/>
      <c r="FU29" s="136"/>
      <c r="FV29" s="136"/>
      <c r="FW29" s="136"/>
      <c r="FX29" s="136"/>
      <c r="FY29" s="136"/>
      <c r="FZ29" s="136"/>
      <c r="GA29" s="136"/>
      <c r="GB29" s="136"/>
      <c r="GC29" s="136"/>
      <c r="GD29" s="136"/>
      <c r="GE29" s="136"/>
      <c r="GF29" s="136"/>
      <c r="GG29" s="136"/>
      <c r="GH29" s="136"/>
      <c r="GI29" s="136"/>
      <c r="GJ29" s="136"/>
      <c r="GK29" s="136"/>
      <c r="GL29" s="136"/>
      <c r="GM29" s="136"/>
      <c r="GN29" s="136"/>
      <c r="GO29" s="136"/>
      <c r="GP29" s="136"/>
      <c r="GQ29" s="136"/>
      <c r="GR29" s="136"/>
      <c r="GS29" s="136"/>
      <c r="GT29" s="136"/>
      <c r="GU29" s="136"/>
      <c r="GV29" s="136"/>
      <c r="GW29" s="136"/>
      <c r="GX29" s="136"/>
      <c r="GY29" s="136"/>
      <c r="GZ29" s="136"/>
      <c r="HA29" s="136"/>
      <c r="HB29" s="136"/>
      <c r="HC29" s="136"/>
      <c r="HD29" s="136"/>
      <c r="HE29" s="136"/>
      <c r="HF29" s="136"/>
      <c r="HG29" s="136"/>
      <c r="HH29" s="136"/>
      <c r="HI29" s="136"/>
      <c r="HJ29" s="136"/>
      <c r="HK29" s="136"/>
      <c r="HL29" s="136"/>
      <c r="HM29" s="136"/>
      <c r="HN29" s="136"/>
      <c r="HO29" s="136"/>
      <c r="HP29" s="136"/>
      <c r="HQ29" s="136"/>
      <c r="HR29" s="136"/>
      <c r="HS29" s="136"/>
      <c r="HT29" s="136"/>
      <c r="HU29" s="136"/>
      <c r="HV29" s="136"/>
      <c r="HW29" s="136"/>
      <c r="HX29" s="136"/>
      <c r="HY29" s="136"/>
      <c r="HZ29" s="136"/>
      <c r="IA29" s="136"/>
      <c r="IB29" s="136"/>
      <c r="IC29" s="136"/>
      <c r="ID29" s="136"/>
      <c r="IE29" s="136"/>
      <c r="IF29" s="136"/>
      <c r="IG29" s="136"/>
      <c r="IH29" s="136"/>
      <c r="II29" s="136"/>
      <c r="IJ29" s="136"/>
      <c r="IK29" s="136"/>
      <c r="IL29" s="136"/>
      <c r="IM29" s="136"/>
      <c r="IN29" s="136"/>
      <c r="IO29" s="136"/>
      <c r="IP29" s="136"/>
      <c r="IQ29" s="136"/>
      <c r="IR29" s="136"/>
      <c r="IS29" s="136"/>
      <c r="IT29" s="136"/>
      <c r="IU29" s="136"/>
      <c r="IV29" s="136"/>
      <c r="IW29" s="136"/>
    </row>
    <row r="30" customFormat="false" ht="72" hidden="false" customHeight="true" outlineLevel="0" collapsed="false">
      <c r="A30" s="23" t="s">
        <v>199</v>
      </c>
      <c r="B30" s="24"/>
      <c r="C30" s="25" t="s">
        <v>58</v>
      </c>
      <c r="E30" s="25"/>
      <c r="F30" s="25" t="s">
        <v>30</v>
      </c>
      <c r="H30" s="26"/>
      <c r="I30" s="27"/>
      <c r="J30" s="28"/>
      <c r="K30" s="27"/>
      <c r="L30" s="29" t="n">
        <v>500</v>
      </c>
      <c r="M30" s="136"/>
      <c r="N30" s="136"/>
      <c r="O30" s="136"/>
      <c r="P30" s="153"/>
      <c r="Q30" s="138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  <c r="DM30" s="136"/>
      <c r="DN30" s="136"/>
      <c r="DO30" s="136"/>
      <c r="DP30" s="136"/>
      <c r="DQ30" s="136"/>
      <c r="DR30" s="136"/>
      <c r="DS30" s="136"/>
      <c r="DT30" s="136"/>
      <c r="DU30" s="136"/>
      <c r="DV30" s="136"/>
      <c r="DW30" s="136"/>
      <c r="DX30" s="136"/>
      <c r="DY30" s="136"/>
      <c r="DZ30" s="136"/>
      <c r="EA30" s="136"/>
      <c r="EB30" s="136"/>
      <c r="EC30" s="136"/>
      <c r="ED30" s="136"/>
      <c r="EE30" s="136"/>
      <c r="EF30" s="136"/>
      <c r="EG30" s="136"/>
      <c r="EH30" s="136"/>
      <c r="EI30" s="136"/>
      <c r="EJ30" s="136"/>
      <c r="EK30" s="136"/>
      <c r="EL30" s="136"/>
      <c r="EM30" s="136"/>
      <c r="EN30" s="136"/>
      <c r="EO30" s="136"/>
      <c r="EP30" s="136"/>
      <c r="EQ30" s="136"/>
      <c r="ER30" s="136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6"/>
      <c r="FG30" s="136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6"/>
      <c r="FV30" s="136"/>
      <c r="FW30" s="136"/>
      <c r="FX30" s="136"/>
      <c r="FY30" s="136"/>
      <c r="FZ30" s="136"/>
      <c r="GA30" s="136"/>
      <c r="GB30" s="136"/>
      <c r="GC30" s="136"/>
      <c r="GD30" s="136"/>
      <c r="GE30" s="136"/>
      <c r="GF30" s="136"/>
      <c r="GG30" s="136"/>
      <c r="GH30" s="136"/>
      <c r="GI30" s="136"/>
      <c r="GJ30" s="136"/>
      <c r="GK30" s="136"/>
      <c r="GL30" s="136"/>
      <c r="GM30" s="136"/>
      <c r="GN30" s="136"/>
      <c r="GO30" s="136"/>
      <c r="GP30" s="136"/>
      <c r="GQ30" s="136"/>
      <c r="GR30" s="136"/>
      <c r="GS30" s="136"/>
      <c r="GT30" s="136"/>
      <c r="GU30" s="136"/>
      <c r="GV30" s="136"/>
      <c r="GW30" s="136"/>
      <c r="GX30" s="136"/>
      <c r="GY30" s="136"/>
      <c r="GZ30" s="136"/>
      <c r="HA30" s="136"/>
      <c r="HB30" s="136"/>
      <c r="HC30" s="136"/>
      <c r="HD30" s="136"/>
      <c r="HE30" s="136"/>
      <c r="HF30" s="136"/>
      <c r="HG30" s="136"/>
      <c r="HH30" s="136"/>
      <c r="HI30" s="136"/>
      <c r="HJ30" s="136"/>
      <c r="HK30" s="136"/>
      <c r="HL30" s="136"/>
      <c r="HM30" s="136"/>
      <c r="HN30" s="136"/>
      <c r="HO30" s="136"/>
      <c r="HP30" s="136"/>
      <c r="HQ30" s="136"/>
      <c r="HR30" s="136"/>
      <c r="HS30" s="136"/>
      <c r="HT30" s="136"/>
      <c r="HU30" s="136"/>
      <c r="HV30" s="136"/>
      <c r="HW30" s="136"/>
      <c r="HX30" s="136"/>
      <c r="HY30" s="136"/>
      <c r="HZ30" s="136"/>
      <c r="IA30" s="136"/>
      <c r="IB30" s="136"/>
      <c r="IC30" s="136"/>
      <c r="ID30" s="136"/>
      <c r="IE30" s="136"/>
      <c r="IF30" s="136"/>
      <c r="IG30" s="136"/>
      <c r="IH30" s="136"/>
      <c r="II30" s="136"/>
      <c r="IJ30" s="136"/>
      <c r="IK30" s="136"/>
      <c r="IL30" s="136"/>
      <c r="IM30" s="136"/>
      <c r="IN30" s="136"/>
      <c r="IO30" s="136"/>
      <c r="IP30" s="136"/>
      <c r="IQ30" s="136"/>
      <c r="IR30" s="136"/>
      <c r="IS30" s="136"/>
      <c r="IT30" s="136"/>
      <c r="IU30" s="136"/>
      <c r="IV30" s="136"/>
      <c r="IW30" s="136"/>
    </row>
    <row r="31" customFormat="false" ht="72" hidden="false" customHeight="true" outlineLevel="0" collapsed="false">
      <c r="A31" s="47" t="s">
        <v>200</v>
      </c>
      <c r="B31" s="24"/>
      <c r="C31" s="25" t="s">
        <v>58</v>
      </c>
      <c r="E31" s="25" t="s">
        <v>201</v>
      </c>
      <c r="F31" s="25" t="s">
        <v>16</v>
      </c>
      <c r="H31" s="26" t="s">
        <v>202</v>
      </c>
      <c r="I31" s="27"/>
      <c r="J31" s="28"/>
      <c r="K31" s="27"/>
      <c r="L31" s="29" t="n">
        <v>900</v>
      </c>
      <c r="M31" s="136"/>
      <c r="N31" s="136"/>
      <c r="O31" s="136"/>
      <c r="P31" s="153"/>
      <c r="Q31" s="138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  <c r="DM31" s="136"/>
      <c r="DN31" s="136"/>
      <c r="DO31" s="136"/>
      <c r="DP31" s="136"/>
      <c r="DQ31" s="136"/>
      <c r="DR31" s="136"/>
      <c r="DS31" s="136"/>
      <c r="DT31" s="136"/>
      <c r="DU31" s="136"/>
      <c r="DV31" s="136"/>
      <c r="DW31" s="136"/>
      <c r="DX31" s="136"/>
      <c r="DY31" s="136"/>
      <c r="DZ31" s="136"/>
      <c r="EA31" s="136"/>
      <c r="EB31" s="136"/>
      <c r="EC31" s="136"/>
      <c r="ED31" s="136"/>
      <c r="EE31" s="136"/>
      <c r="EF31" s="136"/>
      <c r="EG31" s="136"/>
      <c r="EH31" s="136"/>
      <c r="EI31" s="136"/>
      <c r="EJ31" s="136"/>
      <c r="EK31" s="136"/>
      <c r="EL31" s="136"/>
      <c r="EM31" s="136"/>
      <c r="EN31" s="136"/>
      <c r="EO31" s="136"/>
      <c r="EP31" s="136"/>
      <c r="EQ31" s="136"/>
      <c r="ER31" s="136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6"/>
      <c r="FF31" s="136"/>
      <c r="FG31" s="136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6"/>
      <c r="FV31" s="136"/>
      <c r="FW31" s="136"/>
      <c r="FX31" s="136"/>
      <c r="FY31" s="136"/>
      <c r="FZ31" s="136"/>
      <c r="GA31" s="136"/>
      <c r="GB31" s="136"/>
      <c r="GC31" s="136"/>
      <c r="GD31" s="136"/>
      <c r="GE31" s="136"/>
      <c r="GF31" s="136"/>
      <c r="GG31" s="136"/>
      <c r="GH31" s="136"/>
      <c r="GI31" s="136"/>
      <c r="GJ31" s="136"/>
      <c r="GK31" s="136"/>
      <c r="GL31" s="136"/>
      <c r="GM31" s="136"/>
      <c r="GN31" s="136"/>
      <c r="GO31" s="136"/>
      <c r="GP31" s="136"/>
      <c r="GQ31" s="136"/>
      <c r="GR31" s="136"/>
      <c r="GS31" s="136"/>
      <c r="GT31" s="136"/>
      <c r="GU31" s="136"/>
      <c r="GV31" s="136"/>
      <c r="GW31" s="136"/>
      <c r="GX31" s="136"/>
      <c r="GY31" s="136"/>
      <c r="GZ31" s="136"/>
      <c r="HA31" s="136"/>
      <c r="HB31" s="136"/>
      <c r="HC31" s="136"/>
      <c r="HD31" s="136"/>
      <c r="HE31" s="136"/>
      <c r="HF31" s="136"/>
      <c r="HG31" s="136"/>
      <c r="HH31" s="136"/>
      <c r="HI31" s="136"/>
      <c r="HJ31" s="136"/>
      <c r="HK31" s="136"/>
      <c r="HL31" s="136"/>
      <c r="HM31" s="136"/>
      <c r="HN31" s="136"/>
      <c r="HO31" s="136"/>
      <c r="HP31" s="136"/>
      <c r="HQ31" s="136"/>
      <c r="HR31" s="136"/>
      <c r="HS31" s="136"/>
      <c r="HT31" s="136"/>
      <c r="HU31" s="136"/>
      <c r="HV31" s="136"/>
      <c r="HW31" s="136"/>
      <c r="HX31" s="136"/>
      <c r="HY31" s="136"/>
      <c r="HZ31" s="136"/>
      <c r="IA31" s="136"/>
      <c r="IB31" s="136"/>
      <c r="IC31" s="136"/>
      <c r="ID31" s="136"/>
      <c r="IE31" s="136"/>
      <c r="IF31" s="136"/>
      <c r="IG31" s="136"/>
      <c r="IH31" s="136"/>
      <c r="II31" s="136"/>
      <c r="IJ31" s="136"/>
      <c r="IK31" s="136"/>
      <c r="IL31" s="136"/>
      <c r="IM31" s="136"/>
      <c r="IN31" s="136"/>
      <c r="IO31" s="136"/>
      <c r="IP31" s="136"/>
      <c r="IQ31" s="136"/>
      <c r="IR31" s="136"/>
      <c r="IS31" s="136"/>
      <c r="IT31" s="136"/>
      <c r="IU31" s="136"/>
      <c r="IV31" s="136"/>
      <c r="IW31" s="136"/>
    </row>
    <row r="32" customFormat="false" ht="72" hidden="false" customHeight="true" outlineLevel="0" collapsed="false">
      <c r="A32" s="47" t="s">
        <v>203</v>
      </c>
      <c r="B32" s="24"/>
      <c r="C32" s="25" t="s">
        <v>58</v>
      </c>
      <c r="E32" s="25" t="s">
        <v>25</v>
      </c>
      <c r="F32" s="25" t="s">
        <v>26</v>
      </c>
      <c r="H32" s="26" t="s">
        <v>204</v>
      </c>
      <c r="I32" s="27"/>
      <c r="J32" s="28"/>
      <c r="K32" s="27"/>
      <c r="L32" s="29" t="n">
        <v>250</v>
      </c>
      <c r="M32" s="136"/>
      <c r="N32" s="136"/>
      <c r="O32" s="136"/>
      <c r="P32" s="153"/>
      <c r="Q32" s="138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36"/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  <c r="DM32" s="136"/>
      <c r="DN32" s="136"/>
      <c r="DO32" s="136"/>
      <c r="DP32" s="136"/>
      <c r="DQ32" s="136"/>
      <c r="DR32" s="136"/>
      <c r="DS32" s="136"/>
      <c r="DT32" s="136"/>
      <c r="DU32" s="136"/>
      <c r="DV32" s="136"/>
      <c r="DW32" s="136"/>
      <c r="DX32" s="136"/>
      <c r="DY32" s="136"/>
      <c r="DZ32" s="136"/>
      <c r="EA32" s="136"/>
      <c r="EB32" s="136"/>
      <c r="EC32" s="136"/>
      <c r="ED32" s="136"/>
      <c r="EE32" s="136"/>
      <c r="EF32" s="136"/>
      <c r="EG32" s="136"/>
      <c r="EH32" s="136"/>
      <c r="EI32" s="136"/>
      <c r="EJ32" s="136"/>
      <c r="EK32" s="136"/>
      <c r="EL32" s="136"/>
      <c r="EM32" s="136"/>
      <c r="EN32" s="136"/>
      <c r="EO32" s="136"/>
      <c r="EP32" s="136"/>
      <c r="EQ32" s="136"/>
      <c r="ER32" s="136"/>
      <c r="ES32" s="136"/>
      <c r="ET32" s="136"/>
      <c r="EU32" s="136"/>
      <c r="EV32" s="136"/>
      <c r="EW32" s="136"/>
      <c r="EX32" s="136"/>
      <c r="EY32" s="136"/>
      <c r="EZ32" s="136"/>
      <c r="FA32" s="136"/>
      <c r="FB32" s="136"/>
      <c r="FC32" s="136"/>
      <c r="FD32" s="136"/>
      <c r="FE32" s="136"/>
      <c r="FF32" s="136"/>
      <c r="FG32" s="136"/>
      <c r="FH32" s="136"/>
      <c r="FI32" s="136"/>
      <c r="FJ32" s="136"/>
      <c r="FK32" s="136"/>
      <c r="FL32" s="136"/>
      <c r="FM32" s="136"/>
      <c r="FN32" s="136"/>
      <c r="FO32" s="136"/>
      <c r="FP32" s="136"/>
      <c r="FQ32" s="136"/>
      <c r="FR32" s="136"/>
      <c r="FS32" s="136"/>
      <c r="FT32" s="136"/>
      <c r="FU32" s="136"/>
      <c r="FV32" s="136"/>
      <c r="FW32" s="136"/>
      <c r="FX32" s="136"/>
      <c r="FY32" s="136"/>
      <c r="FZ32" s="136"/>
      <c r="GA32" s="136"/>
      <c r="GB32" s="136"/>
      <c r="GC32" s="136"/>
      <c r="GD32" s="136"/>
      <c r="GE32" s="136"/>
      <c r="GF32" s="136"/>
      <c r="GG32" s="136"/>
      <c r="GH32" s="136"/>
      <c r="GI32" s="136"/>
      <c r="GJ32" s="136"/>
      <c r="GK32" s="136"/>
      <c r="GL32" s="136"/>
      <c r="GM32" s="136"/>
      <c r="GN32" s="136"/>
      <c r="GO32" s="136"/>
      <c r="GP32" s="136"/>
      <c r="GQ32" s="136"/>
      <c r="GR32" s="136"/>
      <c r="GS32" s="136"/>
      <c r="GT32" s="136"/>
      <c r="GU32" s="136"/>
      <c r="GV32" s="136"/>
      <c r="GW32" s="136"/>
      <c r="GX32" s="136"/>
      <c r="GY32" s="136"/>
      <c r="GZ32" s="136"/>
      <c r="HA32" s="136"/>
      <c r="HB32" s="136"/>
      <c r="HC32" s="136"/>
      <c r="HD32" s="136"/>
      <c r="HE32" s="136"/>
      <c r="HF32" s="136"/>
      <c r="HG32" s="136"/>
      <c r="HH32" s="136"/>
      <c r="HI32" s="136"/>
      <c r="HJ32" s="136"/>
      <c r="HK32" s="136"/>
      <c r="HL32" s="136"/>
      <c r="HM32" s="136"/>
      <c r="HN32" s="136"/>
      <c r="HO32" s="136"/>
      <c r="HP32" s="136"/>
      <c r="HQ32" s="136"/>
      <c r="HR32" s="136"/>
      <c r="HS32" s="136"/>
      <c r="HT32" s="136"/>
      <c r="HU32" s="136"/>
      <c r="HV32" s="136"/>
      <c r="HW32" s="136"/>
      <c r="HX32" s="136"/>
      <c r="HY32" s="136"/>
      <c r="HZ32" s="136"/>
      <c r="IA32" s="136"/>
      <c r="IB32" s="136"/>
      <c r="IC32" s="136"/>
      <c r="ID32" s="136"/>
      <c r="IE32" s="136"/>
      <c r="IF32" s="136"/>
      <c r="IG32" s="136"/>
      <c r="IH32" s="136"/>
      <c r="II32" s="136"/>
      <c r="IJ32" s="136"/>
      <c r="IK32" s="136"/>
      <c r="IL32" s="136"/>
      <c r="IM32" s="136"/>
      <c r="IN32" s="136"/>
      <c r="IO32" s="136"/>
      <c r="IP32" s="136"/>
      <c r="IQ32" s="136"/>
      <c r="IR32" s="136"/>
      <c r="IS32" s="136"/>
      <c r="IT32" s="136"/>
      <c r="IU32" s="136"/>
      <c r="IV32" s="136"/>
      <c r="IW32" s="136"/>
    </row>
    <row r="33" customFormat="false" ht="72" hidden="false" customHeight="true" outlineLevel="0" collapsed="false">
      <c r="A33" s="47" t="s">
        <v>205</v>
      </c>
      <c r="B33" s="24"/>
      <c r="C33" s="25" t="s">
        <v>58</v>
      </c>
      <c r="E33" s="25" t="s">
        <v>206</v>
      </c>
      <c r="F33" s="25"/>
      <c r="H33" s="26" t="s">
        <v>207</v>
      </c>
      <c r="I33" s="27"/>
      <c r="J33" s="28"/>
      <c r="K33" s="27"/>
      <c r="L33" s="29" t="n">
        <v>1000</v>
      </c>
      <c r="M33" s="136"/>
      <c r="N33" s="136"/>
      <c r="O33" s="136"/>
      <c r="P33" s="153"/>
      <c r="Q33" s="138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  <c r="DM33" s="136"/>
      <c r="DN33" s="136"/>
      <c r="DO33" s="136"/>
      <c r="DP33" s="136"/>
      <c r="DQ33" s="136"/>
      <c r="DR33" s="136"/>
      <c r="DS33" s="136"/>
      <c r="DT33" s="136"/>
      <c r="DU33" s="136"/>
      <c r="DV33" s="136"/>
      <c r="DW33" s="136"/>
      <c r="DX33" s="136"/>
      <c r="DY33" s="136"/>
      <c r="DZ33" s="136"/>
      <c r="EA33" s="136"/>
      <c r="EB33" s="136"/>
      <c r="EC33" s="136"/>
      <c r="ED33" s="136"/>
      <c r="EE33" s="136"/>
      <c r="EF33" s="136"/>
      <c r="EG33" s="136"/>
      <c r="EH33" s="136"/>
      <c r="EI33" s="136"/>
      <c r="EJ33" s="136"/>
      <c r="EK33" s="136"/>
      <c r="EL33" s="136"/>
      <c r="EM33" s="136"/>
      <c r="EN33" s="136"/>
      <c r="EO33" s="136"/>
      <c r="EP33" s="136"/>
      <c r="EQ33" s="136"/>
      <c r="ER33" s="136"/>
      <c r="ES33" s="136"/>
      <c r="ET33" s="136"/>
      <c r="EU33" s="136"/>
      <c r="EV33" s="136"/>
      <c r="EW33" s="136"/>
      <c r="EX33" s="136"/>
      <c r="EY33" s="136"/>
      <c r="EZ33" s="136"/>
      <c r="FA33" s="136"/>
      <c r="FB33" s="136"/>
      <c r="FC33" s="136"/>
      <c r="FD33" s="136"/>
      <c r="FE33" s="136"/>
      <c r="FF33" s="136"/>
      <c r="FG33" s="136"/>
      <c r="FH33" s="136"/>
      <c r="FI33" s="136"/>
      <c r="FJ33" s="136"/>
      <c r="FK33" s="136"/>
      <c r="FL33" s="136"/>
      <c r="FM33" s="136"/>
      <c r="FN33" s="136"/>
      <c r="FO33" s="136"/>
      <c r="FP33" s="136"/>
      <c r="FQ33" s="136"/>
      <c r="FR33" s="136"/>
      <c r="FS33" s="136"/>
      <c r="FT33" s="136"/>
      <c r="FU33" s="136"/>
      <c r="FV33" s="136"/>
      <c r="FW33" s="136"/>
      <c r="FX33" s="136"/>
      <c r="FY33" s="136"/>
      <c r="FZ33" s="136"/>
      <c r="GA33" s="136"/>
      <c r="GB33" s="136"/>
      <c r="GC33" s="136"/>
      <c r="GD33" s="136"/>
      <c r="GE33" s="136"/>
      <c r="GF33" s="136"/>
      <c r="GG33" s="136"/>
      <c r="GH33" s="136"/>
      <c r="GI33" s="136"/>
      <c r="GJ33" s="136"/>
      <c r="GK33" s="136"/>
      <c r="GL33" s="136"/>
      <c r="GM33" s="136"/>
      <c r="GN33" s="136"/>
      <c r="GO33" s="136"/>
      <c r="GP33" s="136"/>
      <c r="GQ33" s="136"/>
      <c r="GR33" s="136"/>
      <c r="GS33" s="136"/>
      <c r="GT33" s="136"/>
      <c r="GU33" s="136"/>
      <c r="GV33" s="136"/>
      <c r="GW33" s="136"/>
      <c r="GX33" s="136"/>
      <c r="GY33" s="136"/>
      <c r="GZ33" s="136"/>
      <c r="HA33" s="136"/>
      <c r="HB33" s="136"/>
      <c r="HC33" s="136"/>
      <c r="HD33" s="136"/>
      <c r="HE33" s="136"/>
      <c r="HF33" s="136"/>
      <c r="HG33" s="136"/>
      <c r="HH33" s="136"/>
      <c r="HI33" s="136"/>
      <c r="HJ33" s="136"/>
      <c r="HK33" s="136"/>
      <c r="HL33" s="136"/>
      <c r="HM33" s="136"/>
      <c r="HN33" s="136"/>
      <c r="HO33" s="136"/>
      <c r="HP33" s="136"/>
      <c r="HQ33" s="136"/>
      <c r="HR33" s="136"/>
      <c r="HS33" s="136"/>
      <c r="HT33" s="136"/>
      <c r="HU33" s="136"/>
      <c r="HV33" s="136"/>
      <c r="HW33" s="136"/>
      <c r="HX33" s="136"/>
      <c r="HY33" s="136"/>
      <c r="HZ33" s="136"/>
      <c r="IA33" s="136"/>
      <c r="IB33" s="136"/>
      <c r="IC33" s="136"/>
      <c r="ID33" s="136"/>
      <c r="IE33" s="136"/>
      <c r="IF33" s="136"/>
      <c r="IG33" s="136"/>
      <c r="IH33" s="136"/>
      <c r="II33" s="136"/>
      <c r="IJ33" s="136"/>
      <c r="IK33" s="136"/>
      <c r="IL33" s="136"/>
      <c r="IM33" s="136"/>
      <c r="IN33" s="136"/>
      <c r="IO33" s="136"/>
      <c r="IP33" s="136"/>
      <c r="IQ33" s="136"/>
      <c r="IR33" s="136"/>
      <c r="IS33" s="136"/>
      <c r="IT33" s="136"/>
      <c r="IU33" s="136"/>
      <c r="IV33" s="136"/>
      <c r="IW33" s="136"/>
    </row>
    <row r="34" customFormat="false" ht="80.25" hidden="false" customHeight="true" outlineLevel="0" collapsed="false">
      <c r="A34" s="154" t="s">
        <v>181</v>
      </c>
      <c r="B34" s="155"/>
      <c r="C34" s="156" t="s">
        <v>58</v>
      </c>
      <c r="D34" s="157"/>
      <c r="E34" s="156" t="s">
        <v>208</v>
      </c>
      <c r="F34" s="156" t="s">
        <v>26</v>
      </c>
      <c r="G34" s="157"/>
      <c r="H34" s="158" t="s">
        <v>209</v>
      </c>
      <c r="I34" s="159"/>
      <c r="J34" s="160"/>
      <c r="K34" s="159"/>
      <c r="L34" s="161" t="n">
        <v>150</v>
      </c>
      <c r="M34" s="131"/>
      <c r="N34" s="131"/>
      <c r="O34" s="131"/>
      <c r="P34" s="144"/>
      <c r="Q34" s="162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1"/>
      <c r="CK34" s="131"/>
      <c r="CL34" s="131"/>
      <c r="CM34" s="131"/>
      <c r="CN34" s="131"/>
      <c r="CO34" s="131"/>
      <c r="CP34" s="131"/>
      <c r="CQ34" s="131"/>
      <c r="CR34" s="131"/>
      <c r="CS34" s="131"/>
      <c r="CT34" s="131"/>
      <c r="CU34" s="131"/>
      <c r="CV34" s="131"/>
      <c r="CW34" s="131"/>
      <c r="CX34" s="131"/>
      <c r="CY34" s="131"/>
      <c r="CZ34" s="131"/>
      <c r="DA34" s="131"/>
      <c r="DB34" s="131"/>
      <c r="DC34" s="131"/>
      <c r="DD34" s="131"/>
      <c r="DE34" s="131"/>
      <c r="DF34" s="131"/>
      <c r="DG34" s="131"/>
      <c r="DH34" s="131"/>
      <c r="DI34" s="131"/>
      <c r="DJ34" s="131"/>
      <c r="DK34" s="131"/>
      <c r="DL34" s="131"/>
      <c r="DM34" s="131"/>
      <c r="DN34" s="131"/>
      <c r="DO34" s="131"/>
      <c r="DP34" s="131"/>
      <c r="DQ34" s="131"/>
      <c r="DR34" s="131"/>
      <c r="DS34" s="131"/>
      <c r="DT34" s="131"/>
      <c r="DU34" s="131"/>
      <c r="DV34" s="131"/>
      <c r="DW34" s="131"/>
      <c r="DX34" s="131"/>
      <c r="DY34" s="131"/>
      <c r="DZ34" s="131"/>
      <c r="EA34" s="131"/>
      <c r="EB34" s="131"/>
      <c r="EC34" s="131"/>
      <c r="ED34" s="131"/>
      <c r="EE34" s="131"/>
      <c r="EF34" s="131"/>
      <c r="EG34" s="131"/>
      <c r="EH34" s="131"/>
      <c r="EI34" s="131"/>
      <c r="EJ34" s="131"/>
      <c r="EK34" s="131"/>
      <c r="EL34" s="131"/>
      <c r="EM34" s="131"/>
      <c r="EN34" s="131"/>
      <c r="EO34" s="131"/>
      <c r="EP34" s="131"/>
      <c r="EQ34" s="131"/>
      <c r="ER34" s="131"/>
      <c r="ES34" s="131"/>
      <c r="ET34" s="131"/>
      <c r="EU34" s="131"/>
      <c r="EV34" s="131"/>
      <c r="EW34" s="131"/>
      <c r="EX34" s="131"/>
      <c r="EY34" s="131"/>
      <c r="EZ34" s="131"/>
      <c r="FA34" s="131"/>
      <c r="FB34" s="131"/>
      <c r="FC34" s="131"/>
      <c r="FD34" s="131"/>
      <c r="FE34" s="131"/>
      <c r="FF34" s="131"/>
      <c r="FG34" s="131"/>
      <c r="FH34" s="131"/>
      <c r="FI34" s="131"/>
      <c r="FJ34" s="131"/>
      <c r="FK34" s="131"/>
      <c r="FL34" s="131"/>
      <c r="FM34" s="131"/>
      <c r="FN34" s="131"/>
      <c r="FO34" s="131"/>
      <c r="FP34" s="131"/>
      <c r="FQ34" s="131"/>
      <c r="FR34" s="131"/>
      <c r="FS34" s="131"/>
      <c r="FT34" s="131"/>
      <c r="FU34" s="131"/>
      <c r="FV34" s="131"/>
      <c r="FW34" s="131"/>
      <c r="FX34" s="131"/>
      <c r="FY34" s="131"/>
      <c r="FZ34" s="131"/>
      <c r="GA34" s="131"/>
      <c r="GB34" s="131"/>
      <c r="GC34" s="131"/>
      <c r="GD34" s="131"/>
      <c r="GE34" s="131"/>
      <c r="GF34" s="131"/>
      <c r="GG34" s="131"/>
      <c r="GH34" s="131"/>
      <c r="GI34" s="131"/>
      <c r="GJ34" s="131"/>
      <c r="GK34" s="131"/>
      <c r="GL34" s="131"/>
      <c r="GM34" s="131"/>
      <c r="GN34" s="131"/>
      <c r="GO34" s="131"/>
      <c r="GP34" s="131"/>
      <c r="GQ34" s="131"/>
      <c r="GR34" s="131"/>
      <c r="GS34" s="131"/>
      <c r="GT34" s="131"/>
      <c r="GU34" s="131"/>
      <c r="GV34" s="131"/>
      <c r="GW34" s="131"/>
      <c r="GX34" s="131"/>
      <c r="GY34" s="131"/>
      <c r="GZ34" s="131"/>
      <c r="HA34" s="131"/>
      <c r="HB34" s="131"/>
      <c r="HC34" s="131"/>
      <c r="HD34" s="131"/>
      <c r="HE34" s="131"/>
      <c r="HF34" s="131"/>
      <c r="HG34" s="131"/>
      <c r="HH34" s="131"/>
      <c r="HI34" s="131"/>
      <c r="HJ34" s="131"/>
      <c r="HK34" s="131"/>
      <c r="HL34" s="131"/>
      <c r="HM34" s="131"/>
      <c r="HN34" s="131"/>
      <c r="HO34" s="131"/>
      <c r="HP34" s="131"/>
      <c r="HQ34" s="131"/>
      <c r="HR34" s="131"/>
      <c r="HS34" s="131"/>
      <c r="HT34" s="131"/>
      <c r="HU34" s="131"/>
      <c r="HV34" s="131"/>
      <c r="HW34" s="131"/>
      <c r="HX34" s="131"/>
      <c r="HY34" s="131"/>
      <c r="HZ34" s="131"/>
      <c r="IA34" s="131"/>
      <c r="IB34" s="131"/>
      <c r="IC34" s="131"/>
      <c r="ID34" s="131"/>
      <c r="IE34" s="131"/>
      <c r="IF34" s="131"/>
      <c r="IG34" s="131"/>
      <c r="IH34" s="131"/>
      <c r="II34" s="131"/>
      <c r="IJ34" s="131"/>
      <c r="IK34" s="131"/>
      <c r="IL34" s="131"/>
      <c r="IM34" s="131"/>
      <c r="IN34" s="131"/>
      <c r="IO34" s="131"/>
      <c r="IP34" s="131"/>
      <c r="IQ34" s="131"/>
      <c r="IR34" s="131"/>
      <c r="IS34" s="131"/>
      <c r="IT34" s="131"/>
      <c r="IU34" s="131"/>
      <c r="IV34" s="131"/>
      <c r="IW34" s="131"/>
    </row>
    <row r="35" customFormat="false" ht="12.75" hidden="false" customHeight="true" outlineLevel="0" collapsed="false">
      <c r="A35" s="91"/>
      <c r="E35" s="56"/>
      <c r="F35" s="56"/>
      <c r="G35" s="56"/>
      <c r="H35" s="56"/>
      <c r="I35" s="56"/>
      <c r="J35" s="57"/>
      <c r="K35" s="56"/>
      <c r="L35" s="58"/>
      <c r="P35" s="91"/>
      <c r="Q35" s="32"/>
    </row>
    <row r="36" customFormat="false" ht="16.5" hidden="false" customHeight="true" outlineLevel="0" collapsed="false">
      <c r="A36" s="123" t="s">
        <v>63</v>
      </c>
      <c r="B36" s="124"/>
      <c r="C36" s="124"/>
      <c r="D36" s="125"/>
      <c r="E36" s="124"/>
      <c r="F36" s="124"/>
      <c r="G36" s="125"/>
      <c r="H36" s="111"/>
      <c r="I36" s="126"/>
      <c r="J36" s="127"/>
      <c r="K36" s="126"/>
      <c r="L36" s="73" t="n">
        <f aca="false">SUM(L22:L35)</f>
        <v>27800</v>
      </c>
      <c r="P36" s="91"/>
      <c r="Q36" s="32"/>
    </row>
    <row r="37" customFormat="false" ht="12.75" hidden="false" customHeight="true" outlineLevel="0" collapsed="false">
      <c r="A37" s="91"/>
      <c r="E37" s="56"/>
      <c r="F37" s="56"/>
      <c r="G37" s="56"/>
      <c r="H37" s="56"/>
      <c r="I37" s="56"/>
      <c r="J37" s="57"/>
      <c r="K37" s="56"/>
      <c r="L37" s="58"/>
      <c r="P37" s="91"/>
      <c r="Q37" s="32"/>
    </row>
    <row r="38" customFormat="false" ht="34.5" hidden="false" customHeight="true" outlineLevel="0" collapsed="false">
      <c r="A38" s="144" t="s">
        <v>95</v>
      </c>
      <c r="B38" s="129"/>
      <c r="C38" s="130" t="s">
        <v>58</v>
      </c>
      <c r="D38" s="131"/>
      <c r="E38" s="130"/>
      <c r="F38" s="130" t="s">
        <v>210</v>
      </c>
      <c r="G38" s="131"/>
      <c r="H38" s="132"/>
      <c r="I38" s="133"/>
      <c r="J38" s="134"/>
      <c r="K38" s="133"/>
      <c r="L38" s="135" t="n">
        <v>5000</v>
      </c>
      <c r="P38" s="91"/>
      <c r="Q38" s="32"/>
    </row>
    <row r="39" customFormat="false" ht="12.75" hidden="false" customHeight="true" outlineLevel="0" collapsed="false">
      <c r="A39" s="91"/>
      <c r="E39" s="56"/>
      <c r="F39" s="56"/>
      <c r="G39" s="56"/>
      <c r="H39" s="56"/>
      <c r="I39" s="56"/>
      <c r="J39" s="57"/>
      <c r="K39" s="56"/>
      <c r="L39" s="58"/>
      <c r="P39" s="91"/>
      <c r="Q39" s="32"/>
    </row>
    <row r="40" customFormat="false" ht="12.75" hidden="false" customHeight="true" outlineLevel="0" collapsed="false">
      <c r="A40" s="91"/>
      <c r="E40" s="56"/>
      <c r="F40" s="56"/>
      <c r="G40" s="56"/>
      <c r="H40" s="56"/>
      <c r="I40" s="56"/>
      <c r="J40" s="57"/>
      <c r="K40" s="56"/>
      <c r="L40" s="58"/>
      <c r="P40" s="91"/>
      <c r="Q40" s="32"/>
    </row>
    <row r="41" customFormat="false" ht="12.75" hidden="false" customHeight="true" outlineLevel="0" collapsed="false">
      <c r="A41" s="91"/>
      <c r="E41" s="56"/>
      <c r="F41" s="56"/>
      <c r="G41" s="56"/>
      <c r="H41" s="56"/>
      <c r="I41" s="56"/>
      <c r="J41" s="57"/>
      <c r="K41" s="56"/>
      <c r="L41" s="58"/>
      <c r="P41" s="91"/>
      <c r="Q41" s="32"/>
    </row>
    <row r="42" customFormat="false" ht="16.5" hidden="false" customHeight="true" outlineLevel="0" collapsed="false">
      <c r="A42" s="123" t="s">
        <v>211</v>
      </c>
      <c r="B42" s="124"/>
      <c r="C42" s="124"/>
      <c r="D42" s="125"/>
      <c r="E42" s="124"/>
      <c r="F42" s="124"/>
      <c r="G42" s="125"/>
      <c r="H42" s="111"/>
      <c r="I42" s="126"/>
      <c r="J42" s="127"/>
      <c r="K42" s="126"/>
      <c r="L42" s="73" t="n">
        <f aca="false">SUM(L38:L41)</f>
        <v>5000</v>
      </c>
      <c r="P42" s="91"/>
      <c r="Q42" s="32"/>
    </row>
    <row r="43" customFormat="false" ht="12.75" hidden="false" customHeight="true" outlineLevel="0" collapsed="false">
      <c r="A43" s="91"/>
      <c r="E43" s="56"/>
      <c r="F43" s="56"/>
      <c r="G43" s="56"/>
      <c r="H43" s="56"/>
      <c r="I43" s="56"/>
      <c r="J43" s="57"/>
      <c r="K43" s="56"/>
      <c r="L43" s="58"/>
      <c r="P43" s="91"/>
      <c r="Q43" s="32"/>
    </row>
    <row r="44" customFormat="false" ht="12.75" hidden="false" customHeight="true" outlineLevel="0" collapsed="false">
      <c r="A44" s="91"/>
      <c r="E44" s="56"/>
      <c r="F44" s="56"/>
      <c r="G44" s="56"/>
      <c r="H44" s="56"/>
      <c r="I44" s="56"/>
      <c r="J44" s="57"/>
      <c r="K44" s="56"/>
      <c r="L44" s="58"/>
      <c r="P44" s="91"/>
      <c r="Q44" s="32"/>
    </row>
    <row r="45" customFormat="false" ht="27.95" hidden="false" customHeight="true" outlineLevel="0" collapsed="false">
      <c r="A45" s="67" t="s">
        <v>64</v>
      </c>
      <c r="B45" s="68"/>
      <c r="C45" s="68"/>
      <c r="D45" s="69"/>
      <c r="E45" s="70"/>
      <c r="F45" s="70"/>
      <c r="G45" s="71"/>
      <c r="H45" s="70"/>
      <c r="I45" s="70"/>
      <c r="J45" s="72"/>
      <c r="K45" s="70"/>
      <c r="L45" s="73" t="n">
        <f aca="false">+L13+L21+L36+L42</f>
        <v>32800</v>
      </c>
      <c r="M45" s="74"/>
      <c r="N45" s="74"/>
      <c r="O45" s="74"/>
      <c r="P45" s="94"/>
      <c r="Q45" s="95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/>
      <c r="GB45" s="74"/>
      <c r="GC45" s="74"/>
      <c r="GD45" s="74"/>
      <c r="GE45" s="74"/>
      <c r="GF45" s="74"/>
      <c r="GG45" s="74"/>
      <c r="GH45" s="74"/>
      <c r="GI45" s="74"/>
      <c r="GJ45" s="74"/>
      <c r="GK45" s="74"/>
      <c r="GL45" s="74"/>
      <c r="GM45" s="74"/>
      <c r="GN45" s="74"/>
      <c r="GO45" s="74"/>
      <c r="GP45" s="74"/>
      <c r="GQ45" s="74"/>
      <c r="GR45" s="74"/>
      <c r="GS45" s="74"/>
      <c r="GT45" s="74"/>
      <c r="GU45" s="74"/>
      <c r="GV45" s="74"/>
      <c r="GW45" s="74"/>
      <c r="GX45" s="74"/>
      <c r="GY45" s="74"/>
      <c r="GZ45" s="74"/>
      <c r="HA45" s="74"/>
      <c r="HB45" s="74"/>
      <c r="HC45" s="74"/>
      <c r="HD45" s="74"/>
      <c r="HE45" s="74"/>
      <c r="HF45" s="74"/>
      <c r="HG45" s="74"/>
      <c r="HH45" s="74"/>
      <c r="HI45" s="74"/>
      <c r="HJ45" s="74"/>
      <c r="HK45" s="74"/>
      <c r="HL45" s="74"/>
      <c r="HM45" s="74"/>
      <c r="HN45" s="74"/>
      <c r="HO45" s="74"/>
      <c r="HP45" s="74"/>
      <c r="HQ45" s="74"/>
      <c r="HR45" s="74"/>
      <c r="HS45" s="74"/>
      <c r="HT45" s="74"/>
      <c r="HU45" s="74"/>
      <c r="HV45" s="74"/>
      <c r="HW45" s="74"/>
      <c r="HX45" s="74"/>
      <c r="HY45" s="74"/>
      <c r="HZ45" s="74"/>
      <c r="IA45" s="74"/>
      <c r="IB45" s="74"/>
      <c r="IC45" s="74"/>
      <c r="ID45" s="74"/>
      <c r="IE45" s="74"/>
      <c r="IF45" s="74"/>
      <c r="IG45" s="74"/>
      <c r="IH45" s="74"/>
      <c r="II45" s="74"/>
      <c r="IJ45" s="74"/>
      <c r="IK45" s="74"/>
      <c r="IL45" s="74"/>
      <c r="IM45" s="74"/>
      <c r="IN45" s="74"/>
      <c r="IO45" s="74"/>
      <c r="IP45" s="74"/>
      <c r="IQ45" s="74"/>
      <c r="IR45" s="74"/>
      <c r="IS45" s="74"/>
      <c r="IT45" s="74"/>
      <c r="IU45" s="74"/>
      <c r="IV45" s="74"/>
      <c r="IW45" s="74"/>
    </row>
    <row r="46" customFormat="false" ht="12.75" hidden="false" customHeight="true" outlineLevel="0" collapsed="false">
      <c r="A46" s="91"/>
      <c r="E46" s="56"/>
      <c r="F46" s="56"/>
      <c r="G46" s="56"/>
      <c r="H46" s="56"/>
      <c r="I46" s="56"/>
      <c r="J46" s="57"/>
      <c r="K46" s="56"/>
      <c r="L46" s="58"/>
      <c r="P46" s="91"/>
      <c r="Q46" s="32"/>
    </row>
    <row r="47" customFormat="false" ht="51" hidden="true" customHeight="true" outlineLevel="0" collapsed="false">
      <c r="A47" s="23" t="s">
        <v>57</v>
      </c>
      <c r="B47" s="24"/>
      <c r="C47" s="25" t="s">
        <v>33</v>
      </c>
      <c r="E47" s="25" t="s">
        <v>59</v>
      </c>
      <c r="F47" s="25" t="s">
        <v>60</v>
      </c>
      <c r="H47" s="26" t="s">
        <v>65</v>
      </c>
      <c r="I47" s="27"/>
      <c r="J47" s="28" t="n">
        <v>0.7</v>
      </c>
      <c r="K47" s="27"/>
      <c r="L47" s="29" t="n">
        <v>8000</v>
      </c>
      <c r="P47" s="92" t="s">
        <v>62</v>
      </c>
      <c r="Q47" s="32"/>
    </row>
    <row r="48" customFormat="false" ht="52.5" hidden="true" customHeight="true" outlineLevel="0" collapsed="false">
      <c r="A48" s="23" t="s">
        <v>66</v>
      </c>
      <c r="B48" s="24"/>
      <c r="C48" s="25" t="s">
        <v>33</v>
      </c>
      <c r="E48" s="25" t="s">
        <v>67</v>
      </c>
      <c r="F48" s="25" t="s">
        <v>16</v>
      </c>
      <c r="H48" s="26" t="s">
        <v>68</v>
      </c>
      <c r="I48" s="27"/>
      <c r="J48" s="28"/>
      <c r="K48" s="27"/>
      <c r="L48" s="29" t="n">
        <v>5000</v>
      </c>
      <c r="P48" s="92" t="s">
        <v>69</v>
      </c>
      <c r="Q48" s="32"/>
    </row>
    <row r="49" customFormat="false" ht="27.95" hidden="true" customHeight="true" outlineLevel="0" collapsed="false">
      <c r="A49" s="23" t="s">
        <v>13</v>
      </c>
      <c r="B49" s="24"/>
      <c r="C49" s="25" t="s">
        <v>33</v>
      </c>
      <c r="E49" s="25" t="s">
        <v>15</v>
      </c>
      <c r="F49" s="25" t="s">
        <v>16</v>
      </c>
      <c r="H49" s="26" t="s">
        <v>70</v>
      </c>
      <c r="I49" s="27"/>
      <c r="J49" s="28"/>
      <c r="K49" s="27"/>
      <c r="L49" s="29" t="n">
        <v>3000</v>
      </c>
      <c r="P49" s="91"/>
      <c r="Q49" s="32"/>
    </row>
    <row r="50" customFormat="false" ht="27.95" hidden="true" customHeight="true" outlineLevel="0" collapsed="false">
      <c r="A50" s="23" t="s">
        <v>71</v>
      </c>
      <c r="B50" s="24"/>
      <c r="C50" s="25" t="s">
        <v>33</v>
      </c>
      <c r="E50" s="25" t="s">
        <v>72</v>
      </c>
      <c r="F50" s="25" t="s">
        <v>30</v>
      </c>
      <c r="H50" s="26" t="s">
        <v>73</v>
      </c>
      <c r="I50" s="27"/>
      <c r="J50" s="28"/>
      <c r="K50" s="27"/>
      <c r="L50" s="29" t="n">
        <v>2509</v>
      </c>
      <c r="P50" s="91"/>
      <c r="Q50" s="32"/>
    </row>
    <row r="51" customFormat="false" ht="52.5" hidden="true" customHeight="true" outlineLevel="0" collapsed="false">
      <c r="A51" s="23" t="s">
        <v>74</v>
      </c>
      <c r="B51" s="24"/>
      <c r="C51" s="25" t="s">
        <v>33</v>
      </c>
      <c r="E51" s="25" t="s">
        <v>75</v>
      </c>
      <c r="F51" s="25" t="s">
        <v>75</v>
      </c>
      <c r="H51" s="26" t="s">
        <v>76</v>
      </c>
      <c r="I51" s="27"/>
      <c r="J51" s="28"/>
      <c r="K51" s="27"/>
      <c r="L51" s="29" t="n">
        <f aca="false">1678+175+4+234+50+8+18+13+9+8+16+17+8+1+50+3+55+1+5+1+50</f>
        <v>2404</v>
      </c>
      <c r="P51" s="26"/>
      <c r="Q51" s="32"/>
    </row>
    <row r="52" customFormat="false" ht="27.95" hidden="true" customHeight="true" outlineLevel="0" collapsed="false">
      <c r="A52" s="23" t="s">
        <v>77</v>
      </c>
      <c r="B52" s="24"/>
      <c r="C52" s="25" t="s">
        <v>33</v>
      </c>
      <c r="E52" s="25" t="s">
        <v>40</v>
      </c>
      <c r="F52" s="25" t="s">
        <v>30</v>
      </c>
      <c r="H52" s="26" t="s">
        <v>78</v>
      </c>
      <c r="I52" s="27"/>
      <c r="J52" s="28"/>
      <c r="K52" s="27"/>
      <c r="L52" s="29" t="n">
        <v>1300</v>
      </c>
      <c r="P52" s="91"/>
      <c r="Q52" s="32"/>
    </row>
    <row r="53" customFormat="false" ht="27.95" hidden="true" customHeight="true" outlineLevel="0" collapsed="false">
      <c r="A53" s="23" t="s">
        <v>71</v>
      </c>
      <c r="B53" s="24"/>
      <c r="C53" s="25" t="s">
        <v>33</v>
      </c>
      <c r="E53" s="25" t="s">
        <v>72</v>
      </c>
      <c r="F53" s="25" t="s">
        <v>30</v>
      </c>
      <c r="H53" s="26" t="s">
        <v>79</v>
      </c>
      <c r="I53" s="27"/>
      <c r="J53" s="28"/>
      <c r="K53" s="27"/>
      <c r="L53" s="29" t="n">
        <v>1000</v>
      </c>
      <c r="P53" s="91"/>
      <c r="Q53" s="32"/>
    </row>
    <row r="54" customFormat="false" ht="27.95" hidden="true" customHeight="true" outlineLevel="0" collapsed="false">
      <c r="A54" s="23" t="s">
        <v>80</v>
      </c>
      <c r="B54" s="24"/>
      <c r="C54" s="25" t="s">
        <v>33</v>
      </c>
      <c r="E54" s="25" t="s">
        <v>81</v>
      </c>
      <c r="F54" s="25" t="s">
        <v>16</v>
      </c>
      <c r="H54" s="26" t="s">
        <v>82</v>
      </c>
      <c r="I54" s="27"/>
      <c r="J54" s="28"/>
      <c r="K54" s="27"/>
      <c r="L54" s="29" t="n">
        <f aca="false">686+15</f>
        <v>701</v>
      </c>
      <c r="P54" s="91"/>
      <c r="Q54" s="32"/>
    </row>
    <row r="55" customFormat="false" ht="27.95" hidden="true" customHeight="true" outlineLevel="0" collapsed="false">
      <c r="A55" s="23" t="s">
        <v>83</v>
      </c>
      <c r="B55" s="24"/>
      <c r="C55" s="25" t="s">
        <v>33</v>
      </c>
      <c r="E55" s="25" t="s">
        <v>84</v>
      </c>
      <c r="F55" s="25" t="s">
        <v>26</v>
      </c>
      <c r="H55" s="26" t="s">
        <v>85</v>
      </c>
      <c r="I55" s="27"/>
      <c r="J55" s="28"/>
      <c r="K55" s="27"/>
      <c r="L55" s="29" t="n">
        <v>600</v>
      </c>
      <c r="P55" s="91"/>
      <c r="Q55" s="32"/>
    </row>
    <row r="56" customFormat="false" ht="27.95" hidden="true" customHeight="true" outlineLevel="0" collapsed="false">
      <c r="A56" s="23" t="s">
        <v>86</v>
      </c>
      <c r="B56" s="24"/>
      <c r="C56" s="25" t="s">
        <v>33</v>
      </c>
      <c r="E56" s="25" t="s">
        <v>87</v>
      </c>
      <c r="F56" s="25" t="s">
        <v>16</v>
      </c>
      <c r="H56" s="26" t="s">
        <v>88</v>
      </c>
      <c r="I56" s="27"/>
      <c r="J56" s="28"/>
      <c r="K56" s="27"/>
      <c r="L56" s="29" t="n">
        <v>500</v>
      </c>
      <c r="P56" s="91"/>
      <c r="Q56" s="32"/>
    </row>
    <row r="57" customFormat="false" ht="27.95" hidden="true" customHeight="true" outlineLevel="0" collapsed="false">
      <c r="A57" s="23" t="s">
        <v>89</v>
      </c>
      <c r="B57" s="24"/>
      <c r="C57" s="25" t="s">
        <v>33</v>
      </c>
      <c r="E57" s="25" t="s">
        <v>29</v>
      </c>
      <c r="F57" s="25" t="s">
        <v>30</v>
      </c>
      <c r="H57" s="26" t="s">
        <v>90</v>
      </c>
      <c r="I57" s="27"/>
      <c r="J57" s="28"/>
      <c r="K57" s="27"/>
      <c r="L57" s="29" t="n">
        <v>500</v>
      </c>
      <c r="P57" s="91"/>
      <c r="Q57" s="32"/>
    </row>
    <row r="58" customFormat="false" ht="27.95" hidden="true" customHeight="true" outlineLevel="0" collapsed="false">
      <c r="A58" s="23" t="s">
        <v>77</v>
      </c>
      <c r="B58" s="24"/>
      <c r="C58" s="25" t="s">
        <v>33</v>
      </c>
      <c r="E58" s="25" t="s">
        <v>40</v>
      </c>
      <c r="F58" s="25" t="s">
        <v>30</v>
      </c>
      <c r="H58" s="26" t="s">
        <v>91</v>
      </c>
      <c r="I58" s="27"/>
      <c r="J58" s="28"/>
      <c r="K58" s="27"/>
      <c r="L58" s="29" t="n">
        <v>384</v>
      </c>
      <c r="P58" s="91"/>
      <c r="Q58" s="32"/>
    </row>
    <row r="59" customFormat="false" ht="27.95" hidden="true" customHeight="true" outlineLevel="0" collapsed="false">
      <c r="A59" s="23" t="s">
        <v>92</v>
      </c>
      <c r="B59" s="24"/>
      <c r="C59" s="25" t="s">
        <v>33</v>
      </c>
      <c r="E59" s="25" t="s">
        <v>93</v>
      </c>
      <c r="F59" s="25" t="s">
        <v>30</v>
      </c>
      <c r="H59" s="26" t="s">
        <v>92</v>
      </c>
      <c r="I59" s="27"/>
      <c r="J59" s="28"/>
      <c r="K59" s="27"/>
      <c r="L59" s="77" t="n">
        <v>-250</v>
      </c>
      <c r="P59" s="91"/>
      <c r="Q59" s="32"/>
    </row>
    <row r="60" customFormat="false" ht="27.95" hidden="false" customHeight="true" outlineLevel="0" collapsed="false">
      <c r="A60" s="67" t="s">
        <v>94</v>
      </c>
      <c r="B60" s="68"/>
      <c r="C60" s="68"/>
      <c r="D60" s="69"/>
      <c r="E60" s="70"/>
      <c r="F60" s="70"/>
      <c r="G60" s="71"/>
      <c r="H60" s="70"/>
      <c r="I60" s="70"/>
      <c r="J60" s="72"/>
      <c r="K60" s="70"/>
      <c r="L60" s="73" t="n">
        <f aca="false">SUM(L47:L59)</f>
        <v>25648</v>
      </c>
      <c r="M60" s="74"/>
      <c r="N60" s="74"/>
      <c r="O60" s="74"/>
      <c r="P60" s="94"/>
      <c r="Q60" s="95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  <c r="EO60" s="74"/>
      <c r="EP60" s="74"/>
      <c r="EQ60" s="74"/>
      <c r="ER60" s="74"/>
      <c r="ES60" s="74"/>
      <c r="ET60" s="74"/>
      <c r="EU60" s="74"/>
      <c r="EV60" s="74"/>
      <c r="EW60" s="74"/>
      <c r="EX60" s="74"/>
      <c r="EY60" s="74"/>
      <c r="EZ60" s="74"/>
      <c r="FA60" s="74"/>
      <c r="FB60" s="74"/>
      <c r="FC60" s="74"/>
      <c r="FD60" s="74"/>
      <c r="FE60" s="74"/>
      <c r="FF60" s="74"/>
      <c r="FG60" s="74"/>
      <c r="FH60" s="74"/>
      <c r="FI60" s="74"/>
      <c r="FJ60" s="74"/>
      <c r="FK60" s="74"/>
      <c r="FL60" s="74"/>
      <c r="FM60" s="74"/>
      <c r="FN60" s="74"/>
      <c r="FO60" s="74"/>
      <c r="FP60" s="74"/>
      <c r="FQ60" s="74"/>
      <c r="FR60" s="74"/>
      <c r="FS60" s="74"/>
      <c r="FT60" s="74"/>
      <c r="FU60" s="74"/>
      <c r="FV60" s="74"/>
      <c r="FW60" s="74"/>
      <c r="FX60" s="74"/>
      <c r="FY60" s="74"/>
      <c r="FZ60" s="74"/>
      <c r="GA60" s="74"/>
      <c r="GB60" s="74"/>
      <c r="GC60" s="74"/>
      <c r="GD60" s="74"/>
      <c r="GE60" s="74"/>
      <c r="GF60" s="74"/>
      <c r="GG60" s="74"/>
      <c r="GH60" s="74"/>
      <c r="GI60" s="74"/>
      <c r="GJ60" s="74"/>
      <c r="GK60" s="74"/>
      <c r="GL60" s="74"/>
      <c r="GM60" s="74"/>
      <c r="GN60" s="74"/>
      <c r="GO60" s="74"/>
      <c r="GP60" s="74"/>
      <c r="GQ60" s="74"/>
      <c r="GR60" s="74"/>
      <c r="GS60" s="74"/>
      <c r="GT60" s="74"/>
      <c r="GU60" s="74"/>
      <c r="GV60" s="74"/>
      <c r="GW60" s="74"/>
      <c r="GX60" s="74"/>
      <c r="GY60" s="74"/>
      <c r="GZ60" s="74"/>
      <c r="HA60" s="74"/>
      <c r="HB60" s="74"/>
      <c r="HC60" s="74"/>
      <c r="HD60" s="74"/>
      <c r="HE60" s="74"/>
      <c r="HF60" s="74"/>
      <c r="HG60" s="74"/>
      <c r="HH60" s="74"/>
      <c r="HI60" s="74"/>
      <c r="HJ60" s="74"/>
      <c r="HK60" s="74"/>
      <c r="HL60" s="74"/>
      <c r="HM60" s="74"/>
      <c r="HN60" s="74"/>
      <c r="HO60" s="74"/>
      <c r="HP60" s="74"/>
      <c r="HQ60" s="74"/>
      <c r="HR60" s="74"/>
      <c r="HS60" s="74"/>
      <c r="HT60" s="74"/>
      <c r="HU60" s="74"/>
      <c r="HV60" s="74"/>
      <c r="HW60" s="74"/>
      <c r="HX60" s="74"/>
      <c r="HY60" s="74"/>
      <c r="HZ60" s="74"/>
      <c r="IA60" s="74"/>
      <c r="IB60" s="74"/>
      <c r="IC60" s="74"/>
      <c r="ID60" s="74"/>
      <c r="IE60" s="74"/>
      <c r="IF60" s="74"/>
      <c r="IG60" s="74"/>
      <c r="IH60" s="74"/>
      <c r="II60" s="74"/>
      <c r="IJ60" s="74"/>
      <c r="IK60" s="74"/>
      <c r="IL60" s="74"/>
      <c r="IM60" s="74"/>
      <c r="IN60" s="74"/>
      <c r="IO60" s="74"/>
      <c r="IP60" s="74"/>
      <c r="IQ60" s="74"/>
      <c r="IR60" s="74"/>
      <c r="IS60" s="74"/>
      <c r="IT60" s="74"/>
      <c r="IU60" s="74"/>
      <c r="IV60" s="74"/>
      <c r="IW60" s="74"/>
    </row>
    <row r="61" customFormat="false" ht="27.95" hidden="true" customHeight="true" outlineLevel="0" collapsed="false">
      <c r="A61" s="23" t="s">
        <v>152</v>
      </c>
      <c r="B61" s="24"/>
      <c r="C61" s="25" t="s">
        <v>14</v>
      </c>
      <c r="E61" s="25" t="s">
        <v>29</v>
      </c>
      <c r="F61" s="25" t="s">
        <v>30</v>
      </c>
      <c r="H61" s="26" t="s">
        <v>163</v>
      </c>
      <c r="I61" s="27"/>
      <c r="J61" s="28"/>
      <c r="K61" s="27"/>
      <c r="L61" s="29" t="n">
        <v>3500</v>
      </c>
      <c r="P61" s="91"/>
      <c r="Q61" s="32"/>
    </row>
    <row r="62" customFormat="false" ht="71.25" hidden="true" customHeight="true" outlineLevel="0" collapsed="false">
      <c r="A62" s="23" t="s">
        <v>37</v>
      </c>
      <c r="B62" s="24"/>
      <c r="C62" s="25" t="s">
        <v>14</v>
      </c>
      <c r="E62" s="25" t="s">
        <v>29</v>
      </c>
      <c r="F62" s="25" t="s">
        <v>30</v>
      </c>
      <c r="H62" s="26" t="s">
        <v>110</v>
      </c>
      <c r="I62" s="27"/>
      <c r="J62" s="28"/>
      <c r="K62" s="27"/>
      <c r="L62" s="29" t="n">
        <f aca="false">2500+234</f>
        <v>2734</v>
      </c>
      <c r="P62" s="91"/>
      <c r="Q62" s="32"/>
    </row>
    <row r="63" customFormat="false" ht="47.25" hidden="true" customHeight="true" outlineLevel="0" collapsed="false">
      <c r="A63" s="23" t="s">
        <v>113</v>
      </c>
      <c r="B63" s="27"/>
      <c r="C63" s="25" t="s">
        <v>14</v>
      </c>
      <c r="D63" s="47"/>
      <c r="E63" s="25" t="s">
        <v>93</v>
      </c>
      <c r="F63" s="25" t="s">
        <v>30</v>
      </c>
      <c r="G63" s="47"/>
      <c r="H63" s="47" t="s">
        <v>150</v>
      </c>
      <c r="I63" s="27"/>
      <c r="J63" s="28"/>
      <c r="K63" s="27"/>
      <c r="L63" s="29" t="n">
        <v>2100</v>
      </c>
      <c r="P63" s="23" t="s">
        <v>21</v>
      </c>
      <c r="Q63" s="32"/>
    </row>
    <row r="64" customFormat="false" ht="54.75" hidden="true" customHeight="true" outlineLevel="0" collapsed="false">
      <c r="A64" s="23" t="s">
        <v>146</v>
      </c>
      <c r="B64" s="27"/>
      <c r="C64" s="25" t="s">
        <v>14</v>
      </c>
      <c r="D64" s="47"/>
      <c r="E64" s="25" t="s">
        <v>147</v>
      </c>
      <c r="F64" s="25" t="s">
        <v>35</v>
      </c>
      <c r="G64" s="47"/>
      <c r="H64" s="47" t="s">
        <v>162</v>
      </c>
      <c r="I64" s="27"/>
      <c r="J64" s="28"/>
      <c r="K64" s="27"/>
      <c r="L64" s="29" t="n">
        <v>2000</v>
      </c>
      <c r="P64" s="23"/>
      <c r="Q64" s="59" t="s">
        <v>149</v>
      </c>
    </row>
    <row r="65" customFormat="false" ht="27.75" hidden="true" customHeight="true" outlineLevel="0" collapsed="false">
      <c r="A65" s="23" t="s">
        <v>177</v>
      </c>
      <c r="B65" s="24"/>
      <c r="C65" s="25" t="s">
        <v>14</v>
      </c>
      <c r="E65" s="25" t="s">
        <v>25</v>
      </c>
      <c r="F65" s="25" t="s">
        <v>26</v>
      </c>
      <c r="H65" s="26" t="s">
        <v>178</v>
      </c>
      <c r="I65" s="27"/>
      <c r="J65" s="28"/>
      <c r="K65" s="27"/>
      <c r="L65" s="29" t="n">
        <v>1500</v>
      </c>
      <c r="P65" s="92"/>
      <c r="Q65" s="32"/>
    </row>
    <row r="66" customFormat="false" ht="27.75" hidden="true" customHeight="true" outlineLevel="0" collapsed="false">
      <c r="A66" s="23" t="s">
        <v>212</v>
      </c>
      <c r="B66" s="24"/>
      <c r="C66" s="25" t="s">
        <v>14</v>
      </c>
      <c r="E66" s="25" t="s">
        <v>213</v>
      </c>
      <c r="F66" s="25" t="s">
        <v>26</v>
      </c>
      <c r="H66" s="26"/>
      <c r="I66" s="27"/>
      <c r="J66" s="28"/>
      <c r="K66" s="27"/>
      <c r="L66" s="29" t="n">
        <v>500</v>
      </c>
      <c r="P66" s="92"/>
      <c r="Q66" s="32"/>
    </row>
    <row r="67" customFormat="false" ht="27.75" hidden="true" customHeight="true" outlineLevel="0" collapsed="false">
      <c r="A67" s="23" t="s">
        <v>75</v>
      </c>
      <c r="B67" s="24"/>
      <c r="C67" s="25" t="s">
        <v>14</v>
      </c>
      <c r="E67" s="25" t="s">
        <v>75</v>
      </c>
      <c r="F67" s="25" t="s">
        <v>75</v>
      </c>
      <c r="H67" s="26" t="s">
        <v>214</v>
      </c>
      <c r="I67" s="27"/>
      <c r="J67" s="28"/>
      <c r="K67" s="27"/>
      <c r="L67" s="29" t="n">
        <f aca="false">3948-1500+590-500+20+200</f>
        <v>2758</v>
      </c>
      <c r="P67" s="92"/>
      <c r="Q67" s="32"/>
    </row>
    <row r="68" customFormat="false" ht="27.75" hidden="true" customHeight="true" outlineLevel="0" collapsed="false">
      <c r="A68" s="23" t="s">
        <v>80</v>
      </c>
      <c r="B68" s="24"/>
      <c r="C68" s="25" t="s">
        <v>14</v>
      </c>
      <c r="E68" s="25"/>
      <c r="F68" s="25" t="s">
        <v>16</v>
      </c>
      <c r="H68" s="26" t="s">
        <v>158</v>
      </c>
      <c r="I68" s="27"/>
      <c r="J68" s="28"/>
      <c r="K68" s="27"/>
      <c r="L68" s="89" t="n">
        <v>-701</v>
      </c>
      <c r="P68" s="92"/>
      <c r="Q68" s="32"/>
    </row>
    <row r="69" customFormat="false" ht="26.25" hidden="true" customHeight="true" outlineLevel="0" collapsed="false">
      <c r="A69" s="23" t="s">
        <v>92</v>
      </c>
      <c r="B69" s="24"/>
      <c r="C69" s="25" t="s">
        <v>14</v>
      </c>
      <c r="E69" s="25" t="s">
        <v>93</v>
      </c>
      <c r="F69" s="25" t="s">
        <v>30</v>
      </c>
      <c r="H69" s="26" t="s">
        <v>167</v>
      </c>
      <c r="I69" s="27"/>
      <c r="J69" s="28"/>
      <c r="K69" s="27"/>
      <c r="L69" s="89" t="n">
        <v>-250</v>
      </c>
      <c r="P69" s="92"/>
      <c r="Q69" s="32"/>
    </row>
    <row r="70" customFormat="false" ht="12.75" hidden="false" customHeight="true" outlineLevel="0" collapsed="false">
      <c r="A70" s="91"/>
      <c r="E70" s="56"/>
      <c r="F70" s="56"/>
      <c r="G70" s="56"/>
      <c r="H70" s="56"/>
      <c r="I70" s="56"/>
      <c r="J70" s="57"/>
      <c r="K70" s="56"/>
      <c r="L70" s="58"/>
      <c r="P70" s="91"/>
      <c r="Q70" s="32"/>
    </row>
    <row r="71" customFormat="false" ht="27.95" hidden="false" customHeight="true" outlineLevel="0" collapsed="false">
      <c r="A71" s="67" t="s">
        <v>99</v>
      </c>
      <c r="B71" s="68"/>
      <c r="C71" s="68"/>
      <c r="D71" s="69"/>
      <c r="E71" s="70"/>
      <c r="F71" s="70"/>
      <c r="G71" s="71"/>
      <c r="H71" s="70"/>
      <c r="I71" s="70"/>
      <c r="J71" s="72"/>
      <c r="K71" s="70"/>
      <c r="L71" s="73" t="n">
        <f aca="false">SUM(L61:L69)</f>
        <v>14141</v>
      </c>
      <c r="M71" s="74"/>
      <c r="N71" s="74"/>
      <c r="O71" s="74"/>
      <c r="P71" s="94"/>
      <c r="Q71" s="95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  <c r="EO71" s="74"/>
      <c r="EP71" s="74"/>
      <c r="EQ71" s="74"/>
      <c r="ER71" s="74"/>
      <c r="ES71" s="74"/>
      <c r="ET71" s="74"/>
      <c r="EU71" s="74"/>
      <c r="EV71" s="74"/>
      <c r="EW71" s="74"/>
      <c r="EX71" s="74"/>
      <c r="EY71" s="74"/>
      <c r="EZ71" s="74"/>
      <c r="FA71" s="74"/>
      <c r="FB71" s="74"/>
      <c r="FC71" s="74"/>
      <c r="FD71" s="74"/>
      <c r="FE71" s="74"/>
      <c r="FF71" s="74"/>
      <c r="FG71" s="74"/>
      <c r="FH71" s="74"/>
      <c r="FI71" s="74"/>
      <c r="FJ71" s="74"/>
      <c r="FK71" s="74"/>
      <c r="FL71" s="74"/>
      <c r="FM71" s="74"/>
      <c r="FN71" s="74"/>
      <c r="FO71" s="74"/>
      <c r="FP71" s="74"/>
      <c r="FQ71" s="74"/>
      <c r="FR71" s="74"/>
      <c r="FS71" s="74"/>
      <c r="FT71" s="74"/>
      <c r="FU71" s="74"/>
      <c r="FV71" s="74"/>
      <c r="FW71" s="74"/>
      <c r="FX71" s="74"/>
      <c r="FY71" s="74"/>
      <c r="FZ71" s="74"/>
      <c r="GA71" s="74"/>
      <c r="GB71" s="74"/>
      <c r="GC71" s="74"/>
      <c r="GD71" s="74"/>
      <c r="GE71" s="74"/>
      <c r="GF71" s="74"/>
      <c r="GG71" s="74"/>
      <c r="GH71" s="74"/>
      <c r="GI71" s="74"/>
      <c r="GJ71" s="74"/>
      <c r="GK71" s="74"/>
      <c r="GL71" s="74"/>
      <c r="GM71" s="74"/>
      <c r="GN71" s="74"/>
      <c r="GO71" s="74"/>
      <c r="GP71" s="74"/>
      <c r="GQ71" s="74"/>
      <c r="GR71" s="74"/>
      <c r="GS71" s="74"/>
      <c r="GT71" s="74"/>
      <c r="GU71" s="74"/>
      <c r="GV71" s="74"/>
      <c r="GW71" s="74"/>
      <c r="GX71" s="74"/>
      <c r="GY71" s="74"/>
      <c r="GZ71" s="74"/>
      <c r="HA71" s="74"/>
      <c r="HB71" s="74"/>
      <c r="HC71" s="74"/>
      <c r="HD71" s="74"/>
      <c r="HE71" s="74"/>
      <c r="HF71" s="74"/>
      <c r="HG71" s="74"/>
      <c r="HH71" s="74"/>
      <c r="HI71" s="74"/>
      <c r="HJ71" s="74"/>
      <c r="HK71" s="74"/>
      <c r="HL71" s="74"/>
      <c r="HM71" s="74"/>
      <c r="HN71" s="74"/>
      <c r="HO71" s="74"/>
      <c r="HP71" s="74"/>
      <c r="HQ71" s="74"/>
      <c r="HR71" s="74"/>
      <c r="HS71" s="74"/>
      <c r="HT71" s="74"/>
      <c r="HU71" s="74"/>
      <c r="HV71" s="74"/>
      <c r="HW71" s="74"/>
      <c r="HX71" s="74"/>
      <c r="HY71" s="74"/>
      <c r="HZ71" s="74"/>
      <c r="IA71" s="74"/>
      <c r="IB71" s="74"/>
      <c r="IC71" s="74"/>
      <c r="ID71" s="74"/>
      <c r="IE71" s="74"/>
      <c r="IF71" s="74"/>
      <c r="IG71" s="74"/>
      <c r="IH71" s="74"/>
      <c r="II71" s="74"/>
      <c r="IJ71" s="74"/>
      <c r="IK71" s="74"/>
      <c r="IL71" s="74"/>
      <c r="IM71" s="74"/>
      <c r="IN71" s="74"/>
      <c r="IO71" s="74"/>
      <c r="IP71" s="74"/>
      <c r="IQ71" s="74"/>
      <c r="IR71" s="74"/>
      <c r="IS71" s="74"/>
      <c r="IT71" s="74"/>
      <c r="IU71" s="74"/>
      <c r="IV71" s="74"/>
      <c r="IW71" s="74"/>
    </row>
    <row r="72" customFormat="false" ht="13.5" hidden="false" customHeight="true" outlineLevel="0" collapsed="false">
      <c r="A72" s="67"/>
      <c r="B72" s="68"/>
      <c r="C72" s="68"/>
      <c r="D72" s="69"/>
      <c r="E72" s="70"/>
      <c r="F72" s="70"/>
      <c r="G72" s="71"/>
      <c r="H72" s="70"/>
      <c r="I72" s="70"/>
      <c r="J72" s="72"/>
      <c r="K72" s="70"/>
      <c r="L72" s="73"/>
      <c r="M72" s="74"/>
      <c r="N72" s="74"/>
      <c r="O72" s="74"/>
      <c r="P72" s="163"/>
      <c r="Q72" s="95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4"/>
      <c r="EO72" s="74"/>
      <c r="EP72" s="74"/>
      <c r="EQ72" s="74"/>
      <c r="ER72" s="74"/>
      <c r="ES72" s="74"/>
      <c r="ET72" s="74"/>
      <c r="EU72" s="74"/>
      <c r="EV72" s="74"/>
      <c r="EW72" s="74"/>
      <c r="EX72" s="74"/>
      <c r="EY72" s="74"/>
      <c r="EZ72" s="74"/>
      <c r="FA72" s="74"/>
      <c r="FB72" s="74"/>
      <c r="FC72" s="74"/>
      <c r="FD72" s="74"/>
      <c r="FE72" s="74"/>
      <c r="FF72" s="74"/>
      <c r="FG72" s="74"/>
      <c r="FH72" s="74"/>
      <c r="FI72" s="74"/>
      <c r="FJ72" s="74"/>
      <c r="FK72" s="74"/>
      <c r="FL72" s="74"/>
      <c r="FM72" s="74"/>
      <c r="FN72" s="74"/>
      <c r="FO72" s="74"/>
      <c r="FP72" s="74"/>
      <c r="FQ72" s="74"/>
      <c r="FR72" s="74"/>
      <c r="FS72" s="74"/>
      <c r="FT72" s="74"/>
      <c r="FU72" s="74"/>
      <c r="FV72" s="74"/>
      <c r="FW72" s="74"/>
      <c r="FX72" s="74"/>
      <c r="FY72" s="74"/>
      <c r="FZ72" s="74"/>
      <c r="GA72" s="74"/>
      <c r="GB72" s="74"/>
      <c r="GC72" s="74"/>
      <c r="GD72" s="74"/>
      <c r="GE72" s="74"/>
      <c r="GF72" s="74"/>
      <c r="GG72" s="74"/>
      <c r="GH72" s="74"/>
      <c r="GI72" s="74"/>
      <c r="GJ72" s="74"/>
      <c r="GK72" s="74"/>
      <c r="GL72" s="74"/>
      <c r="GM72" s="74"/>
      <c r="GN72" s="74"/>
      <c r="GO72" s="74"/>
      <c r="GP72" s="74"/>
      <c r="GQ72" s="74"/>
      <c r="GR72" s="74"/>
      <c r="GS72" s="74"/>
      <c r="GT72" s="74"/>
      <c r="GU72" s="74"/>
      <c r="GV72" s="74"/>
      <c r="GW72" s="74"/>
      <c r="GX72" s="74"/>
      <c r="GY72" s="74"/>
      <c r="GZ72" s="74"/>
      <c r="HA72" s="74"/>
      <c r="HB72" s="74"/>
      <c r="HC72" s="74"/>
      <c r="HD72" s="74"/>
      <c r="HE72" s="74"/>
      <c r="HF72" s="74"/>
      <c r="HG72" s="74"/>
      <c r="HH72" s="74"/>
      <c r="HI72" s="74"/>
      <c r="HJ72" s="74"/>
      <c r="HK72" s="74"/>
      <c r="HL72" s="74"/>
      <c r="HM72" s="74"/>
      <c r="HN72" s="74"/>
      <c r="HO72" s="74"/>
      <c r="HP72" s="74"/>
      <c r="HQ72" s="74"/>
      <c r="HR72" s="74"/>
      <c r="HS72" s="74"/>
      <c r="HT72" s="74"/>
      <c r="HU72" s="74"/>
      <c r="HV72" s="74"/>
      <c r="HW72" s="74"/>
      <c r="HX72" s="74"/>
      <c r="HY72" s="74"/>
      <c r="HZ72" s="74"/>
      <c r="IA72" s="74"/>
      <c r="IB72" s="74"/>
      <c r="IC72" s="74"/>
      <c r="ID72" s="74"/>
      <c r="IE72" s="74"/>
      <c r="IF72" s="74"/>
      <c r="IG72" s="74"/>
      <c r="IH72" s="74"/>
      <c r="II72" s="74"/>
      <c r="IJ72" s="74"/>
      <c r="IK72" s="74"/>
      <c r="IL72" s="74"/>
      <c r="IM72" s="74"/>
      <c r="IN72" s="74"/>
      <c r="IO72" s="74"/>
      <c r="IP72" s="74"/>
      <c r="IQ72" s="74"/>
      <c r="IR72" s="74"/>
      <c r="IS72" s="74"/>
      <c r="IT72" s="74"/>
      <c r="IU72" s="74"/>
      <c r="IV72" s="74"/>
      <c r="IW72" s="74"/>
    </row>
    <row r="73" customFormat="false" ht="27.95" hidden="true" customHeight="true" outlineLevel="0" collapsed="false">
      <c r="A73" s="23" t="s">
        <v>215</v>
      </c>
      <c r="B73" s="148"/>
      <c r="C73" s="25" t="s">
        <v>155</v>
      </c>
      <c r="D73" s="148"/>
      <c r="E73" s="25" t="s">
        <v>147</v>
      </c>
      <c r="F73" s="25" t="s">
        <v>35</v>
      </c>
      <c r="G73" s="149"/>
      <c r="H73" s="47" t="s">
        <v>216</v>
      </c>
      <c r="I73" s="150"/>
      <c r="J73" s="148"/>
      <c r="K73" s="151"/>
      <c r="L73" s="29" t="n">
        <v>18000</v>
      </c>
      <c r="M73" s="74"/>
      <c r="N73" s="74"/>
      <c r="O73" s="74"/>
      <c r="P73" s="163"/>
      <c r="Q73" s="95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4"/>
      <c r="EN73" s="74"/>
      <c r="EO73" s="74"/>
      <c r="EP73" s="74"/>
      <c r="EQ73" s="74"/>
      <c r="ER73" s="74"/>
      <c r="ES73" s="74"/>
      <c r="ET73" s="74"/>
      <c r="EU73" s="74"/>
      <c r="EV73" s="74"/>
      <c r="EW73" s="74"/>
      <c r="EX73" s="74"/>
      <c r="EY73" s="74"/>
      <c r="EZ73" s="74"/>
      <c r="FA73" s="74"/>
      <c r="FB73" s="74"/>
      <c r="FC73" s="74"/>
      <c r="FD73" s="74"/>
      <c r="FE73" s="74"/>
      <c r="FF73" s="74"/>
      <c r="FG73" s="74"/>
      <c r="FH73" s="74"/>
      <c r="FI73" s="74"/>
      <c r="FJ73" s="74"/>
      <c r="FK73" s="74"/>
      <c r="FL73" s="74"/>
      <c r="FM73" s="74"/>
      <c r="FN73" s="74"/>
      <c r="FO73" s="74"/>
      <c r="FP73" s="74"/>
      <c r="FQ73" s="74"/>
      <c r="FR73" s="74"/>
      <c r="FS73" s="74"/>
      <c r="FT73" s="74"/>
      <c r="FU73" s="74"/>
      <c r="FV73" s="74"/>
      <c r="FW73" s="74"/>
      <c r="FX73" s="74"/>
      <c r="FY73" s="74"/>
      <c r="FZ73" s="74"/>
      <c r="GA73" s="74"/>
      <c r="GB73" s="74"/>
      <c r="GC73" s="74"/>
      <c r="GD73" s="74"/>
      <c r="GE73" s="74"/>
      <c r="GF73" s="74"/>
      <c r="GG73" s="74"/>
      <c r="GH73" s="74"/>
      <c r="GI73" s="74"/>
      <c r="GJ73" s="74"/>
      <c r="GK73" s="74"/>
      <c r="GL73" s="74"/>
      <c r="GM73" s="74"/>
      <c r="GN73" s="74"/>
      <c r="GO73" s="74"/>
      <c r="GP73" s="74"/>
      <c r="GQ73" s="74"/>
      <c r="GR73" s="74"/>
      <c r="GS73" s="74"/>
      <c r="GT73" s="74"/>
      <c r="GU73" s="74"/>
      <c r="GV73" s="74"/>
      <c r="GW73" s="74"/>
      <c r="GX73" s="74"/>
      <c r="GY73" s="74"/>
      <c r="GZ73" s="74"/>
      <c r="HA73" s="74"/>
      <c r="HB73" s="74"/>
      <c r="HC73" s="74"/>
      <c r="HD73" s="74"/>
      <c r="HE73" s="74"/>
      <c r="HF73" s="74"/>
      <c r="HG73" s="74"/>
      <c r="HH73" s="74"/>
      <c r="HI73" s="74"/>
      <c r="HJ73" s="74"/>
      <c r="HK73" s="74"/>
      <c r="HL73" s="74"/>
      <c r="HM73" s="74"/>
      <c r="HN73" s="74"/>
      <c r="HO73" s="74"/>
      <c r="HP73" s="74"/>
      <c r="HQ73" s="74"/>
      <c r="HR73" s="74"/>
      <c r="HS73" s="74"/>
      <c r="HT73" s="74"/>
      <c r="HU73" s="74"/>
      <c r="HV73" s="74"/>
      <c r="HW73" s="74"/>
      <c r="HX73" s="74"/>
      <c r="HY73" s="74"/>
      <c r="HZ73" s="74"/>
      <c r="IA73" s="74"/>
      <c r="IB73" s="74"/>
      <c r="IC73" s="74"/>
      <c r="ID73" s="74"/>
      <c r="IE73" s="74"/>
      <c r="IF73" s="74"/>
      <c r="IG73" s="74"/>
      <c r="IH73" s="74"/>
      <c r="II73" s="74"/>
      <c r="IJ73" s="74"/>
      <c r="IK73" s="74"/>
      <c r="IL73" s="74"/>
      <c r="IM73" s="74"/>
      <c r="IN73" s="74"/>
      <c r="IO73" s="74"/>
      <c r="IP73" s="74"/>
      <c r="IQ73" s="74"/>
      <c r="IR73" s="74"/>
      <c r="IS73" s="74"/>
      <c r="IT73" s="74"/>
      <c r="IU73" s="74"/>
      <c r="IV73" s="74"/>
      <c r="IW73" s="74"/>
    </row>
    <row r="74" customFormat="false" ht="27.75" hidden="true" customHeight="true" outlineLevel="0" collapsed="false">
      <c r="A74" s="23" t="s">
        <v>37</v>
      </c>
      <c r="B74" s="148"/>
      <c r="C74" s="25" t="s">
        <v>155</v>
      </c>
      <c r="D74" s="148"/>
      <c r="E74" s="25" t="s">
        <v>29</v>
      </c>
      <c r="F74" s="25" t="s">
        <v>30</v>
      </c>
      <c r="G74" s="149"/>
      <c r="H74" s="47" t="s">
        <v>217</v>
      </c>
      <c r="I74" s="150"/>
      <c r="J74" s="148"/>
      <c r="K74" s="151"/>
      <c r="L74" s="29" t="n">
        <v>2000</v>
      </c>
      <c r="P74" s="92"/>
      <c r="Q74" s="32"/>
    </row>
    <row r="75" customFormat="false" ht="41.25" hidden="true" customHeight="true" outlineLevel="0" collapsed="false">
      <c r="A75" s="23" t="s">
        <v>174</v>
      </c>
      <c r="B75" s="164"/>
      <c r="C75" s="25" t="s">
        <v>155</v>
      </c>
      <c r="D75" s="74"/>
      <c r="E75" s="25" t="s">
        <v>59</v>
      </c>
      <c r="F75" s="25" t="s">
        <v>60</v>
      </c>
      <c r="G75" s="165"/>
      <c r="H75" s="26" t="s">
        <v>175</v>
      </c>
      <c r="I75" s="166"/>
      <c r="J75" s="167"/>
      <c r="K75" s="166"/>
      <c r="L75" s="29" t="n">
        <v>1690</v>
      </c>
      <c r="P75" s="91"/>
      <c r="Q75" s="32"/>
    </row>
    <row r="76" customFormat="false" ht="27.75" hidden="true" customHeight="true" outlineLevel="0" collapsed="false">
      <c r="A76" s="23" t="s">
        <v>75</v>
      </c>
      <c r="B76" s="24"/>
      <c r="C76" s="25" t="s">
        <v>155</v>
      </c>
      <c r="E76" s="25" t="s">
        <v>75</v>
      </c>
      <c r="F76" s="25" t="s">
        <v>75</v>
      </c>
      <c r="H76" s="26" t="s">
        <v>214</v>
      </c>
      <c r="I76" s="27"/>
      <c r="J76" s="28"/>
      <c r="K76" s="27"/>
      <c r="L76" s="29" t="n">
        <f aca="false">612</f>
        <v>612</v>
      </c>
      <c r="P76" s="92"/>
      <c r="Q76" s="32"/>
    </row>
    <row r="77" customFormat="false" ht="40.5" hidden="true" customHeight="true" outlineLevel="0" collapsed="false">
      <c r="A77" s="23" t="s">
        <v>152</v>
      </c>
      <c r="B77" s="24"/>
      <c r="C77" s="25" t="s">
        <v>155</v>
      </c>
      <c r="E77" s="25" t="s">
        <v>29</v>
      </c>
      <c r="F77" s="25" t="s">
        <v>30</v>
      </c>
      <c r="H77" s="26" t="s">
        <v>218</v>
      </c>
      <c r="I77" s="27"/>
      <c r="J77" s="28"/>
      <c r="K77" s="27"/>
      <c r="L77" s="29" t="n">
        <f aca="false">571+51</f>
        <v>622</v>
      </c>
      <c r="P77" s="92"/>
      <c r="Q77" s="32"/>
    </row>
    <row r="78" customFormat="false" ht="27.75" hidden="true" customHeight="true" outlineLevel="0" collapsed="false">
      <c r="A78" s="23" t="s">
        <v>50</v>
      </c>
      <c r="B78" s="24"/>
      <c r="C78" s="25" t="s">
        <v>155</v>
      </c>
      <c r="E78" s="25" t="s">
        <v>219</v>
      </c>
      <c r="F78" s="25" t="s">
        <v>30</v>
      </c>
      <c r="H78" s="26" t="s">
        <v>220</v>
      </c>
      <c r="I78" s="27"/>
      <c r="J78" s="28"/>
      <c r="K78" s="27"/>
      <c r="L78" s="29" t="n">
        <v>133</v>
      </c>
      <c r="P78" s="92"/>
      <c r="Q78" s="32"/>
    </row>
    <row r="79" customFormat="false" ht="27.75" hidden="true" customHeight="true" outlineLevel="0" collapsed="false">
      <c r="A79" s="23" t="s">
        <v>92</v>
      </c>
      <c r="B79" s="24"/>
      <c r="C79" s="25" t="s">
        <v>155</v>
      </c>
      <c r="E79" s="25" t="s">
        <v>93</v>
      </c>
      <c r="F79" s="25" t="s">
        <v>30</v>
      </c>
      <c r="H79" s="26" t="s">
        <v>167</v>
      </c>
      <c r="I79" s="27"/>
      <c r="J79" s="28"/>
      <c r="K79" s="27"/>
      <c r="L79" s="89" t="n">
        <f aca="false">-83-162</f>
        <v>-245</v>
      </c>
      <c r="P79" s="92"/>
      <c r="Q79" s="32"/>
    </row>
    <row r="80" customFormat="false" ht="27.95" hidden="false" customHeight="true" outlineLevel="0" collapsed="false">
      <c r="A80" s="67" t="s">
        <v>221</v>
      </c>
      <c r="B80" s="68"/>
      <c r="C80" s="68"/>
      <c r="D80" s="69"/>
      <c r="E80" s="70"/>
      <c r="F80" s="70"/>
      <c r="G80" s="71"/>
      <c r="H80" s="70"/>
      <c r="I80" s="70"/>
      <c r="J80" s="72"/>
      <c r="K80" s="70"/>
      <c r="L80" s="73" t="n">
        <f aca="false">SUM(L73:L79)</f>
        <v>22812</v>
      </c>
      <c r="M80" s="74"/>
      <c r="N80" s="74"/>
      <c r="O80" s="74"/>
      <c r="P80" s="94"/>
      <c r="Q80" s="95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4"/>
      <c r="DS80" s="74"/>
      <c r="DT80" s="74"/>
      <c r="DU80" s="74"/>
      <c r="DV80" s="74"/>
      <c r="DW80" s="74"/>
      <c r="DX80" s="74"/>
      <c r="DY80" s="74"/>
      <c r="DZ80" s="74"/>
      <c r="EA80" s="74"/>
      <c r="EB80" s="74"/>
      <c r="EC80" s="74"/>
      <c r="ED80" s="74"/>
      <c r="EE80" s="74"/>
      <c r="EF80" s="74"/>
      <c r="EG80" s="74"/>
      <c r="EH80" s="74"/>
      <c r="EI80" s="74"/>
      <c r="EJ80" s="74"/>
      <c r="EK80" s="74"/>
      <c r="EL80" s="74"/>
      <c r="EM80" s="74"/>
      <c r="EN80" s="74"/>
      <c r="EO80" s="74"/>
      <c r="EP80" s="74"/>
      <c r="EQ80" s="74"/>
      <c r="ER80" s="74"/>
      <c r="ES80" s="74"/>
      <c r="ET80" s="74"/>
      <c r="EU80" s="74"/>
      <c r="EV80" s="74"/>
      <c r="EW80" s="74"/>
      <c r="EX80" s="74"/>
      <c r="EY80" s="74"/>
      <c r="EZ80" s="74"/>
      <c r="FA80" s="74"/>
      <c r="FB80" s="74"/>
      <c r="FC80" s="74"/>
      <c r="FD80" s="74"/>
      <c r="FE80" s="74"/>
      <c r="FF80" s="74"/>
      <c r="FG80" s="74"/>
      <c r="FH80" s="74"/>
      <c r="FI80" s="74"/>
      <c r="FJ80" s="74"/>
      <c r="FK80" s="74"/>
      <c r="FL80" s="74"/>
      <c r="FM80" s="74"/>
      <c r="FN80" s="74"/>
      <c r="FO80" s="74"/>
      <c r="FP80" s="74"/>
      <c r="FQ80" s="74"/>
      <c r="FR80" s="74"/>
      <c r="FS80" s="74"/>
      <c r="FT80" s="74"/>
      <c r="FU80" s="74"/>
      <c r="FV80" s="74"/>
      <c r="FW80" s="74"/>
      <c r="FX80" s="74"/>
      <c r="FY80" s="74"/>
      <c r="FZ80" s="74"/>
      <c r="GA80" s="74"/>
      <c r="GB80" s="74"/>
      <c r="GC80" s="74"/>
      <c r="GD80" s="74"/>
      <c r="GE80" s="74"/>
      <c r="GF80" s="74"/>
      <c r="GG80" s="74"/>
      <c r="GH80" s="74"/>
      <c r="GI80" s="74"/>
      <c r="GJ80" s="74"/>
      <c r="GK80" s="74"/>
      <c r="GL80" s="74"/>
      <c r="GM80" s="74"/>
      <c r="GN80" s="74"/>
      <c r="GO80" s="74"/>
      <c r="GP80" s="74"/>
      <c r="GQ80" s="74"/>
      <c r="GR80" s="74"/>
      <c r="GS80" s="74"/>
      <c r="GT80" s="74"/>
      <c r="GU80" s="74"/>
      <c r="GV80" s="74"/>
      <c r="GW80" s="74"/>
      <c r="GX80" s="74"/>
      <c r="GY80" s="74"/>
      <c r="GZ80" s="74"/>
      <c r="HA80" s="74"/>
      <c r="HB80" s="74"/>
      <c r="HC80" s="74"/>
      <c r="HD80" s="74"/>
      <c r="HE80" s="74"/>
      <c r="HF80" s="74"/>
      <c r="HG80" s="74"/>
      <c r="HH80" s="74"/>
      <c r="HI80" s="74"/>
      <c r="HJ80" s="74"/>
      <c r="HK80" s="74"/>
      <c r="HL80" s="74"/>
      <c r="HM80" s="74"/>
      <c r="HN80" s="74"/>
      <c r="HO80" s="74"/>
      <c r="HP80" s="74"/>
      <c r="HQ80" s="74"/>
      <c r="HR80" s="74"/>
      <c r="HS80" s="74"/>
      <c r="HT80" s="74"/>
      <c r="HU80" s="74"/>
      <c r="HV80" s="74"/>
      <c r="HW80" s="74"/>
      <c r="HX80" s="74"/>
      <c r="HY80" s="74"/>
      <c r="HZ80" s="74"/>
      <c r="IA80" s="74"/>
      <c r="IB80" s="74"/>
      <c r="IC80" s="74"/>
      <c r="ID80" s="74"/>
      <c r="IE80" s="74"/>
      <c r="IF80" s="74"/>
      <c r="IG80" s="74"/>
      <c r="IH80" s="74"/>
      <c r="II80" s="74"/>
      <c r="IJ80" s="74"/>
      <c r="IK80" s="74"/>
      <c r="IL80" s="74"/>
      <c r="IM80" s="74"/>
      <c r="IN80" s="74"/>
      <c r="IO80" s="74"/>
      <c r="IP80" s="74"/>
      <c r="IQ80" s="74"/>
      <c r="IR80" s="74"/>
      <c r="IS80" s="74"/>
      <c r="IT80" s="74"/>
      <c r="IU80" s="74"/>
      <c r="IV80" s="74"/>
      <c r="IW80" s="74"/>
    </row>
    <row r="81" customFormat="false" ht="27.95" hidden="false" customHeight="true" outlineLevel="0" collapsed="false">
      <c r="A81" s="168" t="s">
        <v>215</v>
      </c>
      <c r="B81" s="169"/>
      <c r="C81" s="169" t="s">
        <v>222</v>
      </c>
      <c r="D81" s="170"/>
      <c r="E81" s="171" t="s">
        <v>147</v>
      </c>
      <c r="F81" s="171" t="s">
        <v>223</v>
      </c>
      <c r="G81" s="172"/>
      <c r="H81" s="171"/>
      <c r="I81" s="171"/>
      <c r="J81" s="173"/>
      <c r="K81" s="171"/>
      <c r="L81" s="174" t="n">
        <v>3500</v>
      </c>
      <c r="M81" s="74"/>
      <c r="N81" s="74"/>
      <c r="O81" s="74"/>
      <c r="P81" s="94"/>
      <c r="Q81" s="95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4"/>
      <c r="DC81" s="74"/>
      <c r="DD81" s="74"/>
      <c r="DE81" s="74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4"/>
      <c r="DQ81" s="74"/>
      <c r="DR81" s="74"/>
      <c r="DS81" s="74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4"/>
      <c r="EE81" s="74"/>
      <c r="EF81" s="74"/>
      <c r="EG81" s="74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4"/>
      <c r="ES81" s="74"/>
      <c r="ET81" s="74"/>
      <c r="EU81" s="74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4"/>
      <c r="FG81" s="74"/>
      <c r="FH81" s="74"/>
      <c r="FI81" s="74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4"/>
      <c r="FU81" s="74"/>
      <c r="FV81" s="74"/>
      <c r="FW81" s="74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4"/>
      <c r="GI81" s="74"/>
      <c r="GJ81" s="74"/>
      <c r="GK81" s="74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4"/>
      <c r="GW81" s="74"/>
      <c r="GX81" s="74"/>
      <c r="GY81" s="74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4"/>
      <c r="HK81" s="74"/>
      <c r="HL81" s="74"/>
      <c r="HM81" s="74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4"/>
      <c r="HY81" s="74"/>
      <c r="HZ81" s="74"/>
      <c r="IA81" s="74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4"/>
      <c r="IM81" s="74"/>
      <c r="IN81" s="74"/>
      <c r="IO81" s="74"/>
      <c r="IP81" s="74"/>
      <c r="IQ81" s="74"/>
      <c r="IR81" s="74"/>
      <c r="IS81" s="74"/>
      <c r="IT81" s="74"/>
      <c r="IU81" s="74"/>
      <c r="IV81" s="74"/>
      <c r="IW81" s="74"/>
    </row>
    <row r="82" customFormat="false" ht="27.95" hidden="false" customHeight="true" outlineLevel="0" collapsed="false">
      <c r="A82" s="168" t="s">
        <v>224</v>
      </c>
      <c r="B82" s="164"/>
      <c r="C82" s="164" t="s">
        <v>222</v>
      </c>
      <c r="D82" s="74"/>
      <c r="E82" s="166" t="s">
        <v>147</v>
      </c>
      <c r="F82" s="166" t="s">
        <v>223</v>
      </c>
      <c r="G82" s="165"/>
      <c r="H82" s="166"/>
      <c r="I82" s="166"/>
      <c r="J82" s="167"/>
      <c r="K82" s="166"/>
      <c r="L82" s="175" t="n">
        <v>500</v>
      </c>
      <c r="M82" s="74"/>
      <c r="N82" s="74"/>
      <c r="O82" s="74"/>
      <c r="P82" s="94"/>
      <c r="Q82" s="95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4"/>
      <c r="DC82" s="74"/>
      <c r="DD82" s="74"/>
      <c r="DE82" s="74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4"/>
      <c r="DQ82" s="74"/>
      <c r="DR82" s="74"/>
      <c r="DS82" s="74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4"/>
      <c r="EE82" s="74"/>
      <c r="EF82" s="74"/>
      <c r="EG82" s="74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4"/>
      <c r="ES82" s="74"/>
      <c r="ET82" s="74"/>
      <c r="EU82" s="74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4"/>
      <c r="FG82" s="74"/>
      <c r="FH82" s="74"/>
      <c r="FI82" s="74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4"/>
      <c r="FU82" s="74"/>
      <c r="FV82" s="74"/>
      <c r="FW82" s="74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4"/>
      <c r="GI82" s="74"/>
      <c r="GJ82" s="74"/>
      <c r="GK82" s="74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4"/>
      <c r="GW82" s="74"/>
      <c r="GX82" s="74"/>
      <c r="GY82" s="74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4"/>
      <c r="HK82" s="74"/>
      <c r="HL82" s="74"/>
      <c r="HM82" s="74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4"/>
      <c r="HY82" s="74"/>
      <c r="HZ82" s="74"/>
      <c r="IA82" s="74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4"/>
      <c r="IM82" s="74"/>
      <c r="IN82" s="74"/>
      <c r="IO82" s="74"/>
      <c r="IP82" s="74"/>
      <c r="IQ82" s="74"/>
      <c r="IR82" s="74"/>
      <c r="IS82" s="74"/>
      <c r="IT82" s="74"/>
      <c r="IU82" s="74"/>
      <c r="IV82" s="74"/>
      <c r="IW82" s="74"/>
    </row>
    <row r="83" customFormat="false" ht="27.95" hidden="false" customHeight="true" outlineLevel="0" collapsed="false">
      <c r="A83" s="168" t="s">
        <v>177</v>
      </c>
      <c r="B83" s="164"/>
      <c r="C83" s="164" t="s">
        <v>222</v>
      </c>
      <c r="D83" s="74"/>
      <c r="E83" s="166" t="s">
        <v>25</v>
      </c>
      <c r="F83" s="166" t="s">
        <v>26</v>
      </c>
      <c r="G83" s="165"/>
      <c r="H83" s="166"/>
      <c r="I83" s="166"/>
      <c r="J83" s="167"/>
      <c r="K83" s="166"/>
      <c r="L83" s="175" t="n">
        <v>200</v>
      </c>
      <c r="M83" s="74"/>
      <c r="N83" s="74"/>
      <c r="O83" s="74"/>
      <c r="P83" s="94"/>
      <c r="Q83" s="95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4"/>
      <c r="CO83" s="74"/>
      <c r="CP83" s="74"/>
      <c r="CQ83" s="74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4"/>
      <c r="DC83" s="74"/>
      <c r="DD83" s="74"/>
      <c r="DE83" s="74"/>
      <c r="DF83" s="74"/>
      <c r="DG83" s="74"/>
      <c r="DH83" s="74"/>
      <c r="DI83" s="74"/>
      <c r="DJ83" s="74"/>
      <c r="DK83" s="74"/>
      <c r="DL83" s="74"/>
      <c r="DM83" s="74"/>
      <c r="DN83" s="74"/>
      <c r="DO83" s="74"/>
      <c r="DP83" s="74"/>
      <c r="DQ83" s="74"/>
      <c r="DR83" s="74"/>
      <c r="DS83" s="74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4"/>
      <c r="EE83" s="74"/>
      <c r="EF83" s="74"/>
      <c r="EG83" s="74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4"/>
      <c r="ES83" s="74"/>
      <c r="ET83" s="74"/>
      <c r="EU83" s="74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4"/>
      <c r="FG83" s="74"/>
      <c r="FH83" s="74"/>
      <c r="FI83" s="74"/>
      <c r="FJ83" s="74"/>
      <c r="FK83" s="74"/>
      <c r="FL83" s="74"/>
      <c r="FM83" s="74"/>
      <c r="FN83" s="74"/>
      <c r="FO83" s="74"/>
      <c r="FP83" s="74"/>
      <c r="FQ83" s="74"/>
      <c r="FR83" s="74"/>
      <c r="FS83" s="74"/>
      <c r="FT83" s="74"/>
      <c r="FU83" s="74"/>
      <c r="FV83" s="74"/>
      <c r="FW83" s="74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4"/>
      <c r="GI83" s="74"/>
      <c r="GJ83" s="74"/>
      <c r="GK83" s="74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4"/>
      <c r="GW83" s="74"/>
      <c r="GX83" s="74"/>
      <c r="GY83" s="74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4"/>
      <c r="HK83" s="74"/>
      <c r="HL83" s="74"/>
      <c r="HM83" s="74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4"/>
      <c r="HY83" s="74"/>
      <c r="HZ83" s="74"/>
      <c r="IA83" s="74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4"/>
      <c r="IM83" s="74"/>
      <c r="IN83" s="74"/>
      <c r="IO83" s="74"/>
      <c r="IP83" s="74"/>
      <c r="IQ83" s="74"/>
      <c r="IR83" s="74"/>
      <c r="IS83" s="74"/>
      <c r="IT83" s="74"/>
      <c r="IU83" s="74"/>
      <c r="IV83" s="74"/>
      <c r="IW83" s="74"/>
    </row>
    <row r="84" customFormat="false" ht="27.95" hidden="false" customHeight="true" outlineLevel="0" collapsed="false">
      <c r="A84" s="168" t="s">
        <v>225</v>
      </c>
      <c r="B84" s="164"/>
      <c r="C84" s="164" t="s">
        <v>222</v>
      </c>
      <c r="D84" s="74"/>
      <c r="E84" s="166" t="s">
        <v>130</v>
      </c>
      <c r="F84" s="166" t="s">
        <v>16</v>
      </c>
      <c r="G84" s="165"/>
      <c r="H84" s="166"/>
      <c r="I84" s="166"/>
      <c r="J84" s="167"/>
      <c r="K84" s="166"/>
      <c r="L84" s="175" t="n">
        <v>122</v>
      </c>
      <c r="M84" s="74"/>
      <c r="N84" s="74"/>
      <c r="O84" s="74"/>
      <c r="P84" s="94"/>
      <c r="Q84" s="95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4"/>
      <c r="CH84" s="74"/>
      <c r="CI84" s="74"/>
      <c r="CJ84" s="74"/>
      <c r="CK84" s="74"/>
      <c r="CL84" s="74"/>
      <c r="CM84" s="74"/>
      <c r="CN84" s="74"/>
      <c r="CO84" s="74"/>
      <c r="CP84" s="74"/>
      <c r="CQ84" s="74"/>
      <c r="CR84" s="74"/>
      <c r="CS84" s="74"/>
      <c r="CT84" s="74"/>
      <c r="CU84" s="74"/>
      <c r="CV84" s="74"/>
      <c r="CW84" s="74"/>
      <c r="CX84" s="74"/>
      <c r="CY84" s="74"/>
      <c r="CZ84" s="74"/>
      <c r="DA84" s="74"/>
      <c r="DB84" s="74"/>
      <c r="DC84" s="74"/>
      <c r="DD84" s="74"/>
      <c r="DE84" s="74"/>
      <c r="DF84" s="74"/>
      <c r="DG84" s="74"/>
      <c r="DH84" s="74"/>
      <c r="DI84" s="74"/>
      <c r="DJ84" s="74"/>
      <c r="DK84" s="74"/>
      <c r="DL84" s="74"/>
      <c r="DM84" s="74"/>
      <c r="DN84" s="74"/>
      <c r="DO84" s="74"/>
      <c r="DP84" s="74"/>
      <c r="DQ84" s="74"/>
      <c r="DR84" s="74"/>
      <c r="DS84" s="74"/>
      <c r="DT84" s="74"/>
      <c r="DU84" s="74"/>
      <c r="DV84" s="74"/>
      <c r="DW84" s="74"/>
      <c r="DX84" s="74"/>
      <c r="DY84" s="74"/>
      <c r="DZ84" s="74"/>
      <c r="EA84" s="74"/>
      <c r="EB84" s="74"/>
      <c r="EC84" s="74"/>
      <c r="ED84" s="74"/>
      <c r="EE84" s="74"/>
      <c r="EF84" s="74"/>
      <c r="EG84" s="74"/>
      <c r="EH84" s="74"/>
      <c r="EI84" s="74"/>
      <c r="EJ84" s="74"/>
      <c r="EK84" s="74"/>
      <c r="EL84" s="74"/>
      <c r="EM84" s="74"/>
      <c r="EN84" s="74"/>
      <c r="EO84" s="74"/>
      <c r="EP84" s="74"/>
      <c r="EQ84" s="74"/>
      <c r="ER84" s="74"/>
      <c r="ES84" s="74"/>
      <c r="ET84" s="74"/>
      <c r="EU84" s="74"/>
      <c r="EV84" s="74"/>
      <c r="EW84" s="74"/>
      <c r="EX84" s="74"/>
      <c r="EY84" s="74"/>
      <c r="EZ84" s="74"/>
      <c r="FA84" s="74"/>
      <c r="FB84" s="74"/>
      <c r="FC84" s="74"/>
      <c r="FD84" s="74"/>
      <c r="FE84" s="74"/>
      <c r="FF84" s="74"/>
      <c r="FG84" s="74"/>
      <c r="FH84" s="74"/>
      <c r="FI84" s="74"/>
      <c r="FJ84" s="74"/>
      <c r="FK84" s="74"/>
      <c r="FL84" s="74"/>
      <c r="FM84" s="74"/>
      <c r="FN84" s="74"/>
      <c r="FO84" s="74"/>
      <c r="FP84" s="74"/>
      <c r="FQ84" s="74"/>
      <c r="FR84" s="74"/>
      <c r="FS84" s="74"/>
      <c r="FT84" s="74"/>
      <c r="FU84" s="74"/>
      <c r="FV84" s="74"/>
      <c r="FW84" s="74"/>
      <c r="FX84" s="74"/>
      <c r="FY84" s="74"/>
      <c r="FZ84" s="74"/>
      <c r="GA84" s="74"/>
      <c r="GB84" s="74"/>
      <c r="GC84" s="74"/>
      <c r="GD84" s="74"/>
      <c r="GE84" s="74"/>
      <c r="GF84" s="74"/>
      <c r="GG84" s="74"/>
      <c r="GH84" s="74"/>
      <c r="GI84" s="74"/>
      <c r="GJ84" s="74"/>
      <c r="GK84" s="74"/>
      <c r="GL84" s="74"/>
      <c r="GM84" s="74"/>
      <c r="GN84" s="74"/>
      <c r="GO84" s="74"/>
      <c r="GP84" s="74"/>
      <c r="GQ84" s="74"/>
      <c r="GR84" s="74"/>
      <c r="GS84" s="74"/>
      <c r="GT84" s="74"/>
      <c r="GU84" s="74"/>
      <c r="GV84" s="74"/>
      <c r="GW84" s="74"/>
      <c r="GX84" s="74"/>
      <c r="GY84" s="74"/>
      <c r="GZ84" s="74"/>
      <c r="HA84" s="74"/>
      <c r="HB84" s="74"/>
      <c r="HC84" s="74"/>
      <c r="HD84" s="74"/>
      <c r="HE84" s="74"/>
      <c r="HF84" s="74"/>
      <c r="HG84" s="74"/>
      <c r="HH84" s="74"/>
      <c r="HI84" s="74"/>
      <c r="HJ84" s="74"/>
      <c r="HK84" s="74"/>
      <c r="HL84" s="74"/>
      <c r="HM84" s="74"/>
      <c r="HN84" s="74"/>
      <c r="HO84" s="74"/>
      <c r="HP84" s="74"/>
      <c r="HQ84" s="74"/>
      <c r="HR84" s="74"/>
      <c r="HS84" s="74"/>
      <c r="HT84" s="74"/>
      <c r="HU84" s="74"/>
      <c r="HV84" s="74"/>
      <c r="HW84" s="74"/>
      <c r="HX84" s="74"/>
      <c r="HY84" s="74"/>
      <c r="HZ84" s="74"/>
      <c r="IA84" s="74"/>
      <c r="IB84" s="74"/>
      <c r="IC84" s="74"/>
      <c r="ID84" s="74"/>
      <c r="IE84" s="74"/>
      <c r="IF84" s="74"/>
      <c r="IG84" s="74"/>
      <c r="IH84" s="74"/>
      <c r="II84" s="74"/>
      <c r="IJ84" s="74"/>
      <c r="IK84" s="74"/>
      <c r="IL84" s="74"/>
      <c r="IM84" s="74"/>
      <c r="IN84" s="74"/>
      <c r="IO84" s="74"/>
      <c r="IP84" s="74"/>
      <c r="IQ84" s="74"/>
      <c r="IR84" s="74"/>
      <c r="IS84" s="74"/>
      <c r="IT84" s="74"/>
      <c r="IU84" s="74"/>
      <c r="IV84" s="74"/>
      <c r="IW84" s="74"/>
    </row>
    <row r="85" customFormat="false" ht="27.95" hidden="false" customHeight="true" outlineLevel="0" collapsed="false">
      <c r="A85" s="168" t="s">
        <v>226</v>
      </c>
      <c r="B85" s="164"/>
      <c r="C85" s="164" t="s">
        <v>222</v>
      </c>
      <c r="D85" s="74"/>
      <c r="E85" s="166" t="s">
        <v>93</v>
      </c>
      <c r="F85" s="166" t="s">
        <v>30</v>
      </c>
      <c r="G85" s="165"/>
      <c r="H85" s="166"/>
      <c r="I85" s="166"/>
      <c r="J85" s="167"/>
      <c r="K85" s="166"/>
      <c r="L85" s="175" t="n">
        <v>114</v>
      </c>
      <c r="M85" s="74"/>
      <c r="N85" s="74"/>
      <c r="O85" s="74"/>
      <c r="P85" s="94"/>
      <c r="Q85" s="95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4"/>
      <c r="DS85" s="74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4"/>
      <c r="EE85" s="74"/>
      <c r="EF85" s="74"/>
      <c r="EG85" s="74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4"/>
      <c r="ES85" s="74"/>
      <c r="ET85" s="74"/>
      <c r="EU85" s="74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4"/>
      <c r="FG85" s="74"/>
      <c r="FH85" s="74"/>
      <c r="FI85" s="74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4"/>
      <c r="FU85" s="74"/>
      <c r="FV85" s="74"/>
      <c r="FW85" s="74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4"/>
      <c r="GI85" s="74"/>
      <c r="GJ85" s="74"/>
      <c r="GK85" s="74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4"/>
      <c r="GW85" s="74"/>
      <c r="GX85" s="74"/>
      <c r="GY85" s="74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4"/>
      <c r="HK85" s="74"/>
      <c r="HL85" s="74"/>
      <c r="HM85" s="74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4"/>
      <c r="HY85" s="74"/>
      <c r="HZ85" s="74"/>
      <c r="IA85" s="74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4"/>
      <c r="IM85" s="74"/>
      <c r="IN85" s="74"/>
      <c r="IO85" s="74"/>
      <c r="IP85" s="74"/>
      <c r="IQ85" s="74"/>
      <c r="IR85" s="74"/>
      <c r="IS85" s="74"/>
      <c r="IT85" s="74"/>
      <c r="IU85" s="74"/>
      <c r="IV85" s="74"/>
      <c r="IW85" s="74"/>
    </row>
    <row r="86" customFormat="false" ht="27.95" hidden="false" customHeight="true" outlineLevel="0" collapsed="false">
      <c r="A86" s="168" t="s">
        <v>227</v>
      </c>
      <c r="B86" s="164"/>
      <c r="C86" s="164" t="s">
        <v>222</v>
      </c>
      <c r="D86" s="74"/>
      <c r="E86" s="166" t="s">
        <v>75</v>
      </c>
      <c r="F86" s="166"/>
      <c r="G86" s="165"/>
      <c r="H86" s="166"/>
      <c r="I86" s="166"/>
      <c r="J86" s="167"/>
      <c r="K86" s="166"/>
      <c r="L86" s="175" t="n">
        <v>4</v>
      </c>
      <c r="M86" s="74"/>
      <c r="N86" s="74"/>
      <c r="O86" s="74"/>
      <c r="P86" s="94"/>
      <c r="Q86" s="95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4"/>
      <c r="DC86" s="74"/>
      <c r="DD86" s="74"/>
      <c r="DE86" s="74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Q86" s="74"/>
      <c r="DR86" s="74"/>
      <c r="DS86" s="74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4"/>
      <c r="EE86" s="74"/>
      <c r="EF86" s="74"/>
      <c r="EG86" s="74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4"/>
      <c r="ES86" s="74"/>
      <c r="ET86" s="74"/>
      <c r="EU86" s="74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4"/>
      <c r="FG86" s="74"/>
      <c r="FH86" s="74"/>
      <c r="FI86" s="74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4"/>
      <c r="FU86" s="74"/>
      <c r="FV86" s="74"/>
      <c r="FW86" s="74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4"/>
      <c r="GI86" s="74"/>
      <c r="GJ86" s="74"/>
      <c r="GK86" s="74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4"/>
      <c r="GW86" s="74"/>
      <c r="GX86" s="74"/>
      <c r="GY86" s="74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4"/>
      <c r="HK86" s="74"/>
      <c r="HL86" s="74"/>
      <c r="HM86" s="74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4"/>
      <c r="HY86" s="74"/>
      <c r="HZ86" s="74"/>
      <c r="IA86" s="74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4"/>
      <c r="IM86" s="74"/>
      <c r="IN86" s="74"/>
      <c r="IO86" s="74"/>
      <c r="IP86" s="74"/>
      <c r="IQ86" s="74"/>
      <c r="IR86" s="74"/>
      <c r="IS86" s="74"/>
      <c r="IT86" s="74"/>
      <c r="IU86" s="74"/>
      <c r="IV86" s="74"/>
      <c r="IW86" s="74"/>
    </row>
    <row r="87" customFormat="false" ht="27.95" hidden="false" customHeight="true" outlineLevel="0" collapsed="false">
      <c r="A87" s="168" t="s">
        <v>228</v>
      </c>
      <c r="B87" s="164"/>
      <c r="C87" s="164" t="s">
        <v>222</v>
      </c>
      <c r="D87" s="74"/>
      <c r="E87" s="166" t="s">
        <v>75</v>
      </c>
      <c r="F87" s="166"/>
      <c r="G87" s="165"/>
      <c r="H87" s="166"/>
      <c r="I87" s="166"/>
      <c r="J87" s="167"/>
      <c r="K87" s="166"/>
      <c r="L87" s="175" t="n">
        <v>4</v>
      </c>
      <c r="M87" s="74"/>
      <c r="N87" s="74"/>
      <c r="O87" s="74"/>
      <c r="P87" s="94"/>
      <c r="Q87" s="95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4"/>
      <c r="DR87" s="74"/>
      <c r="DS87" s="74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4"/>
      <c r="EE87" s="74"/>
      <c r="EF87" s="74"/>
      <c r="EG87" s="74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4"/>
      <c r="ES87" s="74"/>
      <c r="ET87" s="74"/>
      <c r="EU87" s="74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4"/>
      <c r="FG87" s="74"/>
      <c r="FH87" s="74"/>
      <c r="FI87" s="74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4"/>
      <c r="FU87" s="74"/>
      <c r="FV87" s="74"/>
      <c r="FW87" s="74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4"/>
      <c r="GI87" s="74"/>
      <c r="GJ87" s="74"/>
      <c r="GK87" s="74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4"/>
      <c r="GW87" s="74"/>
      <c r="GX87" s="74"/>
      <c r="GY87" s="74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4"/>
      <c r="HK87" s="74"/>
      <c r="HL87" s="74"/>
      <c r="HM87" s="74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4"/>
      <c r="HY87" s="74"/>
      <c r="HZ87" s="74"/>
      <c r="IA87" s="74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4"/>
      <c r="IM87" s="74"/>
      <c r="IN87" s="74"/>
      <c r="IO87" s="74"/>
      <c r="IP87" s="74"/>
      <c r="IQ87" s="74"/>
      <c r="IR87" s="74"/>
      <c r="IS87" s="74"/>
      <c r="IT87" s="74"/>
      <c r="IU87" s="74"/>
      <c r="IV87" s="74"/>
      <c r="IW87" s="74"/>
    </row>
    <row r="88" customFormat="false" ht="27.95" hidden="false" customHeight="true" outlineLevel="0" collapsed="false">
      <c r="A88" s="176"/>
      <c r="B88" s="164"/>
      <c r="C88" s="164"/>
      <c r="D88" s="74"/>
      <c r="E88" s="166"/>
      <c r="F88" s="166"/>
      <c r="G88" s="165"/>
      <c r="H88" s="166"/>
      <c r="I88" s="166"/>
      <c r="J88" s="167"/>
      <c r="K88" s="166"/>
      <c r="L88" s="175"/>
      <c r="M88" s="74"/>
      <c r="N88" s="74"/>
      <c r="O88" s="74"/>
      <c r="P88" s="94"/>
      <c r="Q88" s="95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4"/>
      <c r="DS88" s="74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4"/>
      <c r="EE88" s="74"/>
      <c r="EF88" s="74"/>
      <c r="EG88" s="74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4"/>
      <c r="ES88" s="74"/>
      <c r="ET88" s="74"/>
      <c r="EU88" s="74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4"/>
      <c r="FG88" s="74"/>
      <c r="FH88" s="74"/>
      <c r="FI88" s="74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4"/>
      <c r="FU88" s="74"/>
      <c r="FV88" s="74"/>
      <c r="FW88" s="74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4"/>
      <c r="GI88" s="74"/>
      <c r="GJ88" s="74"/>
      <c r="GK88" s="74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4"/>
      <c r="GW88" s="74"/>
      <c r="GX88" s="74"/>
      <c r="GY88" s="74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4"/>
      <c r="HK88" s="74"/>
      <c r="HL88" s="74"/>
      <c r="HM88" s="74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4"/>
      <c r="HY88" s="74"/>
      <c r="HZ88" s="74"/>
      <c r="IA88" s="74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4"/>
      <c r="IM88" s="74"/>
      <c r="IN88" s="74"/>
      <c r="IO88" s="74"/>
      <c r="IP88" s="74"/>
      <c r="IQ88" s="74"/>
      <c r="IR88" s="74"/>
      <c r="IS88" s="74"/>
      <c r="IT88" s="74"/>
      <c r="IU88" s="74"/>
      <c r="IV88" s="74"/>
      <c r="IW88" s="74"/>
    </row>
    <row r="89" customFormat="false" ht="27.95" hidden="false" customHeight="true" outlineLevel="0" collapsed="false">
      <c r="A89" s="67" t="s">
        <v>229</v>
      </c>
      <c r="B89" s="68"/>
      <c r="C89" s="68"/>
      <c r="D89" s="69"/>
      <c r="E89" s="70"/>
      <c r="F89" s="70"/>
      <c r="G89" s="71"/>
      <c r="H89" s="70"/>
      <c r="I89" s="70"/>
      <c r="J89" s="72"/>
      <c r="K89" s="70"/>
      <c r="L89" s="73" t="n">
        <f aca="false">SUM(L81:L88)</f>
        <v>4444</v>
      </c>
      <c r="M89" s="74"/>
      <c r="N89" s="74"/>
      <c r="O89" s="74"/>
      <c r="P89" s="94"/>
      <c r="Q89" s="95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4"/>
      <c r="DC89" s="74"/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4"/>
      <c r="DS89" s="74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4"/>
      <c r="EE89" s="74"/>
      <c r="EF89" s="74"/>
      <c r="EG89" s="74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4"/>
      <c r="ES89" s="74"/>
      <c r="ET89" s="74"/>
      <c r="EU89" s="74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4"/>
      <c r="FG89" s="74"/>
      <c r="FH89" s="74"/>
      <c r="FI89" s="74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4"/>
      <c r="FU89" s="74"/>
      <c r="FV89" s="74"/>
      <c r="FW89" s="74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4"/>
      <c r="GI89" s="74"/>
      <c r="GJ89" s="74"/>
      <c r="GK89" s="74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4"/>
      <c r="GW89" s="74"/>
      <c r="GX89" s="74"/>
      <c r="GY89" s="74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4"/>
      <c r="HK89" s="74"/>
      <c r="HL89" s="74"/>
      <c r="HM89" s="74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4"/>
      <c r="HY89" s="74"/>
      <c r="HZ89" s="74"/>
      <c r="IA89" s="74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4"/>
      <c r="IM89" s="74"/>
      <c r="IN89" s="74"/>
      <c r="IO89" s="74"/>
      <c r="IP89" s="74"/>
      <c r="IQ89" s="74"/>
      <c r="IR89" s="74"/>
      <c r="IS89" s="74"/>
      <c r="IT89" s="74"/>
      <c r="IU89" s="74"/>
      <c r="IV89" s="74"/>
      <c r="IW89" s="74"/>
    </row>
    <row r="90" customFormat="false" ht="27.95" hidden="false" customHeight="true" outlineLevel="0" collapsed="false">
      <c r="A90" s="177"/>
      <c r="B90" s="178"/>
      <c r="C90" s="178"/>
      <c r="D90" s="179"/>
      <c r="E90" s="180"/>
      <c r="F90" s="180"/>
      <c r="G90" s="181"/>
      <c r="H90" s="180"/>
      <c r="I90" s="180"/>
      <c r="J90" s="182"/>
      <c r="K90" s="180"/>
      <c r="L90" s="183"/>
      <c r="M90" s="74"/>
      <c r="N90" s="74"/>
      <c r="O90" s="74"/>
      <c r="P90" s="94"/>
      <c r="Q90" s="95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4"/>
      <c r="ES90" s="74"/>
      <c r="ET90" s="74"/>
      <c r="EU90" s="74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4"/>
      <c r="FG90" s="74"/>
      <c r="FH90" s="74"/>
      <c r="FI90" s="74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4"/>
      <c r="FU90" s="74"/>
      <c r="FV90" s="74"/>
      <c r="FW90" s="74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4"/>
      <c r="GI90" s="74"/>
      <c r="GJ90" s="74"/>
      <c r="GK90" s="74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4"/>
      <c r="GW90" s="74"/>
      <c r="GX90" s="74"/>
      <c r="GY90" s="74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4"/>
      <c r="HK90" s="74"/>
      <c r="HL90" s="74"/>
      <c r="HM90" s="74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4"/>
      <c r="HY90" s="74"/>
      <c r="HZ90" s="74"/>
      <c r="IA90" s="74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4"/>
      <c r="IM90" s="74"/>
      <c r="IN90" s="74"/>
      <c r="IO90" s="74"/>
      <c r="IP90" s="74"/>
      <c r="IQ90" s="74"/>
      <c r="IR90" s="74"/>
      <c r="IS90" s="74"/>
      <c r="IT90" s="74"/>
      <c r="IU90" s="74"/>
      <c r="IV90" s="74"/>
      <c r="IW90" s="74"/>
    </row>
    <row r="91" customFormat="false" ht="27.95" hidden="false" customHeight="true" outlineLevel="0" collapsed="false">
      <c r="A91" s="67" t="s">
        <v>100</v>
      </c>
      <c r="B91" s="68"/>
      <c r="C91" s="68"/>
      <c r="D91" s="69"/>
      <c r="E91" s="70"/>
      <c r="F91" s="70"/>
      <c r="G91" s="71"/>
      <c r="H91" s="70"/>
      <c r="I91" s="70"/>
      <c r="J91" s="72"/>
      <c r="K91" s="70"/>
      <c r="L91" s="73" t="n">
        <f aca="false">+L60+L71+L80</f>
        <v>62601</v>
      </c>
      <c r="M91" s="74"/>
      <c r="N91" s="74"/>
      <c r="O91" s="74"/>
      <c r="P91" s="94"/>
      <c r="Q91" s="75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4"/>
      <c r="DC91" s="74"/>
      <c r="DD91" s="74"/>
      <c r="DE91" s="74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4"/>
      <c r="DQ91" s="74"/>
      <c r="DR91" s="74"/>
      <c r="DS91" s="74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4"/>
      <c r="EE91" s="74"/>
      <c r="EF91" s="74"/>
      <c r="EG91" s="74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4"/>
      <c r="ES91" s="74"/>
      <c r="ET91" s="74"/>
      <c r="EU91" s="74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4"/>
      <c r="FG91" s="74"/>
      <c r="FH91" s="74"/>
      <c r="FI91" s="74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4"/>
      <c r="FU91" s="74"/>
      <c r="FV91" s="74"/>
      <c r="FW91" s="74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4"/>
      <c r="GI91" s="74"/>
      <c r="GJ91" s="74"/>
      <c r="GK91" s="74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4"/>
      <c r="GW91" s="74"/>
      <c r="GX91" s="74"/>
      <c r="GY91" s="74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4"/>
      <c r="HK91" s="74"/>
      <c r="HL91" s="74"/>
      <c r="HM91" s="74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4"/>
      <c r="HY91" s="74"/>
      <c r="HZ91" s="74"/>
      <c r="IA91" s="74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4"/>
      <c r="IM91" s="74"/>
      <c r="IN91" s="74"/>
      <c r="IO91" s="74"/>
      <c r="IP91" s="74"/>
      <c r="IQ91" s="74"/>
      <c r="IR91" s="74"/>
      <c r="IS91" s="74"/>
      <c r="IT91" s="74"/>
      <c r="IU91" s="74"/>
      <c r="IV91" s="74"/>
      <c r="IW91" s="74"/>
    </row>
    <row r="92" customFormat="false" ht="38.25" hidden="true" customHeight="true" outlineLevel="0" collapsed="false">
      <c r="A92" s="23" t="s">
        <v>101</v>
      </c>
      <c r="B92" s="27"/>
      <c r="C92" s="25" t="s">
        <v>14</v>
      </c>
      <c r="D92" s="47"/>
      <c r="E92" s="25" t="s">
        <v>15</v>
      </c>
      <c r="F92" s="25" t="s">
        <v>30</v>
      </c>
      <c r="G92" s="47"/>
      <c r="H92" s="47" t="s">
        <v>102</v>
      </c>
      <c r="I92" s="27"/>
      <c r="J92" s="28"/>
      <c r="K92" s="27"/>
      <c r="L92" s="29" t="n">
        <v>10000</v>
      </c>
      <c r="P92" s="48"/>
    </row>
    <row r="93" customFormat="false" ht="27.95" hidden="false" customHeight="true" outlineLevel="0" collapsed="false">
      <c r="E93" s="56"/>
      <c r="F93" s="56"/>
      <c r="G93" s="56"/>
      <c r="J93" s="87"/>
      <c r="L93" s="184"/>
    </row>
    <row r="95" customFormat="false" ht="53.25" hidden="false" customHeight="true" outlineLevel="0" collapsed="false">
      <c r="P95" s="91"/>
      <c r="Q95" s="32"/>
    </row>
    <row r="96" customFormat="false" ht="27.95" hidden="false" customHeight="true" outlineLevel="0" collapsed="false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  <c r="DB96" s="88"/>
      <c r="DC96" s="88"/>
      <c r="DD96" s="88"/>
      <c r="DE96" s="88"/>
      <c r="DF96" s="88"/>
      <c r="DG96" s="88"/>
      <c r="DH96" s="88"/>
      <c r="DI96" s="88"/>
      <c r="DJ96" s="88"/>
      <c r="DK96" s="88"/>
      <c r="DL96" s="88"/>
      <c r="DM96" s="88"/>
      <c r="DN96" s="88"/>
      <c r="DO96" s="88"/>
      <c r="DP96" s="88"/>
      <c r="DQ96" s="88"/>
      <c r="DR96" s="88"/>
      <c r="DS96" s="88"/>
      <c r="DT96" s="88"/>
      <c r="DU96" s="88"/>
      <c r="DV96" s="88"/>
      <c r="DW96" s="88"/>
      <c r="DX96" s="88"/>
      <c r="DY96" s="88"/>
      <c r="DZ96" s="88"/>
      <c r="EA96" s="88"/>
      <c r="EB96" s="88"/>
      <c r="EC96" s="88"/>
      <c r="ED96" s="88"/>
      <c r="EE96" s="88"/>
      <c r="EF96" s="88"/>
      <c r="EG96" s="88"/>
      <c r="EH96" s="88"/>
      <c r="EI96" s="88"/>
      <c r="EJ96" s="88"/>
      <c r="EK96" s="88"/>
      <c r="EL96" s="88"/>
      <c r="EM96" s="88"/>
      <c r="EN96" s="88"/>
      <c r="EO96" s="88"/>
      <c r="EP96" s="88"/>
      <c r="EQ96" s="88"/>
      <c r="ER96" s="88"/>
      <c r="ES96" s="88"/>
      <c r="ET96" s="88"/>
      <c r="EU96" s="88"/>
      <c r="EV96" s="88"/>
      <c r="EW96" s="88"/>
      <c r="EX96" s="88"/>
      <c r="EY96" s="88"/>
      <c r="EZ96" s="88"/>
      <c r="FA96" s="88"/>
      <c r="FB96" s="88"/>
      <c r="FC96" s="88"/>
      <c r="FD96" s="88"/>
      <c r="FE96" s="88"/>
      <c r="FF96" s="88"/>
      <c r="FG96" s="88"/>
      <c r="FH96" s="88"/>
      <c r="FI96" s="88"/>
      <c r="FJ96" s="88"/>
      <c r="FK96" s="88"/>
      <c r="FL96" s="88"/>
      <c r="FM96" s="88"/>
      <c r="FN96" s="88"/>
      <c r="FO96" s="88"/>
      <c r="FP96" s="88"/>
      <c r="FQ96" s="88"/>
      <c r="FR96" s="88"/>
      <c r="FS96" s="88"/>
      <c r="FT96" s="88"/>
      <c r="FU96" s="88"/>
      <c r="FV96" s="88"/>
      <c r="FW96" s="88"/>
      <c r="FX96" s="88"/>
      <c r="FY96" s="88"/>
      <c r="FZ96" s="88"/>
      <c r="GA96" s="88"/>
      <c r="GB96" s="88"/>
      <c r="GC96" s="88"/>
      <c r="GD96" s="88"/>
      <c r="GE96" s="88"/>
      <c r="GF96" s="88"/>
      <c r="GG96" s="88"/>
      <c r="GH96" s="88"/>
      <c r="GI96" s="88"/>
      <c r="GJ96" s="88"/>
      <c r="GK96" s="88"/>
      <c r="GL96" s="88"/>
      <c r="GM96" s="88"/>
      <c r="GN96" s="88"/>
      <c r="GO96" s="88"/>
      <c r="GP96" s="88"/>
      <c r="GQ96" s="88"/>
      <c r="GR96" s="88"/>
      <c r="GS96" s="88"/>
      <c r="GT96" s="88"/>
      <c r="GU96" s="88"/>
      <c r="GV96" s="88"/>
      <c r="GW96" s="88"/>
      <c r="GX96" s="88"/>
      <c r="GY96" s="88"/>
      <c r="GZ96" s="88"/>
      <c r="HA96" s="88"/>
      <c r="HB96" s="88"/>
      <c r="HC96" s="88"/>
      <c r="HD96" s="88"/>
      <c r="HE96" s="88"/>
      <c r="HF96" s="88"/>
      <c r="HG96" s="88"/>
      <c r="HH96" s="88"/>
      <c r="HI96" s="88"/>
      <c r="HJ96" s="88"/>
      <c r="HK96" s="88"/>
      <c r="HL96" s="88"/>
      <c r="HM96" s="88"/>
      <c r="HN96" s="88"/>
      <c r="HO96" s="88"/>
      <c r="HP96" s="88"/>
      <c r="HQ96" s="88"/>
      <c r="HR96" s="88"/>
      <c r="HS96" s="88"/>
      <c r="HT96" s="88"/>
      <c r="HU96" s="88"/>
      <c r="HV96" s="88"/>
      <c r="HW96" s="88"/>
      <c r="HX96" s="88"/>
      <c r="HY96" s="88"/>
      <c r="HZ96" s="88"/>
      <c r="IA96" s="88"/>
      <c r="IB96" s="88"/>
      <c r="IC96" s="88"/>
      <c r="ID96" s="88"/>
      <c r="IE96" s="88"/>
      <c r="IF96" s="88"/>
      <c r="IG96" s="88"/>
      <c r="IH96" s="88"/>
      <c r="II96" s="88"/>
      <c r="IJ96" s="88"/>
      <c r="IK96" s="88"/>
      <c r="IL96" s="88"/>
      <c r="IM96" s="88"/>
      <c r="IN96" s="88"/>
      <c r="IO96" s="88"/>
      <c r="IP96" s="88"/>
      <c r="IQ96" s="88"/>
      <c r="IR96" s="88"/>
      <c r="IS96" s="88"/>
      <c r="IT96" s="88"/>
      <c r="IU96" s="88"/>
      <c r="IV96" s="88"/>
      <c r="IW96" s="88"/>
    </row>
    <row r="97" customFormat="false" ht="27.95" hidden="false" customHeight="true" outlineLevel="0" collapsed="false">
      <c r="E97" s="56"/>
      <c r="F97" s="56"/>
      <c r="G97" s="56"/>
    </row>
    <row r="98" customFormat="false" ht="27.95" hidden="false" customHeight="true" outlineLevel="0" collapsed="false">
      <c r="E98" s="56"/>
      <c r="F98" s="56"/>
      <c r="G98" s="56"/>
    </row>
    <row r="99" customFormat="false" ht="27.95" hidden="false" customHeight="true" outlineLevel="0" collapsed="false">
      <c r="E99" s="56"/>
      <c r="F99" s="56"/>
      <c r="G99" s="56"/>
    </row>
    <row r="100" customFormat="false" ht="27.95" hidden="false" customHeight="true" outlineLevel="0" collapsed="false">
      <c r="E100" s="56"/>
      <c r="F100" s="56"/>
      <c r="G100" s="56"/>
    </row>
    <row r="101" customFormat="false" ht="27.95" hidden="false" customHeight="true" outlineLevel="0" collapsed="false">
      <c r="E101" s="56"/>
      <c r="F101" s="56"/>
      <c r="G101" s="56"/>
    </row>
    <row r="102" customFormat="false" ht="27.95" hidden="false" customHeight="true" outlineLevel="0" collapsed="false">
      <c r="E102" s="56"/>
      <c r="F102" s="56"/>
      <c r="G102" s="56"/>
    </row>
    <row r="103" customFormat="false" ht="27.95" hidden="false" customHeight="true" outlineLevel="0" collapsed="false">
      <c r="E103" s="56"/>
      <c r="F103" s="56"/>
      <c r="G103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43" colorId="64" zoomScale="75" zoomScaleNormal="75" zoomScalePageLayoutView="100" workbookViewId="0">
      <selection pane="topLeft" activeCell="S18" activeCellId="0" sqref="S18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false" outlineLevel="0" max="15" min="15" style="1" width="3.14"/>
    <col collapsed="false" customWidth="true" hidden="true" outlineLevel="0" max="16" min="16" style="1" width="46.14"/>
    <col collapsed="false" customWidth="true" hidden="true" outlineLevel="0" max="17" min="17" style="1" width="65.85"/>
    <col collapsed="false" customWidth="false" hidden="false" outlineLevel="0" max="45" min="18" style="2" width="9.14"/>
    <col collapsed="false" customWidth="false" hidden="false" outlineLevel="0" max="257" min="4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230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.95" hidden="true" customHeight="true" outlineLevel="0" collapsed="false">
      <c r="A11" s="23" t="s">
        <v>152</v>
      </c>
      <c r="B11" s="24"/>
      <c r="C11" s="25" t="s">
        <v>14</v>
      </c>
      <c r="E11" s="25" t="s">
        <v>29</v>
      </c>
      <c r="F11" s="25" t="s">
        <v>30</v>
      </c>
      <c r="G11" s="2"/>
      <c r="H11" s="26" t="s">
        <v>153</v>
      </c>
      <c r="I11" s="27"/>
      <c r="J11" s="28"/>
      <c r="K11" s="27"/>
      <c r="L11" s="29" t="n">
        <v>0</v>
      </c>
      <c r="M11" s="2"/>
      <c r="N11" s="2"/>
      <c r="O11" s="2"/>
      <c r="P11" s="91"/>
      <c r="Q11" s="3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1.25" hidden="false" customHeight="true" outlineLevel="0" collapsed="false">
      <c r="A12" s="33"/>
      <c r="B12" s="34"/>
      <c r="C12" s="34"/>
      <c r="E12" s="21"/>
      <c r="F12" s="21"/>
      <c r="H12" s="21"/>
      <c r="I12" s="35"/>
      <c r="J12" s="36"/>
      <c r="K12" s="35"/>
      <c r="L12" s="37"/>
      <c r="P12" s="60"/>
      <c r="Q12" s="30"/>
    </row>
    <row r="13" customFormat="false" ht="27.95" hidden="false" customHeight="true" outlineLevel="0" collapsed="false">
      <c r="A13" s="49" t="s">
        <v>55</v>
      </c>
      <c r="B13" s="50"/>
      <c r="C13" s="50"/>
      <c r="D13" s="51"/>
      <c r="E13" s="50"/>
      <c r="F13" s="50"/>
      <c r="G13" s="51"/>
      <c r="H13" s="52"/>
      <c r="I13" s="53"/>
      <c r="J13" s="54"/>
      <c r="K13" s="53"/>
      <c r="L13" s="44" t="n">
        <f aca="false">SUM(L11:L12)</f>
        <v>0</v>
      </c>
      <c r="P13" s="60"/>
      <c r="Q13" s="30"/>
    </row>
    <row r="14" customFormat="false" ht="53.25" hidden="false" customHeight="true" outlineLevel="0" collapsed="false">
      <c r="A14" s="23" t="s">
        <v>39</v>
      </c>
      <c r="B14" s="24"/>
      <c r="C14" s="25" t="s">
        <v>155</v>
      </c>
      <c r="E14" s="25" t="s">
        <v>40</v>
      </c>
      <c r="F14" s="25" t="s">
        <v>30</v>
      </c>
      <c r="G14" s="2"/>
      <c r="H14" s="26" t="s">
        <v>111</v>
      </c>
      <c r="I14" s="27"/>
      <c r="J14" s="28"/>
      <c r="K14" s="27"/>
      <c r="L14" s="29" t="n">
        <v>3000</v>
      </c>
      <c r="M14" s="2"/>
      <c r="N14" s="2"/>
      <c r="O14" s="2"/>
      <c r="P14" s="91"/>
      <c r="Q14" s="3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80.25" hidden="false" customHeight="true" outlineLevel="0" collapsed="false">
      <c r="A15" s="23" t="s">
        <v>32</v>
      </c>
      <c r="B15" s="24"/>
      <c r="C15" s="25" t="s">
        <v>14</v>
      </c>
      <c r="E15" s="25" t="s">
        <v>34</v>
      </c>
      <c r="F15" s="25" t="s">
        <v>35</v>
      </c>
      <c r="G15" s="2"/>
      <c r="H15" s="26" t="s">
        <v>36</v>
      </c>
      <c r="I15" s="27"/>
      <c r="J15" s="28"/>
      <c r="K15" s="27"/>
      <c r="L15" s="29" t="n">
        <v>3000</v>
      </c>
      <c r="M15" s="2"/>
      <c r="N15" s="2"/>
      <c r="O15" s="2"/>
      <c r="P15" s="23"/>
      <c r="Q15" s="32"/>
      <c r="R15" s="2" t="s">
        <v>231</v>
      </c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34.5" hidden="false" customHeight="true" outlineLevel="0" collapsed="false">
      <c r="A16" s="23" t="s">
        <v>45</v>
      </c>
      <c r="B16" s="24"/>
      <c r="C16" s="25" t="s">
        <v>155</v>
      </c>
      <c r="E16" s="25" t="s">
        <v>46</v>
      </c>
      <c r="F16" s="25" t="s">
        <v>30</v>
      </c>
      <c r="G16" s="2"/>
      <c r="H16" s="26" t="s">
        <v>115</v>
      </c>
      <c r="I16" s="27"/>
      <c r="J16" s="28"/>
      <c r="K16" s="27"/>
      <c r="L16" s="29" t="n">
        <v>2000</v>
      </c>
      <c r="M16" s="2"/>
      <c r="N16" s="2"/>
      <c r="O16" s="2"/>
      <c r="P16" s="91"/>
      <c r="Q16" s="59" t="s">
        <v>151</v>
      </c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34.5" hidden="false" customHeight="true" outlineLevel="0" collapsed="false">
      <c r="A17" s="23" t="s">
        <v>174</v>
      </c>
      <c r="B17" s="24"/>
      <c r="C17" s="25" t="s">
        <v>155</v>
      </c>
      <c r="E17" s="25" t="s">
        <v>59</v>
      </c>
      <c r="F17" s="25" t="s">
        <v>60</v>
      </c>
      <c r="G17" s="2"/>
      <c r="H17" s="26" t="s">
        <v>175</v>
      </c>
      <c r="I17" s="27"/>
      <c r="J17" s="28"/>
      <c r="K17" s="27"/>
      <c r="L17" s="29" t="n">
        <v>1700</v>
      </c>
      <c r="M17" s="2"/>
      <c r="N17" s="2"/>
      <c r="O17" s="2"/>
      <c r="P17" s="91"/>
      <c r="Q17" s="59"/>
      <c r="R17" s="2" t="s">
        <v>232</v>
      </c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41.25" hidden="false" customHeight="true" outlineLevel="0" collapsed="false">
      <c r="A18" s="23" t="s">
        <v>48</v>
      </c>
      <c r="B18" s="24"/>
      <c r="C18" s="25" t="s">
        <v>155</v>
      </c>
      <c r="E18" s="25" t="s">
        <v>29</v>
      </c>
      <c r="F18" s="25" t="s">
        <v>30</v>
      </c>
      <c r="G18" s="2"/>
      <c r="H18" s="26" t="s">
        <v>116</v>
      </c>
      <c r="I18" s="27"/>
      <c r="J18" s="28"/>
      <c r="K18" s="27"/>
      <c r="L18" s="29" t="n">
        <v>1000</v>
      </c>
      <c r="M18" s="2"/>
      <c r="N18" s="2"/>
      <c r="O18" s="2"/>
      <c r="P18" s="91"/>
      <c r="Q18" s="3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42" hidden="false" customHeight="true" outlineLevel="0" collapsed="false">
      <c r="A19" s="23" t="s">
        <v>50</v>
      </c>
      <c r="B19" s="27"/>
      <c r="C19" s="25" t="s">
        <v>155</v>
      </c>
      <c r="D19" s="47"/>
      <c r="E19" s="25" t="s">
        <v>51</v>
      </c>
      <c r="F19" s="25" t="s">
        <v>30</v>
      </c>
      <c r="G19" s="47"/>
      <c r="H19" s="47" t="s">
        <v>172</v>
      </c>
      <c r="I19" s="27"/>
      <c r="J19" s="28"/>
      <c r="K19" s="27"/>
      <c r="L19" s="29" t="n">
        <v>750</v>
      </c>
      <c r="M19" s="2"/>
      <c r="N19" s="2"/>
      <c r="O19" s="2"/>
      <c r="P19" s="23" t="s">
        <v>21</v>
      </c>
      <c r="Q19" s="3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1.25" hidden="false" customHeight="true" outlineLevel="0" collapsed="false">
      <c r="A20" s="55"/>
      <c r="E20" s="56"/>
      <c r="F20" s="56"/>
      <c r="G20" s="56"/>
      <c r="H20" s="56"/>
      <c r="I20" s="56"/>
      <c r="J20" s="57"/>
      <c r="K20" s="56"/>
      <c r="L20" s="58"/>
      <c r="P20" s="60"/>
      <c r="Q20" s="30"/>
    </row>
    <row r="21" customFormat="false" ht="16.5" hidden="false" customHeight="true" outlineLevel="0" collapsed="false">
      <c r="A21" s="49" t="s">
        <v>56</v>
      </c>
      <c r="B21" s="50"/>
      <c r="C21" s="50"/>
      <c r="D21" s="51"/>
      <c r="E21" s="50"/>
      <c r="F21" s="50"/>
      <c r="G21" s="51"/>
      <c r="H21" s="52"/>
      <c r="I21" s="53"/>
      <c r="J21" s="54"/>
      <c r="K21" s="53"/>
      <c r="L21" s="44" t="n">
        <f aca="false">SUM(L14:L20)</f>
        <v>11450</v>
      </c>
      <c r="P21" s="60"/>
      <c r="Q21" s="30"/>
    </row>
    <row r="22" customFormat="false" ht="53.25" hidden="false" customHeight="true" outlineLevel="0" collapsed="false">
      <c r="A22" s="23" t="s">
        <v>18</v>
      </c>
      <c r="B22" s="27"/>
      <c r="C22" s="25" t="s">
        <v>58</v>
      </c>
      <c r="D22" s="47"/>
      <c r="E22" s="25" t="s">
        <v>59</v>
      </c>
      <c r="F22" s="25" t="s">
        <v>16</v>
      </c>
      <c r="G22" s="47"/>
      <c r="H22" s="47" t="s">
        <v>20</v>
      </c>
      <c r="I22" s="27"/>
      <c r="J22" s="28"/>
      <c r="K22" s="27"/>
      <c r="L22" s="29" t="n">
        <v>9000</v>
      </c>
      <c r="M22" s="2"/>
      <c r="N22" s="2"/>
      <c r="O22" s="2"/>
      <c r="P22" s="23" t="s">
        <v>21</v>
      </c>
      <c r="Q22" s="90" t="s">
        <v>21</v>
      </c>
      <c r="R22" s="2" t="s">
        <v>232</v>
      </c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51" hidden="false" customHeight="true" outlineLevel="0" collapsed="false">
      <c r="A23" s="23" t="s">
        <v>57</v>
      </c>
      <c r="B23" s="24"/>
      <c r="C23" s="25" t="s">
        <v>58</v>
      </c>
      <c r="E23" s="25" t="s">
        <v>59</v>
      </c>
      <c r="F23" s="25" t="s">
        <v>60</v>
      </c>
      <c r="G23" s="2"/>
      <c r="H23" s="26" t="s">
        <v>61</v>
      </c>
      <c r="I23" s="27"/>
      <c r="J23" s="28" t="n">
        <v>0.7</v>
      </c>
      <c r="K23" s="27"/>
      <c r="L23" s="31" t="n">
        <v>0</v>
      </c>
      <c r="M23" s="2"/>
      <c r="N23" s="2"/>
      <c r="O23" s="2"/>
      <c r="P23" s="92" t="s">
        <v>62</v>
      </c>
      <c r="Q23" s="32"/>
      <c r="S23" s="26"/>
    </row>
    <row r="24" customFormat="false" ht="12.75" hidden="false" customHeight="true" outlineLevel="0" collapsed="false">
      <c r="A24" s="60"/>
      <c r="E24" s="56"/>
      <c r="F24" s="56"/>
      <c r="G24" s="56"/>
      <c r="H24" s="56"/>
      <c r="I24" s="56"/>
      <c r="J24" s="57"/>
      <c r="K24" s="56"/>
      <c r="L24" s="58"/>
      <c r="P24" s="60"/>
      <c r="Q24" s="30"/>
    </row>
    <row r="25" customFormat="false" ht="16.5" hidden="false" customHeight="true" outlineLevel="0" collapsed="false">
      <c r="A25" s="49" t="s">
        <v>63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SUM(L22:L24)</f>
        <v>9000</v>
      </c>
      <c r="P25" s="60"/>
      <c r="Q25" s="30"/>
    </row>
    <row r="26" customFormat="false" ht="12.75" hidden="false" customHeight="true" outlineLevel="0" collapsed="false">
      <c r="A26" s="60"/>
      <c r="E26" s="56"/>
      <c r="F26" s="56"/>
      <c r="G26" s="56"/>
      <c r="H26" s="56"/>
      <c r="I26" s="56"/>
      <c r="J26" s="57"/>
      <c r="K26" s="56"/>
      <c r="L26" s="58"/>
      <c r="P26" s="60"/>
      <c r="Q26" s="30"/>
    </row>
    <row r="27" customFormat="false" ht="27.95" hidden="false" customHeight="true" outlineLevel="0" collapsed="false">
      <c r="A27" s="61" t="s">
        <v>64</v>
      </c>
      <c r="B27" s="62"/>
      <c r="C27" s="62"/>
      <c r="D27" s="40"/>
      <c r="E27" s="63"/>
      <c r="F27" s="63"/>
      <c r="G27" s="64"/>
      <c r="H27" s="63"/>
      <c r="I27" s="63"/>
      <c r="J27" s="65"/>
      <c r="K27" s="63"/>
      <c r="L27" s="44" t="n">
        <f aca="false">+L13+L21+L25</f>
        <v>20450</v>
      </c>
      <c r="M27" s="45"/>
      <c r="N27" s="45"/>
      <c r="O27" s="45"/>
      <c r="P27" s="93"/>
      <c r="Q27" s="46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  <c r="IW27" s="45"/>
    </row>
    <row r="28" customFormat="false" ht="27.95" hidden="false" customHeight="true" outlineLevel="0" collapsed="false">
      <c r="A28" s="67"/>
      <c r="B28" s="68"/>
      <c r="C28" s="68"/>
      <c r="D28" s="69"/>
      <c r="E28" s="70"/>
      <c r="F28" s="70"/>
      <c r="G28" s="71"/>
      <c r="H28" s="70"/>
      <c r="I28" s="70"/>
      <c r="J28" s="72"/>
      <c r="K28" s="70"/>
      <c r="L28" s="73"/>
      <c r="M28" s="74"/>
      <c r="N28" s="74"/>
      <c r="O28" s="74"/>
      <c r="P28" s="94"/>
      <c r="Q28" s="95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  <c r="IW28" s="74"/>
    </row>
    <row r="29" customFormat="false" ht="51" hidden="true" customHeight="true" outlineLevel="0" collapsed="false">
      <c r="A29" s="23" t="s">
        <v>57</v>
      </c>
      <c r="B29" s="24"/>
      <c r="C29" s="25" t="s">
        <v>33</v>
      </c>
      <c r="E29" s="25" t="s">
        <v>59</v>
      </c>
      <c r="F29" s="25" t="s">
        <v>60</v>
      </c>
      <c r="G29" s="2"/>
      <c r="H29" s="26" t="s">
        <v>65</v>
      </c>
      <c r="I29" s="27"/>
      <c r="J29" s="28" t="n">
        <v>0.7</v>
      </c>
      <c r="K29" s="27"/>
      <c r="L29" s="29" t="n">
        <v>8000</v>
      </c>
      <c r="M29" s="2"/>
      <c r="N29" s="2"/>
      <c r="O29" s="2"/>
      <c r="P29" s="92" t="s">
        <v>62</v>
      </c>
      <c r="Q29" s="32"/>
      <c r="S29" s="26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52.5" hidden="true" customHeight="true" outlineLevel="0" collapsed="false">
      <c r="A30" s="23" t="s">
        <v>66</v>
      </c>
      <c r="B30" s="24"/>
      <c r="C30" s="25" t="s">
        <v>33</v>
      </c>
      <c r="E30" s="25" t="s">
        <v>67</v>
      </c>
      <c r="F30" s="25" t="s">
        <v>16</v>
      </c>
      <c r="G30" s="2"/>
      <c r="H30" s="26" t="s">
        <v>68</v>
      </c>
      <c r="I30" s="27"/>
      <c r="J30" s="28"/>
      <c r="K30" s="27"/>
      <c r="L30" s="29" t="n">
        <v>5000</v>
      </c>
      <c r="M30" s="2"/>
      <c r="N30" s="2"/>
      <c r="O30" s="2"/>
      <c r="P30" s="92" t="s">
        <v>69</v>
      </c>
      <c r="Q30" s="32"/>
      <c r="S30" s="26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27.95" hidden="true" customHeight="true" outlineLevel="0" collapsed="false">
      <c r="A31" s="23" t="s">
        <v>13</v>
      </c>
      <c r="B31" s="24"/>
      <c r="C31" s="25" t="s">
        <v>33</v>
      </c>
      <c r="E31" s="25" t="s">
        <v>15</v>
      </c>
      <c r="F31" s="25" t="s">
        <v>16</v>
      </c>
      <c r="G31" s="2"/>
      <c r="H31" s="26" t="s">
        <v>70</v>
      </c>
      <c r="I31" s="27"/>
      <c r="J31" s="28"/>
      <c r="K31" s="27"/>
      <c r="L31" s="29" t="n">
        <v>3000</v>
      </c>
      <c r="M31" s="2"/>
      <c r="N31" s="2"/>
      <c r="O31" s="2"/>
      <c r="P31" s="91"/>
      <c r="Q31" s="3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27.95" hidden="true" customHeight="true" outlineLevel="0" collapsed="false">
      <c r="A32" s="23" t="s">
        <v>71</v>
      </c>
      <c r="B32" s="24"/>
      <c r="C32" s="25" t="s">
        <v>33</v>
      </c>
      <c r="E32" s="25" t="s">
        <v>72</v>
      </c>
      <c r="F32" s="25" t="s">
        <v>30</v>
      </c>
      <c r="G32" s="2"/>
      <c r="H32" s="26" t="s">
        <v>73</v>
      </c>
      <c r="I32" s="27"/>
      <c r="J32" s="28"/>
      <c r="K32" s="27"/>
      <c r="L32" s="29" t="n">
        <v>2509</v>
      </c>
      <c r="P32" s="60"/>
      <c r="Q32" s="30"/>
    </row>
    <row r="33" customFormat="false" ht="52.5" hidden="true" customHeight="true" outlineLevel="0" collapsed="false">
      <c r="A33" s="23" t="s">
        <v>74</v>
      </c>
      <c r="B33" s="24"/>
      <c r="C33" s="25" t="s">
        <v>33</v>
      </c>
      <c r="E33" s="25" t="s">
        <v>75</v>
      </c>
      <c r="F33" s="25" t="s">
        <v>75</v>
      </c>
      <c r="G33" s="2"/>
      <c r="H33" s="26" t="s">
        <v>76</v>
      </c>
      <c r="I33" s="27"/>
      <c r="J33" s="28"/>
      <c r="K33" s="27"/>
      <c r="L33" s="29" t="n">
        <f aca="false">1678+175+4+234+50+8+18+13+9+8+16+17+8+1+50+3+55+1+5+1+50</f>
        <v>2404</v>
      </c>
      <c r="M33" s="2"/>
      <c r="N33" s="2"/>
      <c r="O33" s="2"/>
      <c r="P33" s="26"/>
      <c r="Q33" s="32"/>
      <c r="R33" s="76"/>
      <c r="S33" s="26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27.95" hidden="true" customHeight="true" outlineLevel="0" collapsed="false">
      <c r="A34" s="23" t="s">
        <v>77</v>
      </c>
      <c r="B34" s="24"/>
      <c r="C34" s="25" t="s">
        <v>33</v>
      </c>
      <c r="E34" s="25" t="s">
        <v>40</v>
      </c>
      <c r="F34" s="25" t="s">
        <v>30</v>
      </c>
      <c r="G34" s="2"/>
      <c r="H34" s="26" t="s">
        <v>78</v>
      </c>
      <c r="I34" s="27"/>
      <c r="J34" s="28"/>
      <c r="K34" s="27"/>
      <c r="L34" s="29" t="n">
        <v>1300</v>
      </c>
      <c r="M34" s="2"/>
      <c r="N34" s="2"/>
      <c r="O34" s="2"/>
      <c r="P34" s="91"/>
      <c r="Q34" s="3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27.95" hidden="true" customHeight="true" outlineLevel="0" collapsed="false">
      <c r="A35" s="23" t="s">
        <v>71</v>
      </c>
      <c r="B35" s="24"/>
      <c r="C35" s="25" t="s">
        <v>33</v>
      </c>
      <c r="E35" s="25" t="s">
        <v>72</v>
      </c>
      <c r="F35" s="25" t="s">
        <v>30</v>
      </c>
      <c r="G35" s="2"/>
      <c r="H35" s="26" t="s">
        <v>79</v>
      </c>
      <c r="I35" s="27"/>
      <c r="J35" s="28"/>
      <c r="K35" s="27"/>
      <c r="L35" s="29" t="n">
        <v>1000</v>
      </c>
      <c r="M35" s="2"/>
      <c r="N35" s="2"/>
      <c r="O35" s="2"/>
      <c r="P35" s="91"/>
      <c r="Q35" s="3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80</v>
      </c>
      <c r="B36" s="24"/>
      <c r="C36" s="25" t="s">
        <v>33</v>
      </c>
      <c r="E36" s="25" t="s">
        <v>81</v>
      </c>
      <c r="F36" s="25" t="s">
        <v>16</v>
      </c>
      <c r="G36" s="2"/>
      <c r="H36" s="26" t="s">
        <v>82</v>
      </c>
      <c r="I36" s="27"/>
      <c r="J36" s="28"/>
      <c r="K36" s="27"/>
      <c r="L36" s="29" t="n">
        <f aca="false">686+15</f>
        <v>701</v>
      </c>
      <c r="M36" s="2"/>
      <c r="N36" s="2"/>
      <c r="O36" s="2"/>
      <c r="P36" s="91"/>
      <c r="Q36" s="3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83</v>
      </c>
      <c r="B37" s="24"/>
      <c r="C37" s="25" t="s">
        <v>33</v>
      </c>
      <c r="E37" s="25" t="s">
        <v>84</v>
      </c>
      <c r="F37" s="25" t="s">
        <v>26</v>
      </c>
      <c r="G37" s="2"/>
      <c r="H37" s="26" t="s">
        <v>85</v>
      </c>
      <c r="I37" s="27"/>
      <c r="J37" s="28"/>
      <c r="K37" s="27"/>
      <c r="L37" s="29" t="n">
        <v>600</v>
      </c>
      <c r="M37" s="2"/>
      <c r="N37" s="2"/>
      <c r="O37" s="2"/>
      <c r="P37" s="91"/>
      <c r="Q37" s="3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27.95" hidden="true" customHeight="true" outlineLevel="0" collapsed="false">
      <c r="A38" s="23" t="s">
        <v>86</v>
      </c>
      <c r="B38" s="24"/>
      <c r="C38" s="25" t="s">
        <v>33</v>
      </c>
      <c r="E38" s="25" t="s">
        <v>87</v>
      </c>
      <c r="F38" s="25" t="s">
        <v>16</v>
      </c>
      <c r="G38" s="2"/>
      <c r="H38" s="26" t="s">
        <v>88</v>
      </c>
      <c r="I38" s="27"/>
      <c r="J38" s="28"/>
      <c r="K38" s="27"/>
      <c r="L38" s="29" t="n">
        <v>500</v>
      </c>
      <c r="M38" s="2"/>
      <c r="N38" s="2"/>
      <c r="O38" s="2"/>
      <c r="P38" s="91"/>
      <c r="Q38" s="3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89</v>
      </c>
      <c r="B39" s="24"/>
      <c r="C39" s="25" t="s">
        <v>33</v>
      </c>
      <c r="E39" s="25" t="s">
        <v>29</v>
      </c>
      <c r="F39" s="25" t="s">
        <v>30</v>
      </c>
      <c r="G39" s="2"/>
      <c r="H39" s="26" t="s">
        <v>90</v>
      </c>
      <c r="I39" s="27"/>
      <c r="J39" s="28"/>
      <c r="K39" s="27"/>
      <c r="L39" s="29" t="n">
        <v>500</v>
      </c>
      <c r="M39" s="2"/>
      <c r="N39" s="2"/>
      <c r="O39" s="2"/>
      <c r="P39" s="91"/>
      <c r="Q39" s="3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77</v>
      </c>
      <c r="B40" s="24"/>
      <c r="C40" s="25" t="s">
        <v>33</v>
      </c>
      <c r="E40" s="25" t="s">
        <v>40</v>
      </c>
      <c r="F40" s="25" t="s">
        <v>30</v>
      </c>
      <c r="G40" s="2"/>
      <c r="H40" s="26" t="s">
        <v>91</v>
      </c>
      <c r="I40" s="27"/>
      <c r="J40" s="28"/>
      <c r="K40" s="27"/>
      <c r="L40" s="29" t="n">
        <v>384</v>
      </c>
      <c r="M40" s="2"/>
      <c r="N40" s="2"/>
      <c r="O40" s="2"/>
      <c r="P40" s="91"/>
      <c r="Q40" s="3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92</v>
      </c>
      <c r="B41" s="24"/>
      <c r="C41" s="25" t="s">
        <v>33</v>
      </c>
      <c r="E41" s="25" t="s">
        <v>93</v>
      </c>
      <c r="F41" s="25" t="s">
        <v>30</v>
      </c>
      <c r="G41" s="2"/>
      <c r="H41" s="26" t="s">
        <v>92</v>
      </c>
      <c r="I41" s="27"/>
      <c r="J41" s="28"/>
      <c r="K41" s="27"/>
      <c r="L41" s="77" t="n">
        <v>-250</v>
      </c>
      <c r="M41" s="2"/>
      <c r="N41" s="2"/>
      <c r="O41" s="2"/>
      <c r="P41" s="91"/>
      <c r="Q41" s="3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false" customHeight="true" outlineLevel="0" collapsed="false">
      <c r="A42" s="61" t="s">
        <v>94</v>
      </c>
      <c r="B42" s="62"/>
      <c r="C42" s="62"/>
      <c r="D42" s="40"/>
      <c r="E42" s="63"/>
      <c r="F42" s="63"/>
      <c r="G42" s="64"/>
      <c r="H42" s="63"/>
      <c r="I42" s="63"/>
      <c r="J42" s="65"/>
      <c r="K42" s="63"/>
      <c r="L42" s="44" t="n">
        <f aca="false">SUM(L29:L41)</f>
        <v>25648</v>
      </c>
      <c r="M42" s="45"/>
      <c r="N42" s="45"/>
      <c r="O42" s="45"/>
      <c r="P42" s="93"/>
      <c r="Q42" s="46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45"/>
      <c r="IR42" s="45"/>
      <c r="IS42" s="45"/>
      <c r="IT42" s="45"/>
      <c r="IU42" s="45"/>
      <c r="IV42" s="45"/>
      <c r="IW42" s="45"/>
    </row>
    <row r="43" customFormat="false" ht="12" hidden="false" customHeight="true" outlineLevel="0" collapsed="false">
      <c r="A43" s="23"/>
      <c r="B43" s="24"/>
      <c r="C43" s="25"/>
      <c r="E43" s="25"/>
      <c r="F43" s="25"/>
      <c r="G43" s="2"/>
      <c r="H43" s="26"/>
      <c r="I43" s="27"/>
      <c r="J43" s="28"/>
      <c r="K43" s="27"/>
      <c r="L43" s="29"/>
      <c r="M43" s="2"/>
      <c r="N43" s="2"/>
      <c r="O43" s="2"/>
      <c r="P43" s="92"/>
      <c r="Q43" s="32"/>
      <c r="S43" s="26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 t="s">
        <v>169</v>
      </c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false" customHeight="true" outlineLevel="0" collapsed="false">
      <c r="A44" s="23" t="s">
        <v>152</v>
      </c>
      <c r="B44" s="24"/>
      <c r="C44" s="25" t="s">
        <v>14</v>
      </c>
      <c r="E44" s="25" t="s">
        <v>29</v>
      </c>
      <c r="F44" s="25" t="s">
        <v>30</v>
      </c>
      <c r="G44" s="2"/>
      <c r="H44" s="26" t="s">
        <v>163</v>
      </c>
      <c r="I44" s="27"/>
      <c r="J44" s="28"/>
      <c r="K44" s="27"/>
      <c r="L44" s="29" t="n">
        <v>3500</v>
      </c>
      <c r="M44" s="2"/>
      <c r="N44" s="2"/>
      <c r="O44" s="2"/>
      <c r="P44" s="91"/>
      <c r="Q44" s="3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71.25" hidden="false" customHeight="true" outlineLevel="0" collapsed="false">
      <c r="A45" s="23" t="s">
        <v>37</v>
      </c>
      <c r="B45" s="24"/>
      <c r="C45" s="25" t="s">
        <v>14</v>
      </c>
      <c r="E45" s="25" t="s">
        <v>29</v>
      </c>
      <c r="F45" s="25" t="s">
        <v>30</v>
      </c>
      <c r="G45" s="2"/>
      <c r="H45" s="26" t="s">
        <v>110</v>
      </c>
      <c r="I45" s="27"/>
      <c r="J45" s="28"/>
      <c r="K45" s="27"/>
      <c r="L45" s="29" t="n">
        <f aca="false">2500+234</f>
        <v>2734</v>
      </c>
      <c r="M45" s="2"/>
      <c r="N45" s="2"/>
      <c r="O45" s="2"/>
      <c r="P45" s="91"/>
      <c r="Q45" s="3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47.25" hidden="false" customHeight="true" outlineLevel="0" collapsed="false">
      <c r="A46" s="23" t="s">
        <v>113</v>
      </c>
      <c r="B46" s="27"/>
      <c r="C46" s="25" t="s">
        <v>14</v>
      </c>
      <c r="D46" s="47"/>
      <c r="E46" s="25" t="s">
        <v>93</v>
      </c>
      <c r="F46" s="25" t="s">
        <v>30</v>
      </c>
      <c r="G46" s="47"/>
      <c r="H46" s="47" t="s">
        <v>150</v>
      </c>
      <c r="I46" s="27"/>
      <c r="J46" s="28"/>
      <c r="K46" s="27"/>
      <c r="L46" s="29" t="n">
        <v>2100</v>
      </c>
      <c r="M46" s="2"/>
      <c r="N46" s="2"/>
      <c r="O46" s="2"/>
      <c r="P46" s="23" t="s">
        <v>21</v>
      </c>
      <c r="Q46" s="3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54.75" hidden="false" customHeight="true" outlineLevel="0" collapsed="false">
      <c r="A47" s="23" t="s">
        <v>146</v>
      </c>
      <c r="B47" s="27"/>
      <c r="C47" s="25" t="s">
        <v>14</v>
      </c>
      <c r="D47" s="47"/>
      <c r="E47" s="25" t="s">
        <v>147</v>
      </c>
      <c r="F47" s="25" t="s">
        <v>35</v>
      </c>
      <c r="G47" s="47"/>
      <c r="H47" s="47" t="s">
        <v>162</v>
      </c>
      <c r="I47" s="27"/>
      <c r="J47" s="28"/>
      <c r="K47" s="27"/>
      <c r="L47" s="29" t="n">
        <v>2000</v>
      </c>
      <c r="M47" s="2"/>
      <c r="N47" s="2"/>
      <c r="O47" s="2"/>
      <c r="P47" s="23"/>
      <c r="Q47" s="59" t="s">
        <v>149</v>
      </c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27.75" hidden="false" customHeight="true" outlineLevel="0" collapsed="false">
      <c r="A48" s="23" t="s">
        <v>75</v>
      </c>
      <c r="B48" s="24"/>
      <c r="C48" s="25" t="s">
        <v>14</v>
      </c>
      <c r="E48" s="25" t="s">
        <v>75</v>
      </c>
      <c r="F48" s="25" t="s">
        <v>75</v>
      </c>
      <c r="G48" s="2"/>
      <c r="H48" s="26" t="s">
        <v>76</v>
      </c>
      <c r="I48" s="27"/>
      <c r="J48" s="28"/>
      <c r="K48" s="27"/>
      <c r="L48" s="29" t="n">
        <v>2442</v>
      </c>
      <c r="M48" s="2"/>
      <c r="N48" s="2"/>
      <c r="O48" s="2"/>
      <c r="P48" s="92"/>
      <c r="Q48" s="32"/>
      <c r="S48" s="26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7.75" hidden="false" customHeight="true" outlineLevel="0" collapsed="false">
      <c r="A49" s="23" t="s">
        <v>80</v>
      </c>
      <c r="B49" s="24"/>
      <c r="C49" s="25" t="s">
        <v>14</v>
      </c>
      <c r="E49" s="25"/>
      <c r="F49" s="25" t="s">
        <v>16</v>
      </c>
      <c r="G49" s="2"/>
      <c r="H49" s="26" t="s">
        <v>158</v>
      </c>
      <c r="I49" s="27"/>
      <c r="J49" s="28"/>
      <c r="K49" s="27"/>
      <c r="L49" s="89" t="n">
        <v>-701</v>
      </c>
      <c r="M49" s="2"/>
      <c r="N49" s="2"/>
      <c r="O49" s="2"/>
      <c r="P49" s="92"/>
      <c r="Q49" s="32"/>
      <c r="S49" s="26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6.25" hidden="false" customHeight="true" outlineLevel="0" collapsed="false">
      <c r="A50" s="23" t="s">
        <v>92</v>
      </c>
      <c r="B50" s="24"/>
      <c r="C50" s="25" t="s">
        <v>14</v>
      </c>
      <c r="E50" s="25" t="s">
        <v>93</v>
      </c>
      <c r="F50" s="25" t="s">
        <v>30</v>
      </c>
      <c r="G50" s="2"/>
      <c r="H50" s="26" t="s">
        <v>167</v>
      </c>
      <c r="I50" s="27"/>
      <c r="J50" s="28"/>
      <c r="K50" s="27"/>
      <c r="L50" s="89" t="n">
        <v>-250</v>
      </c>
      <c r="M50" s="2"/>
      <c r="N50" s="2"/>
      <c r="O50" s="2"/>
      <c r="P50" s="92"/>
      <c r="Q50" s="32"/>
      <c r="S50" s="26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95" hidden="false" customHeight="true" outlineLevel="0" collapsed="false">
      <c r="A51" s="61" t="s">
        <v>99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SUM(L44:L50)</f>
        <v>11825</v>
      </c>
      <c r="M51" s="45"/>
      <c r="N51" s="45"/>
      <c r="O51" s="45"/>
      <c r="P51" s="93"/>
      <c r="Q51" s="46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27.95" hidden="false" customHeight="true" outlineLevel="0" collapsed="false">
      <c r="A52" s="61" t="s">
        <v>100</v>
      </c>
      <c r="B52" s="62"/>
      <c r="C52" s="62"/>
      <c r="D52" s="40"/>
      <c r="E52" s="63"/>
      <c r="F52" s="63"/>
      <c r="G52" s="64"/>
      <c r="H52" s="63"/>
      <c r="I52" s="63"/>
      <c r="J52" s="65"/>
      <c r="K52" s="63"/>
      <c r="L52" s="44" t="n">
        <f aca="false">+L42+L51</f>
        <v>37473</v>
      </c>
      <c r="M52" s="45"/>
      <c r="N52" s="45"/>
      <c r="O52" s="45"/>
      <c r="P52" s="93"/>
      <c r="Q52" s="66"/>
      <c r="R52" s="97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38.25" hidden="true" customHeight="true" outlineLevel="0" collapsed="false">
      <c r="A53" s="78" t="s">
        <v>101</v>
      </c>
      <c r="B53" s="79"/>
      <c r="C53" s="80" t="s">
        <v>14</v>
      </c>
      <c r="D53" s="81"/>
      <c r="E53" s="80" t="s">
        <v>15</v>
      </c>
      <c r="F53" s="80" t="s">
        <v>30</v>
      </c>
      <c r="G53" s="81"/>
      <c r="H53" s="81" t="s">
        <v>102</v>
      </c>
      <c r="I53" s="79"/>
      <c r="J53" s="82"/>
      <c r="K53" s="79"/>
      <c r="L53" s="83" t="n">
        <v>10000</v>
      </c>
      <c r="M53" s="84"/>
      <c r="N53" s="84"/>
      <c r="O53" s="84"/>
      <c r="P53" s="85"/>
      <c r="Q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  <c r="J55" s="8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  <row r="64" customFormat="false" ht="27.95" hidden="false" customHeight="true" outlineLevel="0" collapsed="false">
      <c r="E64" s="56"/>
      <c r="F64" s="56"/>
      <c r="G6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BM18" activePane="bottomLeft" state="frozen"/>
      <selection pane="topLeft" activeCell="A1" activeCellId="0" sqref="A1"/>
      <selection pane="bottomLeft" activeCell="A23" activeCellId="0" sqref="A23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tru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true" hidden="false" outlineLevel="0" max="17" min="17" style="1" width="46.56"/>
    <col collapsed="false" customWidth="false" hidden="false" outlineLevel="0" max="257" min="18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103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27.9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57.75" hidden="false" customHeight="true" outlineLevel="0" collapsed="false">
      <c r="A11" s="23" t="s">
        <v>13</v>
      </c>
      <c r="B11" s="24"/>
      <c r="C11" s="25" t="s">
        <v>14</v>
      </c>
      <c r="E11" s="25" t="s">
        <v>15</v>
      </c>
      <c r="F11" s="25" t="s">
        <v>16</v>
      </c>
      <c r="G11" s="2"/>
      <c r="H11" s="26" t="s">
        <v>104</v>
      </c>
      <c r="I11" s="27"/>
      <c r="J11" s="28"/>
      <c r="K11" s="27"/>
      <c r="L11" s="29" t="n">
        <v>15000</v>
      </c>
      <c r="M11" s="2"/>
      <c r="N11" s="2"/>
      <c r="O11" s="2"/>
      <c r="P11" s="32"/>
      <c r="Q11" s="48" t="s">
        <v>105</v>
      </c>
      <c r="R11" s="87" t="s">
        <v>106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65.25" hidden="false" customHeight="true" outlineLevel="0" collapsed="false">
      <c r="A12" s="23" t="s">
        <v>18</v>
      </c>
      <c r="B12" s="27"/>
      <c r="C12" s="25" t="s">
        <v>14</v>
      </c>
      <c r="D12" s="47"/>
      <c r="E12" s="25" t="s">
        <v>19</v>
      </c>
      <c r="F12" s="25" t="s">
        <v>16</v>
      </c>
      <c r="G12" s="47"/>
      <c r="H12" s="47" t="s">
        <v>20</v>
      </c>
      <c r="I12" s="27"/>
      <c r="J12" s="28"/>
      <c r="K12" s="27"/>
      <c r="L12" s="29" t="n">
        <v>9000</v>
      </c>
      <c r="M12" s="2"/>
      <c r="N12" s="2"/>
      <c r="O12" s="2"/>
      <c r="P12" s="48" t="s">
        <v>21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27.95" hidden="false" customHeight="true" outlineLevel="0" collapsed="false">
      <c r="A13" s="23" t="s">
        <v>22</v>
      </c>
      <c r="B13" s="24"/>
      <c r="C13" s="25" t="s">
        <v>14</v>
      </c>
      <c r="E13" s="25" t="s">
        <v>15</v>
      </c>
      <c r="F13" s="25" t="s">
        <v>16</v>
      </c>
      <c r="G13" s="2"/>
      <c r="H13" s="26" t="s">
        <v>107</v>
      </c>
      <c r="I13" s="27"/>
      <c r="J13" s="28"/>
      <c r="K13" s="27"/>
      <c r="L13" s="29" t="n">
        <v>5500</v>
      </c>
      <c r="M13" s="2"/>
      <c r="N13" s="2"/>
      <c r="O13" s="2"/>
      <c r="P13" s="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59.25" hidden="false" customHeight="true" outlineLevel="0" collapsed="false">
      <c r="A14" s="23" t="s">
        <v>24</v>
      </c>
      <c r="B14" s="24"/>
      <c r="C14" s="25" t="s">
        <v>14</v>
      </c>
      <c r="E14" s="25" t="s">
        <v>25</v>
      </c>
      <c r="F14" s="25" t="s">
        <v>26</v>
      </c>
      <c r="G14" s="2"/>
      <c r="H14" s="26" t="s">
        <v>108</v>
      </c>
      <c r="I14" s="27"/>
      <c r="J14" s="28"/>
      <c r="K14" s="27"/>
      <c r="L14" s="29" t="n">
        <v>5000</v>
      </c>
      <c r="M14" s="2"/>
      <c r="N14" s="2"/>
      <c r="O14" s="2"/>
      <c r="P14" s="3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65.25" hidden="false" customHeight="true" outlineLevel="0" collapsed="false">
      <c r="A15" s="23" t="s">
        <v>28</v>
      </c>
      <c r="B15" s="27"/>
      <c r="C15" s="25" t="s">
        <v>14</v>
      </c>
      <c r="D15" s="47"/>
      <c r="E15" s="25" t="s">
        <v>29</v>
      </c>
      <c r="F15" s="25" t="s">
        <v>30</v>
      </c>
      <c r="G15" s="47"/>
      <c r="H15" s="47" t="s">
        <v>109</v>
      </c>
      <c r="I15" s="27"/>
      <c r="J15" s="28"/>
      <c r="K15" s="27"/>
      <c r="L15" s="29" t="n">
        <v>4000</v>
      </c>
      <c r="M15" s="2"/>
      <c r="N15" s="2"/>
      <c r="O15" s="2"/>
      <c r="P15" s="48" t="s">
        <v>21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71.25" hidden="false" customHeight="true" outlineLevel="0" collapsed="false">
      <c r="A16" s="23" t="s">
        <v>37</v>
      </c>
      <c r="B16" s="24"/>
      <c r="C16" s="25" t="s">
        <v>14</v>
      </c>
      <c r="E16" s="25" t="s">
        <v>29</v>
      </c>
      <c r="F16" s="25" t="s">
        <v>30</v>
      </c>
      <c r="G16" s="2"/>
      <c r="H16" s="26" t="s">
        <v>110</v>
      </c>
      <c r="I16" s="27"/>
      <c r="J16" s="28"/>
      <c r="K16" s="27"/>
      <c r="L16" s="29" t="n">
        <v>3000</v>
      </c>
      <c r="M16" s="2"/>
      <c r="N16" s="2"/>
      <c r="O16" s="2"/>
      <c r="P16" s="3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53.25" hidden="false" customHeight="true" outlineLevel="0" collapsed="false">
      <c r="A17" s="23" t="s">
        <v>39</v>
      </c>
      <c r="B17" s="24"/>
      <c r="C17" s="25" t="s">
        <v>14</v>
      </c>
      <c r="E17" s="25" t="s">
        <v>40</v>
      </c>
      <c r="F17" s="25" t="s">
        <v>30</v>
      </c>
      <c r="G17" s="2"/>
      <c r="H17" s="26" t="s">
        <v>111</v>
      </c>
      <c r="I17" s="27"/>
      <c r="J17" s="28"/>
      <c r="K17" s="27"/>
      <c r="L17" s="29" t="n">
        <v>3000</v>
      </c>
      <c r="M17" s="2"/>
      <c r="N17" s="2"/>
      <c r="O17" s="2"/>
      <c r="P17" s="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38.25" hidden="false" customHeight="true" outlineLevel="0" collapsed="false">
      <c r="A18" s="23" t="s">
        <v>42</v>
      </c>
      <c r="B18" s="24"/>
      <c r="C18" s="25" t="s">
        <v>14</v>
      </c>
      <c r="E18" s="25" t="s">
        <v>43</v>
      </c>
      <c r="F18" s="25" t="s">
        <v>30</v>
      </c>
      <c r="G18" s="2"/>
      <c r="H18" s="26" t="s">
        <v>112</v>
      </c>
      <c r="I18" s="27"/>
      <c r="J18" s="28"/>
      <c r="K18" s="27"/>
      <c r="L18" s="29" t="n">
        <v>2200</v>
      </c>
      <c r="M18" s="2"/>
      <c r="N18" s="2"/>
      <c r="O18" s="2"/>
      <c r="P18" s="3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27.95" hidden="false" customHeight="true" outlineLevel="0" collapsed="false">
      <c r="A19" s="23" t="s">
        <v>113</v>
      </c>
      <c r="B19" s="24"/>
      <c r="C19" s="25" t="s">
        <v>14</v>
      </c>
      <c r="E19" s="25" t="s">
        <v>93</v>
      </c>
      <c r="F19" s="25" t="s">
        <v>30</v>
      </c>
      <c r="G19" s="2"/>
      <c r="H19" s="26" t="s">
        <v>114</v>
      </c>
      <c r="I19" s="27"/>
      <c r="J19" s="28"/>
      <c r="K19" s="27"/>
      <c r="L19" s="29" t="n">
        <v>2100</v>
      </c>
      <c r="M19" s="2"/>
      <c r="N19" s="2"/>
      <c r="O19" s="2"/>
      <c r="P19" s="3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41.25" hidden="false" customHeight="true" outlineLevel="0" collapsed="false">
      <c r="A20" s="23" t="s">
        <v>45</v>
      </c>
      <c r="B20" s="24"/>
      <c r="C20" s="25" t="s">
        <v>14</v>
      </c>
      <c r="E20" s="25" t="s">
        <v>46</v>
      </c>
      <c r="F20" s="25" t="s">
        <v>30</v>
      </c>
      <c r="G20" s="2"/>
      <c r="H20" s="26" t="s">
        <v>115</v>
      </c>
      <c r="I20" s="27"/>
      <c r="J20" s="28"/>
      <c r="K20" s="27"/>
      <c r="L20" s="29" t="n">
        <v>2000</v>
      </c>
      <c r="M20" s="2"/>
      <c r="N20" s="2"/>
      <c r="O20" s="2"/>
      <c r="P20" s="3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41.25" hidden="false" customHeight="true" outlineLevel="0" collapsed="false">
      <c r="A21" s="23" t="s">
        <v>48</v>
      </c>
      <c r="B21" s="24"/>
      <c r="C21" s="25" t="s">
        <v>14</v>
      </c>
      <c r="E21" s="25" t="s">
        <v>29</v>
      </c>
      <c r="F21" s="25" t="s">
        <v>30</v>
      </c>
      <c r="G21" s="2"/>
      <c r="H21" s="26" t="s">
        <v>116</v>
      </c>
      <c r="I21" s="27"/>
      <c r="J21" s="28"/>
      <c r="K21" s="27"/>
      <c r="L21" s="29" t="n">
        <v>1000</v>
      </c>
      <c r="M21" s="2"/>
      <c r="N21" s="2"/>
      <c r="O21" s="2"/>
      <c r="P21" s="3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65.25" hidden="false" customHeight="true" outlineLevel="0" collapsed="false">
      <c r="A22" s="23" t="s">
        <v>50</v>
      </c>
      <c r="B22" s="27"/>
      <c r="C22" s="25" t="s">
        <v>14</v>
      </c>
      <c r="D22" s="47"/>
      <c r="E22" s="25" t="s">
        <v>51</v>
      </c>
      <c r="F22" s="25" t="s">
        <v>30</v>
      </c>
      <c r="G22" s="47"/>
      <c r="H22" s="47" t="s">
        <v>117</v>
      </c>
      <c r="I22" s="27"/>
      <c r="J22" s="28"/>
      <c r="K22" s="27"/>
      <c r="L22" s="29" t="n">
        <v>750</v>
      </c>
      <c r="M22" s="2"/>
      <c r="N22" s="2"/>
      <c r="O22" s="2"/>
      <c r="P22" s="48" t="s">
        <v>21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41.25" hidden="false" customHeight="true" outlineLevel="0" collapsed="false">
      <c r="A23" s="23" t="s">
        <v>50</v>
      </c>
      <c r="B23" s="24"/>
      <c r="C23" s="25" t="s">
        <v>14</v>
      </c>
      <c r="E23" s="25" t="s">
        <v>53</v>
      </c>
      <c r="F23" s="25" t="s">
        <v>30</v>
      </c>
      <c r="G23" s="2"/>
      <c r="H23" s="26" t="s">
        <v>118</v>
      </c>
      <c r="I23" s="27"/>
      <c r="J23" s="28"/>
      <c r="K23" s="27"/>
      <c r="L23" s="29" t="n">
        <v>250</v>
      </c>
      <c r="M23" s="2"/>
      <c r="N23" s="2"/>
      <c r="O23" s="2"/>
      <c r="P23" s="3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1.25" hidden="false" customHeight="true" outlineLevel="0" collapsed="false">
      <c r="A24" s="33"/>
      <c r="B24" s="34"/>
      <c r="C24" s="34"/>
      <c r="E24" s="21"/>
      <c r="F24" s="21"/>
      <c r="H24" s="21"/>
      <c r="I24" s="35"/>
      <c r="J24" s="36"/>
      <c r="K24" s="35"/>
      <c r="L24" s="37"/>
      <c r="P24" s="30"/>
    </row>
    <row r="25" customFormat="false" ht="27.95" hidden="false" customHeight="true" outlineLevel="0" collapsed="false">
      <c r="A25" s="49" t="s">
        <v>55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SUM(L11:L24)</f>
        <v>52800</v>
      </c>
      <c r="P25" s="30"/>
    </row>
    <row r="26" customFormat="false" ht="11.25" hidden="false" customHeight="true" outlineLevel="0" collapsed="false">
      <c r="A26" s="55"/>
      <c r="E26" s="56"/>
      <c r="F26" s="56"/>
      <c r="G26" s="56"/>
      <c r="H26" s="56"/>
      <c r="I26" s="56"/>
      <c r="J26" s="57"/>
      <c r="K26" s="56"/>
      <c r="L26" s="58"/>
      <c r="P26" s="30"/>
    </row>
    <row r="27" customFormat="false" ht="16.5" hidden="false" customHeight="true" outlineLevel="0" collapsed="false">
      <c r="A27" s="49" t="s">
        <v>56</v>
      </c>
      <c r="B27" s="50"/>
      <c r="C27" s="50"/>
      <c r="D27" s="51"/>
      <c r="E27" s="50"/>
      <c r="F27" s="50"/>
      <c r="G27" s="51"/>
      <c r="H27" s="52"/>
      <c r="I27" s="53"/>
      <c r="J27" s="54"/>
      <c r="K27" s="53"/>
      <c r="L27" s="44" t="n">
        <v>0</v>
      </c>
      <c r="P27" s="30"/>
    </row>
    <row r="28" customFormat="false" ht="51" hidden="false" customHeight="true" outlineLevel="0" collapsed="false">
      <c r="A28" s="23" t="s">
        <v>57</v>
      </c>
      <c r="B28" s="24"/>
      <c r="C28" s="25" t="s">
        <v>58</v>
      </c>
      <c r="E28" s="25" t="s">
        <v>59</v>
      </c>
      <c r="F28" s="25" t="s">
        <v>60</v>
      </c>
      <c r="G28" s="2"/>
      <c r="H28" s="26" t="s">
        <v>61</v>
      </c>
      <c r="I28" s="27"/>
      <c r="J28" s="28" t="n">
        <v>0.7</v>
      </c>
      <c r="K28" s="27"/>
      <c r="L28" s="29" t="n">
        <v>8000</v>
      </c>
      <c r="M28" s="2"/>
      <c r="N28" s="2"/>
      <c r="O28" s="2"/>
      <c r="P28" s="59" t="s">
        <v>62</v>
      </c>
      <c r="Q28" s="2"/>
      <c r="R28" s="2"/>
      <c r="S28" s="26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true" outlineLevel="0" collapsed="false">
      <c r="A29" s="60"/>
      <c r="E29" s="56"/>
      <c r="F29" s="56"/>
      <c r="G29" s="56"/>
      <c r="H29" s="56"/>
      <c r="I29" s="56"/>
      <c r="J29" s="57"/>
      <c r="K29" s="56"/>
      <c r="L29" s="58"/>
      <c r="P29" s="30"/>
    </row>
    <row r="30" customFormat="false" ht="16.5" hidden="false" customHeight="true" outlineLevel="0" collapsed="false">
      <c r="A30" s="49" t="s">
        <v>63</v>
      </c>
      <c r="B30" s="50"/>
      <c r="C30" s="50"/>
      <c r="D30" s="51"/>
      <c r="E30" s="50"/>
      <c r="F30" s="50"/>
      <c r="G30" s="51"/>
      <c r="H30" s="52"/>
      <c r="I30" s="53"/>
      <c r="J30" s="54"/>
      <c r="K30" s="53"/>
      <c r="L30" s="44" t="n">
        <f aca="false">SUM(L28:L29)</f>
        <v>8000</v>
      </c>
      <c r="P30" s="30"/>
    </row>
    <row r="31" customFormat="false" ht="12.75" hidden="false" customHeight="true" outlineLevel="0" collapsed="false">
      <c r="A31" s="60"/>
      <c r="E31" s="56"/>
      <c r="F31" s="56"/>
      <c r="G31" s="56"/>
      <c r="H31" s="56"/>
      <c r="I31" s="56"/>
      <c r="J31" s="57"/>
      <c r="K31" s="56"/>
      <c r="L31" s="58"/>
      <c r="P31" s="30"/>
    </row>
    <row r="32" customFormat="false" ht="27.95" hidden="false" customHeight="true" outlineLevel="0" collapsed="false">
      <c r="A32" s="61" t="s">
        <v>64</v>
      </c>
      <c r="B32" s="62"/>
      <c r="C32" s="62"/>
      <c r="D32" s="40"/>
      <c r="E32" s="63"/>
      <c r="F32" s="63"/>
      <c r="G32" s="64"/>
      <c r="H32" s="63"/>
      <c r="I32" s="63"/>
      <c r="J32" s="65"/>
      <c r="K32" s="63"/>
      <c r="L32" s="44" t="n">
        <f aca="false">+L10+L25+L30</f>
        <v>60800</v>
      </c>
      <c r="M32" s="45"/>
      <c r="N32" s="45"/>
      <c r="O32" s="45"/>
      <c r="P32" s="66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</row>
    <row r="33" customFormat="false" ht="27.95" hidden="false" customHeight="true" outlineLevel="0" collapsed="false">
      <c r="A33" s="67"/>
      <c r="B33" s="68"/>
      <c r="C33" s="68"/>
      <c r="D33" s="69"/>
      <c r="E33" s="70"/>
      <c r="F33" s="70"/>
      <c r="G33" s="71"/>
      <c r="H33" s="70"/>
      <c r="I33" s="70"/>
      <c r="J33" s="72"/>
      <c r="K33" s="70"/>
      <c r="L33" s="73"/>
      <c r="M33" s="74"/>
      <c r="N33" s="74"/>
      <c r="O33" s="74"/>
      <c r="P33" s="75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</row>
    <row r="34" customFormat="false" ht="51" hidden="true" customHeight="true" outlineLevel="0" collapsed="false">
      <c r="A34" s="23" t="s">
        <v>57</v>
      </c>
      <c r="B34" s="24"/>
      <c r="C34" s="25" t="s">
        <v>33</v>
      </c>
      <c r="E34" s="25" t="s">
        <v>59</v>
      </c>
      <c r="F34" s="25" t="s">
        <v>60</v>
      </c>
      <c r="G34" s="2"/>
      <c r="H34" s="26" t="s">
        <v>65</v>
      </c>
      <c r="I34" s="27"/>
      <c r="J34" s="28" t="n">
        <v>0.7</v>
      </c>
      <c r="K34" s="27"/>
      <c r="L34" s="29" t="n">
        <v>8000</v>
      </c>
      <c r="M34" s="2"/>
      <c r="N34" s="2"/>
      <c r="O34" s="2"/>
      <c r="P34" s="59" t="s">
        <v>62</v>
      </c>
      <c r="Q34" s="2"/>
      <c r="R34" s="2"/>
      <c r="S34" s="26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52.5" hidden="true" customHeight="true" outlineLevel="0" collapsed="false">
      <c r="A35" s="23" t="s">
        <v>66</v>
      </c>
      <c r="B35" s="24"/>
      <c r="C35" s="25" t="s">
        <v>33</v>
      </c>
      <c r="E35" s="25" t="s">
        <v>67</v>
      </c>
      <c r="F35" s="25" t="s">
        <v>16</v>
      </c>
      <c r="G35" s="2"/>
      <c r="H35" s="26" t="s">
        <v>68</v>
      </c>
      <c r="I35" s="27"/>
      <c r="J35" s="28"/>
      <c r="K35" s="27"/>
      <c r="L35" s="29" t="n">
        <v>5000</v>
      </c>
      <c r="M35" s="2"/>
      <c r="N35" s="2"/>
      <c r="O35" s="2"/>
      <c r="P35" s="59" t="s">
        <v>69</v>
      </c>
      <c r="Q35" s="2"/>
      <c r="R35" s="2"/>
      <c r="S35" s="2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13</v>
      </c>
      <c r="B36" s="24"/>
      <c r="C36" s="25" t="s">
        <v>33</v>
      </c>
      <c r="E36" s="25" t="s">
        <v>15</v>
      </c>
      <c r="F36" s="25" t="s">
        <v>16</v>
      </c>
      <c r="G36" s="2"/>
      <c r="H36" s="26" t="s">
        <v>70</v>
      </c>
      <c r="I36" s="27"/>
      <c r="J36" s="28"/>
      <c r="K36" s="27"/>
      <c r="L36" s="29" t="n">
        <v>3000</v>
      </c>
      <c r="M36" s="2"/>
      <c r="N36" s="2"/>
      <c r="O36" s="2"/>
      <c r="P36" s="3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71</v>
      </c>
      <c r="B37" s="24"/>
      <c r="C37" s="25" t="s">
        <v>33</v>
      </c>
      <c r="E37" s="25" t="s">
        <v>72</v>
      </c>
      <c r="F37" s="25" t="s">
        <v>30</v>
      </c>
      <c r="G37" s="2"/>
      <c r="H37" s="26" t="s">
        <v>73</v>
      </c>
      <c r="I37" s="27"/>
      <c r="J37" s="28"/>
      <c r="K37" s="27"/>
      <c r="L37" s="29" t="n">
        <v>2509</v>
      </c>
      <c r="P37" s="30"/>
    </row>
    <row r="38" customFormat="false" ht="52.5" hidden="true" customHeight="true" outlineLevel="0" collapsed="false">
      <c r="A38" s="23" t="s">
        <v>74</v>
      </c>
      <c r="B38" s="24"/>
      <c r="C38" s="25" t="s">
        <v>33</v>
      </c>
      <c r="E38" s="25" t="s">
        <v>75</v>
      </c>
      <c r="F38" s="25" t="s">
        <v>75</v>
      </c>
      <c r="G38" s="2"/>
      <c r="H38" s="26" t="s">
        <v>76</v>
      </c>
      <c r="I38" s="27"/>
      <c r="J38" s="28"/>
      <c r="K38" s="27"/>
      <c r="L38" s="29" t="n">
        <f aca="false">1678+175+4+234+50+8+18+13+9+8+16+17+8+1+50+3+55+1+5+1+50</f>
        <v>2404</v>
      </c>
      <c r="M38" s="2"/>
      <c r="N38" s="2"/>
      <c r="O38" s="2"/>
      <c r="P38" s="26"/>
      <c r="Q38" s="2"/>
      <c r="R38" s="76"/>
      <c r="S38" s="26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77</v>
      </c>
      <c r="B39" s="24"/>
      <c r="C39" s="25" t="s">
        <v>33</v>
      </c>
      <c r="E39" s="25" t="s">
        <v>40</v>
      </c>
      <c r="F39" s="25" t="s">
        <v>30</v>
      </c>
      <c r="G39" s="2"/>
      <c r="H39" s="26" t="s">
        <v>78</v>
      </c>
      <c r="I39" s="27"/>
      <c r="J39" s="28"/>
      <c r="K39" s="27"/>
      <c r="L39" s="29" t="n">
        <v>1300</v>
      </c>
      <c r="M39" s="2"/>
      <c r="N39" s="2"/>
      <c r="O39" s="2"/>
      <c r="P39" s="3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71</v>
      </c>
      <c r="B40" s="24"/>
      <c r="C40" s="25" t="s">
        <v>33</v>
      </c>
      <c r="E40" s="25" t="s">
        <v>72</v>
      </c>
      <c r="F40" s="25" t="s">
        <v>30</v>
      </c>
      <c r="G40" s="2"/>
      <c r="H40" s="26" t="s">
        <v>79</v>
      </c>
      <c r="I40" s="27"/>
      <c r="J40" s="28"/>
      <c r="K40" s="27"/>
      <c r="L40" s="29" t="n">
        <v>1000</v>
      </c>
      <c r="M40" s="2"/>
      <c r="N40" s="2"/>
      <c r="O40" s="2"/>
      <c r="P40" s="3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80</v>
      </c>
      <c r="B41" s="24"/>
      <c r="C41" s="25" t="s">
        <v>33</v>
      </c>
      <c r="E41" s="25" t="s">
        <v>81</v>
      </c>
      <c r="F41" s="25" t="s">
        <v>16</v>
      </c>
      <c r="G41" s="2"/>
      <c r="H41" s="26" t="s">
        <v>82</v>
      </c>
      <c r="I41" s="27"/>
      <c r="J41" s="28"/>
      <c r="K41" s="27"/>
      <c r="L41" s="29" t="n">
        <f aca="false">686+15</f>
        <v>701</v>
      </c>
      <c r="M41" s="2"/>
      <c r="N41" s="2"/>
      <c r="O41" s="2"/>
      <c r="P41" s="3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true" customHeight="true" outlineLevel="0" collapsed="false">
      <c r="A42" s="23" t="s">
        <v>83</v>
      </c>
      <c r="B42" s="24"/>
      <c r="C42" s="25" t="s">
        <v>33</v>
      </c>
      <c r="E42" s="25" t="s">
        <v>84</v>
      </c>
      <c r="F42" s="25" t="s">
        <v>26</v>
      </c>
      <c r="G42" s="2"/>
      <c r="H42" s="26" t="s">
        <v>85</v>
      </c>
      <c r="I42" s="27"/>
      <c r="J42" s="28"/>
      <c r="K42" s="27"/>
      <c r="L42" s="29" t="n">
        <v>600</v>
      </c>
      <c r="M42" s="2"/>
      <c r="N42" s="2"/>
      <c r="O42" s="2"/>
      <c r="P42" s="3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27.95" hidden="true" customHeight="true" outlineLevel="0" collapsed="false">
      <c r="A43" s="23" t="s">
        <v>86</v>
      </c>
      <c r="B43" s="24"/>
      <c r="C43" s="25" t="s">
        <v>33</v>
      </c>
      <c r="E43" s="25" t="s">
        <v>87</v>
      </c>
      <c r="F43" s="25" t="s">
        <v>16</v>
      </c>
      <c r="G43" s="2"/>
      <c r="H43" s="26" t="s">
        <v>88</v>
      </c>
      <c r="I43" s="27"/>
      <c r="J43" s="28"/>
      <c r="K43" s="27"/>
      <c r="L43" s="29" t="n">
        <v>500</v>
      </c>
      <c r="M43" s="2"/>
      <c r="N43" s="2"/>
      <c r="O43" s="2"/>
      <c r="P43" s="3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true" customHeight="true" outlineLevel="0" collapsed="false">
      <c r="A44" s="23" t="s">
        <v>89</v>
      </c>
      <c r="B44" s="24"/>
      <c r="C44" s="25" t="s">
        <v>33</v>
      </c>
      <c r="E44" s="25" t="s">
        <v>29</v>
      </c>
      <c r="F44" s="25" t="s">
        <v>30</v>
      </c>
      <c r="G44" s="2"/>
      <c r="H44" s="26" t="s">
        <v>90</v>
      </c>
      <c r="I44" s="27"/>
      <c r="J44" s="28"/>
      <c r="K44" s="27"/>
      <c r="L44" s="29" t="n">
        <v>500</v>
      </c>
      <c r="M44" s="2"/>
      <c r="N44" s="2"/>
      <c r="O44" s="2"/>
      <c r="P44" s="3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27.95" hidden="true" customHeight="true" outlineLevel="0" collapsed="false">
      <c r="A45" s="23" t="s">
        <v>77</v>
      </c>
      <c r="B45" s="24"/>
      <c r="C45" s="25" t="s">
        <v>33</v>
      </c>
      <c r="E45" s="25" t="s">
        <v>40</v>
      </c>
      <c r="F45" s="25" t="s">
        <v>30</v>
      </c>
      <c r="G45" s="2"/>
      <c r="H45" s="26" t="s">
        <v>91</v>
      </c>
      <c r="I45" s="27"/>
      <c r="J45" s="28"/>
      <c r="K45" s="27"/>
      <c r="L45" s="29" t="n">
        <v>384</v>
      </c>
      <c r="M45" s="2"/>
      <c r="N45" s="2"/>
      <c r="O45" s="2"/>
      <c r="P45" s="3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27.95" hidden="true" customHeight="true" outlineLevel="0" collapsed="false">
      <c r="A46" s="23" t="s">
        <v>92</v>
      </c>
      <c r="B46" s="24"/>
      <c r="C46" s="25" t="s">
        <v>33</v>
      </c>
      <c r="E46" s="25" t="s">
        <v>93</v>
      </c>
      <c r="F46" s="25" t="s">
        <v>30</v>
      </c>
      <c r="G46" s="2"/>
      <c r="H46" s="26" t="s">
        <v>92</v>
      </c>
      <c r="I46" s="27"/>
      <c r="J46" s="28"/>
      <c r="K46" s="27"/>
      <c r="L46" s="77" t="n">
        <v>-250</v>
      </c>
      <c r="M46" s="2"/>
      <c r="N46" s="2"/>
      <c r="O46" s="2"/>
      <c r="P46" s="3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95" hidden="false" customHeight="true" outlineLevel="0" collapsed="false">
      <c r="A47" s="61" t="s">
        <v>94</v>
      </c>
      <c r="B47" s="62"/>
      <c r="C47" s="62"/>
      <c r="D47" s="40"/>
      <c r="E47" s="63"/>
      <c r="F47" s="63"/>
      <c r="G47" s="64"/>
      <c r="H47" s="63"/>
      <c r="I47" s="63"/>
      <c r="J47" s="65"/>
      <c r="K47" s="63"/>
      <c r="L47" s="44" t="n">
        <f aca="false">SUM(L34:L46)</f>
        <v>25648</v>
      </c>
      <c r="M47" s="45"/>
      <c r="N47" s="45"/>
      <c r="O47" s="45"/>
      <c r="P47" s="66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</row>
    <row r="48" customFormat="false" ht="27.75" hidden="false" customHeight="true" outlineLevel="0" collapsed="false">
      <c r="A48" s="23" t="s">
        <v>95</v>
      </c>
      <c r="B48" s="24"/>
      <c r="C48" s="25" t="s">
        <v>14</v>
      </c>
      <c r="E48" s="25" t="s">
        <v>25</v>
      </c>
      <c r="F48" s="25" t="s">
        <v>26</v>
      </c>
      <c r="G48" s="2"/>
      <c r="H48" s="26" t="s">
        <v>96</v>
      </c>
      <c r="I48" s="27"/>
      <c r="J48" s="28"/>
      <c r="K48" s="27"/>
      <c r="L48" s="29" t="n">
        <v>134</v>
      </c>
      <c r="M48" s="2"/>
      <c r="N48" s="2"/>
      <c r="O48" s="2"/>
      <c r="P48" s="59"/>
      <c r="Q48" s="2"/>
      <c r="R48" s="2"/>
      <c r="S48" s="26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7.75" hidden="false" customHeight="true" outlineLevel="0" collapsed="false">
      <c r="A49" s="23" t="s">
        <v>95</v>
      </c>
      <c r="B49" s="24"/>
      <c r="C49" s="25" t="s">
        <v>14</v>
      </c>
      <c r="E49" s="25" t="s">
        <v>25</v>
      </c>
      <c r="F49" s="25" t="s">
        <v>26</v>
      </c>
      <c r="G49" s="2"/>
      <c r="H49" s="26" t="s">
        <v>97</v>
      </c>
      <c r="I49" s="27"/>
      <c r="J49" s="28"/>
      <c r="K49" s="27"/>
      <c r="L49" s="29" t="n">
        <v>134</v>
      </c>
      <c r="M49" s="2"/>
      <c r="N49" s="2"/>
      <c r="O49" s="2"/>
      <c r="P49" s="59"/>
      <c r="Q49" s="2"/>
      <c r="R49" s="2"/>
      <c r="S49" s="26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7.75" hidden="false" customHeight="true" outlineLevel="0" collapsed="false">
      <c r="A50" s="23" t="s">
        <v>95</v>
      </c>
      <c r="B50" s="24"/>
      <c r="C50" s="25" t="s">
        <v>14</v>
      </c>
      <c r="E50" s="25" t="s">
        <v>25</v>
      </c>
      <c r="F50" s="25" t="s">
        <v>26</v>
      </c>
      <c r="G50" s="2"/>
      <c r="H50" s="26" t="s">
        <v>119</v>
      </c>
      <c r="I50" s="27"/>
      <c r="J50" s="28"/>
      <c r="K50" s="27"/>
      <c r="L50" s="29" t="n">
        <v>134</v>
      </c>
      <c r="M50" s="2"/>
      <c r="N50" s="2"/>
      <c r="O50" s="2"/>
      <c r="P50" s="59"/>
      <c r="Q50" s="2"/>
      <c r="R50" s="2"/>
      <c r="S50" s="26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75" hidden="false" customHeight="true" outlineLevel="0" collapsed="false">
      <c r="A51" s="23" t="s">
        <v>120</v>
      </c>
      <c r="B51" s="24"/>
      <c r="C51" s="25" t="s">
        <v>14</v>
      </c>
      <c r="E51" s="25" t="s">
        <v>51</v>
      </c>
      <c r="F51" s="25" t="s">
        <v>30</v>
      </c>
      <c r="G51" s="2"/>
      <c r="H51" s="26" t="s">
        <v>121</v>
      </c>
      <c r="I51" s="27"/>
      <c r="J51" s="28"/>
      <c r="K51" s="27"/>
      <c r="L51" s="29" t="n">
        <v>100</v>
      </c>
      <c r="M51" s="2"/>
      <c r="N51" s="2"/>
      <c r="O51" s="2"/>
      <c r="P51" s="59"/>
      <c r="Q51" s="2"/>
      <c r="R51" s="2"/>
      <c r="S51" s="26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27.75" hidden="false" customHeight="true" outlineLevel="0" collapsed="false">
      <c r="A52" s="23" t="s">
        <v>122</v>
      </c>
      <c r="B52" s="24"/>
      <c r="C52" s="25" t="s">
        <v>14</v>
      </c>
      <c r="E52" s="25" t="s">
        <v>60</v>
      </c>
      <c r="F52" s="25" t="s">
        <v>123</v>
      </c>
      <c r="G52" s="2"/>
      <c r="H52" s="26" t="s">
        <v>124</v>
      </c>
      <c r="I52" s="27"/>
      <c r="J52" s="28"/>
      <c r="K52" s="27"/>
      <c r="L52" s="29" t="n">
        <v>100</v>
      </c>
      <c r="M52" s="2"/>
      <c r="N52" s="2"/>
      <c r="O52" s="2"/>
      <c r="P52" s="59"/>
      <c r="Q52" s="2"/>
      <c r="R52" s="2"/>
      <c r="S52" s="26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27.75" hidden="false" customHeight="true" outlineLevel="0" collapsed="false">
      <c r="A53" s="23" t="s">
        <v>125</v>
      </c>
      <c r="B53" s="24"/>
      <c r="C53" s="25" t="s">
        <v>14</v>
      </c>
      <c r="E53" s="25" t="s">
        <v>126</v>
      </c>
      <c r="F53" s="25" t="s">
        <v>26</v>
      </c>
      <c r="G53" s="2"/>
      <c r="H53" s="26" t="s">
        <v>127</v>
      </c>
      <c r="I53" s="27"/>
      <c r="J53" s="28"/>
      <c r="K53" s="27"/>
      <c r="L53" s="29" t="n">
        <v>33</v>
      </c>
      <c r="M53" s="2"/>
      <c r="N53" s="2"/>
      <c r="O53" s="2"/>
      <c r="P53" s="59"/>
      <c r="Q53" s="2"/>
      <c r="R53" s="2"/>
      <c r="S53" s="26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27.75" hidden="false" customHeight="true" outlineLevel="0" collapsed="false">
      <c r="A54" s="23" t="s">
        <v>122</v>
      </c>
      <c r="B54" s="24"/>
      <c r="C54" s="25" t="s">
        <v>14</v>
      </c>
      <c r="E54" s="25" t="s">
        <v>60</v>
      </c>
      <c r="F54" s="25" t="s">
        <v>123</v>
      </c>
      <c r="G54" s="2"/>
      <c r="H54" s="26" t="s">
        <v>128</v>
      </c>
      <c r="I54" s="27"/>
      <c r="J54" s="28"/>
      <c r="K54" s="27"/>
      <c r="L54" s="29" t="n">
        <v>20</v>
      </c>
      <c r="M54" s="2"/>
      <c r="N54" s="2"/>
      <c r="O54" s="2"/>
      <c r="P54" s="59"/>
      <c r="Q54" s="2"/>
      <c r="R54" s="2"/>
      <c r="S54" s="26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27.75" hidden="false" customHeight="true" outlineLevel="0" collapsed="false">
      <c r="A55" s="23" t="s">
        <v>129</v>
      </c>
      <c r="B55" s="24"/>
      <c r="C55" s="25" t="s">
        <v>14</v>
      </c>
      <c r="E55" s="25" t="s">
        <v>130</v>
      </c>
      <c r="F55" s="25" t="s">
        <v>26</v>
      </c>
      <c r="G55" s="2"/>
      <c r="H55" s="26" t="s">
        <v>131</v>
      </c>
      <c r="I55" s="27"/>
      <c r="J55" s="28"/>
      <c r="K55" s="27"/>
      <c r="L55" s="29" t="n">
        <v>18</v>
      </c>
      <c r="M55" s="2"/>
      <c r="N55" s="2"/>
      <c r="O55" s="2"/>
      <c r="P55" s="59"/>
      <c r="Q55" s="2"/>
      <c r="R55" s="2"/>
      <c r="S55" s="26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27.75" hidden="false" customHeight="true" outlineLevel="0" collapsed="false">
      <c r="A56" s="23" t="s">
        <v>132</v>
      </c>
      <c r="B56" s="24"/>
      <c r="C56" s="25" t="s">
        <v>14</v>
      </c>
      <c r="E56" s="25" t="s">
        <v>130</v>
      </c>
      <c r="F56" s="25" t="s">
        <v>26</v>
      </c>
      <c r="G56" s="2"/>
      <c r="H56" s="26" t="s">
        <v>133</v>
      </c>
      <c r="I56" s="27"/>
      <c r="J56" s="28"/>
      <c r="K56" s="27"/>
      <c r="L56" s="29" t="n">
        <v>13</v>
      </c>
      <c r="M56" s="2"/>
      <c r="N56" s="2"/>
      <c r="O56" s="2"/>
      <c r="P56" s="59"/>
      <c r="Q56" s="2"/>
      <c r="R56" s="2"/>
      <c r="S56" s="26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27.75" hidden="false" customHeight="true" outlineLevel="0" collapsed="false">
      <c r="A57" s="23" t="s">
        <v>134</v>
      </c>
      <c r="B57" s="24"/>
      <c r="C57" s="25" t="s">
        <v>14</v>
      </c>
      <c r="E57" s="25" t="s">
        <v>135</v>
      </c>
      <c r="F57" s="25" t="s">
        <v>26</v>
      </c>
      <c r="G57" s="2"/>
      <c r="H57" s="26" t="s">
        <v>136</v>
      </c>
      <c r="I57" s="27"/>
      <c r="J57" s="28"/>
      <c r="K57" s="27"/>
      <c r="L57" s="29" t="n">
        <v>11</v>
      </c>
      <c r="M57" s="2"/>
      <c r="N57" s="2"/>
      <c r="O57" s="2"/>
      <c r="P57" s="59"/>
      <c r="Q57" s="2"/>
      <c r="R57" s="2"/>
      <c r="S57" s="26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27.75" hidden="false" customHeight="true" outlineLevel="0" collapsed="false">
      <c r="A58" s="23" t="s">
        <v>95</v>
      </c>
      <c r="B58" s="24"/>
      <c r="C58" s="25" t="s">
        <v>14</v>
      </c>
      <c r="E58" s="25" t="s">
        <v>137</v>
      </c>
      <c r="F58" s="25" t="s">
        <v>26</v>
      </c>
      <c r="G58" s="2"/>
      <c r="H58" s="26" t="s">
        <v>138</v>
      </c>
      <c r="I58" s="27"/>
      <c r="J58" s="28"/>
      <c r="K58" s="27"/>
      <c r="L58" s="29" t="n">
        <v>4</v>
      </c>
      <c r="M58" s="2"/>
      <c r="N58" s="2"/>
      <c r="O58" s="2"/>
      <c r="P58" s="59"/>
      <c r="Q58" s="2"/>
      <c r="R58" s="2"/>
      <c r="S58" s="2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27.75" hidden="false" customHeight="true" outlineLevel="0" collapsed="false">
      <c r="A59" s="23" t="s">
        <v>139</v>
      </c>
      <c r="B59" s="24"/>
      <c r="C59" s="25" t="s">
        <v>14</v>
      </c>
      <c r="E59" s="25" t="s">
        <v>130</v>
      </c>
      <c r="F59" s="25" t="s">
        <v>26</v>
      </c>
      <c r="G59" s="2"/>
      <c r="H59" s="26" t="s">
        <v>136</v>
      </c>
      <c r="I59" s="27"/>
      <c r="J59" s="28"/>
      <c r="K59" s="27"/>
      <c r="L59" s="29" t="n">
        <v>0.1</v>
      </c>
      <c r="M59" s="2"/>
      <c r="N59" s="2"/>
      <c r="O59" s="2"/>
      <c r="P59" s="59"/>
      <c r="Q59" s="88" t="s">
        <v>140</v>
      </c>
      <c r="R59" s="2"/>
      <c r="S59" s="26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26.25" hidden="false" customHeight="true" outlineLevel="0" collapsed="false">
      <c r="A60" s="23" t="s">
        <v>92</v>
      </c>
      <c r="B60" s="24"/>
      <c r="C60" s="25" t="s">
        <v>14</v>
      </c>
      <c r="E60" s="25"/>
      <c r="F60" s="25" t="s">
        <v>30</v>
      </c>
      <c r="G60" s="2"/>
      <c r="H60" s="26"/>
      <c r="I60" s="27"/>
      <c r="J60" s="28"/>
      <c r="K60" s="27"/>
      <c r="L60" s="89" t="n">
        <v>-250</v>
      </c>
      <c r="M60" s="2"/>
      <c r="N60" s="2"/>
      <c r="O60" s="2"/>
      <c r="P60" s="59"/>
      <c r="Q60" s="2"/>
      <c r="R60" s="2"/>
      <c r="S60" s="26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27.95" hidden="false" customHeight="true" outlineLevel="0" collapsed="false">
      <c r="A61" s="61" t="s">
        <v>99</v>
      </c>
      <c r="B61" s="62"/>
      <c r="C61" s="62"/>
      <c r="D61" s="40"/>
      <c r="E61" s="63"/>
      <c r="F61" s="63"/>
      <c r="G61" s="64"/>
      <c r="H61" s="63"/>
      <c r="I61" s="63"/>
      <c r="J61" s="65"/>
      <c r="K61" s="63"/>
      <c r="L61" s="44" t="n">
        <f aca="false">SUM(L48:L60)</f>
        <v>451.1</v>
      </c>
      <c r="M61" s="45"/>
      <c r="N61" s="45"/>
      <c r="O61" s="45"/>
      <c r="P61" s="66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  <c r="HS61" s="45"/>
      <c r="HT61" s="45"/>
      <c r="HU61" s="45"/>
      <c r="HV61" s="45"/>
      <c r="HW61" s="45"/>
      <c r="HX61" s="45"/>
      <c r="HY61" s="45"/>
      <c r="HZ61" s="45"/>
      <c r="IA61" s="45"/>
      <c r="IB61" s="45"/>
      <c r="IC61" s="45"/>
      <c r="ID61" s="45"/>
      <c r="IE61" s="45"/>
      <c r="IF61" s="45"/>
      <c r="IG61" s="45"/>
      <c r="IH61" s="45"/>
      <c r="II61" s="45"/>
      <c r="IJ61" s="45"/>
      <c r="IK61" s="45"/>
      <c r="IL61" s="45"/>
      <c r="IM61" s="45"/>
      <c r="IN61" s="45"/>
      <c r="IO61" s="45"/>
      <c r="IP61" s="45"/>
      <c r="IQ61" s="45"/>
      <c r="IR61" s="45"/>
      <c r="IS61" s="45"/>
      <c r="IT61" s="45"/>
      <c r="IU61" s="45"/>
      <c r="IV61" s="45"/>
      <c r="IW61" s="45"/>
    </row>
    <row r="62" customFormat="false" ht="27.95" hidden="false" customHeight="true" outlineLevel="0" collapsed="false">
      <c r="A62" s="61" t="s">
        <v>100</v>
      </c>
      <c r="B62" s="62"/>
      <c r="C62" s="62"/>
      <c r="D62" s="40"/>
      <c r="E62" s="63"/>
      <c r="F62" s="63"/>
      <c r="G62" s="64"/>
      <c r="H62" s="63"/>
      <c r="I62" s="63"/>
      <c r="J62" s="65"/>
      <c r="K62" s="63"/>
      <c r="L62" s="44" t="n">
        <f aca="false">+L47+L61</f>
        <v>26099.1</v>
      </c>
      <c r="M62" s="45"/>
      <c r="N62" s="45"/>
      <c r="O62" s="45"/>
      <c r="P62" s="66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  <c r="GQ62" s="45"/>
      <c r="GR62" s="45"/>
      <c r="GS62" s="45"/>
      <c r="GT62" s="45"/>
      <c r="GU62" s="45"/>
      <c r="GV62" s="45"/>
      <c r="GW62" s="45"/>
      <c r="GX62" s="45"/>
      <c r="GY62" s="45"/>
      <c r="GZ62" s="45"/>
      <c r="HA62" s="45"/>
      <c r="HB62" s="45"/>
      <c r="HC62" s="45"/>
      <c r="HD62" s="45"/>
      <c r="HE62" s="45"/>
      <c r="HF62" s="45"/>
      <c r="HG62" s="45"/>
      <c r="HH62" s="45"/>
      <c r="HI62" s="45"/>
      <c r="HJ62" s="45"/>
      <c r="HK62" s="45"/>
      <c r="HL62" s="45"/>
      <c r="HM62" s="45"/>
      <c r="HN62" s="45"/>
      <c r="HO62" s="45"/>
      <c r="HP62" s="45"/>
      <c r="HQ62" s="45"/>
      <c r="HR62" s="45"/>
      <c r="HS62" s="45"/>
      <c r="HT62" s="45"/>
      <c r="HU62" s="45"/>
      <c r="HV62" s="45"/>
      <c r="HW62" s="45"/>
      <c r="HX62" s="45"/>
      <c r="HY62" s="45"/>
      <c r="HZ62" s="45"/>
      <c r="IA62" s="45"/>
      <c r="IB62" s="45"/>
      <c r="IC62" s="45"/>
      <c r="ID62" s="45"/>
      <c r="IE62" s="45"/>
      <c r="IF62" s="45"/>
      <c r="IG62" s="45"/>
      <c r="IH62" s="45"/>
      <c r="II62" s="45"/>
      <c r="IJ62" s="45"/>
      <c r="IK62" s="45"/>
      <c r="IL62" s="45"/>
      <c r="IM62" s="45"/>
      <c r="IN62" s="45"/>
      <c r="IO62" s="45"/>
      <c r="IP62" s="45"/>
      <c r="IQ62" s="45"/>
      <c r="IR62" s="45"/>
      <c r="IS62" s="45"/>
      <c r="IT62" s="45"/>
      <c r="IU62" s="45"/>
      <c r="IV62" s="45"/>
      <c r="IW62" s="45"/>
    </row>
    <row r="63" customFormat="false" ht="38.25" hidden="true" customHeight="true" outlineLevel="0" collapsed="false">
      <c r="A63" s="78" t="s">
        <v>101</v>
      </c>
      <c r="B63" s="79"/>
      <c r="C63" s="80" t="s">
        <v>14</v>
      </c>
      <c r="D63" s="81"/>
      <c r="E63" s="80" t="s">
        <v>15</v>
      </c>
      <c r="F63" s="80" t="s">
        <v>30</v>
      </c>
      <c r="G63" s="81"/>
      <c r="H63" s="81" t="s">
        <v>102</v>
      </c>
      <c r="I63" s="79"/>
      <c r="J63" s="82"/>
      <c r="K63" s="79"/>
      <c r="L63" s="83" t="n">
        <v>10000</v>
      </c>
      <c r="M63" s="84"/>
      <c r="N63" s="84"/>
      <c r="O63" s="84"/>
      <c r="P63" s="85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  <c r="IW63" s="84"/>
    </row>
    <row r="64" customFormat="false" ht="27.95" hidden="false" customHeight="true" outlineLevel="0" collapsed="false">
      <c r="E64" s="56"/>
      <c r="F64" s="56"/>
      <c r="G64" s="56"/>
      <c r="J64" s="86"/>
    </row>
    <row r="65" customFormat="false" ht="27.95" hidden="false" customHeight="true" outlineLevel="0" collapsed="false">
      <c r="E65" s="56"/>
      <c r="F65" s="56"/>
      <c r="G65" s="56"/>
      <c r="J65" s="86"/>
    </row>
    <row r="66" customFormat="false" ht="27.95" hidden="false" customHeight="true" outlineLevel="0" collapsed="false">
      <c r="E66" s="56"/>
      <c r="F66" s="56"/>
      <c r="G66" s="56"/>
    </row>
    <row r="67" customFormat="false" ht="27.95" hidden="false" customHeight="true" outlineLevel="0" collapsed="false">
      <c r="E67" s="56"/>
      <c r="F67" s="56"/>
      <c r="G67" s="56"/>
    </row>
    <row r="68" customFormat="false" ht="27.95" hidden="false" customHeight="true" outlineLevel="0" collapsed="false">
      <c r="E68" s="56"/>
      <c r="F68" s="56"/>
      <c r="G68" s="56"/>
    </row>
    <row r="69" customFormat="false" ht="27.95" hidden="false" customHeight="true" outlineLevel="0" collapsed="false">
      <c r="E69" s="56"/>
      <c r="F69" s="56"/>
      <c r="G69" s="56"/>
    </row>
    <row r="70" customFormat="false" ht="27.95" hidden="false" customHeight="true" outlineLevel="0" collapsed="false">
      <c r="E70" s="56"/>
      <c r="F70" s="56"/>
      <c r="G70" s="56"/>
    </row>
    <row r="71" customFormat="false" ht="27.95" hidden="false" customHeight="true" outlineLevel="0" collapsed="false">
      <c r="E71" s="56"/>
      <c r="F71" s="56"/>
      <c r="G71" s="56"/>
    </row>
    <row r="72" customFormat="false" ht="27.95" hidden="false" customHeight="true" outlineLevel="0" collapsed="false">
      <c r="E72" s="56"/>
      <c r="F72" s="56"/>
      <c r="G72" s="56"/>
    </row>
    <row r="73" customFormat="false" ht="27.95" hidden="false" customHeight="true" outlineLevel="0" collapsed="false">
      <c r="E73" s="56"/>
      <c r="F73" s="56"/>
      <c r="G73" s="56"/>
    </row>
    <row r="74" customFormat="false" ht="27.95" hidden="false" customHeight="true" outlineLevel="0" collapsed="false">
      <c r="E74" s="56"/>
      <c r="F74" s="56"/>
      <c r="G7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B19" colorId="64" zoomScale="100" zoomScaleNormal="100" zoomScalePageLayoutView="100" workbookViewId="0">
      <selection pane="topLeft" activeCell="B19" activeCellId="0" sqref="A1:IV16384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true" hidden="false" outlineLevel="0" max="17" min="17" style="1" width="65.85"/>
    <col collapsed="false" customWidth="false" hidden="false" outlineLevel="0" max="18" min="18" style="1" width="9.14"/>
    <col collapsed="false" customWidth="true" hidden="true" outlineLevel="0" max="19" min="19" style="1" width="9.06"/>
    <col collapsed="false" customWidth="false" hidden="false" outlineLevel="0" max="257" min="20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141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27.9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53.25" hidden="false" customHeight="true" outlineLevel="0" collapsed="false">
      <c r="A11" s="23" t="s">
        <v>18</v>
      </c>
      <c r="B11" s="27"/>
      <c r="C11" s="25" t="s">
        <v>14</v>
      </c>
      <c r="D11" s="47"/>
      <c r="E11" s="25" t="s">
        <v>19</v>
      </c>
      <c r="F11" s="25" t="s">
        <v>16</v>
      </c>
      <c r="G11" s="47"/>
      <c r="H11" s="47" t="s">
        <v>20</v>
      </c>
      <c r="I11" s="27"/>
      <c r="J11" s="28"/>
      <c r="K11" s="27"/>
      <c r="L11" s="29" t="n">
        <v>9000</v>
      </c>
      <c r="M11" s="2"/>
      <c r="N11" s="2"/>
      <c r="O11" s="2"/>
      <c r="P11" s="23" t="s">
        <v>21</v>
      </c>
      <c r="Q11" s="90" t="s">
        <v>21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56.25" hidden="false" customHeight="true" outlineLevel="0" collapsed="false">
      <c r="A12" s="23" t="s">
        <v>22</v>
      </c>
      <c r="B12" s="24"/>
      <c r="C12" s="25" t="s">
        <v>14</v>
      </c>
      <c r="E12" s="25" t="s">
        <v>15</v>
      </c>
      <c r="F12" s="25" t="s">
        <v>16</v>
      </c>
      <c r="G12" s="2"/>
      <c r="H12" s="26" t="s">
        <v>107</v>
      </c>
      <c r="I12" s="27"/>
      <c r="J12" s="28"/>
      <c r="K12" s="27"/>
      <c r="L12" s="29" t="n">
        <v>5000</v>
      </c>
      <c r="M12" s="2"/>
      <c r="N12" s="2"/>
      <c r="O12" s="2"/>
      <c r="P12" s="91"/>
      <c r="Q12" s="48" t="s">
        <v>143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51.75" hidden="false" customHeight="true" outlineLevel="0" collapsed="false">
      <c r="A13" s="23" t="s">
        <v>24</v>
      </c>
      <c r="B13" s="24"/>
      <c r="C13" s="25" t="s">
        <v>14</v>
      </c>
      <c r="E13" s="25" t="s">
        <v>25</v>
      </c>
      <c r="F13" s="25" t="s">
        <v>26</v>
      </c>
      <c r="G13" s="2"/>
      <c r="H13" s="26" t="s">
        <v>108</v>
      </c>
      <c r="I13" s="27"/>
      <c r="J13" s="28"/>
      <c r="K13" s="27"/>
      <c r="L13" s="29" t="n">
        <v>5000</v>
      </c>
      <c r="M13" s="2"/>
      <c r="N13" s="2"/>
      <c r="O13" s="2"/>
      <c r="P13" s="91"/>
      <c r="Q13" s="59" t="s">
        <v>144</v>
      </c>
      <c r="R13" s="2"/>
      <c r="S13" s="26" t="s">
        <v>145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71.25" hidden="false" customHeight="true" outlineLevel="0" collapsed="false">
      <c r="A14" s="23" t="s">
        <v>37</v>
      </c>
      <c r="B14" s="24"/>
      <c r="C14" s="25" t="s">
        <v>14</v>
      </c>
      <c r="E14" s="25" t="s">
        <v>29</v>
      </c>
      <c r="F14" s="25" t="s">
        <v>30</v>
      </c>
      <c r="G14" s="2"/>
      <c r="H14" s="26" t="s">
        <v>110</v>
      </c>
      <c r="I14" s="27"/>
      <c r="J14" s="28"/>
      <c r="K14" s="27"/>
      <c r="L14" s="29" t="n">
        <v>3000</v>
      </c>
      <c r="M14" s="2"/>
      <c r="N14" s="2"/>
      <c r="O14" s="2"/>
      <c r="P14" s="91"/>
      <c r="Q14" s="3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54.75" hidden="true" customHeight="true" outlineLevel="0" collapsed="false">
      <c r="A15" s="23" t="s">
        <v>146</v>
      </c>
      <c r="B15" s="27"/>
      <c r="C15" s="25" t="s">
        <v>14</v>
      </c>
      <c r="D15" s="47"/>
      <c r="E15" s="25" t="s">
        <v>147</v>
      </c>
      <c r="F15" s="25" t="s">
        <v>35</v>
      </c>
      <c r="G15" s="47"/>
      <c r="H15" s="47" t="s">
        <v>148</v>
      </c>
      <c r="I15" s="27"/>
      <c r="J15" s="28"/>
      <c r="K15" s="27"/>
      <c r="L15" s="29" t="n">
        <v>0</v>
      </c>
      <c r="M15" s="2"/>
      <c r="N15" s="2"/>
      <c r="O15" s="2"/>
      <c r="P15" s="23"/>
      <c r="Q15" s="59" t="s">
        <v>149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53.25" hidden="false" customHeight="true" outlineLevel="0" collapsed="false">
      <c r="A16" s="23" t="s">
        <v>39</v>
      </c>
      <c r="B16" s="24"/>
      <c r="C16" s="25" t="s">
        <v>14</v>
      </c>
      <c r="E16" s="25" t="s">
        <v>40</v>
      </c>
      <c r="F16" s="25" t="s">
        <v>30</v>
      </c>
      <c r="G16" s="2"/>
      <c r="H16" s="26" t="s">
        <v>111</v>
      </c>
      <c r="I16" s="27"/>
      <c r="J16" s="28"/>
      <c r="K16" s="27"/>
      <c r="L16" s="29" t="n">
        <v>3000</v>
      </c>
      <c r="M16" s="2"/>
      <c r="N16" s="2"/>
      <c r="O16" s="2"/>
      <c r="P16" s="91"/>
      <c r="Q16" s="3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38.25" hidden="false" customHeight="true" outlineLevel="0" collapsed="false">
      <c r="A17" s="23" t="s">
        <v>42</v>
      </c>
      <c r="B17" s="24"/>
      <c r="C17" s="25" t="s">
        <v>14</v>
      </c>
      <c r="E17" s="25" t="s">
        <v>43</v>
      </c>
      <c r="F17" s="25" t="s">
        <v>30</v>
      </c>
      <c r="G17" s="2"/>
      <c r="H17" s="26" t="s">
        <v>112</v>
      </c>
      <c r="I17" s="27"/>
      <c r="J17" s="28"/>
      <c r="K17" s="27"/>
      <c r="L17" s="29" t="n">
        <v>2200</v>
      </c>
      <c r="M17" s="2"/>
      <c r="N17" s="2"/>
      <c r="O17" s="2"/>
      <c r="P17" s="91"/>
      <c r="Q17" s="3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47.25" hidden="false" customHeight="true" outlineLevel="0" collapsed="false">
      <c r="A18" s="23" t="s">
        <v>113</v>
      </c>
      <c r="B18" s="27"/>
      <c r="C18" s="25" t="s">
        <v>14</v>
      </c>
      <c r="D18" s="47"/>
      <c r="E18" s="25" t="s">
        <v>93</v>
      </c>
      <c r="F18" s="25" t="s">
        <v>30</v>
      </c>
      <c r="G18" s="47"/>
      <c r="H18" s="47" t="s">
        <v>150</v>
      </c>
      <c r="I18" s="27"/>
      <c r="J18" s="28"/>
      <c r="K18" s="27"/>
      <c r="L18" s="29" t="n">
        <v>2100</v>
      </c>
      <c r="M18" s="2"/>
      <c r="N18" s="2"/>
      <c r="O18" s="2"/>
      <c r="P18" s="23" t="s">
        <v>21</v>
      </c>
      <c r="Q18" s="3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78" hidden="false" customHeight="true" outlineLevel="0" collapsed="false">
      <c r="A19" s="23" t="s">
        <v>45</v>
      </c>
      <c r="B19" s="24"/>
      <c r="C19" s="25" t="s">
        <v>14</v>
      </c>
      <c r="E19" s="25" t="s">
        <v>46</v>
      </c>
      <c r="F19" s="25" t="s">
        <v>30</v>
      </c>
      <c r="G19" s="2"/>
      <c r="H19" s="26" t="s">
        <v>115</v>
      </c>
      <c r="I19" s="27"/>
      <c r="J19" s="28"/>
      <c r="K19" s="27"/>
      <c r="L19" s="29" t="n">
        <v>2000</v>
      </c>
      <c r="M19" s="2"/>
      <c r="N19" s="2"/>
      <c r="O19" s="2"/>
      <c r="P19" s="91"/>
      <c r="Q19" s="59" t="s">
        <v>151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27.95" hidden="false" customHeight="true" outlineLevel="0" collapsed="false">
      <c r="A20" s="23" t="s">
        <v>152</v>
      </c>
      <c r="B20" s="24"/>
      <c r="C20" s="25" t="s">
        <v>14</v>
      </c>
      <c r="E20" s="25" t="s">
        <v>29</v>
      </c>
      <c r="F20" s="25" t="s">
        <v>30</v>
      </c>
      <c r="G20" s="2"/>
      <c r="H20" s="26" t="s">
        <v>153</v>
      </c>
      <c r="I20" s="27"/>
      <c r="J20" s="28"/>
      <c r="K20" s="27"/>
      <c r="L20" s="29" t="n">
        <v>1500</v>
      </c>
      <c r="M20" s="2"/>
      <c r="N20" s="2"/>
      <c r="O20" s="2"/>
      <c r="P20" s="91"/>
      <c r="Q20" s="3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41.25" hidden="false" customHeight="true" outlineLevel="0" collapsed="false">
      <c r="A21" s="23" t="s">
        <v>48</v>
      </c>
      <c r="B21" s="24"/>
      <c r="C21" s="25" t="s">
        <v>14</v>
      </c>
      <c r="E21" s="25" t="s">
        <v>29</v>
      </c>
      <c r="F21" s="25" t="s">
        <v>30</v>
      </c>
      <c r="G21" s="2"/>
      <c r="H21" s="26" t="s">
        <v>116</v>
      </c>
      <c r="I21" s="27"/>
      <c r="J21" s="28"/>
      <c r="K21" s="27"/>
      <c r="L21" s="29" t="n">
        <v>1000</v>
      </c>
      <c r="M21" s="2"/>
      <c r="N21" s="2"/>
      <c r="O21" s="2"/>
      <c r="P21" s="91"/>
      <c r="Q21" s="3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65.25" hidden="false" customHeight="true" outlineLevel="0" collapsed="false">
      <c r="A22" s="23" t="s">
        <v>50</v>
      </c>
      <c r="B22" s="27"/>
      <c r="C22" s="25" t="s">
        <v>14</v>
      </c>
      <c r="D22" s="47"/>
      <c r="E22" s="25" t="s">
        <v>51</v>
      </c>
      <c r="F22" s="25" t="s">
        <v>30</v>
      </c>
      <c r="G22" s="47"/>
      <c r="H22" s="47" t="s">
        <v>154</v>
      </c>
      <c r="I22" s="27"/>
      <c r="J22" s="28"/>
      <c r="K22" s="27"/>
      <c r="L22" s="29" t="n">
        <v>750</v>
      </c>
      <c r="M22" s="2"/>
      <c r="N22" s="2"/>
      <c r="O22" s="2"/>
      <c r="P22" s="23" t="s">
        <v>21</v>
      </c>
      <c r="Q22" s="3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41.25" hidden="false" customHeight="true" outlineLevel="0" collapsed="false">
      <c r="A23" s="23" t="s">
        <v>50</v>
      </c>
      <c r="B23" s="24"/>
      <c r="C23" s="25" t="s">
        <v>14</v>
      </c>
      <c r="E23" s="25" t="s">
        <v>53</v>
      </c>
      <c r="F23" s="25" t="s">
        <v>30</v>
      </c>
      <c r="G23" s="2"/>
      <c r="H23" s="26" t="s">
        <v>118</v>
      </c>
      <c r="I23" s="27"/>
      <c r="J23" s="28"/>
      <c r="K23" s="27"/>
      <c r="L23" s="29" t="n">
        <v>250</v>
      </c>
      <c r="M23" s="2"/>
      <c r="N23" s="2"/>
      <c r="O23" s="2"/>
      <c r="P23" s="91"/>
      <c r="Q23" s="3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1.25" hidden="false" customHeight="true" outlineLevel="0" collapsed="false">
      <c r="A24" s="33"/>
      <c r="B24" s="34"/>
      <c r="C24" s="34"/>
      <c r="E24" s="21"/>
      <c r="F24" s="21"/>
      <c r="H24" s="21"/>
      <c r="I24" s="35"/>
      <c r="J24" s="36"/>
      <c r="K24" s="35"/>
      <c r="L24" s="37"/>
      <c r="P24" s="60"/>
      <c r="Q24" s="30"/>
    </row>
    <row r="25" customFormat="false" ht="27.95" hidden="false" customHeight="true" outlineLevel="0" collapsed="false">
      <c r="A25" s="49" t="s">
        <v>55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SUM(L11:L24)</f>
        <v>34800</v>
      </c>
      <c r="P25" s="60"/>
      <c r="Q25" s="30"/>
    </row>
    <row r="26" customFormat="false" ht="27.95" hidden="false" customHeight="true" outlineLevel="0" collapsed="false">
      <c r="A26" s="23" t="s">
        <v>152</v>
      </c>
      <c r="B26" s="24"/>
      <c r="C26" s="25" t="s">
        <v>155</v>
      </c>
      <c r="E26" s="25" t="s">
        <v>29</v>
      </c>
      <c r="F26" s="25" t="s">
        <v>30</v>
      </c>
      <c r="G26" s="2"/>
      <c r="H26" s="26" t="s">
        <v>156</v>
      </c>
      <c r="I26" s="27"/>
      <c r="J26" s="28"/>
      <c r="K26" s="27"/>
      <c r="L26" s="29" t="n">
        <v>2500</v>
      </c>
      <c r="M26" s="2"/>
      <c r="N26" s="2"/>
      <c r="O26" s="2"/>
      <c r="P26" s="91"/>
      <c r="Q26" s="3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1.25" hidden="false" customHeight="true" outlineLevel="0" collapsed="false">
      <c r="A27" s="55"/>
      <c r="E27" s="56"/>
      <c r="F27" s="56"/>
      <c r="G27" s="56"/>
      <c r="H27" s="56"/>
      <c r="I27" s="56"/>
      <c r="J27" s="57"/>
      <c r="K27" s="56"/>
      <c r="L27" s="58"/>
      <c r="P27" s="60"/>
      <c r="Q27" s="30"/>
    </row>
    <row r="28" customFormat="false" ht="16.5" hidden="false" customHeight="true" outlineLevel="0" collapsed="false">
      <c r="A28" s="49" t="s">
        <v>56</v>
      </c>
      <c r="B28" s="50"/>
      <c r="C28" s="50"/>
      <c r="D28" s="51"/>
      <c r="E28" s="50"/>
      <c r="F28" s="50"/>
      <c r="G28" s="51"/>
      <c r="H28" s="52"/>
      <c r="I28" s="53"/>
      <c r="J28" s="54"/>
      <c r="K28" s="53"/>
      <c r="L28" s="44" t="n">
        <f aca="false">SUM(L26:L27)</f>
        <v>2500</v>
      </c>
      <c r="P28" s="60"/>
      <c r="Q28" s="30"/>
    </row>
    <row r="29" customFormat="false" ht="51" hidden="false" customHeight="true" outlineLevel="0" collapsed="false">
      <c r="A29" s="23" t="s">
        <v>57</v>
      </c>
      <c r="B29" s="24"/>
      <c r="C29" s="25" t="s">
        <v>58</v>
      </c>
      <c r="E29" s="25" t="s">
        <v>59</v>
      </c>
      <c r="F29" s="25" t="s">
        <v>60</v>
      </c>
      <c r="G29" s="2"/>
      <c r="H29" s="26" t="s">
        <v>61</v>
      </c>
      <c r="I29" s="27"/>
      <c r="J29" s="28" t="n">
        <v>0.7</v>
      </c>
      <c r="K29" s="27"/>
      <c r="L29" s="29" t="n">
        <v>8000</v>
      </c>
      <c r="M29" s="2"/>
      <c r="N29" s="2"/>
      <c r="O29" s="2"/>
      <c r="P29" s="92" t="s">
        <v>62</v>
      </c>
      <c r="Q29" s="32"/>
      <c r="R29" s="2"/>
      <c r="S29" s="26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true" outlineLevel="0" collapsed="false">
      <c r="A30" s="60"/>
      <c r="E30" s="56"/>
      <c r="F30" s="56"/>
      <c r="G30" s="56"/>
      <c r="H30" s="56"/>
      <c r="I30" s="56"/>
      <c r="J30" s="57"/>
      <c r="K30" s="56"/>
      <c r="L30" s="58"/>
      <c r="P30" s="60"/>
      <c r="Q30" s="30"/>
    </row>
    <row r="31" customFormat="false" ht="16.5" hidden="false" customHeight="true" outlineLevel="0" collapsed="false">
      <c r="A31" s="49" t="s">
        <v>63</v>
      </c>
      <c r="B31" s="50"/>
      <c r="C31" s="50"/>
      <c r="D31" s="51"/>
      <c r="E31" s="50"/>
      <c r="F31" s="50"/>
      <c r="G31" s="51"/>
      <c r="H31" s="52"/>
      <c r="I31" s="53"/>
      <c r="J31" s="54"/>
      <c r="K31" s="53"/>
      <c r="L31" s="44" t="n">
        <f aca="false">SUM(L29:L30)</f>
        <v>8000</v>
      </c>
      <c r="P31" s="60"/>
      <c r="Q31" s="30"/>
    </row>
    <row r="32" customFormat="false" ht="12.75" hidden="false" customHeight="true" outlineLevel="0" collapsed="false">
      <c r="A32" s="60"/>
      <c r="E32" s="56"/>
      <c r="F32" s="56"/>
      <c r="G32" s="56"/>
      <c r="H32" s="56"/>
      <c r="I32" s="56"/>
      <c r="J32" s="57"/>
      <c r="K32" s="56"/>
      <c r="L32" s="58"/>
      <c r="P32" s="60"/>
      <c r="Q32" s="30"/>
    </row>
    <row r="33" customFormat="false" ht="27.95" hidden="false" customHeight="true" outlineLevel="0" collapsed="false">
      <c r="A33" s="61" t="s">
        <v>64</v>
      </c>
      <c r="B33" s="62"/>
      <c r="C33" s="62"/>
      <c r="D33" s="40"/>
      <c r="E33" s="63"/>
      <c r="F33" s="63"/>
      <c r="G33" s="64"/>
      <c r="H33" s="63"/>
      <c r="I33" s="63"/>
      <c r="J33" s="65"/>
      <c r="K33" s="63"/>
      <c r="L33" s="44" t="n">
        <f aca="false">+L25+L28+L31</f>
        <v>45300</v>
      </c>
      <c r="M33" s="45"/>
      <c r="N33" s="45"/>
      <c r="O33" s="45"/>
      <c r="P33" s="93"/>
      <c r="Q33" s="46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5"/>
      <c r="IF33" s="45"/>
      <c r="IG33" s="45"/>
      <c r="IH33" s="45"/>
      <c r="II33" s="45"/>
      <c r="IJ33" s="45"/>
      <c r="IK33" s="45"/>
      <c r="IL33" s="45"/>
      <c r="IM33" s="45"/>
      <c r="IN33" s="45"/>
      <c r="IO33" s="45"/>
      <c r="IP33" s="45"/>
      <c r="IQ33" s="45"/>
      <c r="IR33" s="45"/>
      <c r="IS33" s="45"/>
      <c r="IT33" s="45"/>
      <c r="IU33" s="45"/>
      <c r="IV33" s="45"/>
      <c r="IW33" s="45"/>
    </row>
    <row r="34" customFormat="false" ht="27.95" hidden="false" customHeight="true" outlineLevel="0" collapsed="false">
      <c r="A34" s="67"/>
      <c r="B34" s="68"/>
      <c r="C34" s="68"/>
      <c r="D34" s="69"/>
      <c r="E34" s="70"/>
      <c r="F34" s="70"/>
      <c r="G34" s="71"/>
      <c r="H34" s="70"/>
      <c r="I34" s="70"/>
      <c r="J34" s="72"/>
      <c r="K34" s="70"/>
      <c r="L34" s="73"/>
      <c r="M34" s="74"/>
      <c r="N34" s="74"/>
      <c r="O34" s="74"/>
      <c r="P34" s="94"/>
      <c r="Q34" s="95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  <c r="IU34" s="74"/>
      <c r="IV34" s="74"/>
      <c r="IW34" s="74"/>
    </row>
    <row r="35" customFormat="false" ht="51" hidden="true" customHeight="true" outlineLevel="0" collapsed="false">
      <c r="A35" s="23" t="s">
        <v>57</v>
      </c>
      <c r="B35" s="24"/>
      <c r="C35" s="25" t="s">
        <v>33</v>
      </c>
      <c r="E35" s="25" t="s">
        <v>59</v>
      </c>
      <c r="F35" s="25" t="s">
        <v>60</v>
      </c>
      <c r="G35" s="2"/>
      <c r="H35" s="26" t="s">
        <v>65</v>
      </c>
      <c r="I35" s="27"/>
      <c r="J35" s="28" t="n">
        <v>0.7</v>
      </c>
      <c r="K35" s="27"/>
      <c r="L35" s="29" t="n">
        <v>8000</v>
      </c>
      <c r="M35" s="2"/>
      <c r="N35" s="2"/>
      <c r="O35" s="2"/>
      <c r="P35" s="92" t="s">
        <v>62</v>
      </c>
      <c r="Q35" s="32"/>
      <c r="R35" s="2"/>
      <c r="S35" s="2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52.5" hidden="true" customHeight="true" outlineLevel="0" collapsed="false">
      <c r="A36" s="23" t="s">
        <v>66</v>
      </c>
      <c r="B36" s="24"/>
      <c r="C36" s="25" t="s">
        <v>33</v>
      </c>
      <c r="E36" s="25" t="s">
        <v>67</v>
      </c>
      <c r="F36" s="25" t="s">
        <v>16</v>
      </c>
      <c r="G36" s="2"/>
      <c r="H36" s="26" t="s">
        <v>68</v>
      </c>
      <c r="I36" s="27"/>
      <c r="J36" s="28"/>
      <c r="K36" s="27"/>
      <c r="L36" s="29" t="n">
        <v>5000</v>
      </c>
      <c r="M36" s="2"/>
      <c r="N36" s="2"/>
      <c r="O36" s="2"/>
      <c r="P36" s="92" t="s">
        <v>69</v>
      </c>
      <c r="Q36" s="32"/>
      <c r="R36" s="2"/>
      <c r="S36" s="26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13</v>
      </c>
      <c r="B37" s="24"/>
      <c r="C37" s="25" t="s">
        <v>33</v>
      </c>
      <c r="E37" s="25" t="s">
        <v>15</v>
      </c>
      <c r="F37" s="25" t="s">
        <v>16</v>
      </c>
      <c r="G37" s="2"/>
      <c r="H37" s="26" t="s">
        <v>70</v>
      </c>
      <c r="I37" s="27"/>
      <c r="J37" s="28"/>
      <c r="K37" s="27"/>
      <c r="L37" s="29" t="n">
        <v>3000</v>
      </c>
      <c r="M37" s="2"/>
      <c r="N37" s="2"/>
      <c r="O37" s="2"/>
      <c r="P37" s="91"/>
      <c r="Q37" s="3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27.95" hidden="true" customHeight="true" outlineLevel="0" collapsed="false">
      <c r="A38" s="23" t="s">
        <v>71</v>
      </c>
      <c r="B38" s="24"/>
      <c r="C38" s="25" t="s">
        <v>33</v>
      </c>
      <c r="E38" s="25" t="s">
        <v>72</v>
      </c>
      <c r="F38" s="25" t="s">
        <v>30</v>
      </c>
      <c r="G38" s="2"/>
      <c r="H38" s="26" t="s">
        <v>73</v>
      </c>
      <c r="I38" s="27"/>
      <c r="J38" s="28"/>
      <c r="K38" s="27"/>
      <c r="L38" s="29" t="n">
        <v>2509</v>
      </c>
      <c r="P38" s="60"/>
      <c r="Q38" s="30"/>
    </row>
    <row r="39" customFormat="false" ht="52.5" hidden="true" customHeight="true" outlineLevel="0" collapsed="false">
      <c r="A39" s="23" t="s">
        <v>74</v>
      </c>
      <c r="B39" s="24"/>
      <c r="C39" s="25" t="s">
        <v>33</v>
      </c>
      <c r="E39" s="25" t="s">
        <v>75</v>
      </c>
      <c r="F39" s="25" t="s">
        <v>75</v>
      </c>
      <c r="G39" s="2"/>
      <c r="H39" s="26" t="s">
        <v>76</v>
      </c>
      <c r="I39" s="27"/>
      <c r="J39" s="28"/>
      <c r="K39" s="27"/>
      <c r="L39" s="29" t="n">
        <f aca="false">1678+175+4+234+50+8+18+13+9+8+16+17+8+1+50+3+55+1+5+1+50</f>
        <v>2404</v>
      </c>
      <c r="M39" s="2"/>
      <c r="N39" s="2"/>
      <c r="O39" s="2"/>
      <c r="P39" s="26"/>
      <c r="Q39" s="32"/>
      <c r="R39" s="76"/>
      <c r="S39" s="26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77</v>
      </c>
      <c r="B40" s="24"/>
      <c r="C40" s="25" t="s">
        <v>33</v>
      </c>
      <c r="E40" s="25" t="s">
        <v>40</v>
      </c>
      <c r="F40" s="25" t="s">
        <v>30</v>
      </c>
      <c r="G40" s="2"/>
      <c r="H40" s="26" t="s">
        <v>78</v>
      </c>
      <c r="I40" s="27"/>
      <c r="J40" s="28"/>
      <c r="K40" s="27"/>
      <c r="L40" s="29" t="n">
        <v>1300</v>
      </c>
      <c r="M40" s="2"/>
      <c r="N40" s="2"/>
      <c r="O40" s="2"/>
      <c r="P40" s="91"/>
      <c r="Q40" s="3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71</v>
      </c>
      <c r="B41" s="24"/>
      <c r="C41" s="25" t="s">
        <v>33</v>
      </c>
      <c r="E41" s="25" t="s">
        <v>72</v>
      </c>
      <c r="F41" s="25" t="s">
        <v>30</v>
      </c>
      <c r="G41" s="2"/>
      <c r="H41" s="26" t="s">
        <v>79</v>
      </c>
      <c r="I41" s="27"/>
      <c r="J41" s="28"/>
      <c r="K41" s="27"/>
      <c r="L41" s="29" t="n">
        <v>1000</v>
      </c>
      <c r="M41" s="2"/>
      <c r="N41" s="2"/>
      <c r="O41" s="2"/>
      <c r="P41" s="91"/>
      <c r="Q41" s="3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true" customHeight="true" outlineLevel="0" collapsed="false">
      <c r="A42" s="23" t="s">
        <v>80</v>
      </c>
      <c r="B42" s="24"/>
      <c r="C42" s="25" t="s">
        <v>33</v>
      </c>
      <c r="E42" s="25" t="s">
        <v>81</v>
      </c>
      <c r="F42" s="25" t="s">
        <v>16</v>
      </c>
      <c r="G42" s="2"/>
      <c r="H42" s="26" t="s">
        <v>82</v>
      </c>
      <c r="I42" s="27"/>
      <c r="J42" s="28"/>
      <c r="K42" s="27"/>
      <c r="L42" s="29" t="n">
        <f aca="false">686+15</f>
        <v>701</v>
      </c>
      <c r="M42" s="2"/>
      <c r="N42" s="2"/>
      <c r="O42" s="2"/>
      <c r="P42" s="91"/>
      <c r="Q42" s="3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27.95" hidden="true" customHeight="true" outlineLevel="0" collapsed="false">
      <c r="A43" s="23" t="s">
        <v>83</v>
      </c>
      <c r="B43" s="24"/>
      <c r="C43" s="25" t="s">
        <v>33</v>
      </c>
      <c r="E43" s="25" t="s">
        <v>84</v>
      </c>
      <c r="F43" s="25" t="s">
        <v>26</v>
      </c>
      <c r="G43" s="2"/>
      <c r="H43" s="26" t="s">
        <v>85</v>
      </c>
      <c r="I43" s="27"/>
      <c r="J43" s="28"/>
      <c r="K43" s="27"/>
      <c r="L43" s="29" t="n">
        <v>600</v>
      </c>
      <c r="M43" s="2"/>
      <c r="N43" s="2"/>
      <c r="O43" s="2"/>
      <c r="P43" s="91"/>
      <c r="Q43" s="3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true" customHeight="true" outlineLevel="0" collapsed="false">
      <c r="A44" s="23" t="s">
        <v>86</v>
      </c>
      <c r="B44" s="24"/>
      <c r="C44" s="25" t="s">
        <v>33</v>
      </c>
      <c r="E44" s="25" t="s">
        <v>87</v>
      </c>
      <c r="F44" s="25" t="s">
        <v>16</v>
      </c>
      <c r="G44" s="2"/>
      <c r="H44" s="26" t="s">
        <v>88</v>
      </c>
      <c r="I44" s="27"/>
      <c r="J44" s="28"/>
      <c r="K44" s="27"/>
      <c r="L44" s="29" t="n">
        <v>500</v>
      </c>
      <c r="M44" s="2"/>
      <c r="N44" s="2"/>
      <c r="O44" s="2"/>
      <c r="P44" s="91"/>
      <c r="Q44" s="3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27.95" hidden="true" customHeight="true" outlineLevel="0" collapsed="false">
      <c r="A45" s="23" t="s">
        <v>89</v>
      </c>
      <c r="B45" s="24"/>
      <c r="C45" s="25" t="s">
        <v>33</v>
      </c>
      <c r="E45" s="25" t="s">
        <v>29</v>
      </c>
      <c r="F45" s="25" t="s">
        <v>30</v>
      </c>
      <c r="G45" s="2"/>
      <c r="H45" s="26" t="s">
        <v>90</v>
      </c>
      <c r="I45" s="27"/>
      <c r="J45" s="28"/>
      <c r="K45" s="27"/>
      <c r="L45" s="29" t="n">
        <v>500</v>
      </c>
      <c r="M45" s="2"/>
      <c r="N45" s="2"/>
      <c r="O45" s="2"/>
      <c r="P45" s="91"/>
      <c r="Q45" s="3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27.95" hidden="true" customHeight="true" outlineLevel="0" collapsed="false">
      <c r="A46" s="23" t="s">
        <v>77</v>
      </c>
      <c r="B46" s="24"/>
      <c r="C46" s="25" t="s">
        <v>33</v>
      </c>
      <c r="E46" s="25" t="s">
        <v>40</v>
      </c>
      <c r="F46" s="25" t="s">
        <v>30</v>
      </c>
      <c r="G46" s="2"/>
      <c r="H46" s="26" t="s">
        <v>91</v>
      </c>
      <c r="I46" s="27"/>
      <c r="J46" s="28"/>
      <c r="K46" s="27"/>
      <c r="L46" s="29" t="n">
        <v>384</v>
      </c>
      <c r="M46" s="2"/>
      <c r="N46" s="2"/>
      <c r="O46" s="2"/>
      <c r="P46" s="91"/>
      <c r="Q46" s="3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95" hidden="true" customHeight="true" outlineLevel="0" collapsed="false">
      <c r="A47" s="23" t="s">
        <v>92</v>
      </c>
      <c r="B47" s="24"/>
      <c r="C47" s="25" t="s">
        <v>33</v>
      </c>
      <c r="E47" s="25" t="s">
        <v>93</v>
      </c>
      <c r="F47" s="25" t="s">
        <v>30</v>
      </c>
      <c r="G47" s="2"/>
      <c r="H47" s="26" t="s">
        <v>92</v>
      </c>
      <c r="I47" s="27"/>
      <c r="J47" s="28"/>
      <c r="K47" s="27"/>
      <c r="L47" s="77" t="n">
        <v>-250</v>
      </c>
      <c r="M47" s="2"/>
      <c r="N47" s="2"/>
      <c r="O47" s="2"/>
      <c r="P47" s="91"/>
      <c r="Q47" s="3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27.95" hidden="false" customHeight="true" outlineLevel="0" collapsed="false">
      <c r="A48" s="61" t="s">
        <v>94</v>
      </c>
      <c r="B48" s="62"/>
      <c r="C48" s="62"/>
      <c r="D48" s="40"/>
      <c r="E48" s="63"/>
      <c r="F48" s="63"/>
      <c r="G48" s="64"/>
      <c r="H48" s="63"/>
      <c r="I48" s="63"/>
      <c r="J48" s="65"/>
      <c r="K48" s="63"/>
      <c r="L48" s="44" t="n">
        <f aca="false">SUM(L35:L47)</f>
        <v>25648</v>
      </c>
      <c r="M48" s="45"/>
      <c r="N48" s="45"/>
      <c r="O48" s="45"/>
      <c r="P48" s="93"/>
      <c r="Q48" s="46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  <c r="HG48" s="45"/>
      <c r="HH48" s="45"/>
      <c r="HI48" s="45"/>
      <c r="HJ48" s="45"/>
      <c r="HK48" s="45"/>
      <c r="HL48" s="45"/>
      <c r="HM48" s="45"/>
      <c r="HN48" s="45"/>
      <c r="HO48" s="45"/>
      <c r="HP48" s="45"/>
      <c r="HQ48" s="45"/>
      <c r="HR48" s="45"/>
      <c r="HS48" s="45"/>
      <c r="HT48" s="45"/>
      <c r="HU48" s="45"/>
      <c r="HV48" s="45"/>
      <c r="HW48" s="45"/>
      <c r="HX48" s="45"/>
      <c r="HY48" s="45"/>
      <c r="HZ48" s="45"/>
      <c r="IA48" s="45"/>
      <c r="IB48" s="45"/>
      <c r="IC48" s="45"/>
      <c r="ID48" s="45"/>
      <c r="IE48" s="45"/>
      <c r="IF48" s="45"/>
      <c r="IG48" s="45"/>
      <c r="IH48" s="45"/>
      <c r="II48" s="45"/>
      <c r="IJ48" s="45"/>
      <c r="IK48" s="45"/>
      <c r="IL48" s="45"/>
      <c r="IM48" s="45"/>
      <c r="IN48" s="45"/>
      <c r="IO48" s="45"/>
      <c r="IP48" s="45"/>
      <c r="IQ48" s="45"/>
      <c r="IR48" s="45"/>
      <c r="IS48" s="45"/>
      <c r="IT48" s="45"/>
      <c r="IU48" s="45"/>
      <c r="IV48" s="45"/>
      <c r="IW48" s="45"/>
    </row>
    <row r="49" customFormat="false" ht="27.75" hidden="false" customHeight="true" outlineLevel="0" collapsed="false">
      <c r="A49" s="23" t="s">
        <v>75</v>
      </c>
      <c r="B49" s="24"/>
      <c r="C49" s="25" t="s">
        <v>14</v>
      </c>
      <c r="E49" s="25" t="s">
        <v>75</v>
      </c>
      <c r="F49" s="25" t="s">
        <v>75</v>
      </c>
      <c r="G49" s="2"/>
      <c r="H49" s="26" t="s">
        <v>157</v>
      </c>
      <c r="I49" s="27"/>
      <c r="J49" s="28"/>
      <c r="K49" s="27"/>
      <c r="L49" s="29" t="n">
        <f aca="false">114+701</f>
        <v>815</v>
      </c>
      <c r="M49" s="2"/>
      <c r="N49" s="2"/>
      <c r="O49" s="2"/>
      <c r="P49" s="92"/>
      <c r="Q49" s="32"/>
      <c r="R49" s="2"/>
      <c r="S49" s="26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7.75" hidden="false" customHeight="true" outlineLevel="0" collapsed="false">
      <c r="A50" s="23" t="s">
        <v>80</v>
      </c>
      <c r="B50" s="24"/>
      <c r="C50" s="25" t="s">
        <v>14</v>
      </c>
      <c r="E50" s="25"/>
      <c r="F50" s="25" t="s">
        <v>16</v>
      </c>
      <c r="G50" s="2"/>
      <c r="H50" s="26" t="s">
        <v>158</v>
      </c>
      <c r="I50" s="27"/>
      <c r="J50" s="28"/>
      <c r="K50" s="27"/>
      <c r="L50" s="89" t="n">
        <v>-701</v>
      </c>
      <c r="M50" s="2"/>
      <c r="N50" s="2"/>
      <c r="O50" s="2"/>
      <c r="P50" s="92"/>
      <c r="Q50" s="32"/>
      <c r="R50" s="2"/>
      <c r="S50" s="26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6.25" hidden="false" customHeight="true" outlineLevel="0" collapsed="false">
      <c r="A51" s="23" t="s">
        <v>92</v>
      </c>
      <c r="B51" s="24"/>
      <c r="C51" s="25" t="s">
        <v>14</v>
      </c>
      <c r="E51" s="25" t="s">
        <v>93</v>
      </c>
      <c r="F51" s="25" t="s">
        <v>30</v>
      </c>
      <c r="G51" s="2"/>
      <c r="H51" s="26" t="s">
        <v>159</v>
      </c>
      <c r="I51" s="27"/>
      <c r="J51" s="28"/>
      <c r="K51" s="27"/>
      <c r="L51" s="89" t="n">
        <v>-250</v>
      </c>
      <c r="M51" s="2"/>
      <c r="N51" s="2"/>
      <c r="O51" s="2"/>
      <c r="P51" s="92"/>
      <c r="Q51" s="32"/>
      <c r="R51" s="2"/>
      <c r="S51" s="26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27.95" hidden="false" customHeight="true" outlineLevel="0" collapsed="false">
      <c r="A52" s="61" t="s">
        <v>99</v>
      </c>
      <c r="B52" s="62"/>
      <c r="C52" s="62"/>
      <c r="D52" s="40"/>
      <c r="E52" s="63"/>
      <c r="F52" s="63"/>
      <c r="G52" s="64"/>
      <c r="H52" s="63"/>
      <c r="I52" s="63"/>
      <c r="J52" s="65"/>
      <c r="K52" s="63"/>
      <c r="L52" s="44" t="n">
        <f aca="false">SUM(L49:L51)</f>
        <v>-136</v>
      </c>
      <c r="M52" s="45"/>
      <c r="N52" s="45"/>
      <c r="O52" s="45"/>
      <c r="P52" s="93"/>
      <c r="Q52" s="4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27.95" hidden="false" customHeight="true" outlineLevel="0" collapsed="false">
      <c r="A53" s="61" t="s">
        <v>100</v>
      </c>
      <c r="B53" s="62"/>
      <c r="C53" s="62"/>
      <c r="D53" s="40"/>
      <c r="E53" s="63"/>
      <c r="F53" s="63"/>
      <c r="G53" s="64"/>
      <c r="H53" s="63"/>
      <c r="I53" s="63"/>
      <c r="J53" s="65"/>
      <c r="K53" s="63"/>
      <c r="L53" s="44" t="n">
        <f aca="false">+L48+L52</f>
        <v>25512</v>
      </c>
      <c r="M53" s="45"/>
      <c r="N53" s="45"/>
      <c r="O53" s="45"/>
      <c r="P53" s="93"/>
      <c r="Q53" s="66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  <c r="HS53" s="45"/>
      <c r="HT53" s="45"/>
      <c r="HU53" s="45"/>
      <c r="HV53" s="45"/>
      <c r="HW53" s="45"/>
      <c r="HX53" s="45"/>
      <c r="HY53" s="45"/>
      <c r="HZ53" s="45"/>
      <c r="IA53" s="45"/>
      <c r="IB53" s="45"/>
      <c r="IC53" s="45"/>
      <c r="ID53" s="45"/>
      <c r="IE53" s="45"/>
      <c r="IF53" s="45"/>
      <c r="IG53" s="45"/>
      <c r="IH53" s="45"/>
      <c r="II53" s="45"/>
      <c r="IJ53" s="45"/>
      <c r="IK53" s="45"/>
      <c r="IL53" s="45"/>
      <c r="IM53" s="45"/>
      <c r="IN53" s="45"/>
      <c r="IO53" s="45"/>
      <c r="IP53" s="45"/>
      <c r="IQ53" s="45"/>
      <c r="IR53" s="45"/>
      <c r="IS53" s="45"/>
      <c r="IT53" s="45"/>
      <c r="IU53" s="45"/>
      <c r="IV53" s="45"/>
      <c r="IW53" s="45"/>
    </row>
    <row r="54" customFormat="false" ht="38.25" hidden="true" customHeight="true" outlineLevel="0" collapsed="false">
      <c r="A54" s="78" t="s">
        <v>101</v>
      </c>
      <c r="B54" s="79"/>
      <c r="C54" s="80" t="s">
        <v>14</v>
      </c>
      <c r="D54" s="81"/>
      <c r="E54" s="80" t="s">
        <v>15</v>
      </c>
      <c r="F54" s="80" t="s">
        <v>30</v>
      </c>
      <c r="G54" s="81"/>
      <c r="H54" s="81" t="s">
        <v>102</v>
      </c>
      <c r="I54" s="79"/>
      <c r="J54" s="82"/>
      <c r="K54" s="79"/>
      <c r="L54" s="83" t="n">
        <v>10000</v>
      </c>
      <c r="M54" s="84"/>
      <c r="N54" s="84"/>
      <c r="O54" s="84"/>
      <c r="P54" s="85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</row>
    <row r="55" customFormat="false" ht="27.95" hidden="false" customHeight="true" outlineLevel="0" collapsed="false">
      <c r="E55" s="56"/>
      <c r="F55" s="56"/>
      <c r="G55" s="56"/>
      <c r="J55" s="86"/>
    </row>
    <row r="56" customFormat="false" ht="27.95" hidden="false" customHeight="true" outlineLevel="0" collapsed="false">
      <c r="E56" s="56"/>
      <c r="F56" s="56"/>
      <c r="G56" s="56"/>
      <c r="J56" s="8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  <row r="64" customFormat="false" ht="27.95" hidden="false" customHeight="true" outlineLevel="0" collapsed="false">
      <c r="E64" s="56"/>
      <c r="F64" s="56"/>
      <c r="G64" s="56"/>
    </row>
    <row r="65" customFormat="false" ht="27.95" hidden="false" customHeight="true" outlineLevel="0" collapsed="false">
      <c r="E65" s="56"/>
      <c r="F65" s="56"/>
      <c r="G65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G1" colorId="64" zoomScale="75" zoomScaleNormal="75" zoomScalePageLayoutView="100" workbookViewId="0">
      <selection pane="topLeft" activeCell="Q12" activeCellId="0" sqref="Q12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true" hidden="false" outlineLevel="0" max="17" min="17" style="1" width="65.85"/>
    <col collapsed="false" customWidth="false" hidden="false" outlineLevel="0" max="18" min="18" style="2" width="9.14"/>
    <col collapsed="false" customWidth="true" hidden="true" outlineLevel="0" max="19" min="19" style="2" width="9.06"/>
    <col collapsed="false" customWidth="false" hidden="false" outlineLevel="0" max="45" min="20" style="2" width="9.14"/>
    <col collapsed="false" customWidth="false" hidden="false" outlineLevel="0" max="257" min="4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160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53.25" hidden="false" customHeight="true" outlineLevel="0" collapsed="false">
      <c r="A11" s="23" t="s">
        <v>18</v>
      </c>
      <c r="B11" s="27"/>
      <c r="C11" s="25" t="s">
        <v>14</v>
      </c>
      <c r="D11" s="47"/>
      <c r="E11" s="25" t="s">
        <v>19</v>
      </c>
      <c r="F11" s="25" t="s">
        <v>16</v>
      </c>
      <c r="G11" s="47"/>
      <c r="H11" s="47" t="s">
        <v>20</v>
      </c>
      <c r="I11" s="27"/>
      <c r="J11" s="28"/>
      <c r="K11" s="27"/>
      <c r="L11" s="29" t="n">
        <v>9000</v>
      </c>
      <c r="M11" s="2"/>
      <c r="N11" s="2"/>
      <c r="O11" s="2"/>
      <c r="P11" s="23" t="s">
        <v>21</v>
      </c>
      <c r="Q11" s="90" t="s">
        <v>21</v>
      </c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65.25" hidden="false" customHeight="true" outlineLevel="0" collapsed="false">
      <c r="A12" s="23" t="s">
        <v>22</v>
      </c>
      <c r="B12" s="24"/>
      <c r="C12" s="25" t="s">
        <v>14</v>
      </c>
      <c r="E12" s="25" t="s">
        <v>15</v>
      </c>
      <c r="F12" s="25" t="s">
        <v>16</v>
      </c>
      <c r="G12" s="2"/>
      <c r="H12" s="26" t="s">
        <v>107</v>
      </c>
      <c r="I12" s="27"/>
      <c r="J12" s="28"/>
      <c r="K12" s="27"/>
      <c r="L12" s="29" t="n">
        <v>5000</v>
      </c>
      <c r="M12" s="2"/>
      <c r="N12" s="2"/>
      <c r="O12" s="2"/>
      <c r="P12" s="91"/>
      <c r="Q12" s="48" t="s">
        <v>161</v>
      </c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51.75" hidden="false" customHeight="true" outlineLevel="0" collapsed="false">
      <c r="A13" s="23" t="s">
        <v>24</v>
      </c>
      <c r="B13" s="24"/>
      <c r="C13" s="25" t="s">
        <v>14</v>
      </c>
      <c r="E13" s="25" t="s">
        <v>25</v>
      </c>
      <c r="F13" s="25" t="s">
        <v>26</v>
      </c>
      <c r="G13" s="2"/>
      <c r="H13" s="26" t="s">
        <v>108</v>
      </c>
      <c r="I13" s="27"/>
      <c r="J13" s="28"/>
      <c r="K13" s="27"/>
      <c r="L13" s="29" t="n">
        <v>5000</v>
      </c>
      <c r="M13" s="2"/>
      <c r="N13" s="2"/>
      <c r="O13" s="2"/>
      <c r="P13" s="91"/>
      <c r="Q13" s="59" t="s">
        <v>144</v>
      </c>
      <c r="S13" s="26" t="s">
        <v>145</v>
      </c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71.25" hidden="false" customHeight="true" outlineLevel="0" collapsed="false">
      <c r="A14" s="23" t="s">
        <v>37</v>
      </c>
      <c r="B14" s="24"/>
      <c r="C14" s="25" t="s">
        <v>14</v>
      </c>
      <c r="E14" s="25" t="s">
        <v>29</v>
      </c>
      <c r="F14" s="25" t="s">
        <v>30</v>
      </c>
      <c r="G14" s="2"/>
      <c r="H14" s="26" t="s">
        <v>110</v>
      </c>
      <c r="I14" s="27"/>
      <c r="J14" s="28"/>
      <c r="K14" s="27"/>
      <c r="L14" s="29" t="n">
        <v>3000</v>
      </c>
      <c r="M14" s="2"/>
      <c r="N14" s="2"/>
      <c r="O14" s="2"/>
      <c r="P14" s="91"/>
      <c r="Q14" s="3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53.25" hidden="false" customHeight="true" outlineLevel="0" collapsed="false">
      <c r="A15" s="23" t="s">
        <v>39</v>
      </c>
      <c r="B15" s="24"/>
      <c r="C15" s="25" t="s">
        <v>14</v>
      </c>
      <c r="E15" s="25" t="s">
        <v>40</v>
      </c>
      <c r="F15" s="25" t="s">
        <v>30</v>
      </c>
      <c r="G15" s="2"/>
      <c r="H15" s="26" t="s">
        <v>111</v>
      </c>
      <c r="I15" s="27"/>
      <c r="J15" s="28"/>
      <c r="K15" s="27"/>
      <c r="L15" s="29" t="n">
        <v>3000</v>
      </c>
      <c r="M15" s="2"/>
      <c r="N15" s="2"/>
      <c r="O15" s="2"/>
      <c r="P15" s="91"/>
      <c r="Q15" s="3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47.25" hidden="false" customHeight="true" outlineLevel="0" collapsed="false">
      <c r="A16" s="23" t="s">
        <v>113</v>
      </c>
      <c r="B16" s="27"/>
      <c r="C16" s="25" t="s">
        <v>14</v>
      </c>
      <c r="D16" s="47"/>
      <c r="E16" s="25" t="s">
        <v>93</v>
      </c>
      <c r="F16" s="25" t="s">
        <v>30</v>
      </c>
      <c r="G16" s="47"/>
      <c r="H16" s="47" t="s">
        <v>150</v>
      </c>
      <c r="I16" s="27"/>
      <c r="J16" s="28"/>
      <c r="K16" s="27"/>
      <c r="L16" s="29" t="n">
        <v>2100</v>
      </c>
      <c r="M16" s="2"/>
      <c r="N16" s="2"/>
      <c r="O16" s="2"/>
      <c r="P16" s="23" t="s">
        <v>21</v>
      </c>
      <c r="Q16" s="32"/>
    </row>
    <row r="17" customFormat="false" ht="54.75" hidden="false" customHeight="true" outlineLevel="0" collapsed="false">
      <c r="A17" s="23" t="s">
        <v>146</v>
      </c>
      <c r="B17" s="27"/>
      <c r="C17" s="25" t="s">
        <v>14</v>
      </c>
      <c r="D17" s="47"/>
      <c r="E17" s="25" t="s">
        <v>147</v>
      </c>
      <c r="F17" s="25" t="s">
        <v>35</v>
      </c>
      <c r="G17" s="47"/>
      <c r="H17" s="47" t="s">
        <v>162</v>
      </c>
      <c r="I17" s="27"/>
      <c r="J17" s="28"/>
      <c r="K17" s="27"/>
      <c r="L17" s="29" t="n">
        <v>1000</v>
      </c>
      <c r="M17" s="2"/>
      <c r="N17" s="2"/>
      <c r="O17" s="2"/>
      <c r="P17" s="23"/>
      <c r="Q17" s="59" t="s">
        <v>149</v>
      </c>
    </row>
    <row r="18" customFormat="false" ht="27.95" hidden="true" customHeight="true" outlineLevel="0" collapsed="false">
      <c r="A18" s="23" t="s">
        <v>152</v>
      </c>
      <c r="B18" s="24"/>
      <c r="C18" s="25" t="s">
        <v>14</v>
      </c>
      <c r="E18" s="25" t="s">
        <v>29</v>
      </c>
      <c r="F18" s="25" t="s">
        <v>30</v>
      </c>
      <c r="G18" s="2"/>
      <c r="H18" s="26" t="s">
        <v>153</v>
      </c>
      <c r="I18" s="27"/>
      <c r="J18" s="28"/>
      <c r="K18" s="27"/>
      <c r="L18" s="29" t="n">
        <v>0</v>
      </c>
      <c r="M18" s="2"/>
      <c r="N18" s="2"/>
      <c r="O18" s="2"/>
      <c r="P18" s="91"/>
      <c r="Q18" s="32"/>
    </row>
    <row r="19" customFormat="false" ht="41.25" hidden="false" customHeight="true" outlineLevel="0" collapsed="false">
      <c r="A19" s="23" t="s">
        <v>48</v>
      </c>
      <c r="B19" s="24"/>
      <c r="C19" s="25" t="s">
        <v>14</v>
      </c>
      <c r="E19" s="25" t="s">
        <v>29</v>
      </c>
      <c r="F19" s="25" t="s">
        <v>30</v>
      </c>
      <c r="G19" s="2"/>
      <c r="H19" s="26" t="s">
        <v>116</v>
      </c>
      <c r="I19" s="27"/>
      <c r="J19" s="28"/>
      <c r="K19" s="27"/>
      <c r="L19" s="29" t="n">
        <v>1000</v>
      </c>
      <c r="M19" s="2"/>
      <c r="N19" s="2"/>
      <c r="O19" s="2"/>
      <c r="P19" s="91"/>
      <c r="Q19" s="32"/>
    </row>
    <row r="20" customFormat="false" ht="65.25" hidden="false" customHeight="true" outlineLevel="0" collapsed="false">
      <c r="A20" s="23" t="s">
        <v>50</v>
      </c>
      <c r="B20" s="27"/>
      <c r="C20" s="25" t="s">
        <v>14</v>
      </c>
      <c r="D20" s="47"/>
      <c r="E20" s="25" t="s">
        <v>51</v>
      </c>
      <c r="F20" s="25" t="s">
        <v>30</v>
      </c>
      <c r="G20" s="47"/>
      <c r="H20" s="47" t="s">
        <v>154</v>
      </c>
      <c r="I20" s="27"/>
      <c r="J20" s="28"/>
      <c r="K20" s="27"/>
      <c r="L20" s="29" t="n">
        <v>750</v>
      </c>
      <c r="M20" s="2"/>
      <c r="N20" s="2"/>
      <c r="O20" s="2"/>
      <c r="P20" s="23" t="s">
        <v>21</v>
      </c>
      <c r="Q20" s="32"/>
    </row>
    <row r="21" customFormat="false" ht="41.25" hidden="false" customHeight="true" outlineLevel="0" collapsed="false">
      <c r="A21" s="23" t="s">
        <v>50</v>
      </c>
      <c r="B21" s="24"/>
      <c r="C21" s="25" t="s">
        <v>14</v>
      </c>
      <c r="E21" s="25" t="s">
        <v>53</v>
      </c>
      <c r="F21" s="25" t="s">
        <v>30</v>
      </c>
      <c r="G21" s="2"/>
      <c r="H21" s="26" t="s">
        <v>118</v>
      </c>
      <c r="I21" s="27"/>
      <c r="J21" s="28"/>
      <c r="K21" s="27"/>
      <c r="L21" s="29" t="n">
        <v>250</v>
      </c>
      <c r="M21" s="2"/>
      <c r="N21" s="2"/>
      <c r="O21" s="2"/>
      <c r="P21" s="91"/>
      <c r="Q21" s="32"/>
    </row>
    <row r="22" customFormat="false" ht="11.25" hidden="false" customHeight="true" outlineLevel="0" collapsed="false">
      <c r="A22" s="33"/>
      <c r="B22" s="34"/>
      <c r="C22" s="34"/>
      <c r="E22" s="21"/>
      <c r="F22" s="21"/>
      <c r="H22" s="21"/>
      <c r="I22" s="35"/>
      <c r="J22" s="36"/>
      <c r="K22" s="35"/>
      <c r="L22" s="37"/>
      <c r="P22" s="60"/>
      <c r="Q22" s="30"/>
    </row>
    <row r="23" customFormat="false" ht="27.95" hidden="false" customHeight="true" outlineLevel="0" collapsed="false">
      <c r="A23" s="49" t="s">
        <v>55</v>
      </c>
      <c r="B23" s="50"/>
      <c r="C23" s="50"/>
      <c r="D23" s="51"/>
      <c r="E23" s="50"/>
      <c r="F23" s="50"/>
      <c r="G23" s="51"/>
      <c r="H23" s="52"/>
      <c r="I23" s="53"/>
      <c r="J23" s="54"/>
      <c r="K23" s="53"/>
      <c r="L23" s="44" t="n">
        <f aca="false">SUM(L11:L22)</f>
        <v>30100</v>
      </c>
      <c r="P23" s="60"/>
      <c r="Q23" s="30"/>
    </row>
    <row r="24" customFormat="false" ht="27.95" hidden="false" customHeight="true" outlineLevel="0" collapsed="false">
      <c r="A24" s="23" t="s">
        <v>152</v>
      </c>
      <c r="B24" s="24"/>
      <c r="C24" s="25" t="s">
        <v>155</v>
      </c>
      <c r="E24" s="25" t="s">
        <v>29</v>
      </c>
      <c r="F24" s="25" t="s">
        <v>30</v>
      </c>
      <c r="G24" s="2"/>
      <c r="H24" s="26" t="s">
        <v>163</v>
      </c>
      <c r="I24" s="27"/>
      <c r="J24" s="28"/>
      <c r="K24" s="27"/>
      <c r="L24" s="29" t="n">
        <v>3500</v>
      </c>
      <c r="M24" s="2"/>
      <c r="N24" s="2"/>
      <c r="O24" s="2"/>
      <c r="P24" s="91"/>
      <c r="Q24" s="32"/>
    </row>
    <row r="25" customFormat="false" ht="80.25" hidden="false" customHeight="true" outlineLevel="0" collapsed="false">
      <c r="A25" s="23" t="s">
        <v>45</v>
      </c>
      <c r="B25" s="24"/>
      <c r="C25" s="25" t="s">
        <v>155</v>
      </c>
      <c r="E25" s="25" t="s">
        <v>46</v>
      </c>
      <c r="F25" s="25" t="s">
        <v>30</v>
      </c>
      <c r="G25" s="2"/>
      <c r="H25" s="26" t="s">
        <v>115</v>
      </c>
      <c r="I25" s="27"/>
      <c r="J25" s="28"/>
      <c r="K25" s="27"/>
      <c r="L25" s="29" t="n">
        <v>2000</v>
      </c>
      <c r="M25" s="2"/>
      <c r="N25" s="2"/>
      <c r="O25" s="2"/>
      <c r="P25" s="91"/>
      <c r="Q25" s="59" t="s">
        <v>151</v>
      </c>
    </row>
    <row r="26" customFormat="false" ht="11.25" hidden="false" customHeight="true" outlineLevel="0" collapsed="false">
      <c r="A26" s="55"/>
      <c r="E26" s="56"/>
      <c r="F26" s="56"/>
      <c r="G26" s="56"/>
      <c r="H26" s="56"/>
      <c r="I26" s="56"/>
      <c r="J26" s="57"/>
      <c r="K26" s="56"/>
      <c r="L26" s="58"/>
      <c r="P26" s="60"/>
      <c r="Q26" s="30"/>
    </row>
    <row r="27" customFormat="false" ht="16.5" hidden="false" customHeight="true" outlineLevel="0" collapsed="false">
      <c r="A27" s="49" t="s">
        <v>56</v>
      </c>
      <c r="B27" s="50"/>
      <c r="C27" s="50"/>
      <c r="D27" s="51"/>
      <c r="E27" s="50"/>
      <c r="F27" s="50"/>
      <c r="G27" s="51"/>
      <c r="H27" s="52"/>
      <c r="I27" s="53"/>
      <c r="J27" s="54"/>
      <c r="K27" s="53"/>
      <c r="L27" s="44" t="n">
        <f aca="false">SUM(L24:L26)</f>
        <v>5500</v>
      </c>
      <c r="P27" s="60"/>
      <c r="Q27" s="30"/>
    </row>
    <row r="28" customFormat="false" ht="51" hidden="false" customHeight="true" outlineLevel="0" collapsed="false">
      <c r="A28" s="23" t="s">
        <v>57</v>
      </c>
      <c r="B28" s="24"/>
      <c r="C28" s="25" t="s">
        <v>58</v>
      </c>
      <c r="E28" s="25" t="s">
        <v>59</v>
      </c>
      <c r="F28" s="25" t="s">
        <v>60</v>
      </c>
      <c r="G28" s="2"/>
      <c r="H28" s="26" t="s">
        <v>61</v>
      </c>
      <c r="I28" s="27"/>
      <c r="J28" s="28" t="n">
        <v>0.7</v>
      </c>
      <c r="K28" s="27"/>
      <c r="L28" s="29" t="n">
        <v>8000</v>
      </c>
      <c r="M28" s="2"/>
      <c r="N28" s="2"/>
      <c r="O28" s="2"/>
      <c r="P28" s="92" t="s">
        <v>62</v>
      </c>
      <c r="Q28" s="32"/>
      <c r="S28" s="26"/>
    </row>
    <row r="29" customFormat="false" ht="12.75" hidden="false" customHeight="true" outlineLevel="0" collapsed="false">
      <c r="A29" s="60"/>
      <c r="E29" s="56"/>
      <c r="F29" s="56"/>
      <c r="G29" s="56"/>
      <c r="H29" s="56"/>
      <c r="I29" s="56"/>
      <c r="J29" s="57"/>
      <c r="K29" s="56"/>
      <c r="L29" s="58"/>
      <c r="P29" s="60"/>
      <c r="Q29" s="30"/>
    </row>
    <row r="30" customFormat="false" ht="16.5" hidden="false" customHeight="true" outlineLevel="0" collapsed="false">
      <c r="A30" s="49" t="s">
        <v>63</v>
      </c>
      <c r="B30" s="50"/>
      <c r="C30" s="50"/>
      <c r="D30" s="51"/>
      <c r="E30" s="50"/>
      <c r="F30" s="50"/>
      <c r="G30" s="51"/>
      <c r="H30" s="52"/>
      <c r="I30" s="53"/>
      <c r="J30" s="54"/>
      <c r="K30" s="53"/>
      <c r="L30" s="44" t="n">
        <f aca="false">SUM(L28:L29)</f>
        <v>8000</v>
      </c>
      <c r="P30" s="60"/>
      <c r="Q30" s="30"/>
    </row>
    <row r="31" customFormat="false" ht="12.75" hidden="false" customHeight="true" outlineLevel="0" collapsed="false">
      <c r="A31" s="60"/>
      <c r="E31" s="56"/>
      <c r="F31" s="56"/>
      <c r="G31" s="56"/>
      <c r="H31" s="56"/>
      <c r="I31" s="56"/>
      <c r="J31" s="57"/>
      <c r="K31" s="56"/>
      <c r="L31" s="58"/>
      <c r="P31" s="60"/>
      <c r="Q31" s="30"/>
    </row>
    <row r="32" customFormat="false" ht="27.95" hidden="false" customHeight="true" outlineLevel="0" collapsed="false">
      <c r="A32" s="61" t="s">
        <v>64</v>
      </c>
      <c r="B32" s="62"/>
      <c r="C32" s="62"/>
      <c r="D32" s="40"/>
      <c r="E32" s="63"/>
      <c r="F32" s="63"/>
      <c r="G32" s="64"/>
      <c r="H32" s="63"/>
      <c r="I32" s="63"/>
      <c r="J32" s="65"/>
      <c r="K32" s="63"/>
      <c r="L32" s="44" t="n">
        <f aca="false">+L23+L27+L30</f>
        <v>43600</v>
      </c>
      <c r="M32" s="45"/>
      <c r="N32" s="45"/>
      <c r="O32" s="45"/>
      <c r="P32" s="93"/>
      <c r="Q32" s="46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</row>
    <row r="33" customFormat="false" ht="27.95" hidden="false" customHeight="true" outlineLevel="0" collapsed="false">
      <c r="A33" s="67"/>
      <c r="B33" s="68"/>
      <c r="C33" s="68"/>
      <c r="D33" s="69"/>
      <c r="E33" s="70"/>
      <c r="F33" s="70"/>
      <c r="G33" s="71"/>
      <c r="H33" s="70"/>
      <c r="I33" s="70"/>
      <c r="J33" s="72"/>
      <c r="K33" s="70"/>
      <c r="L33" s="73"/>
      <c r="M33" s="74"/>
      <c r="N33" s="74"/>
      <c r="O33" s="74"/>
      <c r="P33" s="94"/>
      <c r="Q33" s="95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</row>
    <row r="34" customFormat="false" ht="51" hidden="true" customHeight="true" outlineLevel="0" collapsed="false">
      <c r="A34" s="23" t="s">
        <v>57</v>
      </c>
      <c r="B34" s="24"/>
      <c r="C34" s="25" t="s">
        <v>33</v>
      </c>
      <c r="E34" s="25" t="s">
        <v>59</v>
      </c>
      <c r="F34" s="25" t="s">
        <v>60</v>
      </c>
      <c r="G34" s="2"/>
      <c r="H34" s="26" t="s">
        <v>65</v>
      </c>
      <c r="I34" s="27"/>
      <c r="J34" s="28" t="n">
        <v>0.7</v>
      </c>
      <c r="K34" s="27"/>
      <c r="L34" s="29" t="n">
        <v>8000</v>
      </c>
      <c r="M34" s="2"/>
      <c r="N34" s="2"/>
      <c r="O34" s="2"/>
      <c r="P34" s="92" t="s">
        <v>62</v>
      </c>
      <c r="Q34" s="32"/>
      <c r="S34" s="26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52.5" hidden="true" customHeight="true" outlineLevel="0" collapsed="false">
      <c r="A35" s="23" t="s">
        <v>66</v>
      </c>
      <c r="B35" s="24"/>
      <c r="C35" s="25" t="s">
        <v>33</v>
      </c>
      <c r="E35" s="25" t="s">
        <v>67</v>
      </c>
      <c r="F35" s="25" t="s">
        <v>16</v>
      </c>
      <c r="G35" s="2"/>
      <c r="H35" s="26" t="s">
        <v>68</v>
      </c>
      <c r="I35" s="27"/>
      <c r="J35" s="28"/>
      <c r="K35" s="27"/>
      <c r="L35" s="29" t="n">
        <v>5000</v>
      </c>
      <c r="M35" s="2"/>
      <c r="N35" s="2"/>
      <c r="O35" s="2"/>
      <c r="P35" s="92" t="s">
        <v>69</v>
      </c>
      <c r="Q35" s="32"/>
      <c r="S35" s="26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13</v>
      </c>
      <c r="B36" s="24"/>
      <c r="C36" s="25" t="s">
        <v>33</v>
      </c>
      <c r="E36" s="25" t="s">
        <v>15</v>
      </c>
      <c r="F36" s="25" t="s">
        <v>16</v>
      </c>
      <c r="G36" s="2"/>
      <c r="H36" s="26" t="s">
        <v>70</v>
      </c>
      <c r="I36" s="27"/>
      <c r="J36" s="28"/>
      <c r="K36" s="27"/>
      <c r="L36" s="29" t="n">
        <v>3000</v>
      </c>
      <c r="M36" s="2"/>
      <c r="N36" s="2"/>
      <c r="O36" s="2"/>
      <c r="P36" s="91"/>
      <c r="Q36" s="3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71</v>
      </c>
      <c r="B37" s="24"/>
      <c r="C37" s="25" t="s">
        <v>33</v>
      </c>
      <c r="E37" s="25" t="s">
        <v>72</v>
      </c>
      <c r="F37" s="25" t="s">
        <v>30</v>
      </c>
      <c r="G37" s="2"/>
      <c r="H37" s="26" t="s">
        <v>73</v>
      </c>
      <c r="I37" s="27"/>
      <c r="J37" s="28"/>
      <c r="K37" s="27"/>
      <c r="L37" s="29" t="n">
        <v>2509</v>
      </c>
      <c r="P37" s="60"/>
      <c r="Q37" s="30"/>
    </row>
    <row r="38" customFormat="false" ht="52.5" hidden="true" customHeight="true" outlineLevel="0" collapsed="false">
      <c r="A38" s="23" t="s">
        <v>74</v>
      </c>
      <c r="B38" s="24"/>
      <c r="C38" s="25" t="s">
        <v>33</v>
      </c>
      <c r="E38" s="25" t="s">
        <v>75</v>
      </c>
      <c r="F38" s="25" t="s">
        <v>75</v>
      </c>
      <c r="G38" s="2"/>
      <c r="H38" s="26" t="s">
        <v>76</v>
      </c>
      <c r="I38" s="27"/>
      <c r="J38" s="28"/>
      <c r="K38" s="27"/>
      <c r="L38" s="29" t="n">
        <f aca="false">1678+175+4+234+50+8+18+13+9+8+16+17+8+1+50+3+55+1+5+1+50</f>
        <v>2404</v>
      </c>
      <c r="M38" s="2"/>
      <c r="N38" s="2"/>
      <c r="O38" s="2"/>
      <c r="P38" s="26"/>
      <c r="Q38" s="32"/>
      <c r="R38" s="76"/>
      <c r="S38" s="26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77</v>
      </c>
      <c r="B39" s="24"/>
      <c r="C39" s="25" t="s">
        <v>33</v>
      </c>
      <c r="E39" s="25" t="s">
        <v>40</v>
      </c>
      <c r="F39" s="25" t="s">
        <v>30</v>
      </c>
      <c r="G39" s="2"/>
      <c r="H39" s="26" t="s">
        <v>78</v>
      </c>
      <c r="I39" s="27"/>
      <c r="J39" s="28"/>
      <c r="K39" s="27"/>
      <c r="L39" s="29" t="n">
        <v>1300</v>
      </c>
      <c r="M39" s="2"/>
      <c r="N39" s="2"/>
      <c r="O39" s="2"/>
      <c r="P39" s="91"/>
      <c r="Q39" s="3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71</v>
      </c>
      <c r="B40" s="24"/>
      <c r="C40" s="25" t="s">
        <v>33</v>
      </c>
      <c r="E40" s="25" t="s">
        <v>72</v>
      </c>
      <c r="F40" s="25" t="s">
        <v>30</v>
      </c>
      <c r="G40" s="2"/>
      <c r="H40" s="26" t="s">
        <v>79</v>
      </c>
      <c r="I40" s="27"/>
      <c r="J40" s="28"/>
      <c r="K40" s="27"/>
      <c r="L40" s="29" t="n">
        <v>1000</v>
      </c>
      <c r="M40" s="2"/>
      <c r="N40" s="2"/>
      <c r="O40" s="2"/>
      <c r="P40" s="91"/>
      <c r="Q40" s="3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80</v>
      </c>
      <c r="B41" s="24"/>
      <c r="C41" s="25" t="s">
        <v>33</v>
      </c>
      <c r="E41" s="25" t="s">
        <v>81</v>
      </c>
      <c r="F41" s="25" t="s">
        <v>16</v>
      </c>
      <c r="G41" s="2"/>
      <c r="H41" s="26" t="s">
        <v>82</v>
      </c>
      <c r="I41" s="27"/>
      <c r="J41" s="28"/>
      <c r="K41" s="27"/>
      <c r="L41" s="29" t="n">
        <f aca="false">686+15</f>
        <v>701</v>
      </c>
      <c r="M41" s="2"/>
      <c r="N41" s="2"/>
      <c r="O41" s="2"/>
      <c r="P41" s="91"/>
      <c r="Q41" s="3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true" customHeight="true" outlineLevel="0" collapsed="false">
      <c r="A42" s="23" t="s">
        <v>83</v>
      </c>
      <c r="B42" s="24"/>
      <c r="C42" s="25" t="s">
        <v>33</v>
      </c>
      <c r="E42" s="25" t="s">
        <v>84</v>
      </c>
      <c r="F42" s="25" t="s">
        <v>26</v>
      </c>
      <c r="G42" s="2"/>
      <c r="H42" s="26" t="s">
        <v>85</v>
      </c>
      <c r="I42" s="27"/>
      <c r="J42" s="28"/>
      <c r="K42" s="27"/>
      <c r="L42" s="29" t="n">
        <v>600</v>
      </c>
      <c r="M42" s="2"/>
      <c r="N42" s="2"/>
      <c r="O42" s="2"/>
      <c r="P42" s="91"/>
      <c r="Q42" s="3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27.95" hidden="true" customHeight="true" outlineLevel="0" collapsed="false">
      <c r="A43" s="23" t="s">
        <v>86</v>
      </c>
      <c r="B43" s="24"/>
      <c r="C43" s="25" t="s">
        <v>33</v>
      </c>
      <c r="E43" s="25" t="s">
        <v>87</v>
      </c>
      <c r="F43" s="25" t="s">
        <v>16</v>
      </c>
      <c r="G43" s="2"/>
      <c r="H43" s="26" t="s">
        <v>88</v>
      </c>
      <c r="I43" s="27"/>
      <c r="J43" s="28"/>
      <c r="K43" s="27"/>
      <c r="L43" s="29" t="n">
        <v>500</v>
      </c>
      <c r="M43" s="2"/>
      <c r="N43" s="2"/>
      <c r="O43" s="2"/>
      <c r="P43" s="91"/>
      <c r="Q43" s="3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true" customHeight="true" outlineLevel="0" collapsed="false">
      <c r="A44" s="23" t="s">
        <v>89</v>
      </c>
      <c r="B44" s="24"/>
      <c r="C44" s="25" t="s">
        <v>33</v>
      </c>
      <c r="E44" s="25" t="s">
        <v>29</v>
      </c>
      <c r="F44" s="25" t="s">
        <v>30</v>
      </c>
      <c r="G44" s="2"/>
      <c r="H44" s="26" t="s">
        <v>90</v>
      </c>
      <c r="I44" s="27"/>
      <c r="J44" s="28"/>
      <c r="K44" s="27"/>
      <c r="L44" s="29" t="n">
        <v>500</v>
      </c>
      <c r="M44" s="2"/>
      <c r="N44" s="2"/>
      <c r="O44" s="2"/>
      <c r="P44" s="91"/>
      <c r="Q44" s="3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27.95" hidden="true" customHeight="true" outlineLevel="0" collapsed="false">
      <c r="A45" s="23" t="s">
        <v>77</v>
      </c>
      <c r="B45" s="24"/>
      <c r="C45" s="25" t="s">
        <v>33</v>
      </c>
      <c r="E45" s="25" t="s">
        <v>40</v>
      </c>
      <c r="F45" s="25" t="s">
        <v>30</v>
      </c>
      <c r="G45" s="2"/>
      <c r="H45" s="26" t="s">
        <v>91</v>
      </c>
      <c r="I45" s="27"/>
      <c r="J45" s="28"/>
      <c r="K45" s="27"/>
      <c r="L45" s="29" t="n">
        <v>384</v>
      </c>
      <c r="M45" s="2"/>
      <c r="N45" s="2"/>
      <c r="O45" s="2"/>
      <c r="P45" s="91"/>
      <c r="Q45" s="3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27.95" hidden="true" customHeight="true" outlineLevel="0" collapsed="false">
      <c r="A46" s="23" t="s">
        <v>92</v>
      </c>
      <c r="B46" s="24"/>
      <c r="C46" s="25" t="s">
        <v>33</v>
      </c>
      <c r="E46" s="25" t="s">
        <v>93</v>
      </c>
      <c r="F46" s="25" t="s">
        <v>30</v>
      </c>
      <c r="G46" s="2"/>
      <c r="H46" s="26" t="s">
        <v>92</v>
      </c>
      <c r="I46" s="27"/>
      <c r="J46" s="28"/>
      <c r="K46" s="27"/>
      <c r="L46" s="77" t="n">
        <v>-250</v>
      </c>
      <c r="M46" s="2"/>
      <c r="N46" s="2"/>
      <c r="O46" s="2"/>
      <c r="P46" s="91"/>
      <c r="Q46" s="3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95" hidden="false" customHeight="true" outlineLevel="0" collapsed="false">
      <c r="A47" s="61" t="s">
        <v>94</v>
      </c>
      <c r="B47" s="62"/>
      <c r="C47" s="62"/>
      <c r="D47" s="40"/>
      <c r="E47" s="63"/>
      <c r="F47" s="63"/>
      <c r="G47" s="64"/>
      <c r="H47" s="63"/>
      <c r="I47" s="63"/>
      <c r="J47" s="65"/>
      <c r="K47" s="63"/>
      <c r="L47" s="44" t="n">
        <f aca="false">SUM(L34:L46)</f>
        <v>25648</v>
      </c>
      <c r="M47" s="45"/>
      <c r="N47" s="45"/>
      <c r="O47" s="45"/>
      <c r="P47" s="93"/>
      <c r="Q47" s="46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</row>
    <row r="48" customFormat="false" ht="27.75" hidden="false" customHeight="true" outlineLevel="0" collapsed="false">
      <c r="A48" s="23" t="s">
        <v>75</v>
      </c>
      <c r="B48" s="24"/>
      <c r="C48" s="25" t="s">
        <v>14</v>
      </c>
      <c r="E48" s="25" t="s">
        <v>75</v>
      </c>
      <c r="F48" s="25" t="s">
        <v>75</v>
      </c>
      <c r="G48" s="2"/>
      <c r="H48" s="26" t="s">
        <v>164</v>
      </c>
      <c r="I48" s="27"/>
      <c r="J48" s="28"/>
      <c r="K48" s="27"/>
      <c r="L48" s="29" t="n">
        <v>871</v>
      </c>
      <c r="M48" s="2"/>
      <c r="N48" s="2"/>
      <c r="O48" s="2"/>
      <c r="P48" s="92"/>
      <c r="Q48" s="32"/>
      <c r="S48" s="26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7.75" hidden="false" customHeight="true" outlineLevel="0" collapsed="false">
      <c r="A49" s="23" t="s">
        <v>80</v>
      </c>
      <c r="B49" s="24"/>
      <c r="C49" s="25" t="s">
        <v>14</v>
      </c>
      <c r="E49" s="25"/>
      <c r="F49" s="25" t="s">
        <v>16</v>
      </c>
      <c r="G49" s="2"/>
      <c r="H49" s="26" t="s">
        <v>158</v>
      </c>
      <c r="I49" s="27"/>
      <c r="J49" s="28"/>
      <c r="K49" s="27"/>
      <c r="L49" s="89" t="n">
        <v>-701</v>
      </c>
      <c r="M49" s="2"/>
      <c r="N49" s="2"/>
      <c r="O49" s="2"/>
      <c r="P49" s="92"/>
      <c r="Q49" s="32"/>
      <c r="S49" s="26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6.25" hidden="false" customHeight="true" outlineLevel="0" collapsed="false">
      <c r="A50" s="23" t="s">
        <v>92</v>
      </c>
      <c r="B50" s="24"/>
      <c r="C50" s="25" t="s">
        <v>14</v>
      </c>
      <c r="E50" s="25" t="s">
        <v>93</v>
      </c>
      <c r="F50" s="25" t="s">
        <v>30</v>
      </c>
      <c r="G50" s="2"/>
      <c r="H50" s="26" t="s">
        <v>159</v>
      </c>
      <c r="I50" s="27"/>
      <c r="J50" s="28"/>
      <c r="K50" s="27"/>
      <c r="L50" s="89" t="n">
        <v>-250</v>
      </c>
      <c r="M50" s="2"/>
      <c r="N50" s="2"/>
      <c r="O50" s="2"/>
      <c r="P50" s="92"/>
      <c r="Q50" s="32"/>
      <c r="S50" s="26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95" hidden="false" customHeight="true" outlineLevel="0" collapsed="false">
      <c r="A51" s="61" t="s">
        <v>99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SUM(L48:L50)</f>
        <v>-80</v>
      </c>
      <c r="M51" s="45"/>
      <c r="N51" s="45"/>
      <c r="O51" s="45"/>
      <c r="P51" s="93"/>
      <c r="Q51" s="46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27.95" hidden="false" customHeight="true" outlineLevel="0" collapsed="false">
      <c r="A52" s="61" t="s">
        <v>100</v>
      </c>
      <c r="B52" s="62"/>
      <c r="C52" s="62"/>
      <c r="D52" s="40"/>
      <c r="E52" s="63"/>
      <c r="F52" s="63"/>
      <c r="G52" s="64"/>
      <c r="H52" s="63"/>
      <c r="I52" s="63"/>
      <c r="J52" s="65"/>
      <c r="K52" s="63"/>
      <c r="L52" s="44" t="n">
        <f aca="false">+L47+L51</f>
        <v>25568</v>
      </c>
      <c r="M52" s="45"/>
      <c r="N52" s="45"/>
      <c r="O52" s="45"/>
      <c r="P52" s="93"/>
      <c r="Q52" s="66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38.25" hidden="true" customHeight="true" outlineLevel="0" collapsed="false">
      <c r="A53" s="78" t="s">
        <v>101</v>
      </c>
      <c r="B53" s="79"/>
      <c r="C53" s="80" t="s">
        <v>14</v>
      </c>
      <c r="D53" s="81"/>
      <c r="E53" s="80" t="s">
        <v>15</v>
      </c>
      <c r="F53" s="80" t="s">
        <v>30</v>
      </c>
      <c r="G53" s="81"/>
      <c r="H53" s="81" t="s">
        <v>102</v>
      </c>
      <c r="I53" s="79"/>
      <c r="J53" s="82"/>
      <c r="K53" s="79"/>
      <c r="L53" s="83" t="n">
        <v>10000</v>
      </c>
      <c r="M53" s="84"/>
      <c r="N53" s="84"/>
      <c r="O53" s="84"/>
      <c r="P53" s="85"/>
      <c r="Q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  <c r="J55" s="8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  <row r="64" customFormat="false" ht="27.95" hidden="false" customHeight="true" outlineLevel="0" collapsed="false">
      <c r="E64" s="56"/>
      <c r="F64" s="56"/>
      <c r="G6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9" activeCellId="0" sqref="A19:IV19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true" hidden="true" outlineLevel="0" max="17" min="17" style="1" width="65.85"/>
    <col collapsed="false" customWidth="false" hidden="false" outlineLevel="0" max="18" min="18" style="2" width="9.14"/>
    <col collapsed="false" customWidth="true" hidden="true" outlineLevel="0" max="19" min="19" style="2" width="9.06"/>
    <col collapsed="false" customWidth="false" hidden="false" outlineLevel="0" max="45" min="20" style="2" width="9.14"/>
    <col collapsed="false" customWidth="false" hidden="false" outlineLevel="0" max="257" min="4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165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51.75" hidden="false" customHeight="true" outlineLevel="0" collapsed="false">
      <c r="A11" s="23" t="s">
        <v>24</v>
      </c>
      <c r="B11" s="24"/>
      <c r="C11" s="25" t="s">
        <v>14</v>
      </c>
      <c r="E11" s="25" t="s">
        <v>25</v>
      </c>
      <c r="F11" s="25" t="s">
        <v>26</v>
      </c>
      <c r="G11" s="2"/>
      <c r="H11" s="26" t="s">
        <v>108</v>
      </c>
      <c r="I11" s="27"/>
      <c r="J11" s="28"/>
      <c r="K11" s="27"/>
      <c r="L11" s="29" t="n">
        <v>5000</v>
      </c>
      <c r="M11" s="2"/>
      <c r="N11" s="2"/>
      <c r="O11" s="2"/>
      <c r="P11" s="91"/>
      <c r="Q11" s="59" t="s">
        <v>144</v>
      </c>
      <c r="S11" s="26" t="s">
        <v>145</v>
      </c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53.25" hidden="false" customHeight="true" outlineLevel="0" collapsed="false">
      <c r="A12" s="23" t="s">
        <v>39</v>
      </c>
      <c r="B12" s="24"/>
      <c r="C12" s="25" t="s">
        <v>14</v>
      </c>
      <c r="E12" s="25" t="s">
        <v>40</v>
      </c>
      <c r="F12" s="25" t="s">
        <v>30</v>
      </c>
      <c r="G12" s="2"/>
      <c r="H12" s="26" t="s">
        <v>111</v>
      </c>
      <c r="I12" s="27"/>
      <c r="J12" s="28"/>
      <c r="K12" s="27"/>
      <c r="L12" s="29" t="n">
        <v>3000</v>
      </c>
      <c r="M12" s="2"/>
      <c r="N12" s="2"/>
      <c r="O12" s="2"/>
      <c r="P12" s="91"/>
      <c r="Q12" s="3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80.25" hidden="false" customHeight="true" outlineLevel="0" collapsed="false">
      <c r="A13" s="23" t="s">
        <v>32</v>
      </c>
      <c r="B13" s="24"/>
      <c r="C13" s="25" t="s">
        <v>14</v>
      </c>
      <c r="E13" s="25" t="s">
        <v>34</v>
      </c>
      <c r="F13" s="25" t="s">
        <v>35</v>
      </c>
      <c r="G13" s="2"/>
      <c r="H13" s="26" t="s">
        <v>36</v>
      </c>
      <c r="I13" s="27"/>
      <c r="J13" s="28"/>
      <c r="K13" s="27"/>
      <c r="L13" s="29" t="n">
        <v>3000</v>
      </c>
      <c r="M13" s="2"/>
      <c r="N13" s="2"/>
      <c r="O13" s="2"/>
      <c r="P13" s="23"/>
      <c r="Q13" s="3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71.25" hidden="false" customHeight="true" outlineLevel="0" collapsed="false">
      <c r="A14" s="23" t="s">
        <v>37</v>
      </c>
      <c r="B14" s="24"/>
      <c r="C14" s="25" t="s">
        <v>14</v>
      </c>
      <c r="E14" s="25" t="s">
        <v>29</v>
      </c>
      <c r="F14" s="25" t="s">
        <v>30</v>
      </c>
      <c r="G14" s="2"/>
      <c r="H14" s="26" t="s">
        <v>110</v>
      </c>
      <c r="I14" s="27"/>
      <c r="J14" s="28"/>
      <c r="K14" s="27"/>
      <c r="L14" s="29" t="n">
        <v>2500</v>
      </c>
      <c r="M14" s="2"/>
      <c r="N14" s="2"/>
      <c r="O14" s="2"/>
      <c r="P14" s="91"/>
      <c r="Q14" s="3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47.25" hidden="false" customHeight="true" outlineLevel="0" collapsed="false">
      <c r="A15" s="23" t="s">
        <v>113</v>
      </c>
      <c r="B15" s="27"/>
      <c r="C15" s="25" t="s">
        <v>14</v>
      </c>
      <c r="D15" s="47"/>
      <c r="E15" s="25" t="s">
        <v>93</v>
      </c>
      <c r="F15" s="25" t="s">
        <v>30</v>
      </c>
      <c r="G15" s="47"/>
      <c r="H15" s="47" t="s">
        <v>150</v>
      </c>
      <c r="I15" s="27"/>
      <c r="J15" s="28"/>
      <c r="K15" s="27"/>
      <c r="L15" s="29" t="n">
        <v>2100</v>
      </c>
      <c r="M15" s="2"/>
      <c r="N15" s="2"/>
      <c r="O15" s="2"/>
      <c r="P15" s="23" t="s">
        <v>21</v>
      </c>
      <c r="Q15" s="3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54.75" hidden="false" customHeight="true" outlineLevel="0" collapsed="false">
      <c r="A16" s="23" t="s">
        <v>146</v>
      </c>
      <c r="B16" s="27"/>
      <c r="C16" s="25" t="s">
        <v>14</v>
      </c>
      <c r="D16" s="47"/>
      <c r="E16" s="25" t="s">
        <v>147</v>
      </c>
      <c r="F16" s="25" t="s">
        <v>35</v>
      </c>
      <c r="G16" s="47"/>
      <c r="H16" s="47" t="s">
        <v>162</v>
      </c>
      <c r="I16" s="27"/>
      <c r="J16" s="28"/>
      <c r="K16" s="27"/>
      <c r="L16" s="29" t="n">
        <v>1000</v>
      </c>
      <c r="M16" s="2"/>
      <c r="N16" s="2"/>
      <c r="O16" s="2"/>
      <c r="P16" s="23"/>
      <c r="Q16" s="59" t="s">
        <v>149</v>
      </c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27.95" hidden="true" customHeight="true" outlineLevel="0" collapsed="false">
      <c r="A17" s="23" t="s">
        <v>152</v>
      </c>
      <c r="B17" s="24"/>
      <c r="C17" s="25" t="s">
        <v>14</v>
      </c>
      <c r="E17" s="25" t="s">
        <v>29</v>
      </c>
      <c r="F17" s="25" t="s">
        <v>30</v>
      </c>
      <c r="G17" s="2"/>
      <c r="H17" s="26" t="s">
        <v>153</v>
      </c>
      <c r="I17" s="27"/>
      <c r="J17" s="28"/>
      <c r="K17" s="27"/>
      <c r="L17" s="29" t="n">
        <v>0</v>
      </c>
      <c r="M17" s="2"/>
      <c r="N17" s="2"/>
      <c r="O17" s="2"/>
      <c r="P17" s="91"/>
      <c r="Q17" s="3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41.25" hidden="false" customHeight="true" outlineLevel="0" collapsed="false">
      <c r="A18" s="23" t="s">
        <v>48</v>
      </c>
      <c r="B18" s="24"/>
      <c r="C18" s="25" t="s">
        <v>14</v>
      </c>
      <c r="E18" s="25" t="s">
        <v>29</v>
      </c>
      <c r="F18" s="25" t="s">
        <v>30</v>
      </c>
      <c r="G18" s="2"/>
      <c r="H18" s="26" t="s">
        <v>116</v>
      </c>
      <c r="I18" s="27"/>
      <c r="J18" s="28"/>
      <c r="K18" s="27"/>
      <c r="L18" s="29" t="n">
        <v>1000</v>
      </c>
      <c r="M18" s="2"/>
      <c r="N18" s="2"/>
      <c r="O18" s="2"/>
      <c r="P18" s="91"/>
      <c r="Q18" s="3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65.25" hidden="false" customHeight="true" outlineLevel="0" collapsed="false">
      <c r="A19" s="23" t="s">
        <v>50</v>
      </c>
      <c r="B19" s="27"/>
      <c r="C19" s="25" t="s">
        <v>14</v>
      </c>
      <c r="D19" s="47"/>
      <c r="E19" s="25" t="s">
        <v>51</v>
      </c>
      <c r="F19" s="25" t="s">
        <v>30</v>
      </c>
      <c r="G19" s="47"/>
      <c r="H19" s="47" t="s">
        <v>154</v>
      </c>
      <c r="I19" s="27"/>
      <c r="J19" s="28"/>
      <c r="K19" s="27"/>
      <c r="L19" s="29" t="n">
        <v>750</v>
      </c>
      <c r="M19" s="2"/>
      <c r="N19" s="2"/>
      <c r="O19" s="2"/>
      <c r="P19" s="23" t="s">
        <v>21</v>
      </c>
      <c r="Q19" s="3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41.25" hidden="false" customHeight="true" outlineLevel="0" collapsed="false">
      <c r="A20" s="23" t="s">
        <v>50</v>
      </c>
      <c r="B20" s="24"/>
      <c r="C20" s="25" t="s">
        <v>14</v>
      </c>
      <c r="E20" s="25" t="s">
        <v>53</v>
      </c>
      <c r="F20" s="25" t="s">
        <v>30</v>
      </c>
      <c r="G20" s="2"/>
      <c r="H20" s="26" t="s">
        <v>118</v>
      </c>
      <c r="I20" s="27"/>
      <c r="J20" s="28"/>
      <c r="K20" s="27"/>
      <c r="L20" s="29" t="n">
        <v>250</v>
      </c>
      <c r="M20" s="2"/>
      <c r="N20" s="2"/>
      <c r="O20" s="2"/>
      <c r="P20" s="91"/>
      <c r="Q20" s="3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11.25" hidden="false" customHeight="true" outlineLevel="0" collapsed="false">
      <c r="A21" s="33"/>
      <c r="B21" s="34"/>
      <c r="C21" s="34"/>
      <c r="E21" s="21"/>
      <c r="F21" s="21"/>
      <c r="H21" s="21"/>
      <c r="I21" s="35"/>
      <c r="J21" s="36"/>
      <c r="K21" s="35"/>
      <c r="L21" s="37"/>
      <c r="P21" s="60"/>
      <c r="Q21" s="30"/>
    </row>
    <row r="22" customFormat="false" ht="27.95" hidden="false" customHeight="true" outlineLevel="0" collapsed="false">
      <c r="A22" s="49" t="s">
        <v>55</v>
      </c>
      <c r="B22" s="50"/>
      <c r="C22" s="50"/>
      <c r="D22" s="51"/>
      <c r="E22" s="50"/>
      <c r="F22" s="50"/>
      <c r="G22" s="51"/>
      <c r="H22" s="52"/>
      <c r="I22" s="53"/>
      <c r="J22" s="54"/>
      <c r="K22" s="53"/>
      <c r="L22" s="44" t="n">
        <f aca="false">SUM(L11:L21)</f>
        <v>18600</v>
      </c>
      <c r="P22" s="60"/>
      <c r="Q22" s="30"/>
    </row>
    <row r="23" customFormat="false" ht="27.95" hidden="false" customHeight="true" outlineLevel="0" collapsed="false">
      <c r="A23" s="23" t="s">
        <v>152</v>
      </c>
      <c r="B23" s="24"/>
      <c r="C23" s="25" t="s">
        <v>155</v>
      </c>
      <c r="E23" s="25" t="s">
        <v>29</v>
      </c>
      <c r="F23" s="25" t="s">
        <v>30</v>
      </c>
      <c r="G23" s="2"/>
      <c r="H23" s="26" t="s">
        <v>163</v>
      </c>
      <c r="I23" s="27"/>
      <c r="J23" s="28"/>
      <c r="K23" s="27"/>
      <c r="L23" s="29" t="n">
        <v>3500</v>
      </c>
      <c r="M23" s="2"/>
      <c r="N23" s="2"/>
      <c r="O23" s="2"/>
      <c r="P23" s="91"/>
      <c r="Q23" s="3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80.25" hidden="false" customHeight="true" outlineLevel="0" collapsed="false">
      <c r="A24" s="23" t="s">
        <v>45</v>
      </c>
      <c r="B24" s="24"/>
      <c r="C24" s="25" t="s">
        <v>155</v>
      </c>
      <c r="E24" s="25" t="s">
        <v>46</v>
      </c>
      <c r="F24" s="25" t="s">
        <v>30</v>
      </c>
      <c r="G24" s="2"/>
      <c r="H24" s="26" t="s">
        <v>115</v>
      </c>
      <c r="I24" s="27"/>
      <c r="J24" s="28"/>
      <c r="K24" s="27"/>
      <c r="L24" s="29" t="n">
        <v>2000</v>
      </c>
      <c r="M24" s="2"/>
      <c r="N24" s="2"/>
      <c r="O24" s="2"/>
      <c r="P24" s="91"/>
      <c r="Q24" s="59" t="s">
        <v>151</v>
      </c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11.25" hidden="false" customHeight="true" outlineLevel="0" collapsed="false">
      <c r="A25" s="55"/>
      <c r="E25" s="56"/>
      <c r="F25" s="56"/>
      <c r="G25" s="56"/>
      <c r="H25" s="56"/>
      <c r="I25" s="56"/>
      <c r="J25" s="57"/>
      <c r="K25" s="56"/>
      <c r="L25" s="58"/>
      <c r="P25" s="60"/>
      <c r="Q25" s="30"/>
    </row>
    <row r="26" customFormat="false" ht="16.5" hidden="false" customHeight="true" outlineLevel="0" collapsed="false">
      <c r="A26" s="49" t="s">
        <v>56</v>
      </c>
      <c r="B26" s="50"/>
      <c r="C26" s="50"/>
      <c r="D26" s="51"/>
      <c r="E26" s="50"/>
      <c r="F26" s="50"/>
      <c r="G26" s="51"/>
      <c r="H26" s="52"/>
      <c r="I26" s="53"/>
      <c r="J26" s="54"/>
      <c r="K26" s="53"/>
      <c r="L26" s="44" t="n">
        <f aca="false">SUM(L23:L25)</f>
        <v>5500</v>
      </c>
      <c r="P26" s="60"/>
      <c r="Q26" s="30"/>
    </row>
    <row r="27" customFormat="false" ht="53.25" hidden="false" customHeight="true" outlineLevel="0" collapsed="false">
      <c r="A27" s="23" t="s">
        <v>18</v>
      </c>
      <c r="B27" s="27"/>
      <c r="C27" s="25" t="s">
        <v>58</v>
      </c>
      <c r="D27" s="47"/>
      <c r="E27" s="25" t="s">
        <v>19</v>
      </c>
      <c r="F27" s="25" t="s">
        <v>16</v>
      </c>
      <c r="G27" s="47"/>
      <c r="H27" s="47" t="s">
        <v>20</v>
      </c>
      <c r="I27" s="27"/>
      <c r="J27" s="28"/>
      <c r="K27" s="27"/>
      <c r="L27" s="29" t="n">
        <v>9000</v>
      </c>
      <c r="M27" s="2"/>
      <c r="N27" s="2"/>
      <c r="O27" s="2"/>
      <c r="P27" s="23" t="s">
        <v>21</v>
      </c>
      <c r="Q27" s="90" t="s">
        <v>21</v>
      </c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51" hidden="false" customHeight="true" outlineLevel="0" collapsed="false">
      <c r="A28" s="23" t="s">
        <v>57</v>
      </c>
      <c r="B28" s="24"/>
      <c r="C28" s="25" t="s">
        <v>58</v>
      </c>
      <c r="E28" s="25" t="s">
        <v>59</v>
      </c>
      <c r="F28" s="25" t="s">
        <v>60</v>
      </c>
      <c r="G28" s="2"/>
      <c r="H28" s="26" t="s">
        <v>61</v>
      </c>
      <c r="I28" s="27"/>
      <c r="J28" s="28" t="n">
        <v>0.7</v>
      </c>
      <c r="K28" s="27"/>
      <c r="L28" s="29" t="n">
        <v>1000</v>
      </c>
      <c r="M28" s="2"/>
      <c r="N28" s="2"/>
      <c r="O28" s="2"/>
      <c r="P28" s="92" t="s">
        <v>62</v>
      </c>
      <c r="Q28" s="32"/>
      <c r="S28" s="26"/>
    </row>
    <row r="29" customFormat="false" ht="12.75" hidden="false" customHeight="true" outlineLevel="0" collapsed="false">
      <c r="A29" s="60"/>
      <c r="E29" s="56"/>
      <c r="F29" s="56"/>
      <c r="G29" s="56"/>
      <c r="H29" s="56"/>
      <c r="I29" s="56"/>
      <c r="J29" s="57"/>
      <c r="K29" s="56"/>
      <c r="L29" s="58"/>
      <c r="P29" s="60"/>
      <c r="Q29" s="30"/>
    </row>
    <row r="30" customFormat="false" ht="16.5" hidden="false" customHeight="true" outlineLevel="0" collapsed="false">
      <c r="A30" s="49" t="s">
        <v>63</v>
      </c>
      <c r="B30" s="50"/>
      <c r="C30" s="50"/>
      <c r="D30" s="51"/>
      <c r="E30" s="50"/>
      <c r="F30" s="50"/>
      <c r="G30" s="51"/>
      <c r="H30" s="52"/>
      <c r="I30" s="53"/>
      <c r="J30" s="54"/>
      <c r="K30" s="53"/>
      <c r="L30" s="44" t="n">
        <f aca="false">SUM(L27:L29)</f>
        <v>10000</v>
      </c>
      <c r="P30" s="60"/>
      <c r="Q30" s="30"/>
    </row>
    <row r="31" customFormat="false" ht="12.75" hidden="false" customHeight="true" outlineLevel="0" collapsed="false">
      <c r="A31" s="60"/>
      <c r="E31" s="56"/>
      <c r="F31" s="56"/>
      <c r="G31" s="56"/>
      <c r="H31" s="56"/>
      <c r="I31" s="56"/>
      <c r="J31" s="57"/>
      <c r="K31" s="56"/>
      <c r="L31" s="58"/>
      <c r="P31" s="60"/>
      <c r="Q31" s="30"/>
    </row>
    <row r="32" customFormat="false" ht="27.95" hidden="false" customHeight="true" outlineLevel="0" collapsed="false">
      <c r="A32" s="61" t="s">
        <v>64</v>
      </c>
      <c r="B32" s="62"/>
      <c r="C32" s="62"/>
      <c r="D32" s="40"/>
      <c r="E32" s="63"/>
      <c r="F32" s="63"/>
      <c r="G32" s="64"/>
      <c r="H32" s="63"/>
      <c r="I32" s="63"/>
      <c r="J32" s="65"/>
      <c r="K32" s="63"/>
      <c r="L32" s="44" t="n">
        <f aca="false">+L22+L26+L30</f>
        <v>34100</v>
      </c>
      <c r="M32" s="45"/>
      <c r="N32" s="45"/>
      <c r="O32" s="45"/>
      <c r="P32" s="93"/>
      <c r="Q32" s="46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</row>
    <row r="33" customFormat="false" ht="27.95" hidden="false" customHeight="true" outlineLevel="0" collapsed="false">
      <c r="A33" s="67"/>
      <c r="B33" s="68"/>
      <c r="C33" s="68"/>
      <c r="D33" s="69"/>
      <c r="E33" s="70"/>
      <c r="F33" s="70"/>
      <c r="G33" s="71"/>
      <c r="H33" s="70"/>
      <c r="I33" s="70"/>
      <c r="J33" s="72"/>
      <c r="K33" s="70"/>
      <c r="L33" s="73"/>
      <c r="M33" s="74"/>
      <c r="N33" s="74"/>
      <c r="O33" s="74"/>
      <c r="P33" s="94"/>
      <c r="Q33" s="95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</row>
    <row r="34" customFormat="false" ht="51" hidden="true" customHeight="true" outlineLevel="0" collapsed="false">
      <c r="A34" s="23" t="s">
        <v>57</v>
      </c>
      <c r="B34" s="24"/>
      <c r="C34" s="25" t="s">
        <v>33</v>
      </c>
      <c r="E34" s="25" t="s">
        <v>59</v>
      </c>
      <c r="F34" s="25" t="s">
        <v>60</v>
      </c>
      <c r="G34" s="2"/>
      <c r="H34" s="26" t="s">
        <v>65</v>
      </c>
      <c r="I34" s="27"/>
      <c r="J34" s="28" t="n">
        <v>0.7</v>
      </c>
      <c r="K34" s="27"/>
      <c r="L34" s="29" t="n">
        <v>8000</v>
      </c>
      <c r="M34" s="2"/>
      <c r="N34" s="2"/>
      <c r="O34" s="2"/>
      <c r="P34" s="92" t="s">
        <v>62</v>
      </c>
      <c r="Q34" s="32"/>
      <c r="S34" s="26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52.5" hidden="true" customHeight="true" outlineLevel="0" collapsed="false">
      <c r="A35" s="23" t="s">
        <v>66</v>
      </c>
      <c r="B35" s="24"/>
      <c r="C35" s="25" t="s">
        <v>33</v>
      </c>
      <c r="E35" s="25" t="s">
        <v>67</v>
      </c>
      <c r="F35" s="25" t="s">
        <v>16</v>
      </c>
      <c r="G35" s="2"/>
      <c r="H35" s="26" t="s">
        <v>68</v>
      </c>
      <c r="I35" s="27"/>
      <c r="J35" s="28"/>
      <c r="K35" s="27"/>
      <c r="L35" s="29" t="n">
        <v>5000</v>
      </c>
      <c r="M35" s="2"/>
      <c r="N35" s="2"/>
      <c r="O35" s="2"/>
      <c r="P35" s="92" t="s">
        <v>69</v>
      </c>
      <c r="Q35" s="32"/>
      <c r="S35" s="26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13</v>
      </c>
      <c r="B36" s="24"/>
      <c r="C36" s="25" t="s">
        <v>33</v>
      </c>
      <c r="E36" s="25" t="s">
        <v>15</v>
      </c>
      <c r="F36" s="25" t="s">
        <v>16</v>
      </c>
      <c r="G36" s="2"/>
      <c r="H36" s="26" t="s">
        <v>70</v>
      </c>
      <c r="I36" s="27"/>
      <c r="J36" s="28"/>
      <c r="K36" s="27"/>
      <c r="L36" s="29" t="n">
        <v>3000</v>
      </c>
      <c r="M36" s="2"/>
      <c r="N36" s="2"/>
      <c r="O36" s="2"/>
      <c r="P36" s="91"/>
      <c r="Q36" s="3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71</v>
      </c>
      <c r="B37" s="24"/>
      <c r="C37" s="25" t="s">
        <v>33</v>
      </c>
      <c r="E37" s="25" t="s">
        <v>72</v>
      </c>
      <c r="F37" s="25" t="s">
        <v>30</v>
      </c>
      <c r="G37" s="2"/>
      <c r="H37" s="26" t="s">
        <v>73</v>
      </c>
      <c r="I37" s="27"/>
      <c r="J37" s="28"/>
      <c r="K37" s="27"/>
      <c r="L37" s="29" t="n">
        <v>2509</v>
      </c>
      <c r="P37" s="60"/>
      <c r="Q37" s="30"/>
    </row>
    <row r="38" customFormat="false" ht="52.5" hidden="true" customHeight="true" outlineLevel="0" collapsed="false">
      <c r="A38" s="23" t="s">
        <v>74</v>
      </c>
      <c r="B38" s="24"/>
      <c r="C38" s="25" t="s">
        <v>33</v>
      </c>
      <c r="E38" s="25" t="s">
        <v>75</v>
      </c>
      <c r="F38" s="25" t="s">
        <v>75</v>
      </c>
      <c r="G38" s="2"/>
      <c r="H38" s="26" t="s">
        <v>76</v>
      </c>
      <c r="I38" s="27"/>
      <c r="J38" s="28"/>
      <c r="K38" s="27"/>
      <c r="L38" s="29" t="n">
        <f aca="false">1678+175+4+234+50+8+18+13+9+8+16+17+8+1+50+3+55+1+5+1+50</f>
        <v>2404</v>
      </c>
      <c r="M38" s="2"/>
      <c r="N38" s="2"/>
      <c r="O38" s="2"/>
      <c r="P38" s="26"/>
      <c r="Q38" s="32"/>
      <c r="R38" s="76"/>
      <c r="S38" s="26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77</v>
      </c>
      <c r="B39" s="24"/>
      <c r="C39" s="25" t="s">
        <v>33</v>
      </c>
      <c r="E39" s="25" t="s">
        <v>40</v>
      </c>
      <c r="F39" s="25" t="s">
        <v>30</v>
      </c>
      <c r="G39" s="2"/>
      <c r="H39" s="26" t="s">
        <v>78</v>
      </c>
      <c r="I39" s="27"/>
      <c r="J39" s="28"/>
      <c r="K39" s="27"/>
      <c r="L39" s="29" t="n">
        <v>1300</v>
      </c>
      <c r="M39" s="2"/>
      <c r="N39" s="2"/>
      <c r="O39" s="2"/>
      <c r="P39" s="91"/>
      <c r="Q39" s="3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71</v>
      </c>
      <c r="B40" s="24"/>
      <c r="C40" s="25" t="s">
        <v>33</v>
      </c>
      <c r="E40" s="25" t="s">
        <v>72</v>
      </c>
      <c r="F40" s="25" t="s">
        <v>30</v>
      </c>
      <c r="G40" s="2"/>
      <c r="H40" s="26" t="s">
        <v>79</v>
      </c>
      <c r="I40" s="27"/>
      <c r="J40" s="28"/>
      <c r="K40" s="27"/>
      <c r="L40" s="29" t="n">
        <v>1000</v>
      </c>
      <c r="M40" s="2"/>
      <c r="N40" s="2"/>
      <c r="O40" s="2"/>
      <c r="P40" s="91"/>
      <c r="Q40" s="3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80</v>
      </c>
      <c r="B41" s="24"/>
      <c r="C41" s="25" t="s">
        <v>33</v>
      </c>
      <c r="E41" s="25" t="s">
        <v>81</v>
      </c>
      <c r="F41" s="25" t="s">
        <v>16</v>
      </c>
      <c r="G41" s="2"/>
      <c r="H41" s="26" t="s">
        <v>82</v>
      </c>
      <c r="I41" s="27"/>
      <c r="J41" s="28"/>
      <c r="K41" s="27"/>
      <c r="L41" s="29" t="n">
        <f aca="false">686+15</f>
        <v>701</v>
      </c>
      <c r="M41" s="2"/>
      <c r="N41" s="2"/>
      <c r="O41" s="2"/>
      <c r="P41" s="91"/>
      <c r="Q41" s="3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true" customHeight="true" outlineLevel="0" collapsed="false">
      <c r="A42" s="23" t="s">
        <v>83</v>
      </c>
      <c r="B42" s="24"/>
      <c r="C42" s="25" t="s">
        <v>33</v>
      </c>
      <c r="E42" s="25" t="s">
        <v>84</v>
      </c>
      <c r="F42" s="25" t="s">
        <v>26</v>
      </c>
      <c r="G42" s="2"/>
      <c r="H42" s="26" t="s">
        <v>85</v>
      </c>
      <c r="I42" s="27"/>
      <c r="J42" s="28"/>
      <c r="K42" s="27"/>
      <c r="L42" s="29" t="n">
        <v>600</v>
      </c>
      <c r="M42" s="2"/>
      <c r="N42" s="2"/>
      <c r="O42" s="2"/>
      <c r="P42" s="91"/>
      <c r="Q42" s="3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27.95" hidden="true" customHeight="true" outlineLevel="0" collapsed="false">
      <c r="A43" s="23" t="s">
        <v>86</v>
      </c>
      <c r="B43" s="24"/>
      <c r="C43" s="25" t="s">
        <v>33</v>
      </c>
      <c r="E43" s="25" t="s">
        <v>87</v>
      </c>
      <c r="F43" s="25" t="s">
        <v>16</v>
      </c>
      <c r="G43" s="2"/>
      <c r="H43" s="26" t="s">
        <v>88</v>
      </c>
      <c r="I43" s="27"/>
      <c r="J43" s="28"/>
      <c r="K43" s="27"/>
      <c r="L43" s="29" t="n">
        <v>500</v>
      </c>
      <c r="M43" s="2"/>
      <c r="N43" s="2"/>
      <c r="O43" s="2"/>
      <c r="P43" s="91"/>
      <c r="Q43" s="3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true" customHeight="true" outlineLevel="0" collapsed="false">
      <c r="A44" s="23" t="s">
        <v>89</v>
      </c>
      <c r="B44" s="24"/>
      <c r="C44" s="25" t="s">
        <v>33</v>
      </c>
      <c r="E44" s="25" t="s">
        <v>29</v>
      </c>
      <c r="F44" s="25" t="s">
        <v>30</v>
      </c>
      <c r="G44" s="2"/>
      <c r="H44" s="26" t="s">
        <v>90</v>
      </c>
      <c r="I44" s="27"/>
      <c r="J44" s="28"/>
      <c r="K44" s="27"/>
      <c r="L44" s="29" t="n">
        <v>500</v>
      </c>
      <c r="M44" s="2"/>
      <c r="N44" s="2"/>
      <c r="O44" s="2"/>
      <c r="P44" s="91"/>
      <c r="Q44" s="3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27.95" hidden="true" customHeight="true" outlineLevel="0" collapsed="false">
      <c r="A45" s="23" t="s">
        <v>77</v>
      </c>
      <c r="B45" s="24"/>
      <c r="C45" s="25" t="s">
        <v>33</v>
      </c>
      <c r="E45" s="25" t="s">
        <v>40</v>
      </c>
      <c r="F45" s="25" t="s">
        <v>30</v>
      </c>
      <c r="G45" s="2"/>
      <c r="H45" s="26" t="s">
        <v>91</v>
      </c>
      <c r="I45" s="27"/>
      <c r="J45" s="28"/>
      <c r="K45" s="27"/>
      <c r="L45" s="29" t="n">
        <v>384</v>
      </c>
      <c r="M45" s="2"/>
      <c r="N45" s="2"/>
      <c r="O45" s="2"/>
      <c r="P45" s="91"/>
      <c r="Q45" s="3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27.95" hidden="true" customHeight="true" outlineLevel="0" collapsed="false">
      <c r="A46" s="23" t="s">
        <v>92</v>
      </c>
      <c r="B46" s="24"/>
      <c r="C46" s="25" t="s">
        <v>33</v>
      </c>
      <c r="E46" s="25" t="s">
        <v>93</v>
      </c>
      <c r="F46" s="25" t="s">
        <v>30</v>
      </c>
      <c r="G46" s="2"/>
      <c r="H46" s="26" t="s">
        <v>92</v>
      </c>
      <c r="I46" s="27"/>
      <c r="J46" s="28"/>
      <c r="K46" s="27"/>
      <c r="L46" s="77" t="n">
        <v>-250</v>
      </c>
      <c r="M46" s="2"/>
      <c r="N46" s="2"/>
      <c r="O46" s="2"/>
      <c r="P46" s="91"/>
      <c r="Q46" s="3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95" hidden="false" customHeight="true" outlineLevel="0" collapsed="false">
      <c r="A47" s="61" t="s">
        <v>94</v>
      </c>
      <c r="B47" s="62"/>
      <c r="C47" s="62"/>
      <c r="D47" s="40"/>
      <c r="E47" s="63"/>
      <c r="F47" s="63"/>
      <c r="G47" s="64"/>
      <c r="H47" s="63"/>
      <c r="I47" s="63"/>
      <c r="J47" s="65"/>
      <c r="K47" s="63"/>
      <c r="L47" s="44" t="n">
        <f aca="false">SUM(L34:L46)</f>
        <v>25648</v>
      </c>
      <c r="M47" s="45"/>
      <c r="N47" s="45"/>
      <c r="O47" s="45"/>
      <c r="P47" s="93"/>
      <c r="Q47" s="46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</row>
    <row r="48" customFormat="false" ht="27.75" hidden="false" customHeight="true" outlineLevel="0" collapsed="false">
      <c r="A48" s="23" t="s">
        <v>75</v>
      </c>
      <c r="B48" s="24"/>
      <c r="C48" s="25" t="s">
        <v>14</v>
      </c>
      <c r="E48" s="25" t="s">
        <v>75</v>
      </c>
      <c r="F48" s="25" t="s">
        <v>75</v>
      </c>
      <c r="G48" s="2"/>
      <c r="H48" s="26" t="s">
        <v>166</v>
      </c>
      <c r="I48" s="27"/>
      <c r="J48" s="28"/>
      <c r="K48" s="27"/>
      <c r="L48" s="29" t="n">
        <v>1071</v>
      </c>
      <c r="M48" s="2"/>
      <c r="N48" s="2"/>
      <c r="O48" s="2"/>
      <c r="P48" s="92"/>
      <c r="Q48" s="32"/>
      <c r="S48" s="26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7.75" hidden="false" customHeight="true" outlineLevel="0" collapsed="false">
      <c r="A49" s="23" t="s">
        <v>80</v>
      </c>
      <c r="B49" s="24"/>
      <c r="C49" s="25" t="s">
        <v>14</v>
      </c>
      <c r="E49" s="25"/>
      <c r="F49" s="25" t="s">
        <v>16</v>
      </c>
      <c r="G49" s="2"/>
      <c r="H49" s="26" t="s">
        <v>158</v>
      </c>
      <c r="I49" s="27"/>
      <c r="J49" s="28"/>
      <c r="K49" s="27"/>
      <c r="L49" s="89" t="n">
        <v>-701</v>
      </c>
      <c r="M49" s="2"/>
      <c r="N49" s="2"/>
      <c r="O49" s="2"/>
      <c r="P49" s="92"/>
      <c r="Q49" s="32"/>
      <c r="S49" s="26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6.25" hidden="false" customHeight="true" outlineLevel="0" collapsed="false">
      <c r="A50" s="23" t="s">
        <v>92</v>
      </c>
      <c r="B50" s="24"/>
      <c r="C50" s="25" t="s">
        <v>14</v>
      </c>
      <c r="E50" s="25" t="s">
        <v>93</v>
      </c>
      <c r="F50" s="25" t="s">
        <v>30</v>
      </c>
      <c r="G50" s="2"/>
      <c r="H50" s="26" t="s">
        <v>167</v>
      </c>
      <c r="I50" s="27"/>
      <c r="J50" s="28"/>
      <c r="K50" s="27"/>
      <c r="L50" s="89" t="n">
        <v>-250</v>
      </c>
      <c r="M50" s="2"/>
      <c r="N50" s="2"/>
      <c r="O50" s="2"/>
      <c r="P50" s="92"/>
      <c r="Q50" s="32"/>
      <c r="S50" s="26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95" hidden="false" customHeight="true" outlineLevel="0" collapsed="false">
      <c r="A51" s="61" t="s">
        <v>99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SUM(L48:L50)</f>
        <v>120</v>
      </c>
      <c r="M51" s="45"/>
      <c r="N51" s="45"/>
      <c r="O51" s="45"/>
      <c r="P51" s="93"/>
      <c r="Q51" s="46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27.95" hidden="false" customHeight="true" outlineLevel="0" collapsed="false">
      <c r="A52" s="61" t="s">
        <v>100</v>
      </c>
      <c r="B52" s="62"/>
      <c r="C52" s="62"/>
      <c r="D52" s="40"/>
      <c r="E52" s="63"/>
      <c r="F52" s="63"/>
      <c r="G52" s="64"/>
      <c r="H52" s="63"/>
      <c r="I52" s="63"/>
      <c r="J52" s="65"/>
      <c r="K52" s="63"/>
      <c r="L52" s="44" t="n">
        <f aca="false">+L47+L51</f>
        <v>25768</v>
      </c>
      <c r="M52" s="45"/>
      <c r="N52" s="45"/>
      <c r="O52" s="45"/>
      <c r="P52" s="93"/>
      <c r="Q52" s="66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38.25" hidden="true" customHeight="true" outlineLevel="0" collapsed="false">
      <c r="A53" s="78" t="s">
        <v>101</v>
      </c>
      <c r="B53" s="79"/>
      <c r="C53" s="80" t="s">
        <v>14</v>
      </c>
      <c r="D53" s="81"/>
      <c r="E53" s="80" t="s">
        <v>15</v>
      </c>
      <c r="F53" s="80" t="s">
        <v>30</v>
      </c>
      <c r="G53" s="81"/>
      <c r="H53" s="81" t="s">
        <v>102</v>
      </c>
      <c r="I53" s="79"/>
      <c r="J53" s="82"/>
      <c r="K53" s="79"/>
      <c r="L53" s="83" t="n">
        <v>10000</v>
      </c>
      <c r="M53" s="84"/>
      <c r="N53" s="84"/>
      <c r="O53" s="84"/>
      <c r="P53" s="85"/>
      <c r="Q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  <c r="J55" s="8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  <row r="64" customFormat="false" ht="27.95" hidden="false" customHeight="true" outlineLevel="0" collapsed="false">
      <c r="E64" s="56"/>
      <c r="F64" s="56"/>
      <c r="G6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20" colorId="64" zoomScale="75" zoomScaleNormal="75" zoomScalePageLayoutView="100" workbookViewId="0">
      <selection pane="topLeft" activeCell="G20" activeCellId="0" sqref="G20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true" hidden="true" outlineLevel="0" max="17" min="17" style="1" width="65.85"/>
    <col collapsed="false" customWidth="false" hidden="false" outlineLevel="0" max="18" min="18" style="2" width="9.14"/>
    <col collapsed="false" customWidth="true" hidden="true" outlineLevel="0" max="19" min="19" style="2" width="9.06"/>
    <col collapsed="false" customWidth="false" hidden="false" outlineLevel="0" max="45" min="20" style="2" width="9.14"/>
    <col collapsed="false" customWidth="false" hidden="false" outlineLevel="0" max="257" min="4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168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80.25" hidden="false" customHeight="true" outlineLevel="0" collapsed="false">
      <c r="A11" s="23" t="s">
        <v>32</v>
      </c>
      <c r="B11" s="24"/>
      <c r="C11" s="25" t="s">
        <v>14</v>
      </c>
      <c r="E11" s="25" t="s">
        <v>34</v>
      </c>
      <c r="F11" s="25" t="s">
        <v>35</v>
      </c>
      <c r="G11" s="2"/>
      <c r="H11" s="26" t="s">
        <v>36</v>
      </c>
      <c r="I11" s="27"/>
      <c r="J11" s="28"/>
      <c r="K11" s="27"/>
      <c r="L11" s="29" t="n">
        <v>3000</v>
      </c>
      <c r="M11" s="2"/>
      <c r="N11" s="2"/>
      <c r="O11" s="2"/>
      <c r="P11" s="23"/>
      <c r="Q11" s="3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71.25" hidden="false" customHeight="true" outlineLevel="0" collapsed="false">
      <c r="A12" s="23" t="s">
        <v>37</v>
      </c>
      <c r="B12" s="24"/>
      <c r="C12" s="25" t="s">
        <v>14</v>
      </c>
      <c r="E12" s="25" t="s">
        <v>29</v>
      </c>
      <c r="F12" s="25" t="s">
        <v>30</v>
      </c>
      <c r="G12" s="2"/>
      <c r="H12" s="26" t="s">
        <v>110</v>
      </c>
      <c r="I12" s="27"/>
      <c r="J12" s="28"/>
      <c r="K12" s="27"/>
      <c r="L12" s="29" t="n">
        <v>2500</v>
      </c>
      <c r="M12" s="2"/>
      <c r="N12" s="2"/>
      <c r="O12" s="2"/>
      <c r="P12" s="91"/>
      <c r="Q12" s="3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54.75" hidden="false" customHeight="true" outlineLevel="0" collapsed="false">
      <c r="A13" s="23" t="s">
        <v>146</v>
      </c>
      <c r="B13" s="27"/>
      <c r="C13" s="25" t="s">
        <v>14</v>
      </c>
      <c r="D13" s="47"/>
      <c r="E13" s="25" t="s">
        <v>147</v>
      </c>
      <c r="F13" s="25" t="s">
        <v>35</v>
      </c>
      <c r="G13" s="47"/>
      <c r="H13" s="47" t="s">
        <v>162</v>
      </c>
      <c r="I13" s="27"/>
      <c r="J13" s="28"/>
      <c r="K13" s="27"/>
      <c r="L13" s="29" t="n">
        <v>2000</v>
      </c>
      <c r="M13" s="2"/>
      <c r="N13" s="2"/>
      <c r="O13" s="2"/>
      <c r="P13" s="23"/>
      <c r="Q13" s="59" t="s">
        <v>149</v>
      </c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41.25" hidden="false" customHeight="true" outlineLevel="0" collapsed="false">
      <c r="A14" s="23" t="s">
        <v>50</v>
      </c>
      <c r="B14" s="24"/>
      <c r="C14" s="25" t="s">
        <v>14</v>
      </c>
      <c r="E14" s="25" t="s">
        <v>53</v>
      </c>
      <c r="F14" s="25" t="s">
        <v>30</v>
      </c>
      <c r="G14" s="2"/>
      <c r="H14" s="26" t="s">
        <v>118</v>
      </c>
      <c r="I14" s="27"/>
      <c r="J14" s="28"/>
      <c r="K14" s="27"/>
      <c r="L14" s="29" t="n">
        <v>250</v>
      </c>
      <c r="M14" s="2"/>
      <c r="N14" s="2"/>
      <c r="O14" s="2"/>
      <c r="P14" s="91"/>
      <c r="Q14" s="3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27.95" hidden="true" customHeight="true" outlineLevel="0" collapsed="false">
      <c r="A15" s="23" t="s">
        <v>152</v>
      </c>
      <c r="B15" s="24"/>
      <c r="C15" s="25" t="s">
        <v>14</v>
      </c>
      <c r="E15" s="25" t="s">
        <v>29</v>
      </c>
      <c r="F15" s="25" t="s">
        <v>30</v>
      </c>
      <c r="G15" s="2"/>
      <c r="H15" s="26" t="s">
        <v>153</v>
      </c>
      <c r="I15" s="27"/>
      <c r="J15" s="28"/>
      <c r="K15" s="27"/>
      <c r="L15" s="29" t="n">
        <v>0</v>
      </c>
      <c r="M15" s="2"/>
      <c r="N15" s="2"/>
      <c r="O15" s="2"/>
      <c r="P15" s="91"/>
      <c r="Q15" s="3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11.25" hidden="false" customHeight="true" outlineLevel="0" collapsed="false">
      <c r="A16" s="33"/>
      <c r="B16" s="34"/>
      <c r="C16" s="34"/>
      <c r="E16" s="21"/>
      <c r="F16" s="21"/>
      <c r="H16" s="21"/>
      <c r="I16" s="35"/>
      <c r="J16" s="36"/>
      <c r="K16" s="35"/>
      <c r="L16" s="37"/>
      <c r="P16" s="60"/>
      <c r="Q16" s="30"/>
    </row>
    <row r="17" customFormat="false" ht="27.95" hidden="false" customHeight="true" outlineLevel="0" collapsed="false">
      <c r="A17" s="49" t="s">
        <v>55</v>
      </c>
      <c r="B17" s="50"/>
      <c r="C17" s="50"/>
      <c r="D17" s="51"/>
      <c r="E17" s="50"/>
      <c r="F17" s="50"/>
      <c r="G17" s="51"/>
      <c r="H17" s="52"/>
      <c r="I17" s="53"/>
      <c r="J17" s="54"/>
      <c r="K17" s="53"/>
      <c r="L17" s="44" t="n">
        <f aca="false">SUM(L11:L16)</f>
        <v>7750</v>
      </c>
      <c r="P17" s="60"/>
      <c r="Q17" s="30"/>
    </row>
    <row r="18" customFormat="false" ht="27.95" hidden="false" customHeight="true" outlineLevel="0" collapsed="false">
      <c r="A18" s="23" t="s">
        <v>152</v>
      </c>
      <c r="B18" s="24"/>
      <c r="C18" s="25" t="s">
        <v>155</v>
      </c>
      <c r="E18" s="25" t="s">
        <v>29</v>
      </c>
      <c r="F18" s="25" t="s">
        <v>30</v>
      </c>
      <c r="G18" s="2"/>
      <c r="H18" s="26" t="s">
        <v>163</v>
      </c>
      <c r="I18" s="27"/>
      <c r="J18" s="28"/>
      <c r="K18" s="27"/>
      <c r="L18" s="29" t="n">
        <v>3500</v>
      </c>
      <c r="M18" s="2"/>
      <c r="N18" s="2"/>
      <c r="O18" s="2"/>
      <c r="P18" s="91"/>
      <c r="Q18" s="3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53.25" hidden="false" customHeight="true" outlineLevel="0" collapsed="false">
      <c r="A19" s="23" t="s">
        <v>39</v>
      </c>
      <c r="B19" s="24"/>
      <c r="C19" s="25" t="s">
        <v>155</v>
      </c>
      <c r="E19" s="25" t="s">
        <v>40</v>
      </c>
      <c r="F19" s="25" t="s">
        <v>30</v>
      </c>
      <c r="G19" s="2"/>
      <c r="H19" s="26" t="s">
        <v>111</v>
      </c>
      <c r="I19" s="27"/>
      <c r="J19" s="28"/>
      <c r="K19" s="27"/>
      <c r="L19" s="29" t="n">
        <v>3000</v>
      </c>
      <c r="M19" s="2"/>
      <c r="N19" s="2"/>
      <c r="O19" s="2"/>
      <c r="P19" s="91"/>
      <c r="Q19" s="3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80.25" hidden="false" customHeight="true" outlineLevel="0" collapsed="false">
      <c r="A20" s="23" t="s">
        <v>45</v>
      </c>
      <c r="B20" s="24"/>
      <c r="C20" s="25" t="s">
        <v>155</v>
      </c>
      <c r="E20" s="25" t="s">
        <v>46</v>
      </c>
      <c r="F20" s="25" t="s">
        <v>30</v>
      </c>
      <c r="G20" s="2"/>
      <c r="H20" s="26" t="s">
        <v>115</v>
      </c>
      <c r="I20" s="27"/>
      <c r="J20" s="28"/>
      <c r="K20" s="27"/>
      <c r="L20" s="29" t="n">
        <v>2000</v>
      </c>
      <c r="M20" s="2"/>
      <c r="N20" s="2"/>
      <c r="O20" s="2"/>
      <c r="P20" s="91"/>
      <c r="Q20" s="59" t="s">
        <v>151</v>
      </c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41.25" hidden="false" customHeight="true" outlineLevel="0" collapsed="false">
      <c r="A21" s="23" t="s">
        <v>48</v>
      </c>
      <c r="B21" s="24"/>
      <c r="C21" s="25" t="s">
        <v>155</v>
      </c>
      <c r="E21" s="25" t="s">
        <v>29</v>
      </c>
      <c r="F21" s="25" t="s">
        <v>30</v>
      </c>
      <c r="G21" s="2"/>
      <c r="H21" s="26" t="s">
        <v>116</v>
      </c>
      <c r="I21" s="27"/>
      <c r="J21" s="28"/>
      <c r="K21" s="27"/>
      <c r="L21" s="29" t="n">
        <v>1000</v>
      </c>
      <c r="M21" s="2"/>
      <c r="N21" s="2"/>
      <c r="O21" s="2"/>
      <c r="P21" s="91"/>
      <c r="Q21" s="3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1.25" hidden="false" customHeight="true" outlineLevel="0" collapsed="false">
      <c r="A22" s="55"/>
      <c r="E22" s="56"/>
      <c r="F22" s="56"/>
      <c r="G22" s="56"/>
      <c r="H22" s="56"/>
      <c r="I22" s="56"/>
      <c r="J22" s="57"/>
      <c r="K22" s="56"/>
      <c r="L22" s="58"/>
      <c r="P22" s="60"/>
      <c r="Q22" s="30"/>
    </row>
    <row r="23" customFormat="false" ht="16.5" hidden="false" customHeight="true" outlineLevel="0" collapsed="false">
      <c r="A23" s="49" t="s">
        <v>56</v>
      </c>
      <c r="B23" s="50"/>
      <c r="C23" s="50"/>
      <c r="D23" s="51"/>
      <c r="E23" s="50"/>
      <c r="F23" s="50"/>
      <c r="G23" s="51"/>
      <c r="H23" s="52"/>
      <c r="I23" s="53"/>
      <c r="J23" s="54"/>
      <c r="K23" s="53"/>
      <c r="L23" s="44" t="n">
        <f aca="false">SUM(L18:L22)</f>
        <v>9500</v>
      </c>
      <c r="P23" s="60"/>
      <c r="Q23" s="30"/>
    </row>
    <row r="24" customFormat="false" ht="53.25" hidden="false" customHeight="true" outlineLevel="0" collapsed="false">
      <c r="A24" s="23" t="s">
        <v>18</v>
      </c>
      <c r="B24" s="27"/>
      <c r="C24" s="25" t="s">
        <v>58</v>
      </c>
      <c r="D24" s="47"/>
      <c r="E24" s="25" t="s">
        <v>19</v>
      </c>
      <c r="F24" s="25" t="s">
        <v>16</v>
      </c>
      <c r="G24" s="47"/>
      <c r="H24" s="47" t="s">
        <v>20</v>
      </c>
      <c r="I24" s="27"/>
      <c r="J24" s="28"/>
      <c r="K24" s="27"/>
      <c r="L24" s="29" t="n">
        <v>9000</v>
      </c>
      <c r="M24" s="2"/>
      <c r="N24" s="2"/>
      <c r="O24" s="2"/>
      <c r="P24" s="23" t="s">
        <v>21</v>
      </c>
      <c r="Q24" s="90" t="s">
        <v>21</v>
      </c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51" hidden="false" customHeight="true" outlineLevel="0" collapsed="false">
      <c r="A25" s="23" t="s">
        <v>57</v>
      </c>
      <c r="B25" s="24"/>
      <c r="C25" s="25" t="s">
        <v>58</v>
      </c>
      <c r="E25" s="25" t="s">
        <v>59</v>
      </c>
      <c r="F25" s="25" t="s">
        <v>60</v>
      </c>
      <c r="G25" s="2"/>
      <c r="H25" s="26" t="s">
        <v>61</v>
      </c>
      <c r="I25" s="27"/>
      <c r="J25" s="28" t="n">
        <v>0.7</v>
      </c>
      <c r="K25" s="27"/>
      <c r="L25" s="31" t="n">
        <v>0</v>
      </c>
      <c r="M25" s="2"/>
      <c r="N25" s="2"/>
      <c r="O25" s="2"/>
      <c r="P25" s="92" t="s">
        <v>62</v>
      </c>
      <c r="Q25" s="32"/>
      <c r="S25" s="26"/>
    </row>
    <row r="26" customFormat="false" ht="12.75" hidden="false" customHeight="true" outlineLevel="0" collapsed="false">
      <c r="A26" s="60"/>
      <c r="E26" s="56"/>
      <c r="F26" s="56"/>
      <c r="G26" s="56"/>
      <c r="H26" s="56"/>
      <c r="I26" s="56"/>
      <c r="J26" s="57"/>
      <c r="K26" s="56"/>
      <c r="L26" s="58"/>
      <c r="P26" s="60"/>
      <c r="Q26" s="30"/>
    </row>
    <row r="27" customFormat="false" ht="16.5" hidden="false" customHeight="true" outlineLevel="0" collapsed="false">
      <c r="A27" s="49" t="s">
        <v>63</v>
      </c>
      <c r="B27" s="50"/>
      <c r="C27" s="50"/>
      <c r="D27" s="51"/>
      <c r="E27" s="50"/>
      <c r="F27" s="50"/>
      <c r="G27" s="51"/>
      <c r="H27" s="52"/>
      <c r="I27" s="53"/>
      <c r="J27" s="54"/>
      <c r="K27" s="53"/>
      <c r="L27" s="44" t="n">
        <f aca="false">SUM(L24:L26)</f>
        <v>9000</v>
      </c>
      <c r="P27" s="60"/>
      <c r="Q27" s="30"/>
    </row>
    <row r="28" customFormat="false" ht="12.75" hidden="false" customHeight="true" outlineLevel="0" collapsed="false">
      <c r="A28" s="60"/>
      <c r="E28" s="56"/>
      <c r="F28" s="56"/>
      <c r="G28" s="56"/>
      <c r="H28" s="56"/>
      <c r="I28" s="56"/>
      <c r="J28" s="57"/>
      <c r="K28" s="56"/>
      <c r="L28" s="58"/>
      <c r="P28" s="60"/>
      <c r="Q28" s="30"/>
    </row>
    <row r="29" customFormat="false" ht="27.95" hidden="false" customHeight="true" outlineLevel="0" collapsed="false">
      <c r="A29" s="61" t="s">
        <v>64</v>
      </c>
      <c r="B29" s="62"/>
      <c r="C29" s="62"/>
      <c r="D29" s="40"/>
      <c r="E29" s="63"/>
      <c r="F29" s="63"/>
      <c r="G29" s="64"/>
      <c r="H29" s="63"/>
      <c r="I29" s="63"/>
      <c r="J29" s="65"/>
      <c r="K29" s="63"/>
      <c r="L29" s="44" t="n">
        <f aca="false">+L17+L23+L27</f>
        <v>26250</v>
      </c>
      <c r="M29" s="45"/>
      <c r="N29" s="45"/>
      <c r="O29" s="45"/>
      <c r="P29" s="93"/>
      <c r="Q29" s="46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  <c r="IR29" s="45"/>
      <c r="IS29" s="45"/>
      <c r="IT29" s="45"/>
      <c r="IU29" s="45"/>
      <c r="IV29" s="45"/>
      <c r="IW29" s="45"/>
    </row>
    <row r="30" customFormat="false" ht="27.95" hidden="false" customHeight="true" outlineLevel="0" collapsed="false">
      <c r="A30" s="67"/>
      <c r="B30" s="68"/>
      <c r="C30" s="68"/>
      <c r="D30" s="69"/>
      <c r="E30" s="70"/>
      <c r="F30" s="70"/>
      <c r="G30" s="71"/>
      <c r="H30" s="70"/>
      <c r="I30" s="70"/>
      <c r="J30" s="72"/>
      <c r="K30" s="70"/>
      <c r="L30" s="73"/>
      <c r="M30" s="74"/>
      <c r="N30" s="74"/>
      <c r="O30" s="74"/>
      <c r="P30" s="94"/>
      <c r="Q30" s="95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  <c r="IU30" s="74"/>
      <c r="IV30" s="74"/>
      <c r="IW30" s="74"/>
    </row>
    <row r="31" customFormat="false" ht="51" hidden="true" customHeight="true" outlineLevel="0" collapsed="false">
      <c r="A31" s="23" t="s">
        <v>57</v>
      </c>
      <c r="B31" s="24"/>
      <c r="C31" s="25" t="s">
        <v>33</v>
      </c>
      <c r="E31" s="25" t="s">
        <v>59</v>
      </c>
      <c r="F31" s="25" t="s">
        <v>60</v>
      </c>
      <c r="G31" s="2"/>
      <c r="H31" s="26" t="s">
        <v>65</v>
      </c>
      <c r="I31" s="27"/>
      <c r="J31" s="28" t="n">
        <v>0.7</v>
      </c>
      <c r="K31" s="27"/>
      <c r="L31" s="29" t="n">
        <v>8000</v>
      </c>
      <c r="M31" s="2"/>
      <c r="N31" s="2"/>
      <c r="O31" s="2"/>
      <c r="P31" s="92" t="s">
        <v>62</v>
      </c>
      <c r="Q31" s="32"/>
      <c r="S31" s="26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52.5" hidden="true" customHeight="true" outlineLevel="0" collapsed="false">
      <c r="A32" s="23" t="s">
        <v>66</v>
      </c>
      <c r="B32" s="24"/>
      <c r="C32" s="25" t="s">
        <v>33</v>
      </c>
      <c r="E32" s="25" t="s">
        <v>67</v>
      </c>
      <c r="F32" s="25" t="s">
        <v>16</v>
      </c>
      <c r="G32" s="2"/>
      <c r="H32" s="26" t="s">
        <v>68</v>
      </c>
      <c r="I32" s="27"/>
      <c r="J32" s="28"/>
      <c r="K32" s="27"/>
      <c r="L32" s="29" t="n">
        <v>5000</v>
      </c>
      <c r="M32" s="2"/>
      <c r="N32" s="2"/>
      <c r="O32" s="2"/>
      <c r="P32" s="92" t="s">
        <v>69</v>
      </c>
      <c r="Q32" s="32"/>
      <c r="S32" s="26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27.95" hidden="true" customHeight="true" outlineLevel="0" collapsed="false">
      <c r="A33" s="23" t="s">
        <v>13</v>
      </c>
      <c r="B33" s="24"/>
      <c r="C33" s="25" t="s">
        <v>33</v>
      </c>
      <c r="E33" s="25" t="s">
        <v>15</v>
      </c>
      <c r="F33" s="25" t="s">
        <v>16</v>
      </c>
      <c r="G33" s="2"/>
      <c r="H33" s="26" t="s">
        <v>70</v>
      </c>
      <c r="I33" s="27"/>
      <c r="J33" s="28"/>
      <c r="K33" s="27"/>
      <c r="L33" s="29" t="n">
        <v>3000</v>
      </c>
      <c r="M33" s="2"/>
      <c r="N33" s="2"/>
      <c r="O33" s="2"/>
      <c r="P33" s="91"/>
      <c r="Q33" s="3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27.95" hidden="true" customHeight="true" outlineLevel="0" collapsed="false">
      <c r="A34" s="23" t="s">
        <v>71</v>
      </c>
      <c r="B34" s="24"/>
      <c r="C34" s="25" t="s">
        <v>33</v>
      </c>
      <c r="E34" s="25" t="s">
        <v>72</v>
      </c>
      <c r="F34" s="25" t="s">
        <v>30</v>
      </c>
      <c r="G34" s="2"/>
      <c r="H34" s="26" t="s">
        <v>73</v>
      </c>
      <c r="I34" s="27"/>
      <c r="J34" s="28"/>
      <c r="K34" s="27"/>
      <c r="L34" s="29" t="n">
        <v>2509</v>
      </c>
      <c r="P34" s="60"/>
      <c r="Q34" s="30"/>
    </row>
    <row r="35" customFormat="false" ht="52.5" hidden="true" customHeight="true" outlineLevel="0" collapsed="false">
      <c r="A35" s="23" t="s">
        <v>74</v>
      </c>
      <c r="B35" s="24"/>
      <c r="C35" s="25" t="s">
        <v>33</v>
      </c>
      <c r="E35" s="25" t="s">
        <v>75</v>
      </c>
      <c r="F35" s="25" t="s">
        <v>75</v>
      </c>
      <c r="G35" s="2"/>
      <c r="H35" s="26" t="s">
        <v>76</v>
      </c>
      <c r="I35" s="27"/>
      <c r="J35" s="28"/>
      <c r="K35" s="27"/>
      <c r="L35" s="29" t="n">
        <f aca="false">1678+175+4+234+50+8+18+13+9+8+16+17+8+1+50+3+55+1+5+1+50</f>
        <v>2404</v>
      </c>
      <c r="M35" s="2"/>
      <c r="N35" s="2"/>
      <c r="O35" s="2"/>
      <c r="P35" s="26"/>
      <c r="Q35" s="32"/>
      <c r="R35" s="76"/>
      <c r="S35" s="26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77</v>
      </c>
      <c r="B36" s="24"/>
      <c r="C36" s="25" t="s">
        <v>33</v>
      </c>
      <c r="E36" s="25" t="s">
        <v>40</v>
      </c>
      <c r="F36" s="25" t="s">
        <v>30</v>
      </c>
      <c r="G36" s="2"/>
      <c r="H36" s="26" t="s">
        <v>78</v>
      </c>
      <c r="I36" s="27"/>
      <c r="J36" s="28"/>
      <c r="K36" s="27"/>
      <c r="L36" s="29" t="n">
        <v>1300</v>
      </c>
      <c r="M36" s="2"/>
      <c r="N36" s="2"/>
      <c r="O36" s="2"/>
      <c r="P36" s="91"/>
      <c r="Q36" s="3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71</v>
      </c>
      <c r="B37" s="24"/>
      <c r="C37" s="25" t="s">
        <v>33</v>
      </c>
      <c r="E37" s="25" t="s">
        <v>72</v>
      </c>
      <c r="F37" s="25" t="s">
        <v>30</v>
      </c>
      <c r="G37" s="2"/>
      <c r="H37" s="26" t="s">
        <v>79</v>
      </c>
      <c r="I37" s="27"/>
      <c r="J37" s="28"/>
      <c r="K37" s="27"/>
      <c r="L37" s="29" t="n">
        <v>1000</v>
      </c>
      <c r="M37" s="2"/>
      <c r="N37" s="2"/>
      <c r="O37" s="2"/>
      <c r="P37" s="91"/>
      <c r="Q37" s="3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27.95" hidden="true" customHeight="true" outlineLevel="0" collapsed="false">
      <c r="A38" s="23" t="s">
        <v>80</v>
      </c>
      <c r="B38" s="24"/>
      <c r="C38" s="25" t="s">
        <v>33</v>
      </c>
      <c r="E38" s="25" t="s">
        <v>81</v>
      </c>
      <c r="F38" s="25" t="s">
        <v>16</v>
      </c>
      <c r="G38" s="2"/>
      <c r="H38" s="26" t="s">
        <v>82</v>
      </c>
      <c r="I38" s="27"/>
      <c r="J38" s="28"/>
      <c r="K38" s="27"/>
      <c r="L38" s="29" t="n">
        <f aca="false">686+15</f>
        <v>701</v>
      </c>
      <c r="M38" s="2"/>
      <c r="N38" s="2"/>
      <c r="O38" s="2"/>
      <c r="P38" s="91"/>
      <c r="Q38" s="3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83</v>
      </c>
      <c r="B39" s="24"/>
      <c r="C39" s="25" t="s">
        <v>33</v>
      </c>
      <c r="E39" s="25" t="s">
        <v>84</v>
      </c>
      <c r="F39" s="25" t="s">
        <v>26</v>
      </c>
      <c r="G39" s="2"/>
      <c r="H39" s="26" t="s">
        <v>85</v>
      </c>
      <c r="I39" s="27"/>
      <c r="J39" s="28"/>
      <c r="K39" s="27"/>
      <c r="L39" s="29" t="n">
        <v>600</v>
      </c>
      <c r="M39" s="2"/>
      <c r="N39" s="2"/>
      <c r="O39" s="2"/>
      <c r="P39" s="91"/>
      <c r="Q39" s="3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86</v>
      </c>
      <c r="B40" s="24"/>
      <c r="C40" s="25" t="s">
        <v>33</v>
      </c>
      <c r="E40" s="25" t="s">
        <v>87</v>
      </c>
      <c r="F40" s="25" t="s">
        <v>16</v>
      </c>
      <c r="G40" s="2"/>
      <c r="H40" s="26" t="s">
        <v>88</v>
      </c>
      <c r="I40" s="27"/>
      <c r="J40" s="28"/>
      <c r="K40" s="27"/>
      <c r="L40" s="29" t="n">
        <v>500</v>
      </c>
      <c r="M40" s="2"/>
      <c r="N40" s="2"/>
      <c r="O40" s="2"/>
      <c r="P40" s="91"/>
      <c r="Q40" s="3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89</v>
      </c>
      <c r="B41" s="24"/>
      <c r="C41" s="25" t="s">
        <v>33</v>
      </c>
      <c r="E41" s="25" t="s">
        <v>29</v>
      </c>
      <c r="F41" s="25" t="s">
        <v>30</v>
      </c>
      <c r="G41" s="2"/>
      <c r="H41" s="26" t="s">
        <v>90</v>
      </c>
      <c r="I41" s="27"/>
      <c r="J41" s="28"/>
      <c r="K41" s="27"/>
      <c r="L41" s="29" t="n">
        <v>500</v>
      </c>
      <c r="M41" s="2"/>
      <c r="N41" s="2"/>
      <c r="O41" s="2"/>
      <c r="P41" s="91"/>
      <c r="Q41" s="3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true" customHeight="true" outlineLevel="0" collapsed="false">
      <c r="A42" s="23" t="s">
        <v>77</v>
      </c>
      <c r="B42" s="24"/>
      <c r="C42" s="25" t="s">
        <v>33</v>
      </c>
      <c r="E42" s="25" t="s">
        <v>40</v>
      </c>
      <c r="F42" s="25" t="s">
        <v>30</v>
      </c>
      <c r="G42" s="2"/>
      <c r="H42" s="26" t="s">
        <v>91</v>
      </c>
      <c r="I42" s="27"/>
      <c r="J42" s="28"/>
      <c r="K42" s="27"/>
      <c r="L42" s="29" t="n">
        <v>384</v>
      </c>
      <c r="M42" s="2"/>
      <c r="N42" s="2"/>
      <c r="O42" s="2"/>
      <c r="P42" s="91"/>
      <c r="Q42" s="3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27.95" hidden="true" customHeight="true" outlineLevel="0" collapsed="false">
      <c r="A43" s="23" t="s">
        <v>92</v>
      </c>
      <c r="B43" s="24"/>
      <c r="C43" s="25" t="s">
        <v>33</v>
      </c>
      <c r="E43" s="25" t="s">
        <v>93</v>
      </c>
      <c r="F43" s="25" t="s">
        <v>30</v>
      </c>
      <c r="G43" s="2"/>
      <c r="H43" s="26" t="s">
        <v>92</v>
      </c>
      <c r="I43" s="27"/>
      <c r="J43" s="28"/>
      <c r="K43" s="27"/>
      <c r="L43" s="77" t="n">
        <v>-250</v>
      </c>
      <c r="M43" s="2"/>
      <c r="N43" s="2"/>
      <c r="O43" s="2"/>
      <c r="P43" s="91"/>
      <c r="Q43" s="3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false" customHeight="true" outlineLevel="0" collapsed="false">
      <c r="A44" s="61" t="s">
        <v>94</v>
      </c>
      <c r="B44" s="62"/>
      <c r="C44" s="62"/>
      <c r="D44" s="40"/>
      <c r="E44" s="63"/>
      <c r="F44" s="63"/>
      <c r="G44" s="64"/>
      <c r="H44" s="63"/>
      <c r="I44" s="63"/>
      <c r="J44" s="65"/>
      <c r="K44" s="63"/>
      <c r="L44" s="44" t="n">
        <f aca="false">SUM(L31:L43)</f>
        <v>25648</v>
      </c>
      <c r="M44" s="45"/>
      <c r="N44" s="45"/>
      <c r="O44" s="45"/>
      <c r="P44" s="93"/>
      <c r="Q44" s="46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  <c r="HS44" s="45"/>
      <c r="HT44" s="45"/>
      <c r="HU44" s="45"/>
      <c r="HV44" s="45"/>
      <c r="HW44" s="45"/>
      <c r="HX44" s="45"/>
      <c r="HY44" s="45"/>
      <c r="HZ44" s="45"/>
      <c r="IA44" s="45"/>
      <c r="IB44" s="45"/>
      <c r="IC44" s="45"/>
      <c r="ID44" s="45"/>
      <c r="IE44" s="45"/>
      <c r="IF44" s="45"/>
      <c r="IG44" s="45"/>
      <c r="IH44" s="45"/>
      <c r="II44" s="45"/>
      <c r="IJ44" s="45"/>
      <c r="IK44" s="45"/>
      <c r="IL44" s="45"/>
      <c r="IM44" s="45"/>
      <c r="IN44" s="45"/>
      <c r="IO44" s="45"/>
      <c r="IP44" s="45"/>
      <c r="IQ44" s="45"/>
      <c r="IR44" s="45"/>
      <c r="IS44" s="45"/>
      <c r="IT44" s="45"/>
      <c r="IU44" s="45"/>
      <c r="IV44" s="45"/>
      <c r="IW44" s="45"/>
    </row>
    <row r="45" customFormat="false" ht="12" hidden="false" customHeight="true" outlineLevel="0" collapsed="false">
      <c r="A45" s="23"/>
      <c r="B45" s="24"/>
      <c r="C45" s="25"/>
      <c r="E45" s="25"/>
      <c r="F45" s="25"/>
      <c r="G45" s="2"/>
      <c r="H45" s="26"/>
      <c r="I45" s="27"/>
      <c r="J45" s="28"/>
      <c r="K45" s="27"/>
      <c r="L45" s="29"/>
      <c r="M45" s="2"/>
      <c r="N45" s="2"/>
      <c r="O45" s="2"/>
      <c r="P45" s="92"/>
      <c r="Q45" s="32"/>
      <c r="S45" s="26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 t="s">
        <v>169</v>
      </c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47.25" hidden="false" customHeight="true" outlineLevel="0" collapsed="false">
      <c r="A46" s="23" t="s">
        <v>113</v>
      </c>
      <c r="B46" s="27"/>
      <c r="C46" s="25" t="s">
        <v>14</v>
      </c>
      <c r="D46" s="47"/>
      <c r="E46" s="25" t="s">
        <v>93</v>
      </c>
      <c r="F46" s="25" t="s">
        <v>30</v>
      </c>
      <c r="G46" s="47"/>
      <c r="H46" s="47" t="s">
        <v>150</v>
      </c>
      <c r="I46" s="27"/>
      <c r="J46" s="28"/>
      <c r="K46" s="27"/>
      <c r="L46" s="29" t="n">
        <v>2100</v>
      </c>
      <c r="M46" s="2"/>
      <c r="N46" s="2"/>
      <c r="O46" s="2"/>
      <c r="P46" s="23" t="s">
        <v>21</v>
      </c>
      <c r="Q46" s="3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75" hidden="false" customHeight="true" outlineLevel="0" collapsed="false">
      <c r="A47" s="23" t="s">
        <v>75</v>
      </c>
      <c r="B47" s="24"/>
      <c r="C47" s="25" t="s">
        <v>14</v>
      </c>
      <c r="E47" s="25" t="s">
        <v>75</v>
      </c>
      <c r="F47" s="25" t="s">
        <v>75</v>
      </c>
      <c r="G47" s="2"/>
      <c r="H47" s="26" t="s">
        <v>76</v>
      </c>
      <c r="I47" s="27"/>
      <c r="J47" s="28"/>
      <c r="K47" s="27"/>
      <c r="L47" s="29" t="n">
        <v>1271</v>
      </c>
      <c r="M47" s="2"/>
      <c r="N47" s="2"/>
      <c r="O47" s="2"/>
      <c r="P47" s="92"/>
      <c r="Q47" s="32"/>
      <c r="S47" s="26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27.75" hidden="false" customHeight="true" outlineLevel="0" collapsed="false">
      <c r="A48" s="23" t="s">
        <v>80</v>
      </c>
      <c r="B48" s="24"/>
      <c r="C48" s="25" t="s">
        <v>14</v>
      </c>
      <c r="E48" s="25"/>
      <c r="F48" s="25" t="s">
        <v>16</v>
      </c>
      <c r="G48" s="2"/>
      <c r="H48" s="26" t="s">
        <v>158</v>
      </c>
      <c r="I48" s="27"/>
      <c r="J48" s="28"/>
      <c r="K48" s="27"/>
      <c r="L48" s="89" t="n">
        <v>-701</v>
      </c>
      <c r="M48" s="2"/>
      <c r="N48" s="2"/>
      <c r="O48" s="2"/>
      <c r="P48" s="92"/>
      <c r="Q48" s="32"/>
      <c r="S48" s="26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6.25" hidden="false" customHeight="true" outlineLevel="0" collapsed="false">
      <c r="A49" s="23" t="s">
        <v>92</v>
      </c>
      <c r="B49" s="24"/>
      <c r="C49" s="25" t="s">
        <v>14</v>
      </c>
      <c r="E49" s="25" t="s">
        <v>93</v>
      </c>
      <c r="F49" s="25" t="s">
        <v>30</v>
      </c>
      <c r="G49" s="2"/>
      <c r="H49" s="26" t="s">
        <v>167</v>
      </c>
      <c r="I49" s="27"/>
      <c r="J49" s="28"/>
      <c r="K49" s="27"/>
      <c r="L49" s="89" t="n">
        <v>-250</v>
      </c>
      <c r="M49" s="2"/>
      <c r="N49" s="2"/>
      <c r="O49" s="2"/>
      <c r="P49" s="92"/>
      <c r="Q49" s="32"/>
      <c r="S49" s="26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7.95" hidden="false" customHeight="true" outlineLevel="0" collapsed="false">
      <c r="A50" s="61" t="s">
        <v>99</v>
      </c>
      <c r="B50" s="62"/>
      <c r="C50" s="62"/>
      <c r="D50" s="40"/>
      <c r="E50" s="63"/>
      <c r="F50" s="63"/>
      <c r="G50" s="64"/>
      <c r="H50" s="63"/>
      <c r="I50" s="63"/>
      <c r="J50" s="65"/>
      <c r="K50" s="63"/>
      <c r="L50" s="44" t="n">
        <f aca="false">SUM(L46:L49)</f>
        <v>2420</v>
      </c>
      <c r="M50" s="45"/>
      <c r="N50" s="45"/>
      <c r="O50" s="45"/>
      <c r="P50" s="93"/>
      <c r="Q50" s="46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  <c r="IS50" s="45"/>
      <c r="IT50" s="45"/>
      <c r="IU50" s="45"/>
      <c r="IV50" s="45"/>
      <c r="IW50" s="45"/>
    </row>
    <row r="51" customFormat="false" ht="27.95" hidden="false" customHeight="true" outlineLevel="0" collapsed="false">
      <c r="A51" s="61" t="s">
        <v>100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+L44+L50</f>
        <v>28068</v>
      </c>
      <c r="M51" s="45"/>
      <c r="N51" s="45"/>
      <c r="O51" s="45"/>
      <c r="P51" s="93"/>
      <c r="Q51" s="66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38.25" hidden="true" customHeight="true" outlineLevel="0" collapsed="false">
      <c r="A52" s="78" t="s">
        <v>101</v>
      </c>
      <c r="B52" s="79"/>
      <c r="C52" s="80" t="s">
        <v>14</v>
      </c>
      <c r="D52" s="81"/>
      <c r="E52" s="80" t="s">
        <v>15</v>
      </c>
      <c r="F52" s="80" t="s">
        <v>30</v>
      </c>
      <c r="G52" s="81"/>
      <c r="H52" s="81" t="s">
        <v>102</v>
      </c>
      <c r="I52" s="79"/>
      <c r="J52" s="82"/>
      <c r="K52" s="79"/>
      <c r="L52" s="83" t="n">
        <v>10000</v>
      </c>
      <c r="M52" s="84"/>
      <c r="N52" s="84"/>
      <c r="O52" s="84"/>
      <c r="P52" s="85"/>
      <c r="Q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</row>
    <row r="53" customFormat="false" ht="27.95" hidden="false" customHeight="true" outlineLevel="0" collapsed="false">
      <c r="E53" s="56"/>
      <c r="F53" s="56"/>
      <c r="G53" s="56"/>
      <c r="J53" s="86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true" hidden="true" outlineLevel="0" max="17" min="17" style="1" width="65.85"/>
    <col collapsed="false" customWidth="false" hidden="false" outlineLevel="0" max="18" min="18" style="2" width="9.14"/>
    <col collapsed="false" customWidth="true" hidden="true" outlineLevel="0" max="19" min="19" style="2" width="9.06"/>
    <col collapsed="false" customWidth="false" hidden="false" outlineLevel="0" max="45" min="20" style="2" width="9.14"/>
    <col collapsed="false" customWidth="false" hidden="false" outlineLevel="0" max="257" min="4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170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80.25" hidden="false" customHeight="true" outlineLevel="0" collapsed="false">
      <c r="A11" s="23" t="s">
        <v>32</v>
      </c>
      <c r="B11" s="24"/>
      <c r="C11" s="25" t="s">
        <v>14</v>
      </c>
      <c r="E11" s="25" t="s">
        <v>34</v>
      </c>
      <c r="F11" s="25" t="s">
        <v>35</v>
      </c>
      <c r="G11" s="2"/>
      <c r="H11" s="26" t="s">
        <v>36</v>
      </c>
      <c r="I11" s="27"/>
      <c r="J11" s="28"/>
      <c r="K11" s="27"/>
      <c r="L11" s="29" t="n">
        <v>3000</v>
      </c>
      <c r="M11" s="2"/>
      <c r="N11" s="2"/>
      <c r="O11" s="2"/>
      <c r="P11" s="23"/>
      <c r="Q11" s="3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41.25" hidden="false" customHeight="true" outlineLevel="0" collapsed="false">
      <c r="A12" s="23" t="s">
        <v>50</v>
      </c>
      <c r="B12" s="24"/>
      <c r="C12" s="25" t="s">
        <v>14</v>
      </c>
      <c r="E12" s="25" t="s">
        <v>53</v>
      </c>
      <c r="F12" s="25" t="s">
        <v>30</v>
      </c>
      <c r="G12" s="2"/>
      <c r="H12" s="26" t="s">
        <v>118</v>
      </c>
      <c r="I12" s="27"/>
      <c r="J12" s="28"/>
      <c r="K12" s="27"/>
      <c r="L12" s="29" t="n">
        <v>250</v>
      </c>
      <c r="M12" s="2"/>
      <c r="N12" s="2"/>
      <c r="O12" s="2"/>
      <c r="P12" s="91"/>
      <c r="Q12" s="3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27.95" hidden="true" customHeight="true" outlineLevel="0" collapsed="false">
      <c r="A13" s="23" t="s">
        <v>152</v>
      </c>
      <c r="B13" s="24"/>
      <c r="C13" s="25" t="s">
        <v>14</v>
      </c>
      <c r="E13" s="25" t="s">
        <v>29</v>
      </c>
      <c r="F13" s="25" t="s">
        <v>30</v>
      </c>
      <c r="G13" s="2"/>
      <c r="H13" s="26" t="s">
        <v>153</v>
      </c>
      <c r="I13" s="27"/>
      <c r="J13" s="28"/>
      <c r="K13" s="27"/>
      <c r="L13" s="29" t="n">
        <v>0</v>
      </c>
      <c r="M13" s="2"/>
      <c r="N13" s="2"/>
      <c r="O13" s="2"/>
      <c r="P13" s="91"/>
      <c r="Q13" s="3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11.25" hidden="false" customHeight="true" outlineLevel="0" collapsed="false">
      <c r="A14" s="33"/>
      <c r="B14" s="34"/>
      <c r="C14" s="34"/>
      <c r="E14" s="21"/>
      <c r="F14" s="21"/>
      <c r="H14" s="21"/>
      <c r="I14" s="35"/>
      <c r="J14" s="36"/>
      <c r="K14" s="35"/>
      <c r="L14" s="37"/>
      <c r="P14" s="60"/>
      <c r="Q14" s="30"/>
    </row>
    <row r="15" customFormat="false" ht="27.95" hidden="false" customHeight="true" outlineLevel="0" collapsed="false">
      <c r="A15" s="49" t="s">
        <v>55</v>
      </c>
      <c r="B15" s="50"/>
      <c r="C15" s="50"/>
      <c r="D15" s="51"/>
      <c r="E15" s="50"/>
      <c r="F15" s="50"/>
      <c r="G15" s="51"/>
      <c r="H15" s="52"/>
      <c r="I15" s="53"/>
      <c r="J15" s="54"/>
      <c r="K15" s="53"/>
      <c r="L15" s="44" t="n">
        <f aca="false">SUM(L11:L14)</f>
        <v>3250</v>
      </c>
      <c r="P15" s="60"/>
      <c r="Q15" s="30"/>
    </row>
    <row r="16" customFormat="false" ht="27.95" hidden="false" customHeight="true" outlineLevel="0" collapsed="false">
      <c r="A16" s="23" t="s">
        <v>152</v>
      </c>
      <c r="B16" s="24"/>
      <c r="C16" s="25" t="s">
        <v>155</v>
      </c>
      <c r="E16" s="25" t="s">
        <v>29</v>
      </c>
      <c r="F16" s="25" t="s">
        <v>30</v>
      </c>
      <c r="G16" s="2"/>
      <c r="H16" s="26" t="s">
        <v>163</v>
      </c>
      <c r="I16" s="27"/>
      <c r="J16" s="28"/>
      <c r="K16" s="27"/>
      <c r="L16" s="29" t="n">
        <v>3500</v>
      </c>
      <c r="M16" s="2"/>
      <c r="N16" s="2"/>
      <c r="O16" s="2"/>
      <c r="P16" s="91"/>
      <c r="Q16" s="3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53.25" hidden="false" customHeight="true" outlineLevel="0" collapsed="false">
      <c r="A17" s="23" t="s">
        <v>39</v>
      </c>
      <c r="B17" s="24"/>
      <c r="C17" s="25" t="s">
        <v>155</v>
      </c>
      <c r="E17" s="25" t="s">
        <v>40</v>
      </c>
      <c r="F17" s="25" t="s">
        <v>30</v>
      </c>
      <c r="G17" s="2"/>
      <c r="H17" s="26" t="s">
        <v>111</v>
      </c>
      <c r="I17" s="27"/>
      <c r="J17" s="28"/>
      <c r="K17" s="27"/>
      <c r="L17" s="29" t="n">
        <v>3000</v>
      </c>
      <c r="M17" s="2"/>
      <c r="N17" s="2"/>
      <c r="O17" s="2"/>
      <c r="P17" s="91"/>
      <c r="Q17" s="3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34.5" hidden="false" customHeight="true" outlineLevel="0" collapsed="false">
      <c r="A18" s="23" t="s">
        <v>45</v>
      </c>
      <c r="B18" s="24"/>
      <c r="C18" s="25" t="s">
        <v>155</v>
      </c>
      <c r="E18" s="25" t="s">
        <v>46</v>
      </c>
      <c r="F18" s="25" t="s">
        <v>30</v>
      </c>
      <c r="G18" s="2"/>
      <c r="H18" s="26" t="s">
        <v>115</v>
      </c>
      <c r="I18" s="27"/>
      <c r="J18" s="28"/>
      <c r="K18" s="27"/>
      <c r="L18" s="29" t="n">
        <v>2000</v>
      </c>
      <c r="M18" s="2"/>
      <c r="N18" s="2"/>
      <c r="O18" s="2"/>
      <c r="P18" s="91"/>
      <c r="Q18" s="59" t="s">
        <v>151</v>
      </c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41.25" hidden="false" customHeight="true" outlineLevel="0" collapsed="false">
      <c r="A19" s="23" t="s">
        <v>48</v>
      </c>
      <c r="B19" s="24"/>
      <c r="C19" s="25" t="s">
        <v>155</v>
      </c>
      <c r="E19" s="25" t="s">
        <v>29</v>
      </c>
      <c r="F19" s="25" t="s">
        <v>30</v>
      </c>
      <c r="G19" s="2"/>
      <c r="H19" s="26" t="s">
        <v>116</v>
      </c>
      <c r="I19" s="27"/>
      <c r="J19" s="28"/>
      <c r="K19" s="27"/>
      <c r="L19" s="29" t="n">
        <v>1000</v>
      </c>
      <c r="M19" s="2"/>
      <c r="N19" s="2"/>
      <c r="O19" s="2"/>
      <c r="P19" s="91"/>
      <c r="Q19" s="3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1.25" hidden="false" customHeight="true" outlineLevel="0" collapsed="false">
      <c r="A20" s="55"/>
      <c r="E20" s="56"/>
      <c r="F20" s="56"/>
      <c r="G20" s="56"/>
      <c r="H20" s="56"/>
      <c r="I20" s="56"/>
      <c r="J20" s="57"/>
      <c r="K20" s="56"/>
      <c r="L20" s="58"/>
      <c r="P20" s="60"/>
      <c r="Q20" s="30"/>
    </row>
    <row r="21" customFormat="false" ht="16.5" hidden="false" customHeight="true" outlineLevel="0" collapsed="false">
      <c r="A21" s="49" t="s">
        <v>56</v>
      </c>
      <c r="B21" s="50"/>
      <c r="C21" s="50"/>
      <c r="D21" s="51"/>
      <c r="E21" s="50"/>
      <c r="F21" s="50"/>
      <c r="G21" s="51"/>
      <c r="H21" s="52"/>
      <c r="I21" s="53"/>
      <c r="J21" s="54"/>
      <c r="K21" s="53"/>
      <c r="L21" s="44" t="n">
        <f aca="false">SUM(L16:L20)</f>
        <v>9500</v>
      </c>
      <c r="P21" s="60"/>
      <c r="Q21" s="30"/>
    </row>
    <row r="22" customFormat="false" ht="53.25" hidden="false" customHeight="true" outlineLevel="0" collapsed="false">
      <c r="A22" s="23" t="s">
        <v>18</v>
      </c>
      <c r="B22" s="27"/>
      <c r="C22" s="25" t="s">
        <v>58</v>
      </c>
      <c r="D22" s="47"/>
      <c r="E22" s="25" t="s">
        <v>59</v>
      </c>
      <c r="F22" s="25" t="s">
        <v>16</v>
      </c>
      <c r="G22" s="47"/>
      <c r="H22" s="47" t="s">
        <v>20</v>
      </c>
      <c r="I22" s="27"/>
      <c r="J22" s="28"/>
      <c r="K22" s="27"/>
      <c r="L22" s="29" t="n">
        <v>9000</v>
      </c>
      <c r="M22" s="2"/>
      <c r="N22" s="2"/>
      <c r="O22" s="2"/>
      <c r="P22" s="23" t="s">
        <v>21</v>
      </c>
      <c r="Q22" s="90" t="s">
        <v>21</v>
      </c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51" hidden="false" customHeight="true" outlineLevel="0" collapsed="false">
      <c r="A23" s="23" t="s">
        <v>57</v>
      </c>
      <c r="B23" s="24"/>
      <c r="C23" s="25" t="s">
        <v>58</v>
      </c>
      <c r="E23" s="25" t="s">
        <v>59</v>
      </c>
      <c r="F23" s="25" t="s">
        <v>60</v>
      </c>
      <c r="G23" s="2"/>
      <c r="H23" s="26" t="s">
        <v>61</v>
      </c>
      <c r="I23" s="27"/>
      <c r="J23" s="28" t="n">
        <v>0.7</v>
      </c>
      <c r="K23" s="27"/>
      <c r="L23" s="31" t="n">
        <v>0</v>
      </c>
      <c r="M23" s="2"/>
      <c r="N23" s="2"/>
      <c r="O23" s="2"/>
      <c r="P23" s="92" t="s">
        <v>62</v>
      </c>
      <c r="Q23" s="32"/>
      <c r="S23" s="26"/>
    </row>
    <row r="24" customFormat="false" ht="12.75" hidden="false" customHeight="true" outlineLevel="0" collapsed="false">
      <c r="A24" s="60"/>
      <c r="E24" s="56"/>
      <c r="F24" s="56"/>
      <c r="G24" s="56"/>
      <c r="H24" s="56"/>
      <c r="I24" s="56"/>
      <c r="J24" s="57"/>
      <c r="K24" s="56"/>
      <c r="L24" s="58"/>
      <c r="P24" s="60"/>
      <c r="Q24" s="30"/>
    </row>
    <row r="25" customFormat="false" ht="16.5" hidden="false" customHeight="true" outlineLevel="0" collapsed="false">
      <c r="A25" s="49" t="s">
        <v>63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SUM(L22:L24)</f>
        <v>9000</v>
      </c>
      <c r="P25" s="60"/>
      <c r="Q25" s="30"/>
    </row>
    <row r="26" customFormat="false" ht="12.75" hidden="false" customHeight="true" outlineLevel="0" collapsed="false">
      <c r="A26" s="60"/>
      <c r="E26" s="56"/>
      <c r="F26" s="56"/>
      <c r="G26" s="56"/>
      <c r="H26" s="56"/>
      <c r="I26" s="56"/>
      <c r="J26" s="57"/>
      <c r="K26" s="56"/>
      <c r="L26" s="58"/>
      <c r="P26" s="60"/>
      <c r="Q26" s="30"/>
    </row>
    <row r="27" customFormat="false" ht="27.95" hidden="false" customHeight="true" outlineLevel="0" collapsed="false">
      <c r="A27" s="61" t="s">
        <v>64</v>
      </c>
      <c r="B27" s="62"/>
      <c r="C27" s="62"/>
      <c r="D27" s="40"/>
      <c r="E27" s="63"/>
      <c r="F27" s="63"/>
      <c r="G27" s="64"/>
      <c r="H27" s="63"/>
      <c r="I27" s="63"/>
      <c r="J27" s="65"/>
      <c r="K27" s="63"/>
      <c r="L27" s="44" t="n">
        <f aca="false">+L15+L21+L25</f>
        <v>21750</v>
      </c>
      <c r="M27" s="45"/>
      <c r="N27" s="45"/>
      <c r="O27" s="45"/>
      <c r="P27" s="93"/>
      <c r="Q27" s="46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  <c r="IW27" s="45"/>
    </row>
    <row r="28" customFormat="false" ht="27.95" hidden="false" customHeight="true" outlineLevel="0" collapsed="false">
      <c r="A28" s="67"/>
      <c r="B28" s="68"/>
      <c r="C28" s="68"/>
      <c r="D28" s="69"/>
      <c r="E28" s="70"/>
      <c r="F28" s="70"/>
      <c r="G28" s="71"/>
      <c r="H28" s="70"/>
      <c r="I28" s="70"/>
      <c r="J28" s="72"/>
      <c r="K28" s="70"/>
      <c r="L28" s="73"/>
      <c r="M28" s="74"/>
      <c r="N28" s="74"/>
      <c r="O28" s="74"/>
      <c r="P28" s="94"/>
      <c r="Q28" s="95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  <c r="IW28" s="74"/>
    </row>
    <row r="29" customFormat="false" ht="51" hidden="true" customHeight="true" outlineLevel="0" collapsed="false">
      <c r="A29" s="23" t="s">
        <v>57</v>
      </c>
      <c r="B29" s="24"/>
      <c r="C29" s="25" t="s">
        <v>33</v>
      </c>
      <c r="E29" s="25" t="s">
        <v>59</v>
      </c>
      <c r="F29" s="25" t="s">
        <v>60</v>
      </c>
      <c r="G29" s="2"/>
      <c r="H29" s="26" t="s">
        <v>65</v>
      </c>
      <c r="I29" s="27"/>
      <c r="J29" s="28" t="n">
        <v>0.7</v>
      </c>
      <c r="K29" s="27"/>
      <c r="L29" s="29" t="n">
        <v>8000</v>
      </c>
      <c r="M29" s="2"/>
      <c r="N29" s="2"/>
      <c r="O29" s="2"/>
      <c r="P29" s="92" t="s">
        <v>62</v>
      </c>
      <c r="Q29" s="32"/>
      <c r="S29" s="26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52.5" hidden="true" customHeight="true" outlineLevel="0" collapsed="false">
      <c r="A30" s="23" t="s">
        <v>66</v>
      </c>
      <c r="B30" s="24"/>
      <c r="C30" s="25" t="s">
        <v>33</v>
      </c>
      <c r="E30" s="25" t="s">
        <v>67</v>
      </c>
      <c r="F30" s="25" t="s">
        <v>16</v>
      </c>
      <c r="G30" s="2"/>
      <c r="H30" s="26" t="s">
        <v>68</v>
      </c>
      <c r="I30" s="27"/>
      <c r="J30" s="28"/>
      <c r="K30" s="27"/>
      <c r="L30" s="29" t="n">
        <v>5000</v>
      </c>
      <c r="M30" s="2"/>
      <c r="N30" s="2"/>
      <c r="O30" s="2"/>
      <c r="P30" s="92" t="s">
        <v>69</v>
      </c>
      <c r="Q30" s="32"/>
      <c r="S30" s="26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27.95" hidden="true" customHeight="true" outlineLevel="0" collapsed="false">
      <c r="A31" s="23" t="s">
        <v>13</v>
      </c>
      <c r="B31" s="24"/>
      <c r="C31" s="25" t="s">
        <v>33</v>
      </c>
      <c r="E31" s="25" t="s">
        <v>15</v>
      </c>
      <c r="F31" s="25" t="s">
        <v>16</v>
      </c>
      <c r="G31" s="2"/>
      <c r="H31" s="26" t="s">
        <v>70</v>
      </c>
      <c r="I31" s="27"/>
      <c r="J31" s="28"/>
      <c r="K31" s="27"/>
      <c r="L31" s="29" t="n">
        <v>3000</v>
      </c>
      <c r="M31" s="2"/>
      <c r="N31" s="2"/>
      <c r="O31" s="2"/>
      <c r="P31" s="91"/>
      <c r="Q31" s="3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27.95" hidden="true" customHeight="true" outlineLevel="0" collapsed="false">
      <c r="A32" s="23" t="s">
        <v>71</v>
      </c>
      <c r="B32" s="24"/>
      <c r="C32" s="25" t="s">
        <v>33</v>
      </c>
      <c r="E32" s="25" t="s">
        <v>72</v>
      </c>
      <c r="F32" s="25" t="s">
        <v>30</v>
      </c>
      <c r="G32" s="2"/>
      <c r="H32" s="26" t="s">
        <v>73</v>
      </c>
      <c r="I32" s="27"/>
      <c r="J32" s="28"/>
      <c r="K32" s="27"/>
      <c r="L32" s="29" t="n">
        <v>2509</v>
      </c>
      <c r="P32" s="60"/>
      <c r="Q32" s="30"/>
    </row>
    <row r="33" customFormat="false" ht="52.5" hidden="true" customHeight="true" outlineLevel="0" collapsed="false">
      <c r="A33" s="23" t="s">
        <v>74</v>
      </c>
      <c r="B33" s="24"/>
      <c r="C33" s="25" t="s">
        <v>33</v>
      </c>
      <c r="E33" s="25" t="s">
        <v>75</v>
      </c>
      <c r="F33" s="25" t="s">
        <v>75</v>
      </c>
      <c r="G33" s="2"/>
      <c r="H33" s="26" t="s">
        <v>76</v>
      </c>
      <c r="I33" s="27"/>
      <c r="J33" s="28"/>
      <c r="K33" s="27"/>
      <c r="L33" s="29" t="n">
        <f aca="false">1678+175+4+234+50+8+18+13+9+8+16+17+8+1+50+3+55+1+5+1+50</f>
        <v>2404</v>
      </c>
      <c r="M33" s="2"/>
      <c r="N33" s="2"/>
      <c r="O33" s="2"/>
      <c r="P33" s="26"/>
      <c r="Q33" s="32"/>
      <c r="R33" s="76"/>
      <c r="S33" s="26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27.95" hidden="true" customHeight="true" outlineLevel="0" collapsed="false">
      <c r="A34" s="23" t="s">
        <v>77</v>
      </c>
      <c r="B34" s="24"/>
      <c r="C34" s="25" t="s">
        <v>33</v>
      </c>
      <c r="E34" s="25" t="s">
        <v>40</v>
      </c>
      <c r="F34" s="25" t="s">
        <v>30</v>
      </c>
      <c r="G34" s="2"/>
      <c r="H34" s="26" t="s">
        <v>78</v>
      </c>
      <c r="I34" s="27"/>
      <c r="J34" s="28"/>
      <c r="K34" s="27"/>
      <c r="L34" s="29" t="n">
        <v>1300</v>
      </c>
      <c r="M34" s="2"/>
      <c r="N34" s="2"/>
      <c r="O34" s="2"/>
      <c r="P34" s="91"/>
      <c r="Q34" s="3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27.95" hidden="true" customHeight="true" outlineLevel="0" collapsed="false">
      <c r="A35" s="23" t="s">
        <v>71</v>
      </c>
      <c r="B35" s="24"/>
      <c r="C35" s="25" t="s">
        <v>33</v>
      </c>
      <c r="E35" s="25" t="s">
        <v>72</v>
      </c>
      <c r="F35" s="25" t="s">
        <v>30</v>
      </c>
      <c r="G35" s="2"/>
      <c r="H35" s="26" t="s">
        <v>79</v>
      </c>
      <c r="I35" s="27"/>
      <c r="J35" s="28"/>
      <c r="K35" s="27"/>
      <c r="L35" s="29" t="n">
        <v>1000</v>
      </c>
      <c r="M35" s="2"/>
      <c r="N35" s="2"/>
      <c r="O35" s="2"/>
      <c r="P35" s="91"/>
      <c r="Q35" s="3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80</v>
      </c>
      <c r="B36" s="24"/>
      <c r="C36" s="25" t="s">
        <v>33</v>
      </c>
      <c r="E36" s="25" t="s">
        <v>81</v>
      </c>
      <c r="F36" s="25" t="s">
        <v>16</v>
      </c>
      <c r="G36" s="2"/>
      <c r="H36" s="26" t="s">
        <v>82</v>
      </c>
      <c r="I36" s="27"/>
      <c r="J36" s="28"/>
      <c r="K36" s="27"/>
      <c r="L36" s="29" t="n">
        <f aca="false">686+15</f>
        <v>701</v>
      </c>
      <c r="M36" s="2"/>
      <c r="N36" s="2"/>
      <c r="O36" s="2"/>
      <c r="P36" s="91"/>
      <c r="Q36" s="3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83</v>
      </c>
      <c r="B37" s="24"/>
      <c r="C37" s="25" t="s">
        <v>33</v>
      </c>
      <c r="E37" s="25" t="s">
        <v>84</v>
      </c>
      <c r="F37" s="25" t="s">
        <v>26</v>
      </c>
      <c r="G37" s="2"/>
      <c r="H37" s="26" t="s">
        <v>85</v>
      </c>
      <c r="I37" s="27"/>
      <c r="J37" s="28"/>
      <c r="K37" s="27"/>
      <c r="L37" s="29" t="n">
        <v>600</v>
      </c>
      <c r="M37" s="2"/>
      <c r="N37" s="2"/>
      <c r="O37" s="2"/>
      <c r="P37" s="91"/>
      <c r="Q37" s="3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27.95" hidden="true" customHeight="true" outlineLevel="0" collapsed="false">
      <c r="A38" s="23" t="s">
        <v>86</v>
      </c>
      <c r="B38" s="24"/>
      <c r="C38" s="25" t="s">
        <v>33</v>
      </c>
      <c r="E38" s="25" t="s">
        <v>87</v>
      </c>
      <c r="F38" s="25" t="s">
        <v>16</v>
      </c>
      <c r="G38" s="2"/>
      <c r="H38" s="26" t="s">
        <v>88</v>
      </c>
      <c r="I38" s="27"/>
      <c r="J38" s="28"/>
      <c r="K38" s="27"/>
      <c r="L38" s="29" t="n">
        <v>500</v>
      </c>
      <c r="M38" s="2"/>
      <c r="N38" s="2"/>
      <c r="O38" s="2"/>
      <c r="P38" s="91"/>
      <c r="Q38" s="3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89</v>
      </c>
      <c r="B39" s="24"/>
      <c r="C39" s="25" t="s">
        <v>33</v>
      </c>
      <c r="E39" s="25" t="s">
        <v>29</v>
      </c>
      <c r="F39" s="25" t="s">
        <v>30</v>
      </c>
      <c r="G39" s="2"/>
      <c r="H39" s="26" t="s">
        <v>90</v>
      </c>
      <c r="I39" s="27"/>
      <c r="J39" s="28"/>
      <c r="K39" s="27"/>
      <c r="L39" s="29" t="n">
        <v>500</v>
      </c>
      <c r="M39" s="2"/>
      <c r="N39" s="2"/>
      <c r="O39" s="2"/>
      <c r="P39" s="91"/>
      <c r="Q39" s="3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77</v>
      </c>
      <c r="B40" s="24"/>
      <c r="C40" s="25" t="s">
        <v>33</v>
      </c>
      <c r="E40" s="25" t="s">
        <v>40</v>
      </c>
      <c r="F40" s="25" t="s">
        <v>30</v>
      </c>
      <c r="G40" s="2"/>
      <c r="H40" s="26" t="s">
        <v>91</v>
      </c>
      <c r="I40" s="27"/>
      <c r="J40" s="28"/>
      <c r="K40" s="27"/>
      <c r="L40" s="29" t="n">
        <v>384</v>
      </c>
      <c r="M40" s="2"/>
      <c r="N40" s="2"/>
      <c r="O40" s="2"/>
      <c r="P40" s="91"/>
      <c r="Q40" s="3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92</v>
      </c>
      <c r="B41" s="24"/>
      <c r="C41" s="25" t="s">
        <v>33</v>
      </c>
      <c r="E41" s="25" t="s">
        <v>93</v>
      </c>
      <c r="F41" s="25" t="s">
        <v>30</v>
      </c>
      <c r="G41" s="2"/>
      <c r="H41" s="26" t="s">
        <v>92</v>
      </c>
      <c r="I41" s="27"/>
      <c r="J41" s="28"/>
      <c r="K41" s="27"/>
      <c r="L41" s="77" t="n">
        <v>-250</v>
      </c>
      <c r="M41" s="2"/>
      <c r="N41" s="2"/>
      <c r="O41" s="2"/>
      <c r="P41" s="91"/>
      <c r="Q41" s="3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false" customHeight="true" outlineLevel="0" collapsed="false">
      <c r="A42" s="61" t="s">
        <v>94</v>
      </c>
      <c r="B42" s="62"/>
      <c r="C42" s="62"/>
      <c r="D42" s="40"/>
      <c r="E42" s="63"/>
      <c r="F42" s="63"/>
      <c r="G42" s="64"/>
      <c r="H42" s="63"/>
      <c r="I42" s="63"/>
      <c r="J42" s="65"/>
      <c r="K42" s="63"/>
      <c r="L42" s="44" t="n">
        <f aca="false">SUM(L29:L41)</f>
        <v>25648</v>
      </c>
      <c r="M42" s="45"/>
      <c r="N42" s="45"/>
      <c r="O42" s="45"/>
      <c r="P42" s="93"/>
      <c r="Q42" s="46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45"/>
      <c r="IR42" s="45"/>
      <c r="IS42" s="45"/>
      <c r="IT42" s="45"/>
      <c r="IU42" s="45"/>
      <c r="IV42" s="45"/>
      <c r="IW42" s="45"/>
    </row>
    <row r="43" customFormat="false" ht="12" hidden="false" customHeight="true" outlineLevel="0" collapsed="false">
      <c r="A43" s="23"/>
      <c r="B43" s="24"/>
      <c r="C43" s="25"/>
      <c r="E43" s="25"/>
      <c r="F43" s="25"/>
      <c r="G43" s="2"/>
      <c r="H43" s="26"/>
      <c r="I43" s="27"/>
      <c r="J43" s="28"/>
      <c r="K43" s="27"/>
      <c r="L43" s="29"/>
      <c r="M43" s="2"/>
      <c r="N43" s="2"/>
      <c r="O43" s="2"/>
      <c r="P43" s="92"/>
      <c r="Q43" s="32"/>
      <c r="S43" s="26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 t="s">
        <v>169</v>
      </c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71.25" hidden="false" customHeight="true" outlineLevel="0" collapsed="false">
      <c r="A44" s="23" t="s">
        <v>37</v>
      </c>
      <c r="B44" s="24"/>
      <c r="C44" s="25" t="s">
        <v>14</v>
      </c>
      <c r="E44" s="25" t="s">
        <v>29</v>
      </c>
      <c r="F44" s="25" t="s">
        <v>30</v>
      </c>
      <c r="G44" s="2"/>
      <c r="H44" s="26" t="s">
        <v>110</v>
      </c>
      <c r="I44" s="27"/>
      <c r="J44" s="28"/>
      <c r="K44" s="27"/>
      <c r="L44" s="29" t="n">
        <v>2500</v>
      </c>
      <c r="M44" s="2"/>
      <c r="N44" s="2"/>
      <c r="O44" s="2"/>
      <c r="P44" s="91"/>
      <c r="Q44" s="3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47.25" hidden="false" customHeight="true" outlineLevel="0" collapsed="false">
      <c r="A45" s="23" t="s">
        <v>113</v>
      </c>
      <c r="B45" s="27"/>
      <c r="C45" s="25" t="s">
        <v>14</v>
      </c>
      <c r="D45" s="47"/>
      <c r="E45" s="25" t="s">
        <v>93</v>
      </c>
      <c r="F45" s="25" t="s">
        <v>30</v>
      </c>
      <c r="G45" s="47"/>
      <c r="H45" s="47" t="s">
        <v>150</v>
      </c>
      <c r="I45" s="27"/>
      <c r="J45" s="28"/>
      <c r="K45" s="27"/>
      <c r="L45" s="29" t="n">
        <v>2100</v>
      </c>
      <c r="M45" s="2"/>
      <c r="N45" s="2"/>
      <c r="O45" s="2"/>
      <c r="P45" s="23" t="s">
        <v>21</v>
      </c>
      <c r="Q45" s="3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54.75" hidden="false" customHeight="true" outlineLevel="0" collapsed="false">
      <c r="A46" s="23" t="s">
        <v>146</v>
      </c>
      <c r="B46" s="27"/>
      <c r="C46" s="25" t="s">
        <v>14</v>
      </c>
      <c r="D46" s="47"/>
      <c r="E46" s="25" t="s">
        <v>147</v>
      </c>
      <c r="F46" s="25" t="s">
        <v>35</v>
      </c>
      <c r="G46" s="47"/>
      <c r="H46" s="47" t="s">
        <v>162</v>
      </c>
      <c r="I46" s="27"/>
      <c r="J46" s="28"/>
      <c r="K46" s="27"/>
      <c r="L46" s="29" t="n">
        <v>2000</v>
      </c>
      <c r="M46" s="2"/>
      <c r="N46" s="2"/>
      <c r="O46" s="2"/>
      <c r="P46" s="23"/>
      <c r="Q46" s="59" t="s">
        <v>149</v>
      </c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75" hidden="false" customHeight="true" outlineLevel="0" collapsed="false">
      <c r="A47" s="23" t="s">
        <v>75</v>
      </c>
      <c r="B47" s="24"/>
      <c r="C47" s="25" t="s">
        <v>14</v>
      </c>
      <c r="E47" s="25" t="s">
        <v>75</v>
      </c>
      <c r="F47" s="25" t="s">
        <v>75</v>
      </c>
      <c r="G47" s="2"/>
      <c r="H47" s="26" t="s">
        <v>76</v>
      </c>
      <c r="I47" s="27"/>
      <c r="J47" s="28"/>
      <c r="K47" s="27"/>
      <c r="L47" s="29" t="n">
        <f aca="false">1399+234</f>
        <v>1633</v>
      </c>
      <c r="M47" s="2"/>
      <c r="N47" s="2"/>
      <c r="O47" s="2"/>
      <c r="P47" s="92"/>
      <c r="Q47" s="32"/>
      <c r="S47" s="26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27.75" hidden="false" customHeight="true" outlineLevel="0" collapsed="false">
      <c r="A48" s="23" t="s">
        <v>80</v>
      </c>
      <c r="B48" s="24"/>
      <c r="C48" s="25" t="s">
        <v>14</v>
      </c>
      <c r="E48" s="25"/>
      <c r="F48" s="25" t="s">
        <v>16</v>
      </c>
      <c r="G48" s="2"/>
      <c r="H48" s="26" t="s">
        <v>158</v>
      </c>
      <c r="I48" s="27"/>
      <c r="J48" s="28"/>
      <c r="K48" s="27"/>
      <c r="L48" s="89" t="n">
        <v>-701</v>
      </c>
      <c r="M48" s="2"/>
      <c r="N48" s="2"/>
      <c r="O48" s="2"/>
      <c r="P48" s="92"/>
      <c r="Q48" s="32"/>
      <c r="S48" s="26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6.25" hidden="false" customHeight="true" outlineLevel="0" collapsed="false">
      <c r="A49" s="23" t="s">
        <v>92</v>
      </c>
      <c r="B49" s="24"/>
      <c r="C49" s="25" t="s">
        <v>14</v>
      </c>
      <c r="E49" s="25" t="s">
        <v>93</v>
      </c>
      <c r="F49" s="25" t="s">
        <v>30</v>
      </c>
      <c r="G49" s="2"/>
      <c r="H49" s="26" t="s">
        <v>167</v>
      </c>
      <c r="I49" s="27"/>
      <c r="J49" s="28"/>
      <c r="K49" s="27"/>
      <c r="L49" s="89" t="n">
        <v>-250</v>
      </c>
      <c r="M49" s="2"/>
      <c r="N49" s="2"/>
      <c r="O49" s="2"/>
      <c r="P49" s="92"/>
      <c r="Q49" s="32"/>
      <c r="S49" s="26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7.95" hidden="false" customHeight="true" outlineLevel="0" collapsed="false">
      <c r="A50" s="61" t="s">
        <v>99</v>
      </c>
      <c r="B50" s="62"/>
      <c r="C50" s="62"/>
      <c r="D50" s="40"/>
      <c r="E50" s="63"/>
      <c r="F50" s="63"/>
      <c r="G50" s="64"/>
      <c r="H50" s="63"/>
      <c r="I50" s="63"/>
      <c r="J50" s="65"/>
      <c r="K50" s="63"/>
      <c r="L50" s="44" t="n">
        <f aca="false">SUM(L44:L49)</f>
        <v>7282</v>
      </c>
      <c r="M50" s="45"/>
      <c r="N50" s="45"/>
      <c r="O50" s="45"/>
      <c r="P50" s="93"/>
      <c r="Q50" s="46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  <c r="IS50" s="45"/>
      <c r="IT50" s="45"/>
      <c r="IU50" s="45"/>
      <c r="IV50" s="45"/>
      <c r="IW50" s="45"/>
    </row>
    <row r="51" customFormat="false" ht="27.95" hidden="false" customHeight="true" outlineLevel="0" collapsed="false">
      <c r="A51" s="61" t="s">
        <v>100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+L42+L50</f>
        <v>32930</v>
      </c>
      <c r="M51" s="45"/>
      <c r="N51" s="45"/>
      <c r="O51" s="45"/>
      <c r="P51" s="93"/>
      <c r="Q51" s="66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38.25" hidden="true" customHeight="true" outlineLevel="0" collapsed="false">
      <c r="A52" s="78" t="s">
        <v>101</v>
      </c>
      <c r="B52" s="79"/>
      <c r="C52" s="80" t="s">
        <v>14</v>
      </c>
      <c r="D52" s="81"/>
      <c r="E52" s="80" t="s">
        <v>15</v>
      </c>
      <c r="F52" s="80" t="s">
        <v>30</v>
      </c>
      <c r="G52" s="81"/>
      <c r="H52" s="81" t="s">
        <v>102</v>
      </c>
      <c r="I52" s="79"/>
      <c r="J52" s="82"/>
      <c r="K52" s="79"/>
      <c r="L52" s="83" t="n">
        <v>10000</v>
      </c>
      <c r="M52" s="84"/>
      <c r="N52" s="84"/>
      <c r="O52" s="84"/>
      <c r="P52" s="85"/>
      <c r="Q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</row>
    <row r="53" customFormat="false" ht="27.95" hidden="false" customHeight="true" outlineLevel="0" collapsed="false">
      <c r="E53" s="56"/>
      <c r="F53" s="56"/>
      <c r="G53" s="56"/>
      <c r="J53" s="86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false" outlineLevel="0" max="15" min="15" style="1" width="3.14"/>
    <col collapsed="false" customWidth="true" hidden="true" outlineLevel="0" max="16" min="16" style="1" width="46.14"/>
    <col collapsed="false" customWidth="true" hidden="true" outlineLevel="0" max="17" min="17" style="1" width="65.85"/>
    <col collapsed="false" customWidth="false" hidden="false" outlineLevel="0" max="45" min="18" style="2" width="9.14"/>
    <col collapsed="false" customWidth="false" hidden="false" outlineLevel="0" max="257" min="4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171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.95" hidden="false" customHeight="true" outlineLevel="0" collapsed="false">
      <c r="A11" s="23" t="s">
        <v>152</v>
      </c>
      <c r="B11" s="24"/>
      <c r="C11" s="25" t="s">
        <v>14</v>
      </c>
      <c r="E11" s="25" t="s">
        <v>29</v>
      </c>
      <c r="F11" s="25" t="s">
        <v>30</v>
      </c>
      <c r="G11" s="2"/>
      <c r="H11" s="26" t="s">
        <v>163</v>
      </c>
      <c r="I11" s="27"/>
      <c r="J11" s="28"/>
      <c r="K11" s="27"/>
      <c r="L11" s="29" t="n">
        <v>3500</v>
      </c>
      <c r="M11" s="2"/>
      <c r="N11" s="2"/>
      <c r="O11" s="2"/>
      <c r="P11" s="91"/>
      <c r="Q11" s="3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80.25" hidden="false" customHeight="true" outlineLevel="0" collapsed="false">
      <c r="A12" s="23" t="s">
        <v>32</v>
      </c>
      <c r="B12" s="24"/>
      <c r="C12" s="25" t="s">
        <v>14</v>
      </c>
      <c r="E12" s="25" t="s">
        <v>34</v>
      </c>
      <c r="F12" s="25" t="s">
        <v>35</v>
      </c>
      <c r="G12" s="2"/>
      <c r="H12" s="26" t="s">
        <v>36</v>
      </c>
      <c r="I12" s="27"/>
      <c r="J12" s="28"/>
      <c r="K12" s="27"/>
      <c r="L12" s="29" t="n">
        <v>3000</v>
      </c>
      <c r="M12" s="2"/>
      <c r="N12" s="2"/>
      <c r="O12" s="2"/>
      <c r="P12" s="23"/>
      <c r="Q12" s="3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27.95" hidden="true" customHeight="true" outlineLevel="0" collapsed="false">
      <c r="A13" s="23" t="s">
        <v>152</v>
      </c>
      <c r="B13" s="24"/>
      <c r="C13" s="25" t="s">
        <v>14</v>
      </c>
      <c r="E13" s="25" t="s">
        <v>29</v>
      </c>
      <c r="F13" s="25" t="s">
        <v>30</v>
      </c>
      <c r="G13" s="2"/>
      <c r="H13" s="26" t="s">
        <v>153</v>
      </c>
      <c r="I13" s="27"/>
      <c r="J13" s="28"/>
      <c r="K13" s="27"/>
      <c r="L13" s="29" t="n">
        <v>0</v>
      </c>
      <c r="M13" s="2"/>
      <c r="N13" s="2"/>
      <c r="O13" s="2"/>
      <c r="P13" s="91"/>
      <c r="Q13" s="3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11.25" hidden="false" customHeight="true" outlineLevel="0" collapsed="false">
      <c r="A14" s="33"/>
      <c r="B14" s="34"/>
      <c r="C14" s="34"/>
      <c r="E14" s="21"/>
      <c r="F14" s="21"/>
      <c r="H14" s="21"/>
      <c r="I14" s="35"/>
      <c r="J14" s="36"/>
      <c r="K14" s="35"/>
      <c r="L14" s="37"/>
      <c r="P14" s="60"/>
      <c r="Q14" s="30"/>
    </row>
    <row r="15" customFormat="false" ht="27.95" hidden="false" customHeight="true" outlineLevel="0" collapsed="false">
      <c r="A15" s="49" t="s">
        <v>55</v>
      </c>
      <c r="B15" s="50"/>
      <c r="C15" s="50"/>
      <c r="D15" s="51"/>
      <c r="E15" s="50"/>
      <c r="F15" s="50"/>
      <c r="G15" s="51"/>
      <c r="H15" s="52"/>
      <c r="I15" s="53"/>
      <c r="J15" s="54"/>
      <c r="K15" s="53"/>
      <c r="L15" s="44" t="n">
        <f aca="false">SUM(L11:L14)</f>
        <v>6500</v>
      </c>
      <c r="P15" s="60"/>
      <c r="Q15" s="30"/>
    </row>
    <row r="16" customFormat="false" ht="53.25" hidden="false" customHeight="true" outlineLevel="0" collapsed="false">
      <c r="A16" s="23" t="s">
        <v>39</v>
      </c>
      <c r="B16" s="24"/>
      <c r="C16" s="25" t="s">
        <v>155</v>
      </c>
      <c r="E16" s="25" t="s">
        <v>40</v>
      </c>
      <c r="F16" s="25" t="s">
        <v>30</v>
      </c>
      <c r="G16" s="2"/>
      <c r="H16" s="26" t="s">
        <v>111</v>
      </c>
      <c r="I16" s="27"/>
      <c r="J16" s="28"/>
      <c r="K16" s="27"/>
      <c r="L16" s="29" t="n">
        <v>3000</v>
      </c>
      <c r="M16" s="2"/>
      <c r="N16" s="2"/>
      <c r="O16" s="2"/>
      <c r="P16" s="91"/>
      <c r="Q16" s="3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34.5" hidden="false" customHeight="true" outlineLevel="0" collapsed="false">
      <c r="A17" s="23" t="s">
        <v>45</v>
      </c>
      <c r="B17" s="24"/>
      <c r="C17" s="25" t="s">
        <v>155</v>
      </c>
      <c r="E17" s="25" t="s">
        <v>46</v>
      </c>
      <c r="F17" s="25" t="s">
        <v>30</v>
      </c>
      <c r="G17" s="2"/>
      <c r="H17" s="26" t="s">
        <v>115</v>
      </c>
      <c r="I17" s="27"/>
      <c r="J17" s="28"/>
      <c r="K17" s="27"/>
      <c r="L17" s="29" t="n">
        <v>2000</v>
      </c>
      <c r="M17" s="2"/>
      <c r="N17" s="2"/>
      <c r="O17" s="2"/>
      <c r="P17" s="91"/>
      <c r="Q17" s="59" t="s">
        <v>151</v>
      </c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41.25" hidden="false" customHeight="true" outlineLevel="0" collapsed="false">
      <c r="A18" s="23" t="s">
        <v>48</v>
      </c>
      <c r="B18" s="24"/>
      <c r="C18" s="25" t="s">
        <v>155</v>
      </c>
      <c r="E18" s="25" t="s">
        <v>29</v>
      </c>
      <c r="F18" s="25" t="s">
        <v>30</v>
      </c>
      <c r="G18" s="2"/>
      <c r="H18" s="26" t="s">
        <v>116</v>
      </c>
      <c r="I18" s="27"/>
      <c r="J18" s="28"/>
      <c r="K18" s="27"/>
      <c r="L18" s="29" t="n">
        <v>1000</v>
      </c>
      <c r="M18" s="2"/>
      <c r="N18" s="2"/>
      <c r="O18" s="2"/>
      <c r="P18" s="91"/>
      <c r="Q18" s="3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42" hidden="false" customHeight="true" outlineLevel="0" collapsed="false">
      <c r="A19" s="23" t="s">
        <v>50</v>
      </c>
      <c r="B19" s="27"/>
      <c r="C19" s="25" t="s">
        <v>155</v>
      </c>
      <c r="D19" s="47"/>
      <c r="E19" s="25" t="s">
        <v>51</v>
      </c>
      <c r="F19" s="25" t="s">
        <v>30</v>
      </c>
      <c r="G19" s="47"/>
      <c r="H19" s="47" t="s">
        <v>172</v>
      </c>
      <c r="I19" s="27"/>
      <c r="J19" s="28"/>
      <c r="K19" s="27"/>
      <c r="L19" s="29" t="n">
        <v>750</v>
      </c>
      <c r="M19" s="2"/>
      <c r="N19" s="2"/>
      <c r="O19" s="2"/>
      <c r="P19" s="23" t="s">
        <v>21</v>
      </c>
      <c r="Q19" s="3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1.25" hidden="false" customHeight="true" outlineLevel="0" collapsed="false">
      <c r="A20" s="55"/>
      <c r="E20" s="56"/>
      <c r="F20" s="56"/>
      <c r="G20" s="56"/>
      <c r="H20" s="56"/>
      <c r="I20" s="56"/>
      <c r="J20" s="57"/>
      <c r="K20" s="56"/>
      <c r="L20" s="58"/>
      <c r="P20" s="60"/>
      <c r="Q20" s="30"/>
    </row>
    <row r="21" customFormat="false" ht="16.5" hidden="false" customHeight="true" outlineLevel="0" collapsed="false">
      <c r="A21" s="49" t="s">
        <v>56</v>
      </c>
      <c r="B21" s="50"/>
      <c r="C21" s="50"/>
      <c r="D21" s="51"/>
      <c r="E21" s="50"/>
      <c r="F21" s="50"/>
      <c r="G21" s="51"/>
      <c r="H21" s="52"/>
      <c r="I21" s="53"/>
      <c r="J21" s="54"/>
      <c r="K21" s="53"/>
      <c r="L21" s="44" t="n">
        <f aca="false">SUM(L16:L20)</f>
        <v>6750</v>
      </c>
      <c r="P21" s="60"/>
      <c r="Q21" s="30"/>
    </row>
    <row r="22" customFormat="false" ht="53.25" hidden="false" customHeight="true" outlineLevel="0" collapsed="false">
      <c r="A22" s="23" t="s">
        <v>18</v>
      </c>
      <c r="B22" s="27"/>
      <c r="C22" s="25" t="s">
        <v>58</v>
      </c>
      <c r="D22" s="47"/>
      <c r="E22" s="25" t="s">
        <v>59</v>
      </c>
      <c r="F22" s="25" t="s">
        <v>16</v>
      </c>
      <c r="G22" s="47"/>
      <c r="H22" s="47" t="s">
        <v>20</v>
      </c>
      <c r="I22" s="27"/>
      <c r="J22" s="28"/>
      <c r="K22" s="27"/>
      <c r="L22" s="29" t="n">
        <v>9000</v>
      </c>
      <c r="M22" s="2"/>
      <c r="N22" s="2"/>
      <c r="O22" s="2"/>
      <c r="P22" s="23" t="s">
        <v>21</v>
      </c>
      <c r="Q22" s="90" t="s">
        <v>21</v>
      </c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51" hidden="false" customHeight="true" outlineLevel="0" collapsed="false">
      <c r="A23" s="23" t="s">
        <v>57</v>
      </c>
      <c r="B23" s="24"/>
      <c r="C23" s="25" t="s">
        <v>58</v>
      </c>
      <c r="E23" s="25" t="s">
        <v>59</v>
      </c>
      <c r="F23" s="25" t="s">
        <v>60</v>
      </c>
      <c r="G23" s="2"/>
      <c r="H23" s="26" t="s">
        <v>61</v>
      </c>
      <c r="I23" s="27"/>
      <c r="J23" s="28" t="n">
        <v>0.7</v>
      </c>
      <c r="K23" s="27"/>
      <c r="L23" s="31" t="n">
        <v>0</v>
      </c>
      <c r="M23" s="2"/>
      <c r="N23" s="2"/>
      <c r="O23" s="2"/>
      <c r="P23" s="92" t="s">
        <v>62</v>
      </c>
      <c r="Q23" s="32"/>
      <c r="S23" s="26"/>
    </row>
    <row r="24" customFormat="false" ht="12.75" hidden="false" customHeight="true" outlineLevel="0" collapsed="false">
      <c r="A24" s="60"/>
      <c r="E24" s="56"/>
      <c r="F24" s="56"/>
      <c r="G24" s="56"/>
      <c r="H24" s="56"/>
      <c r="I24" s="56"/>
      <c r="J24" s="57"/>
      <c r="K24" s="56"/>
      <c r="L24" s="58"/>
      <c r="P24" s="60"/>
      <c r="Q24" s="30"/>
    </row>
    <row r="25" customFormat="false" ht="16.5" hidden="false" customHeight="true" outlineLevel="0" collapsed="false">
      <c r="A25" s="49" t="s">
        <v>63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SUM(L22:L24)</f>
        <v>9000</v>
      </c>
      <c r="P25" s="60"/>
      <c r="Q25" s="30"/>
    </row>
    <row r="26" customFormat="false" ht="12.75" hidden="false" customHeight="true" outlineLevel="0" collapsed="false">
      <c r="A26" s="60"/>
      <c r="E26" s="56"/>
      <c r="F26" s="56"/>
      <c r="G26" s="56"/>
      <c r="H26" s="56"/>
      <c r="I26" s="56"/>
      <c r="J26" s="57"/>
      <c r="K26" s="56"/>
      <c r="L26" s="58"/>
      <c r="P26" s="60"/>
      <c r="Q26" s="30"/>
    </row>
    <row r="27" customFormat="false" ht="27.95" hidden="false" customHeight="true" outlineLevel="0" collapsed="false">
      <c r="A27" s="61" t="s">
        <v>64</v>
      </c>
      <c r="B27" s="62"/>
      <c r="C27" s="62"/>
      <c r="D27" s="40"/>
      <c r="E27" s="63"/>
      <c r="F27" s="63"/>
      <c r="G27" s="64"/>
      <c r="H27" s="63"/>
      <c r="I27" s="63"/>
      <c r="J27" s="65"/>
      <c r="K27" s="63"/>
      <c r="L27" s="44" t="n">
        <f aca="false">+L15+L21+L25</f>
        <v>22250</v>
      </c>
      <c r="M27" s="45"/>
      <c r="N27" s="45"/>
      <c r="O27" s="45"/>
      <c r="P27" s="93"/>
      <c r="Q27" s="46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  <c r="IW27" s="45"/>
    </row>
    <row r="28" customFormat="false" ht="27.95" hidden="false" customHeight="true" outlineLevel="0" collapsed="false">
      <c r="A28" s="67"/>
      <c r="B28" s="68"/>
      <c r="C28" s="68"/>
      <c r="D28" s="69"/>
      <c r="E28" s="70"/>
      <c r="F28" s="70"/>
      <c r="G28" s="71"/>
      <c r="H28" s="70"/>
      <c r="I28" s="70"/>
      <c r="J28" s="72"/>
      <c r="K28" s="70"/>
      <c r="L28" s="73"/>
      <c r="M28" s="74"/>
      <c r="N28" s="74"/>
      <c r="O28" s="74"/>
      <c r="P28" s="94"/>
      <c r="Q28" s="95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  <c r="IW28" s="74"/>
    </row>
    <row r="29" customFormat="false" ht="51" hidden="true" customHeight="true" outlineLevel="0" collapsed="false">
      <c r="A29" s="23" t="s">
        <v>57</v>
      </c>
      <c r="B29" s="24"/>
      <c r="C29" s="25" t="s">
        <v>33</v>
      </c>
      <c r="E29" s="25" t="s">
        <v>59</v>
      </c>
      <c r="F29" s="25" t="s">
        <v>60</v>
      </c>
      <c r="G29" s="2"/>
      <c r="H29" s="26" t="s">
        <v>65</v>
      </c>
      <c r="I29" s="27"/>
      <c r="J29" s="28" t="n">
        <v>0.7</v>
      </c>
      <c r="K29" s="27"/>
      <c r="L29" s="29" t="n">
        <v>8000</v>
      </c>
      <c r="M29" s="2"/>
      <c r="N29" s="2"/>
      <c r="O29" s="2"/>
      <c r="P29" s="92" t="s">
        <v>62</v>
      </c>
      <c r="Q29" s="32"/>
      <c r="S29" s="26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52.5" hidden="true" customHeight="true" outlineLevel="0" collapsed="false">
      <c r="A30" s="23" t="s">
        <v>66</v>
      </c>
      <c r="B30" s="24"/>
      <c r="C30" s="25" t="s">
        <v>33</v>
      </c>
      <c r="E30" s="25" t="s">
        <v>67</v>
      </c>
      <c r="F30" s="25" t="s">
        <v>16</v>
      </c>
      <c r="G30" s="2"/>
      <c r="H30" s="26" t="s">
        <v>68</v>
      </c>
      <c r="I30" s="27"/>
      <c r="J30" s="28"/>
      <c r="K30" s="27"/>
      <c r="L30" s="29" t="n">
        <v>5000</v>
      </c>
      <c r="M30" s="2"/>
      <c r="N30" s="2"/>
      <c r="O30" s="2"/>
      <c r="P30" s="92" t="s">
        <v>69</v>
      </c>
      <c r="Q30" s="32"/>
      <c r="S30" s="26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27.95" hidden="true" customHeight="true" outlineLevel="0" collapsed="false">
      <c r="A31" s="23" t="s">
        <v>13</v>
      </c>
      <c r="B31" s="24"/>
      <c r="C31" s="25" t="s">
        <v>33</v>
      </c>
      <c r="E31" s="25" t="s">
        <v>15</v>
      </c>
      <c r="F31" s="25" t="s">
        <v>16</v>
      </c>
      <c r="G31" s="2"/>
      <c r="H31" s="26" t="s">
        <v>70</v>
      </c>
      <c r="I31" s="27"/>
      <c r="J31" s="28"/>
      <c r="K31" s="27"/>
      <c r="L31" s="29" t="n">
        <v>3000</v>
      </c>
      <c r="M31" s="2"/>
      <c r="N31" s="2"/>
      <c r="O31" s="2"/>
      <c r="P31" s="91"/>
      <c r="Q31" s="3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27.95" hidden="true" customHeight="true" outlineLevel="0" collapsed="false">
      <c r="A32" s="23" t="s">
        <v>71</v>
      </c>
      <c r="B32" s="24"/>
      <c r="C32" s="25" t="s">
        <v>33</v>
      </c>
      <c r="E32" s="25" t="s">
        <v>72</v>
      </c>
      <c r="F32" s="25" t="s">
        <v>30</v>
      </c>
      <c r="G32" s="2"/>
      <c r="H32" s="26" t="s">
        <v>73</v>
      </c>
      <c r="I32" s="27"/>
      <c r="J32" s="28"/>
      <c r="K32" s="27"/>
      <c r="L32" s="29" t="n">
        <v>2509</v>
      </c>
      <c r="P32" s="60"/>
      <c r="Q32" s="30"/>
    </row>
    <row r="33" customFormat="false" ht="52.5" hidden="true" customHeight="true" outlineLevel="0" collapsed="false">
      <c r="A33" s="23" t="s">
        <v>74</v>
      </c>
      <c r="B33" s="24"/>
      <c r="C33" s="25" t="s">
        <v>33</v>
      </c>
      <c r="E33" s="25" t="s">
        <v>75</v>
      </c>
      <c r="F33" s="25" t="s">
        <v>75</v>
      </c>
      <c r="G33" s="2"/>
      <c r="H33" s="26" t="s">
        <v>76</v>
      </c>
      <c r="I33" s="27"/>
      <c r="J33" s="28"/>
      <c r="K33" s="27"/>
      <c r="L33" s="29" t="n">
        <f aca="false">1678+175+4+234+50+8+18+13+9+8+16+17+8+1+50+3+55+1+5+1+50</f>
        <v>2404</v>
      </c>
      <c r="M33" s="2"/>
      <c r="N33" s="2"/>
      <c r="O33" s="2"/>
      <c r="P33" s="26"/>
      <c r="Q33" s="32"/>
      <c r="R33" s="76"/>
      <c r="S33" s="26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27.95" hidden="true" customHeight="true" outlineLevel="0" collapsed="false">
      <c r="A34" s="23" t="s">
        <v>77</v>
      </c>
      <c r="B34" s="24"/>
      <c r="C34" s="25" t="s">
        <v>33</v>
      </c>
      <c r="E34" s="25" t="s">
        <v>40</v>
      </c>
      <c r="F34" s="25" t="s">
        <v>30</v>
      </c>
      <c r="G34" s="2"/>
      <c r="H34" s="26" t="s">
        <v>78</v>
      </c>
      <c r="I34" s="27"/>
      <c r="J34" s="28"/>
      <c r="K34" s="27"/>
      <c r="L34" s="29" t="n">
        <v>1300</v>
      </c>
      <c r="M34" s="2"/>
      <c r="N34" s="2"/>
      <c r="O34" s="2"/>
      <c r="P34" s="91"/>
      <c r="Q34" s="3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27.95" hidden="true" customHeight="true" outlineLevel="0" collapsed="false">
      <c r="A35" s="23" t="s">
        <v>71</v>
      </c>
      <c r="B35" s="24"/>
      <c r="C35" s="25" t="s">
        <v>33</v>
      </c>
      <c r="E35" s="25" t="s">
        <v>72</v>
      </c>
      <c r="F35" s="25" t="s">
        <v>30</v>
      </c>
      <c r="G35" s="2"/>
      <c r="H35" s="26" t="s">
        <v>79</v>
      </c>
      <c r="I35" s="27"/>
      <c r="J35" s="28"/>
      <c r="K35" s="27"/>
      <c r="L35" s="29" t="n">
        <v>1000</v>
      </c>
      <c r="M35" s="2"/>
      <c r="N35" s="2"/>
      <c r="O35" s="2"/>
      <c r="P35" s="91"/>
      <c r="Q35" s="3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80</v>
      </c>
      <c r="B36" s="24"/>
      <c r="C36" s="25" t="s">
        <v>33</v>
      </c>
      <c r="E36" s="25" t="s">
        <v>81</v>
      </c>
      <c r="F36" s="25" t="s">
        <v>16</v>
      </c>
      <c r="G36" s="2"/>
      <c r="H36" s="26" t="s">
        <v>82</v>
      </c>
      <c r="I36" s="27"/>
      <c r="J36" s="28"/>
      <c r="K36" s="27"/>
      <c r="L36" s="29" t="n">
        <f aca="false">686+15</f>
        <v>701</v>
      </c>
      <c r="M36" s="2"/>
      <c r="N36" s="2"/>
      <c r="O36" s="2"/>
      <c r="P36" s="91"/>
      <c r="Q36" s="3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83</v>
      </c>
      <c r="B37" s="24"/>
      <c r="C37" s="25" t="s">
        <v>33</v>
      </c>
      <c r="E37" s="25" t="s">
        <v>84</v>
      </c>
      <c r="F37" s="25" t="s">
        <v>26</v>
      </c>
      <c r="G37" s="2"/>
      <c r="H37" s="26" t="s">
        <v>85</v>
      </c>
      <c r="I37" s="27"/>
      <c r="J37" s="28"/>
      <c r="K37" s="27"/>
      <c r="L37" s="29" t="n">
        <v>600</v>
      </c>
      <c r="M37" s="2"/>
      <c r="N37" s="2"/>
      <c r="O37" s="2"/>
      <c r="P37" s="91"/>
      <c r="Q37" s="3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27.95" hidden="true" customHeight="true" outlineLevel="0" collapsed="false">
      <c r="A38" s="23" t="s">
        <v>86</v>
      </c>
      <c r="B38" s="24"/>
      <c r="C38" s="25" t="s">
        <v>33</v>
      </c>
      <c r="E38" s="25" t="s">
        <v>87</v>
      </c>
      <c r="F38" s="25" t="s">
        <v>16</v>
      </c>
      <c r="G38" s="2"/>
      <c r="H38" s="26" t="s">
        <v>88</v>
      </c>
      <c r="I38" s="27"/>
      <c r="J38" s="28"/>
      <c r="K38" s="27"/>
      <c r="L38" s="29" t="n">
        <v>500</v>
      </c>
      <c r="M38" s="2"/>
      <c r="N38" s="2"/>
      <c r="O38" s="2"/>
      <c r="P38" s="91"/>
      <c r="Q38" s="3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89</v>
      </c>
      <c r="B39" s="24"/>
      <c r="C39" s="25" t="s">
        <v>33</v>
      </c>
      <c r="E39" s="25" t="s">
        <v>29</v>
      </c>
      <c r="F39" s="25" t="s">
        <v>30</v>
      </c>
      <c r="G39" s="2"/>
      <c r="H39" s="26" t="s">
        <v>90</v>
      </c>
      <c r="I39" s="27"/>
      <c r="J39" s="28"/>
      <c r="K39" s="27"/>
      <c r="L39" s="29" t="n">
        <v>500</v>
      </c>
      <c r="M39" s="2"/>
      <c r="N39" s="2"/>
      <c r="O39" s="2"/>
      <c r="P39" s="91"/>
      <c r="Q39" s="3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77</v>
      </c>
      <c r="B40" s="24"/>
      <c r="C40" s="25" t="s">
        <v>33</v>
      </c>
      <c r="E40" s="25" t="s">
        <v>40</v>
      </c>
      <c r="F40" s="25" t="s">
        <v>30</v>
      </c>
      <c r="G40" s="2"/>
      <c r="H40" s="26" t="s">
        <v>91</v>
      </c>
      <c r="I40" s="27"/>
      <c r="J40" s="28"/>
      <c r="K40" s="27"/>
      <c r="L40" s="29" t="n">
        <v>384</v>
      </c>
      <c r="M40" s="2"/>
      <c r="N40" s="2"/>
      <c r="O40" s="2"/>
      <c r="P40" s="91"/>
      <c r="Q40" s="3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92</v>
      </c>
      <c r="B41" s="24"/>
      <c r="C41" s="25" t="s">
        <v>33</v>
      </c>
      <c r="E41" s="25" t="s">
        <v>93</v>
      </c>
      <c r="F41" s="25" t="s">
        <v>30</v>
      </c>
      <c r="G41" s="2"/>
      <c r="H41" s="26" t="s">
        <v>92</v>
      </c>
      <c r="I41" s="27"/>
      <c r="J41" s="28"/>
      <c r="K41" s="27"/>
      <c r="L41" s="77" t="n">
        <v>-250</v>
      </c>
      <c r="M41" s="2"/>
      <c r="N41" s="2"/>
      <c r="O41" s="2"/>
      <c r="P41" s="91"/>
      <c r="Q41" s="3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false" customHeight="true" outlineLevel="0" collapsed="false">
      <c r="A42" s="61" t="s">
        <v>94</v>
      </c>
      <c r="B42" s="62"/>
      <c r="C42" s="62"/>
      <c r="D42" s="40"/>
      <c r="E42" s="63"/>
      <c r="F42" s="63"/>
      <c r="G42" s="64"/>
      <c r="H42" s="63"/>
      <c r="I42" s="63"/>
      <c r="J42" s="65"/>
      <c r="K42" s="63"/>
      <c r="L42" s="44" t="n">
        <f aca="false">SUM(L29:L41)</f>
        <v>25648</v>
      </c>
      <c r="M42" s="45"/>
      <c r="N42" s="45"/>
      <c r="O42" s="45"/>
      <c r="P42" s="93"/>
      <c r="Q42" s="46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45"/>
      <c r="IR42" s="45"/>
      <c r="IS42" s="45"/>
      <c r="IT42" s="45"/>
      <c r="IU42" s="45"/>
      <c r="IV42" s="45"/>
      <c r="IW42" s="45"/>
    </row>
    <row r="43" customFormat="false" ht="12" hidden="false" customHeight="true" outlineLevel="0" collapsed="false">
      <c r="A43" s="23"/>
      <c r="B43" s="24"/>
      <c r="C43" s="25"/>
      <c r="E43" s="25"/>
      <c r="F43" s="25"/>
      <c r="G43" s="2"/>
      <c r="H43" s="26"/>
      <c r="I43" s="27"/>
      <c r="J43" s="28"/>
      <c r="K43" s="27"/>
      <c r="L43" s="29"/>
      <c r="M43" s="2"/>
      <c r="N43" s="2"/>
      <c r="O43" s="2"/>
      <c r="P43" s="92"/>
      <c r="Q43" s="32"/>
      <c r="S43" s="26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 t="s">
        <v>169</v>
      </c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71.25" hidden="false" customHeight="true" outlineLevel="0" collapsed="false">
      <c r="A44" s="23" t="s">
        <v>37</v>
      </c>
      <c r="B44" s="24"/>
      <c r="C44" s="25" t="s">
        <v>14</v>
      </c>
      <c r="E44" s="25" t="s">
        <v>29</v>
      </c>
      <c r="F44" s="25" t="s">
        <v>30</v>
      </c>
      <c r="G44" s="2"/>
      <c r="H44" s="26" t="s">
        <v>110</v>
      </c>
      <c r="I44" s="27"/>
      <c r="J44" s="28"/>
      <c r="K44" s="27"/>
      <c r="L44" s="29" t="n">
        <v>2500</v>
      </c>
      <c r="M44" s="2"/>
      <c r="N44" s="2"/>
      <c r="O44" s="2"/>
      <c r="P44" s="91"/>
      <c r="Q44" s="3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47.25" hidden="false" customHeight="true" outlineLevel="0" collapsed="false">
      <c r="A45" s="23" t="s">
        <v>113</v>
      </c>
      <c r="B45" s="27"/>
      <c r="C45" s="25" t="s">
        <v>14</v>
      </c>
      <c r="D45" s="47"/>
      <c r="E45" s="25" t="s">
        <v>93</v>
      </c>
      <c r="F45" s="25" t="s">
        <v>30</v>
      </c>
      <c r="G45" s="47"/>
      <c r="H45" s="47" t="s">
        <v>150</v>
      </c>
      <c r="I45" s="27"/>
      <c r="J45" s="28"/>
      <c r="K45" s="27"/>
      <c r="L45" s="29" t="n">
        <v>2100</v>
      </c>
      <c r="M45" s="2"/>
      <c r="N45" s="2"/>
      <c r="O45" s="2"/>
      <c r="P45" s="23" t="s">
        <v>21</v>
      </c>
      <c r="Q45" s="3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54.75" hidden="false" customHeight="true" outlineLevel="0" collapsed="false">
      <c r="A46" s="23" t="s">
        <v>146</v>
      </c>
      <c r="B46" s="27"/>
      <c r="C46" s="25" t="s">
        <v>14</v>
      </c>
      <c r="D46" s="47"/>
      <c r="E46" s="25" t="s">
        <v>147</v>
      </c>
      <c r="F46" s="25" t="s">
        <v>35</v>
      </c>
      <c r="G46" s="47"/>
      <c r="H46" s="47" t="s">
        <v>162</v>
      </c>
      <c r="I46" s="27"/>
      <c r="J46" s="28"/>
      <c r="K46" s="27"/>
      <c r="L46" s="29" t="n">
        <v>2000</v>
      </c>
      <c r="M46" s="2"/>
      <c r="N46" s="2"/>
      <c r="O46" s="2"/>
      <c r="P46" s="23"/>
      <c r="Q46" s="59" t="s">
        <v>149</v>
      </c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75" hidden="false" customHeight="true" outlineLevel="0" collapsed="false">
      <c r="A47" s="23" t="s">
        <v>75</v>
      </c>
      <c r="B47" s="24"/>
      <c r="C47" s="25" t="s">
        <v>14</v>
      </c>
      <c r="E47" s="25" t="s">
        <v>75</v>
      </c>
      <c r="F47" s="25" t="s">
        <v>75</v>
      </c>
      <c r="G47" s="2"/>
      <c r="H47" s="26" t="s">
        <v>76</v>
      </c>
      <c r="I47" s="27"/>
      <c r="J47" s="28"/>
      <c r="K47" s="27"/>
      <c r="L47" s="29" t="n">
        <f aca="false">1737+195</f>
        <v>1932</v>
      </c>
      <c r="M47" s="2"/>
      <c r="N47" s="2"/>
      <c r="O47" s="2"/>
      <c r="P47" s="92"/>
      <c r="Q47" s="32"/>
      <c r="S47" s="26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27.75" hidden="false" customHeight="true" outlineLevel="0" collapsed="false">
      <c r="A48" s="23" t="s">
        <v>80</v>
      </c>
      <c r="B48" s="24"/>
      <c r="C48" s="25" t="s">
        <v>14</v>
      </c>
      <c r="E48" s="25"/>
      <c r="F48" s="25" t="s">
        <v>16</v>
      </c>
      <c r="G48" s="2"/>
      <c r="H48" s="26" t="s">
        <v>158</v>
      </c>
      <c r="I48" s="27"/>
      <c r="J48" s="28"/>
      <c r="K48" s="27"/>
      <c r="L48" s="89" t="n">
        <v>-701</v>
      </c>
      <c r="M48" s="2"/>
      <c r="N48" s="2"/>
      <c r="O48" s="2"/>
      <c r="P48" s="92"/>
      <c r="Q48" s="32"/>
      <c r="S48" s="26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6.25" hidden="false" customHeight="true" outlineLevel="0" collapsed="false">
      <c r="A49" s="23" t="s">
        <v>92</v>
      </c>
      <c r="B49" s="24"/>
      <c r="C49" s="25" t="s">
        <v>14</v>
      </c>
      <c r="E49" s="25" t="s">
        <v>93</v>
      </c>
      <c r="F49" s="25" t="s">
        <v>30</v>
      </c>
      <c r="G49" s="2"/>
      <c r="H49" s="26" t="s">
        <v>167</v>
      </c>
      <c r="I49" s="27"/>
      <c r="J49" s="28"/>
      <c r="K49" s="27"/>
      <c r="L49" s="89" t="n">
        <v>-250</v>
      </c>
      <c r="M49" s="2"/>
      <c r="N49" s="2"/>
      <c r="O49" s="2"/>
      <c r="P49" s="92"/>
      <c r="Q49" s="32"/>
      <c r="S49" s="26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7.95" hidden="false" customHeight="true" outlineLevel="0" collapsed="false">
      <c r="A50" s="61" t="s">
        <v>99</v>
      </c>
      <c r="B50" s="62"/>
      <c r="C50" s="62"/>
      <c r="D50" s="40"/>
      <c r="E50" s="63"/>
      <c r="F50" s="63"/>
      <c r="G50" s="64"/>
      <c r="H50" s="63"/>
      <c r="I50" s="63"/>
      <c r="J50" s="65"/>
      <c r="K50" s="63"/>
      <c r="L50" s="44" t="n">
        <f aca="false">SUM(L44:L49)</f>
        <v>7581</v>
      </c>
      <c r="M50" s="45"/>
      <c r="N50" s="45"/>
      <c r="O50" s="45"/>
      <c r="P50" s="93"/>
      <c r="Q50" s="46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  <c r="IS50" s="45"/>
      <c r="IT50" s="45"/>
      <c r="IU50" s="45"/>
      <c r="IV50" s="45"/>
      <c r="IW50" s="45"/>
    </row>
    <row r="51" customFormat="false" ht="27.95" hidden="false" customHeight="true" outlineLevel="0" collapsed="false">
      <c r="A51" s="61" t="s">
        <v>100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+L42+L50</f>
        <v>33229</v>
      </c>
      <c r="M51" s="45"/>
      <c r="N51" s="45"/>
      <c r="O51" s="45"/>
      <c r="P51" s="93"/>
      <c r="Q51" s="66"/>
      <c r="R51" s="97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38.25" hidden="true" customHeight="true" outlineLevel="0" collapsed="false">
      <c r="A52" s="78" t="s">
        <v>101</v>
      </c>
      <c r="B52" s="79"/>
      <c r="C52" s="80" t="s">
        <v>14</v>
      </c>
      <c r="D52" s="81"/>
      <c r="E52" s="80" t="s">
        <v>15</v>
      </c>
      <c r="F52" s="80" t="s">
        <v>30</v>
      </c>
      <c r="G52" s="81"/>
      <c r="H52" s="81" t="s">
        <v>102</v>
      </c>
      <c r="I52" s="79"/>
      <c r="J52" s="82"/>
      <c r="K52" s="79"/>
      <c r="L52" s="83" t="n">
        <v>10000</v>
      </c>
      <c r="M52" s="84"/>
      <c r="N52" s="84"/>
      <c r="O52" s="84"/>
      <c r="P52" s="85"/>
      <c r="Q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</row>
    <row r="53" customFormat="false" ht="27.95" hidden="false" customHeight="true" outlineLevel="0" collapsed="false">
      <c r="E53" s="56"/>
      <c r="F53" s="56"/>
      <c r="G53" s="56"/>
      <c r="J53" s="86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23" colorId="64" zoomScale="75" zoomScaleNormal="75" zoomScalePageLayoutView="100" workbookViewId="0">
      <selection pane="topLeft" activeCell="L48" activeCellId="0" sqref="L48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false" outlineLevel="0" max="15" min="15" style="1" width="3.14"/>
    <col collapsed="false" customWidth="true" hidden="true" outlineLevel="0" max="16" min="16" style="1" width="46.14"/>
    <col collapsed="false" customWidth="true" hidden="true" outlineLevel="0" max="17" min="17" style="1" width="65.85"/>
    <col collapsed="false" customWidth="false" hidden="false" outlineLevel="0" max="45" min="18" style="2" width="9.14"/>
    <col collapsed="false" customWidth="false" hidden="false" outlineLevel="0" max="257" min="4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173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80.25" hidden="false" customHeight="true" outlineLevel="0" collapsed="false">
      <c r="A11" s="23" t="s">
        <v>32</v>
      </c>
      <c r="B11" s="24"/>
      <c r="C11" s="25" t="s">
        <v>14</v>
      </c>
      <c r="E11" s="25" t="s">
        <v>34</v>
      </c>
      <c r="F11" s="25" t="s">
        <v>35</v>
      </c>
      <c r="G11" s="2"/>
      <c r="H11" s="26" t="s">
        <v>36</v>
      </c>
      <c r="I11" s="27"/>
      <c r="J11" s="28"/>
      <c r="K11" s="27"/>
      <c r="L11" s="29" t="n">
        <v>3000</v>
      </c>
      <c r="M11" s="2"/>
      <c r="N11" s="2"/>
      <c r="O11" s="2"/>
      <c r="P11" s="23"/>
      <c r="Q11" s="3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27.95" hidden="true" customHeight="true" outlineLevel="0" collapsed="false">
      <c r="A12" s="23" t="s">
        <v>152</v>
      </c>
      <c r="B12" s="24"/>
      <c r="C12" s="25" t="s">
        <v>14</v>
      </c>
      <c r="E12" s="25" t="s">
        <v>29</v>
      </c>
      <c r="F12" s="25" t="s">
        <v>30</v>
      </c>
      <c r="G12" s="2"/>
      <c r="H12" s="26" t="s">
        <v>153</v>
      </c>
      <c r="I12" s="27"/>
      <c r="J12" s="28"/>
      <c r="K12" s="27"/>
      <c r="L12" s="29" t="n">
        <v>0</v>
      </c>
      <c r="M12" s="2"/>
      <c r="N12" s="2"/>
      <c r="O12" s="2"/>
      <c r="P12" s="91"/>
      <c r="Q12" s="3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11.25" hidden="false" customHeight="true" outlineLevel="0" collapsed="false">
      <c r="A13" s="33"/>
      <c r="B13" s="34"/>
      <c r="C13" s="34"/>
      <c r="E13" s="21"/>
      <c r="F13" s="21"/>
      <c r="H13" s="21"/>
      <c r="I13" s="35"/>
      <c r="J13" s="36"/>
      <c r="K13" s="35"/>
      <c r="L13" s="37"/>
      <c r="P13" s="60"/>
      <c r="Q13" s="30"/>
    </row>
    <row r="14" customFormat="false" ht="27.95" hidden="false" customHeight="true" outlineLevel="0" collapsed="false">
      <c r="A14" s="49" t="s">
        <v>55</v>
      </c>
      <c r="B14" s="50"/>
      <c r="C14" s="50"/>
      <c r="D14" s="51"/>
      <c r="E14" s="50"/>
      <c r="F14" s="50"/>
      <c r="G14" s="51"/>
      <c r="H14" s="52"/>
      <c r="I14" s="53"/>
      <c r="J14" s="54"/>
      <c r="K14" s="53"/>
      <c r="L14" s="44" t="n">
        <f aca="false">SUM(L11:L13)</f>
        <v>3000</v>
      </c>
      <c r="P14" s="60"/>
      <c r="Q14" s="30"/>
    </row>
    <row r="15" customFormat="false" ht="53.25" hidden="false" customHeight="true" outlineLevel="0" collapsed="false">
      <c r="A15" s="23" t="s">
        <v>39</v>
      </c>
      <c r="B15" s="24"/>
      <c r="C15" s="25" t="s">
        <v>155</v>
      </c>
      <c r="E15" s="25" t="s">
        <v>40</v>
      </c>
      <c r="F15" s="25" t="s">
        <v>30</v>
      </c>
      <c r="G15" s="2"/>
      <c r="H15" s="26" t="s">
        <v>111</v>
      </c>
      <c r="I15" s="27"/>
      <c r="J15" s="28"/>
      <c r="K15" s="27"/>
      <c r="L15" s="29" t="n">
        <v>3000</v>
      </c>
      <c r="M15" s="2"/>
      <c r="N15" s="2"/>
      <c r="O15" s="2"/>
      <c r="P15" s="91"/>
      <c r="Q15" s="3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34.5" hidden="false" customHeight="true" outlineLevel="0" collapsed="false">
      <c r="A16" s="23" t="s">
        <v>45</v>
      </c>
      <c r="B16" s="24"/>
      <c r="C16" s="25" t="s">
        <v>155</v>
      </c>
      <c r="E16" s="25" t="s">
        <v>46</v>
      </c>
      <c r="F16" s="25" t="s">
        <v>30</v>
      </c>
      <c r="G16" s="2"/>
      <c r="H16" s="26" t="s">
        <v>115</v>
      </c>
      <c r="I16" s="27"/>
      <c r="J16" s="28"/>
      <c r="K16" s="27"/>
      <c r="L16" s="29" t="n">
        <v>2000</v>
      </c>
      <c r="M16" s="2"/>
      <c r="N16" s="2"/>
      <c r="O16" s="2"/>
      <c r="P16" s="91"/>
      <c r="Q16" s="59" t="s">
        <v>151</v>
      </c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34.5" hidden="false" customHeight="true" outlineLevel="0" collapsed="false">
      <c r="A17" s="23" t="s">
        <v>174</v>
      </c>
      <c r="B17" s="24"/>
      <c r="C17" s="25" t="s">
        <v>155</v>
      </c>
      <c r="E17" s="25" t="s">
        <v>59</v>
      </c>
      <c r="F17" s="25" t="s">
        <v>60</v>
      </c>
      <c r="G17" s="2"/>
      <c r="H17" s="26" t="s">
        <v>175</v>
      </c>
      <c r="I17" s="27"/>
      <c r="J17" s="28"/>
      <c r="K17" s="27"/>
      <c r="L17" s="29" t="n">
        <v>1700</v>
      </c>
      <c r="M17" s="2"/>
      <c r="N17" s="2"/>
      <c r="O17" s="2"/>
      <c r="P17" s="91"/>
      <c r="Q17" s="59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41.25" hidden="false" customHeight="true" outlineLevel="0" collapsed="false">
      <c r="A18" s="23" t="s">
        <v>48</v>
      </c>
      <c r="B18" s="24"/>
      <c r="C18" s="25" t="s">
        <v>155</v>
      </c>
      <c r="E18" s="25" t="s">
        <v>29</v>
      </c>
      <c r="F18" s="25" t="s">
        <v>30</v>
      </c>
      <c r="G18" s="2"/>
      <c r="H18" s="26" t="s">
        <v>116</v>
      </c>
      <c r="I18" s="27"/>
      <c r="J18" s="28"/>
      <c r="K18" s="27"/>
      <c r="L18" s="29" t="n">
        <v>1000</v>
      </c>
      <c r="M18" s="2"/>
      <c r="N18" s="2"/>
      <c r="O18" s="2"/>
      <c r="P18" s="91"/>
      <c r="Q18" s="3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42" hidden="false" customHeight="true" outlineLevel="0" collapsed="false">
      <c r="A19" s="23" t="s">
        <v>50</v>
      </c>
      <c r="B19" s="27"/>
      <c r="C19" s="25" t="s">
        <v>155</v>
      </c>
      <c r="D19" s="47"/>
      <c r="E19" s="25" t="s">
        <v>51</v>
      </c>
      <c r="F19" s="25" t="s">
        <v>30</v>
      </c>
      <c r="G19" s="47"/>
      <c r="H19" s="47" t="s">
        <v>172</v>
      </c>
      <c r="I19" s="27"/>
      <c r="J19" s="28"/>
      <c r="K19" s="27"/>
      <c r="L19" s="29" t="n">
        <v>750</v>
      </c>
      <c r="M19" s="2"/>
      <c r="N19" s="2"/>
      <c r="O19" s="2"/>
      <c r="P19" s="23" t="s">
        <v>21</v>
      </c>
      <c r="Q19" s="3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1.25" hidden="false" customHeight="true" outlineLevel="0" collapsed="false">
      <c r="A20" s="55"/>
      <c r="E20" s="56"/>
      <c r="F20" s="56"/>
      <c r="G20" s="56"/>
      <c r="H20" s="56"/>
      <c r="I20" s="56"/>
      <c r="J20" s="57"/>
      <c r="K20" s="56"/>
      <c r="L20" s="58"/>
      <c r="P20" s="60"/>
      <c r="Q20" s="30"/>
    </row>
    <row r="21" customFormat="false" ht="16.5" hidden="false" customHeight="true" outlineLevel="0" collapsed="false">
      <c r="A21" s="49" t="s">
        <v>56</v>
      </c>
      <c r="B21" s="50"/>
      <c r="C21" s="50"/>
      <c r="D21" s="51"/>
      <c r="E21" s="50"/>
      <c r="F21" s="50"/>
      <c r="G21" s="51"/>
      <c r="H21" s="52"/>
      <c r="I21" s="53"/>
      <c r="J21" s="54"/>
      <c r="K21" s="53"/>
      <c r="L21" s="44" t="n">
        <f aca="false">SUM(L15:L20)</f>
        <v>8450</v>
      </c>
      <c r="P21" s="60"/>
      <c r="Q21" s="30"/>
    </row>
    <row r="22" customFormat="false" ht="53.25" hidden="false" customHeight="true" outlineLevel="0" collapsed="false">
      <c r="A22" s="23" t="s">
        <v>18</v>
      </c>
      <c r="B22" s="27"/>
      <c r="C22" s="25" t="s">
        <v>58</v>
      </c>
      <c r="D22" s="47"/>
      <c r="E22" s="25" t="s">
        <v>59</v>
      </c>
      <c r="F22" s="25" t="s">
        <v>16</v>
      </c>
      <c r="G22" s="47"/>
      <c r="H22" s="47" t="s">
        <v>20</v>
      </c>
      <c r="I22" s="27"/>
      <c r="J22" s="28"/>
      <c r="K22" s="27"/>
      <c r="L22" s="29" t="n">
        <v>9000</v>
      </c>
      <c r="M22" s="2"/>
      <c r="N22" s="2"/>
      <c r="O22" s="2"/>
      <c r="P22" s="23" t="s">
        <v>21</v>
      </c>
      <c r="Q22" s="90" t="s">
        <v>21</v>
      </c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51" hidden="false" customHeight="true" outlineLevel="0" collapsed="false">
      <c r="A23" s="23" t="s">
        <v>57</v>
      </c>
      <c r="B23" s="24"/>
      <c r="C23" s="25" t="s">
        <v>58</v>
      </c>
      <c r="E23" s="25" t="s">
        <v>59</v>
      </c>
      <c r="F23" s="25" t="s">
        <v>60</v>
      </c>
      <c r="G23" s="2"/>
      <c r="H23" s="26" t="s">
        <v>61</v>
      </c>
      <c r="I23" s="27"/>
      <c r="J23" s="28" t="n">
        <v>0.7</v>
      </c>
      <c r="K23" s="27"/>
      <c r="L23" s="31" t="n">
        <v>0</v>
      </c>
      <c r="M23" s="2"/>
      <c r="N23" s="2"/>
      <c r="O23" s="2"/>
      <c r="P23" s="92" t="s">
        <v>62</v>
      </c>
      <c r="Q23" s="32"/>
      <c r="S23" s="26"/>
    </row>
    <row r="24" customFormat="false" ht="12.75" hidden="false" customHeight="true" outlineLevel="0" collapsed="false">
      <c r="A24" s="60"/>
      <c r="E24" s="56"/>
      <c r="F24" s="56"/>
      <c r="G24" s="56"/>
      <c r="H24" s="56"/>
      <c r="I24" s="56"/>
      <c r="J24" s="57"/>
      <c r="K24" s="56"/>
      <c r="L24" s="58"/>
      <c r="P24" s="60"/>
      <c r="Q24" s="30"/>
    </row>
    <row r="25" customFormat="false" ht="16.5" hidden="false" customHeight="true" outlineLevel="0" collapsed="false">
      <c r="A25" s="49" t="s">
        <v>63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SUM(L22:L24)</f>
        <v>9000</v>
      </c>
      <c r="P25" s="60"/>
      <c r="Q25" s="30"/>
    </row>
    <row r="26" customFormat="false" ht="12.75" hidden="false" customHeight="true" outlineLevel="0" collapsed="false">
      <c r="A26" s="60"/>
      <c r="E26" s="56"/>
      <c r="F26" s="56"/>
      <c r="G26" s="56"/>
      <c r="H26" s="56"/>
      <c r="I26" s="56"/>
      <c r="J26" s="57"/>
      <c r="K26" s="56"/>
      <c r="L26" s="58"/>
      <c r="P26" s="60"/>
      <c r="Q26" s="30"/>
    </row>
    <row r="27" customFormat="false" ht="27.95" hidden="false" customHeight="true" outlineLevel="0" collapsed="false">
      <c r="A27" s="61" t="s">
        <v>64</v>
      </c>
      <c r="B27" s="62"/>
      <c r="C27" s="62"/>
      <c r="D27" s="40"/>
      <c r="E27" s="63"/>
      <c r="F27" s="63"/>
      <c r="G27" s="64"/>
      <c r="H27" s="63"/>
      <c r="I27" s="63"/>
      <c r="J27" s="65"/>
      <c r="K27" s="63"/>
      <c r="L27" s="44" t="n">
        <f aca="false">+L14+L21+L25</f>
        <v>20450</v>
      </c>
      <c r="M27" s="45"/>
      <c r="N27" s="45"/>
      <c r="O27" s="45"/>
      <c r="P27" s="93"/>
      <c r="Q27" s="46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  <c r="IW27" s="45"/>
    </row>
    <row r="28" customFormat="false" ht="27.95" hidden="false" customHeight="true" outlineLevel="0" collapsed="false">
      <c r="A28" s="67"/>
      <c r="B28" s="68"/>
      <c r="C28" s="68"/>
      <c r="D28" s="69"/>
      <c r="E28" s="70"/>
      <c r="F28" s="70"/>
      <c r="G28" s="71"/>
      <c r="H28" s="70"/>
      <c r="I28" s="70"/>
      <c r="J28" s="72"/>
      <c r="K28" s="70"/>
      <c r="L28" s="73"/>
      <c r="M28" s="74"/>
      <c r="N28" s="74"/>
      <c r="O28" s="74"/>
      <c r="P28" s="94"/>
      <c r="Q28" s="95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  <c r="IW28" s="74"/>
    </row>
    <row r="29" customFormat="false" ht="51" hidden="true" customHeight="true" outlineLevel="0" collapsed="false">
      <c r="A29" s="23" t="s">
        <v>57</v>
      </c>
      <c r="B29" s="24"/>
      <c r="C29" s="25" t="s">
        <v>33</v>
      </c>
      <c r="E29" s="25" t="s">
        <v>59</v>
      </c>
      <c r="F29" s="25" t="s">
        <v>60</v>
      </c>
      <c r="G29" s="2"/>
      <c r="H29" s="26" t="s">
        <v>65</v>
      </c>
      <c r="I29" s="27"/>
      <c r="J29" s="28" t="n">
        <v>0.7</v>
      </c>
      <c r="K29" s="27"/>
      <c r="L29" s="29" t="n">
        <v>8000</v>
      </c>
      <c r="M29" s="2"/>
      <c r="N29" s="2"/>
      <c r="O29" s="2"/>
      <c r="P29" s="92" t="s">
        <v>62</v>
      </c>
      <c r="Q29" s="32"/>
      <c r="S29" s="26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52.5" hidden="true" customHeight="true" outlineLevel="0" collapsed="false">
      <c r="A30" s="23" t="s">
        <v>66</v>
      </c>
      <c r="B30" s="24"/>
      <c r="C30" s="25" t="s">
        <v>33</v>
      </c>
      <c r="E30" s="25" t="s">
        <v>67</v>
      </c>
      <c r="F30" s="25" t="s">
        <v>16</v>
      </c>
      <c r="G30" s="2"/>
      <c r="H30" s="26" t="s">
        <v>68</v>
      </c>
      <c r="I30" s="27"/>
      <c r="J30" s="28"/>
      <c r="K30" s="27"/>
      <c r="L30" s="29" t="n">
        <v>5000</v>
      </c>
      <c r="M30" s="2"/>
      <c r="N30" s="2"/>
      <c r="O30" s="2"/>
      <c r="P30" s="92" t="s">
        <v>69</v>
      </c>
      <c r="Q30" s="32"/>
      <c r="S30" s="26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27.95" hidden="true" customHeight="true" outlineLevel="0" collapsed="false">
      <c r="A31" s="23" t="s">
        <v>13</v>
      </c>
      <c r="B31" s="24"/>
      <c r="C31" s="25" t="s">
        <v>33</v>
      </c>
      <c r="E31" s="25" t="s">
        <v>15</v>
      </c>
      <c r="F31" s="25" t="s">
        <v>16</v>
      </c>
      <c r="G31" s="2"/>
      <c r="H31" s="26" t="s">
        <v>70</v>
      </c>
      <c r="I31" s="27"/>
      <c r="J31" s="28"/>
      <c r="K31" s="27"/>
      <c r="L31" s="29" t="n">
        <v>3000</v>
      </c>
      <c r="M31" s="2"/>
      <c r="N31" s="2"/>
      <c r="O31" s="2"/>
      <c r="P31" s="91"/>
      <c r="Q31" s="3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27.95" hidden="true" customHeight="true" outlineLevel="0" collapsed="false">
      <c r="A32" s="23" t="s">
        <v>71</v>
      </c>
      <c r="B32" s="24"/>
      <c r="C32" s="25" t="s">
        <v>33</v>
      </c>
      <c r="E32" s="25" t="s">
        <v>72</v>
      </c>
      <c r="F32" s="25" t="s">
        <v>30</v>
      </c>
      <c r="G32" s="2"/>
      <c r="H32" s="26" t="s">
        <v>73</v>
      </c>
      <c r="I32" s="27"/>
      <c r="J32" s="28"/>
      <c r="K32" s="27"/>
      <c r="L32" s="29" t="n">
        <v>2509</v>
      </c>
      <c r="P32" s="60"/>
      <c r="Q32" s="30"/>
    </row>
    <row r="33" customFormat="false" ht="52.5" hidden="true" customHeight="true" outlineLevel="0" collapsed="false">
      <c r="A33" s="23" t="s">
        <v>74</v>
      </c>
      <c r="B33" s="24"/>
      <c r="C33" s="25" t="s">
        <v>33</v>
      </c>
      <c r="E33" s="25" t="s">
        <v>75</v>
      </c>
      <c r="F33" s="25" t="s">
        <v>75</v>
      </c>
      <c r="G33" s="2"/>
      <c r="H33" s="26" t="s">
        <v>76</v>
      </c>
      <c r="I33" s="27"/>
      <c r="J33" s="28"/>
      <c r="K33" s="27"/>
      <c r="L33" s="29" t="n">
        <f aca="false">1678+175+4+234+50+8+18+13+9+8+16+17+8+1+50+3+55+1+5+1+50</f>
        <v>2404</v>
      </c>
      <c r="M33" s="2"/>
      <c r="N33" s="2"/>
      <c r="O33" s="2"/>
      <c r="P33" s="26"/>
      <c r="Q33" s="32"/>
      <c r="R33" s="76"/>
      <c r="S33" s="26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27.95" hidden="true" customHeight="true" outlineLevel="0" collapsed="false">
      <c r="A34" s="23" t="s">
        <v>77</v>
      </c>
      <c r="B34" s="24"/>
      <c r="C34" s="25" t="s">
        <v>33</v>
      </c>
      <c r="E34" s="25" t="s">
        <v>40</v>
      </c>
      <c r="F34" s="25" t="s">
        <v>30</v>
      </c>
      <c r="G34" s="2"/>
      <c r="H34" s="26" t="s">
        <v>78</v>
      </c>
      <c r="I34" s="27"/>
      <c r="J34" s="28"/>
      <c r="K34" s="27"/>
      <c r="L34" s="29" t="n">
        <v>1300</v>
      </c>
      <c r="M34" s="2"/>
      <c r="N34" s="2"/>
      <c r="O34" s="2"/>
      <c r="P34" s="91"/>
      <c r="Q34" s="3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27.95" hidden="true" customHeight="true" outlineLevel="0" collapsed="false">
      <c r="A35" s="23" t="s">
        <v>71</v>
      </c>
      <c r="B35" s="24"/>
      <c r="C35" s="25" t="s">
        <v>33</v>
      </c>
      <c r="E35" s="25" t="s">
        <v>72</v>
      </c>
      <c r="F35" s="25" t="s">
        <v>30</v>
      </c>
      <c r="G35" s="2"/>
      <c r="H35" s="26" t="s">
        <v>79</v>
      </c>
      <c r="I35" s="27"/>
      <c r="J35" s="28"/>
      <c r="K35" s="27"/>
      <c r="L35" s="29" t="n">
        <v>1000</v>
      </c>
      <c r="M35" s="2"/>
      <c r="N35" s="2"/>
      <c r="O35" s="2"/>
      <c r="P35" s="91"/>
      <c r="Q35" s="3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80</v>
      </c>
      <c r="B36" s="24"/>
      <c r="C36" s="25" t="s">
        <v>33</v>
      </c>
      <c r="E36" s="25" t="s">
        <v>81</v>
      </c>
      <c r="F36" s="25" t="s">
        <v>16</v>
      </c>
      <c r="G36" s="2"/>
      <c r="H36" s="26" t="s">
        <v>82</v>
      </c>
      <c r="I36" s="27"/>
      <c r="J36" s="28"/>
      <c r="K36" s="27"/>
      <c r="L36" s="29" t="n">
        <f aca="false">686+15</f>
        <v>701</v>
      </c>
      <c r="M36" s="2"/>
      <c r="N36" s="2"/>
      <c r="O36" s="2"/>
      <c r="P36" s="91"/>
      <c r="Q36" s="3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83</v>
      </c>
      <c r="B37" s="24"/>
      <c r="C37" s="25" t="s">
        <v>33</v>
      </c>
      <c r="E37" s="25" t="s">
        <v>84</v>
      </c>
      <c r="F37" s="25" t="s">
        <v>26</v>
      </c>
      <c r="G37" s="2"/>
      <c r="H37" s="26" t="s">
        <v>85</v>
      </c>
      <c r="I37" s="27"/>
      <c r="J37" s="28"/>
      <c r="K37" s="27"/>
      <c r="L37" s="29" t="n">
        <v>600</v>
      </c>
      <c r="M37" s="2"/>
      <c r="N37" s="2"/>
      <c r="O37" s="2"/>
      <c r="P37" s="91"/>
      <c r="Q37" s="3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27.95" hidden="true" customHeight="true" outlineLevel="0" collapsed="false">
      <c r="A38" s="23" t="s">
        <v>86</v>
      </c>
      <c r="B38" s="24"/>
      <c r="C38" s="25" t="s">
        <v>33</v>
      </c>
      <c r="E38" s="25" t="s">
        <v>87</v>
      </c>
      <c r="F38" s="25" t="s">
        <v>16</v>
      </c>
      <c r="G38" s="2"/>
      <c r="H38" s="26" t="s">
        <v>88</v>
      </c>
      <c r="I38" s="27"/>
      <c r="J38" s="28"/>
      <c r="K38" s="27"/>
      <c r="L38" s="29" t="n">
        <v>500</v>
      </c>
      <c r="M38" s="2"/>
      <c r="N38" s="2"/>
      <c r="O38" s="2"/>
      <c r="P38" s="91"/>
      <c r="Q38" s="3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89</v>
      </c>
      <c r="B39" s="24"/>
      <c r="C39" s="25" t="s">
        <v>33</v>
      </c>
      <c r="E39" s="25" t="s">
        <v>29</v>
      </c>
      <c r="F39" s="25" t="s">
        <v>30</v>
      </c>
      <c r="G39" s="2"/>
      <c r="H39" s="26" t="s">
        <v>90</v>
      </c>
      <c r="I39" s="27"/>
      <c r="J39" s="28"/>
      <c r="K39" s="27"/>
      <c r="L39" s="29" t="n">
        <v>500</v>
      </c>
      <c r="M39" s="2"/>
      <c r="N39" s="2"/>
      <c r="O39" s="2"/>
      <c r="P39" s="91"/>
      <c r="Q39" s="3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77</v>
      </c>
      <c r="B40" s="24"/>
      <c r="C40" s="25" t="s">
        <v>33</v>
      </c>
      <c r="E40" s="25" t="s">
        <v>40</v>
      </c>
      <c r="F40" s="25" t="s">
        <v>30</v>
      </c>
      <c r="G40" s="2"/>
      <c r="H40" s="26" t="s">
        <v>91</v>
      </c>
      <c r="I40" s="27"/>
      <c r="J40" s="28"/>
      <c r="K40" s="27"/>
      <c r="L40" s="29" t="n">
        <v>384</v>
      </c>
      <c r="M40" s="2"/>
      <c r="N40" s="2"/>
      <c r="O40" s="2"/>
      <c r="P40" s="91"/>
      <c r="Q40" s="3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92</v>
      </c>
      <c r="B41" s="24"/>
      <c r="C41" s="25" t="s">
        <v>33</v>
      </c>
      <c r="E41" s="25" t="s">
        <v>93</v>
      </c>
      <c r="F41" s="25" t="s">
        <v>30</v>
      </c>
      <c r="G41" s="2"/>
      <c r="H41" s="26" t="s">
        <v>92</v>
      </c>
      <c r="I41" s="27"/>
      <c r="J41" s="28"/>
      <c r="K41" s="27"/>
      <c r="L41" s="77" t="n">
        <v>-250</v>
      </c>
      <c r="M41" s="2"/>
      <c r="N41" s="2"/>
      <c r="O41" s="2"/>
      <c r="P41" s="91"/>
      <c r="Q41" s="3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false" customHeight="true" outlineLevel="0" collapsed="false">
      <c r="A42" s="61" t="s">
        <v>94</v>
      </c>
      <c r="B42" s="62"/>
      <c r="C42" s="62"/>
      <c r="D42" s="40"/>
      <c r="E42" s="63"/>
      <c r="F42" s="63"/>
      <c r="G42" s="64"/>
      <c r="H42" s="63"/>
      <c r="I42" s="63"/>
      <c r="J42" s="65"/>
      <c r="K42" s="63"/>
      <c r="L42" s="44" t="n">
        <f aca="false">SUM(L29:L41)</f>
        <v>25648</v>
      </c>
      <c r="M42" s="45"/>
      <c r="N42" s="45"/>
      <c r="O42" s="45"/>
      <c r="P42" s="93"/>
      <c r="Q42" s="46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45"/>
      <c r="IR42" s="45"/>
      <c r="IS42" s="45"/>
      <c r="IT42" s="45"/>
      <c r="IU42" s="45"/>
      <c r="IV42" s="45"/>
      <c r="IW42" s="45"/>
    </row>
    <row r="43" customFormat="false" ht="12" hidden="false" customHeight="true" outlineLevel="0" collapsed="false">
      <c r="A43" s="23"/>
      <c r="B43" s="24"/>
      <c r="C43" s="25"/>
      <c r="E43" s="25"/>
      <c r="F43" s="25"/>
      <c r="G43" s="2"/>
      <c r="H43" s="26"/>
      <c r="I43" s="27"/>
      <c r="J43" s="28"/>
      <c r="K43" s="27"/>
      <c r="L43" s="29"/>
      <c r="M43" s="2"/>
      <c r="N43" s="2"/>
      <c r="O43" s="2"/>
      <c r="P43" s="92"/>
      <c r="Q43" s="32"/>
      <c r="S43" s="26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 t="s">
        <v>169</v>
      </c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false" customHeight="true" outlineLevel="0" collapsed="false">
      <c r="A44" s="23" t="s">
        <v>152</v>
      </c>
      <c r="B44" s="24"/>
      <c r="C44" s="25" t="s">
        <v>14</v>
      </c>
      <c r="E44" s="25" t="s">
        <v>29</v>
      </c>
      <c r="F44" s="25" t="s">
        <v>30</v>
      </c>
      <c r="G44" s="2"/>
      <c r="H44" s="26" t="s">
        <v>163</v>
      </c>
      <c r="I44" s="27"/>
      <c r="J44" s="28"/>
      <c r="K44" s="27"/>
      <c r="L44" s="29" t="n">
        <v>3500</v>
      </c>
      <c r="M44" s="2"/>
      <c r="N44" s="2"/>
      <c r="O44" s="2"/>
      <c r="P44" s="91"/>
      <c r="Q44" s="3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71.25" hidden="false" customHeight="true" outlineLevel="0" collapsed="false">
      <c r="A45" s="23" t="s">
        <v>37</v>
      </c>
      <c r="B45" s="24"/>
      <c r="C45" s="25" t="s">
        <v>14</v>
      </c>
      <c r="E45" s="25" t="s">
        <v>29</v>
      </c>
      <c r="F45" s="25" t="s">
        <v>30</v>
      </c>
      <c r="G45" s="2"/>
      <c r="H45" s="26" t="s">
        <v>110</v>
      </c>
      <c r="I45" s="27"/>
      <c r="J45" s="28"/>
      <c r="K45" s="27"/>
      <c r="L45" s="29" t="n">
        <f aca="false">2500+234</f>
        <v>2734</v>
      </c>
      <c r="M45" s="2"/>
      <c r="N45" s="2"/>
      <c r="O45" s="2"/>
      <c r="P45" s="91"/>
      <c r="Q45" s="3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47.25" hidden="false" customHeight="true" outlineLevel="0" collapsed="false">
      <c r="A46" s="23" t="s">
        <v>113</v>
      </c>
      <c r="B46" s="27"/>
      <c r="C46" s="25" t="s">
        <v>14</v>
      </c>
      <c r="D46" s="47"/>
      <c r="E46" s="25" t="s">
        <v>93</v>
      </c>
      <c r="F46" s="25" t="s">
        <v>30</v>
      </c>
      <c r="G46" s="47"/>
      <c r="H46" s="47" t="s">
        <v>150</v>
      </c>
      <c r="I46" s="27"/>
      <c r="J46" s="28"/>
      <c r="K46" s="27"/>
      <c r="L46" s="29" t="n">
        <v>2100</v>
      </c>
      <c r="M46" s="2"/>
      <c r="N46" s="2"/>
      <c r="O46" s="2"/>
      <c r="P46" s="23" t="s">
        <v>21</v>
      </c>
      <c r="Q46" s="3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54.75" hidden="false" customHeight="true" outlineLevel="0" collapsed="false">
      <c r="A47" s="23" t="s">
        <v>146</v>
      </c>
      <c r="B47" s="27"/>
      <c r="C47" s="25" t="s">
        <v>14</v>
      </c>
      <c r="D47" s="47"/>
      <c r="E47" s="25" t="s">
        <v>147</v>
      </c>
      <c r="F47" s="25" t="s">
        <v>35</v>
      </c>
      <c r="G47" s="47"/>
      <c r="H47" s="47" t="s">
        <v>162</v>
      </c>
      <c r="I47" s="27"/>
      <c r="J47" s="28"/>
      <c r="K47" s="27"/>
      <c r="L47" s="29" t="n">
        <v>2000</v>
      </c>
      <c r="M47" s="2"/>
      <c r="N47" s="2"/>
      <c r="O47" s="2"/>
      <c r="P47" s="23"/>
      <c r="Q47" s="59" t="s">
        <v>149</v>
      </c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27.75" hidden="false" customHeight="true" outlineLevel="0" collapsed="false">
      <c r="A48" s="23" t="s">
        <v>75</v>
      </c>
      <c r="B48" s="24"/>
      <c r="C48" s="25" t="s">
        <v>14</v>
      </c>
      <c r="E48" s="25" t="s">
        <v>75</v>
      </c>
      <c r="F48" s="25" t="s">
        <v>75</v>
      </c>
      <c r="G48" s="2"/>
      <c r="H48" s="26" t="s">
        <v>76</v>
      </c>
      <c r="I48" s="27"/>
      <c r="J48" s="28"/>
      <c r="K48" s="27"/>
      <c r="L48" s="29" t="n">
        <f aca="false">1737+195+30+8+24+47+6+10+125+95-234</f>
        <v>2043</v>
      </c>
      <c r="M48" s="2"/>
      <c r="N48" s="2"/>
      <c r="O48" s="2"/>
      <c r="P48" s="92"/>
      <c r="Q48" s="32"/>
      <c r="S48" s="26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7.75" hidden="false" customHeight="true" outlineLevel="0" collapsed="false">
      <c r="A49" s="23" t="s">
        <v>80</v>
      </c>
      <c r="B49" s="24"/>
      <c r="C49" s="25" t="s">
        <v>14</v>
      </c>
      <c r="E49" s="25"/>
      <c r="F49" s="25" t="s">
        <v>16</v>
      </c>
      <c r="G49" s="2"/>
      <c r="H49" s="26" t="s">
        <v>158</v>
      </c>
      <c r="I49" s="27"/>
      <c r="J49" s="28"/>
      <c r="K49" s="27"/>
      <c r="L49" s="89" t="n">
        <v>-701</v>
      </c>
      <c r="M49" s="2"/>
      <c r="N49" s="2"/>
      <c r="O49" s="2"/>
      <c r="P49" s="92"/>
      <c r="Q49" s="32"/>
      <c r="S49" s="26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6.25" hidden="false" customHeight="true" outlineLevel="0" collapsed="false">
      <c r="A50" s="23" t="s">
        <v>92</v>
      </c>
      <c r="B50" s="24"/>
      <c r="C50" s="25" t="s">
        <v>14</v>
      </c>
      <c r="E50" s="25" t="s">
        <v>93</v>
      </c>
      <c r="F50" s="25" t="s">
        <v>30</v>
      </c>
      <c r="G50" s="2"/>
      <c r="H50" s="26" t="s">
        <v>167</v>
      </c>
      <c r="I50" s="27"/>
      <c r="J50" s="28"/>
      <c r="K50" s="27"/>
      <c r="L50" s="89" t="n">
        <v>-250</v>
      </c>
      <c r="M50" s="2"/>
      <c r="N50" s="2"/>
      <c r="O50" s="2"/>
      <c r="P50" s="92"/>
      <c r="Q50" s="32"/>
      <c r="S50" s="26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95" hidden="false" customHeight="true" outlineLevel="0" collapsed="false">
      <c r="A51" s="61" t="s">
        <v>99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SUM(L44:L50)</f>
        <v>11426</v>
      </c>
      <c r="M51" s="45"/>
      <c r="N51" s="45"/>
      <c r="O51" s="45"/>
      <c r="P51" s="93"/>
      <c r="Q51" s="46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27.95" hidden="false" customHeight="true" outlineLevel="0" collapsed="false">
      <c r="A52" s="61" t="s">
        <v>100</v>
      </c>
      <c r="B52" s="62"/>
      <c r="C52" s="62"/>
      <c r="D52" s="40"/>
      <c r="E52" s="63"/>
      <c r="F52" s="63"/>
      <c r="G52" s="64"/>
      <c r="H52" s="63"/>
      <c r="I52" s="63"/>
      <c r="J52" s="65"/>
      <c r="K52" s="63"/>
      <c r="L52" s="44" t="n">
        <f aca="false">+L42+L51</f>
        <v>37074</v>
      </c>
      <c r="M52" s="45"/>
      <c r="N52" s="45"/>
      <c r="O52" s="45"/>
      <c r="P52" s="93"/>
      <c r="Q52" s="66"/>
      <c r="R52" s="97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38.25" hidden="true" customHeight="true" outlineLevel="0" collapsed="false">
      <c r="A53" s="78" t="s">
        <v>101</v>
      </c>
      <c r="B53" s="79"/>
      <c r="C53" s="80" t="s">
        <v>14</v>
      </c>
      <c r="D53" s="81"/>
      <c r="E53" s="80" t="s">
        <v>15</v>
      </c>
      <c r="F53" s="80" t="s">
        <v>30</v>
      </c>
      <c r="G53" s="81"/>
      <c r="H53" s="81" t="s">
        <v>102</v>
      </c>
      <c r="I53" s="79"/>
      <c r="J53" s="82"/>
      <c r="K53" s="79"/>
      <c r="L53" s="83" t="n">
        <v>10000</v>
      </c>
      <c r="M53" s="84"/>
      <c r="N53" s="84"/>
      <c r="O53" s="84"/>
      <c r="P53" s="85"/>
      <c r="Q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  <c r="J55" s="8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  <row r="64" customFormat="false" ht="27.95" hidden="false" customHeight="true" outlineLevel="0" collapsed="false">
      <c r="E64" s="56"/>
      <c r="F64" s="56"/>
      <c r="G6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2000-07-06T15:09:10Z</dcterms:created>
  <dc:creator>tshepperd</dc:creator>
  <dc:description/>
  <dc:language>en-US</dc:language>
  <cp:lastModifiedBy>thardy</cp:lastModifiedBy>
  <cp:lastPrinted>2001-09-27T15:58:54Z</cp:lastPrinted>
  <dcterms:modified xsi:type="dcterms:W3CDTF">2001-10-18T14:19:01Z</dcterms:modified>
  <cp:revision>0</cp:revision>
  <dc:subject/>
  <dc:title/>
</cp:coreProperties>
</file>