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28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24</xdr:colOff>
                <xdr:row>7</xdr:row>
                <xdr:rowOff>18</xdr:rowOff>
              </xdr:from>
              <xdr:to>
                <xdr:col>96</xdr:col>
                <xdr:colOff>4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<sst xmlns="http://schemas.openxmlformats.org/spreadsheetml/2006/main" count="329" uniqueCount="219">
  <si>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</si>
  <si>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</si>
  <si>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</si>
  <si>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</si>
  <si>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</si>
  <si>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</si>
  <si>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</si>
  <si>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</si>
  <si>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</si>
  <si>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</si>
  <si>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</si>
  <si>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</si>
  <si>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</si>
  <si>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</si>
  <si>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</si>
  <si>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</si>
  <si>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</si>
  <si>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</si>
  <si>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</si>
  <si>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</si>
  <si>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</si>
  <si>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</si>
  <si>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</si>
  <si>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</si>
  <si>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</si>
  <si>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</si>
  <si>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</si>
  <si>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</si>
  <si>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</si>
  <si>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</si>
  <si>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</si>
  <si>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</si>
  <si>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</si>
  <si>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</si>
  <si>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</si>
  <si>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</si>
  <si>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</si>
  <si>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</si>
  <si>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</si>
  <si>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</si>
  <si>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</si>
  <si>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</si>
  <si>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</si>
  <si>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</si>
  <si>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</si>
  <si>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</si>
  <si>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</si>
  <si>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</si>
  <si>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</si>
  <si>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</si>
  <si>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</si>
  <si>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</si>
  <si>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</si>
  <si>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</si>
  <si>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</si>
  <si>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</si>
  <si>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</si>
  <si>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</si>
  <si>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</si>
  <si>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</si>
  <si>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</si>
  <si>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</si>
  <si>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</si>
  <si>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</si>
  <si>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</si>
  <si>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</si>
  <si>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</si>
  <si>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</si>
  <si>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</si>
  <si>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</si>
  <si>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</si>
  <si>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</si>
  <si>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</si>
  <si>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</si>
  <si>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</si>
  <si>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</si>
  <si>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</si>
  <si>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</si>
  <si>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</si>
  <si>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</si>
  <si>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</si>
  <si>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</si>
  <si>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</si>
  <si>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</si>
  <si>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</si>
  <si>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</si>
  <si>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</si>
  <si>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</si>
  <si>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</si>
  <si>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</si>
  <si>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</si>
  <si>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</si>
  <si>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</si>
  <si>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</si>
  <si>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</si>
  <si>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</si>
  <si>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</si>
  <si>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</si>
  <si>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</si>
  <si>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</si>
  <si>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</si>
  <si>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</si>
  <si>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</si>
  <si>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</si>
  <si>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</si>
  <si>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</si>
  <si>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</si>
  <si>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</si>
  <si>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</si>
  <si>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</si>
  <si>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</si>
  <si>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</si>
  <si>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</si>
  <si>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</si>
  <si>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</si>
  <si>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</si>
  <si>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</si>
  <si>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</si>
  <si>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</si>
  <si>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</si>
  <si>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</si>
  <si>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</si>
  <si>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</si>
  <si>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</si>
  <si>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</si>
  <si>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</si>
  <si>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</si>
  <si>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</si>
  <si>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</si>
  <si>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</si>
  <si>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</si>
  <si>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</si>
  <si>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</si>
  <si>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</si>
  <si>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</si>
  <si>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</si>
  <si>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</si>
  <si>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</si>
  <si>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</si>
  <si>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</si>
  <si>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</si>
  <si>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</si>
  <si>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</si>
  <si>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</si>
  <si>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</si>
  <si>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</si>
  <si>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</si>
  <si>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</si>
  <si>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</si>
  <si>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</si>
  <si>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</si>
  <si>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</si>
  <si>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</si>
  <si>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</si>
  <si>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</si>
  <si>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</si>
  <si>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</si>
  <si>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</si>
  <si>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</si>
  <si>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</si>
  <si>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</si>
  <si>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</si>
  <si>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</si>
  <si>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</si>
  <si>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</si>
  <si>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</si>
  <si>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</si>
  <si>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</si>
  <si>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</si>
  <si>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</si>
  <si>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</si>
  <si>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</si>
  <si>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</si>
  <si>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</si>
  <si>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</si>
  <si>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</si>
  <si>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</si>
  <si>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</si>
  <si>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</si>
  <si>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</si>
  <si>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</si>
  <si>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</si>
  <si>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</si>
  <si>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</si>
  <si>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</si>
  <si>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</si>
  <si>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</si>
  <si>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</si>
  <si>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</si>
  <si>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</si>
  <si>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</si>
  <si>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</si>
  <si>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Chris Mallory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</si>
  <si>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</si>
  <si>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</si>
  <si>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</si>
  <si>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</si>
  <si>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</si>
  <si>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</si>
  <si>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</si>
  <si>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</si>
  <si>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</si>
  <si>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</si>
  <si>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W-CALIFORNIA SERVICES (Jeff Richter)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</si>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</sst>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  <fill>
      <patternFill patternType="solid">
        <fgColor rgb="FF69FFFF"/>
        <bgColor rgb="FF33CCCC"/>
      </patternFill>
    </fill>
    <fill>
      <patternFill patternType="solid">
        <fgColor rgb="FFCC99FF"/>
        <bgColor rgb="FF9999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5" fontId="7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69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28.xml"/><Relationship Id="rId38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285120</xdr:rowOff></xdr:to><xdr:sp><xdr:nvSpPr><xdr:cNvPr id="0" name="Text 2"></xdr:cNvPr><xdr:cNvSpPr/></xdr:nvSpPr><xdr:spPr><a:xfrm><a:off x="1257120" y="11048400"/><a:ext cx="2046240" cy="24768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1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2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0/Report/west%20pwrdpr103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>
        <row r="3">
          <cell r="B3">
            <v>37208</v>
          </cell>
        </row>
      </sheetData>
      <sheetData sheetId="1"/>
      <sheetData sheetId="2"/>
      <sheetData sheetId="3"/>
      <sheetData sheetId="4"/>
      <sheetData sheetId="5">
        <row r="68">
          <cell r="CP68">
            <v>3446452.20225432</v>
          </cell>
        </row>
        <row r="104">
          <cell r="CP104">
            <v>3558814.95541498</v>
          </cell>
        </row>
      </sheetData>
      <sheetData sheetId="6">
        <row r="7">
          <cell r="K7" t="str">
            <v>YTD</v>
          </cell>
        </row>
        <row r="8">
          <cell r="D8">
            <v>-84383.192203499</v>
          </cell>
          <cell r="E8">
            <v>58747.263957583</v>
          </cell>
          <cell r="F8">
            <v>779057.460882319</v>
          </cell>
          <cell r="G8">
            <v>17897293.1346661</v>
          </cell>
          <cell r="H8">
            <v>53693239.4980847</v>
          </cell>
          <cell r="I8">
            <v>2519994.56626542</v>
          </cell>
          <cell r="J8">
            <v>5352172.52572364</v>
          </cell>
          <cell r="K8">
            <v>79462699.7247398</v>
          </cell>
        </row>
        <row r="9">
          <cell r="D9">
            <v>3402500.9178475</v>
          </cell>
          <cell r="E9">
            <v>-19550.1222977755</v>
          </cell>
          <cell r="F9">
            <v>2066097.14122459</v>
          </cell>
          <cell r="G9">
            <v>130392637.829981</v>
          </cell>
          <cell r="H9">
            <v>8451445.19144271</v>
          </cell>
          <cell r="I9">
            <v>48365801.5683657</v>
          </cell>
          <cell r="J9">
            <v>22194249.8519906</v>
          </cell>
          <cell r="K9">
            <v>209404134.44178</v>
          </cell>
        </row>
        <row r="10">
          <cell r="D10">
            <v>511464.619814399</v>
          </cell>
          <cell r="E10">
            <v>441587.699744515</v>
          </cell>
          <cell r="F10">
            <v>1278340.52469456</v>
          </cell>
          <cell r="G10">
            <v>41488353.6792588</v>
          </cell>
          <cell r="H10">
            <v>79269214.4996219</v>
          </cell>
          <cell r="I10">
            <v>10468195.0261741</v>
          </cell>
          <cell r="J10">
            <v>1116254.66308286</v>
          </cell>
          <cell r="K10">
            <v>132342017.868138</v>
          </cell>
        </row>
        <row r="11">
          <cell r="D11">
            <v>1382315.56261081</v>
          </cell>
          <cell r="E11">
            <v>-916520.664786374</v>
          </cell>
          <cell r="F11">
            <v>9704449.24205122</v>
          </cell>
          <cell r="G11">
            <v>52016276.6931695</v>
          </cell>
          <cell r="H11">
            <v>50792745.1567403</v>
          </cell>
          <cell r="I11">
            <v>69198167.671311</v>
          </cell>
          <cell r="J11">
            <v>-12934289.7725279</v>
          </cell>
          <cell r="K11">
            <v>159072899.748693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-0.253770684823394</v>
          </cell>
          <cell r="H12">
            <v>0.336808965541422</v>
          </cell>
          <cell r="I12">
            <v>0.393891087733209</v>
          </cell>
          <cell r="J12">
            <v>7.43602868169546E-009</v>
          </cell>
          <cell r="K12">
            <v>0.476929375887266</v>
          </cell>
        </row>
        <row r="13">
          <cell r="D13">
            <v>-12002.096521745</v>
          </cell>
          <cell r="E13">
            <v>-3751.27842589856</v>
          </cell>
          <cell r="F13">
            <v>-2971.23958187197</v>
          </cell>
          <cell r="G13">
            <v>0</v>
          </cell>
          <cell r="H13">
            <v>1201062.77140948</v>
          </cell>
          <cell r="I13">
            <v>-1561154.40902422</v>
          </cell>
          <cell r="J13">
            <v>219992.226372904</v>
          </cell>
          <cell r="K13">
            <v>-140099.411241843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5199895.81154746</v>
          </cell>
          <cell r="E18">
            <v>-439487.10180795</v>
          </cell>
          <cell r="F18">
            <v>13824973.1292708</v>
          </cell>
          <cell r="G18">
            <v>241794561.083305</v>
          </cell>
          <cell r="H18">
            <v>193407707.454108</v>
          </cell>
          <cell r="I18">
            <v>128991004.816983</v>
          </cell>
          <cell r="J18">
            <v>15948379.4946421</v>
          </cell>
          <cell r="K18">
            <v>580141652.849038</v>
          </cell>
        </row>
        <row r="19">
          <cell r="D19">
            <v>117567.679076532</v>
          </cell>
          <cell r="E19">
            <v>20709.2291920232</v>
          </cell>
          <cell r="F19">
            <v>61628.3721561716</v>
          </cell>
          <cell r="G19">
            <v>48906961.5939671</v>
          </cell>
          <cell r="H19">
            <v>10783907.2358434</v>
          </cell>
          <cell r="I19">
            <v>14701077.7081077</v>
          </cell>
          <cell r="J19">
            <v>-2159612.53982988</v>
          </cell>
          <cell r="K19">
            <v>72232333.9980883</v>
          </cell>
        </row>
        <row r="20">
          <cell r="D20">
            <v>85275.054998267</v>
          </cell>
          <cell r="E20">
            <v>-20045.1701423628</v>
          </cell>
          <cell r="F20">
            <v>225475.682225946</v>
          </cell>
          <cell r="G20">
            <v>37048710.7844412</v>
          </cell>
          <cell r="H20">
            <v>-8407249.30044844</v>
          </cell>
          <cell r="I20">
            <v>3462110.87322002</v>
          </cell>
          <cell r="J20">
            <v>-399471.830796053</v>
          </cell>
          <cell r="K20">
            <v>31704100.5264167</v>
          </cell>
        </row>
        <row r="21">
          <cell r="D21">
            <v>-152285.363133898</v>
          </cell>
          <cell r="E21">
            <v>-415413.47951713</v>
          </cell>
          <cell r="F21">
            <v>400380.043426706</v>
          </cell>
          <cell r="G21">
            <v>17732186.3313883</v>
          </cell>
          <cell r="H21">
            <v>9418324.43008341</v>
          </cell>
          <cell r="I21">
            <v>3006454.45496902</v>
          </cell>
          <cell r="J21">
            <v>314238.391290615</v>
          </cell>
          <cell r="K21">
            <v>30471203.6077313</v>
          </cell>
        </row>
        <row r="22">
          <cell r="D22">
            <v>-39.9147842500825</v>
          </cell>
          <cell r="E22">
            <v>51994.3751335314</v>
          </cell>
          <cell r="F22">
            <v>122469.389941034</v>
          </cell>
          <cell r="G22">
            <v>14074165.3079427</v>
          </cell>
          <cell r="H22">
            <v>5452177.20047177</v>
          </cell>
          <cell r="I22">
            <v>2125668.33612536</v>
          </cell>
          <cell r="J22">
            <v>744034.449632385</v>
          </cell>
          <cell r="K22">
            <v>22396045.2941722</v>
          </cell>
        </row>
        <row r="23">
          <cell r="D23">
            <v>-36.4758495409042</v>
          </cell>
          <cell r="E23">
            <v>-109.329899100179</v>
          </cell>
          <cell r="F23">
            <v>-175.219238573421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-2082.36318316419</v>
          </cell>
          <cell r="K23">
            <v>-612012.93343783</v>
          </cell>
        </row>
        <row r="24">
          <cell r="D24">
            <v>258.28265921108</v>
          </cell>
          <cell r="E24">
            <v>258.28265921108</v>
          </cell>
          <cell r="F24">
            <v>2889.0810889011</v>
          </cell>
          <cell r="G24">
            <v>27798.1129273617</v>
          </cell>
          <cell r="H24">
            <v>700286.994681507</v>
          </cell>
          <cell r="I24">
            <v>422855.568304407</v>
          </cell>
          <cell r="J24">
            <v>773.750459047468</v>
          </cell>
          <cell r="K24">
            <v>1151714.42637232</v>
          </cell>
        </row>
        <row r="25">
          <cell r="D25">
            <v>350.385173759423</v>
          </cell>
          <cell r="E25">
            <v>10772.2204497629</v>
          </cell>
          <cell r="F25">
            <v>155508.415132288</v>
          </cell>
          <cell r="G25">
            <v>1500934.78470803</v>
          </cell>
          <cell r="H25">
            <v>4190308.4969316</v>
          </cell>
          <cell r="I25">
            <v>2666534.67248527</v>
          </cell>
          <cell r="J25">
            <v>749481.937619972</v>
          </cell>
          <cell r="K25">
            <v>9107259.89174487</v>
          </cell>
        </row>
        <row r="26">
          <cell r="D26">
            <v>19555.7722184058</v>
          </cell>
          <cell r="E26">
            <v>18938.1777554466</v>
          </cell>
          <cell r="F26">
            <v>20852.7278570401</v>
          </cell>
          <cell r="G26">
            <v>0</v>
          </cell>
          <cell r="H26">
            <v>114633.96049399</v>
          </cell>
          <cell r="I26">
            <v>621278.638744772</v>
          </cell>
          <cell r="J26">
            <v>68810.2512701316</v>
          </cell>
          <cell r="K26">
            <v>804722.850508893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</row>
        <row r="29">
          <cell r="D29">
            <v>214279.701406257</v>
          </cell>
          <cell r="E29">
            <v>127045.529334537</v>
          </cell>
          <cell r="F29">
            <v>3558814.95541498</v>
          </cell>
          <cell r="G29">
            <v>0</v>
          </cell>
          <cell r="H29">
            <v>0</v>
          </cell>
          <cell r="I29">
            <v>0</v>
          </cell>
          <cell r="J29">
            <v>3558814.95541498</v>
          </cell>
          <cell r="K29">
            <v>3558814.95541498</v>
          </cell>
        </row>
        <row r="32">
          <cell r="D32">
            <v>284925.121764742</v>
          </cell>
          <cell r="E32">
            <v>-205850.165034123</v>
          </cell>
          <cell r="F32">
            <v>4547843.4480045</v>
          </cell>
          <cell r="G32">
            <v>118664938.172901</v>
          </cell>
          <cell r="H32">
            <v>22254427.7263761</v>
          </cell>
          <cell r="I32">
            <v>27019829.7158567</v>
          </cell>
          <cell r="J32">
            <v>2874987.00187804</v>
          </cell>
          <cell r="K32">
            <v>170814182.617012</v>
          </cell>
        </row>
        <row r="33">
          <cell r="E33">
            <v>0</v>
          </cell>
        </row>
        <row r="33">
          <cell r="G33">
            <v>10647640</v>
          </cell>
          <cell r="H33">
            <v>26994388</v>
          </cell>
          <cell r="I33">
            <v>14773602</v>
          </cell>
          <cell r="J33">
            <v>189224</v>
          </cell>
          <cell r="K33">
            <v>52604854</v>
          </cell>
        </row>
        <row r="34">
          <cell r="D34">
            <v>5484820.9333122</v>
          </cell>
          <cell r="E34">
            <v>-645337.266842075</v>
          </cell>
          <cell r="F34">
            <v>18372816.5772753</v>
          </cell>
          <cell r="G34">
            <v>371107139.256206</v>
          </cell>
          <cell r="H34">
            <v>242656523.180484</v>
          </cell>
          <cell r="I34">
            <v>170784436.53284</v>
          </cell>
          <cell r="J34">
            <v>19012590.4965202</v>
          </cell>
          <cell r="K34">
            <v>803560689.46605</v>
          </cell>
        </row>
        <row r="35">
          <cell r="E35">
            <v>0</v>
          </cell>
        </row>
        <row r="35">
          <cell r="G35">
            <v>232770</v>
          </cell>
          <cell r="H35">
            <v>8137935</v>
          </cell>
          <cell r="I35">
            <v>253220</v>
          </cell>
          <cell r="J35">
            <v>10360</v>
          </cell>
          <cell r="K35">
            <v>8634285</v>
          </cell>
        </row>
        <row r="36">
          <cell r="D36">
            <v>5484820.9333122</v>
          </cell>
          <cell r="E36">
            <v>-645337.266842075</v>
          </cell>
          <cell r="F36">
            <v>18372816.5772753</v>
          </cell>
          <cell r="G36">
            <v>371339909.256206</v>
          </cell>
          <cell r="H36">
            <v>250794458.180484</v>
          </cell>
          <cell r="I36">
            <v>171037656.53284</v>
          </cell>
          <cell r="J36">
            <v>19022950.4965202</v>
          </cell>
          <cell r="K36">
            <v>812194974.46605</v>
          </cell>
        </row>
        <row r="38">
          <cell r="D38">
            <v>-35133.2319261392</v>
          </cell>
          <cell r="E38">
            <v>-825.340139084699</v>
          </cell>
          <cell r="F38">
            <v>44082.3662217883</v>
          </cell>
          <cell r="G38">
            <v>-1071644.33256421</v>
          </cell>
          <cell r="H38">
            <v>214587.480010492</v>
          </cell>
          <cell r="I38">
            <v>-68414.1314731155</v>
          </cell>
          <cell r="J38">
            <v>-198379.271619089</v>
          </cell>
          <cell r="K38">
            <v>-1123850.25564592</v>
          </cell>
        </row>
        <row r="39">
          <cell r="D39">
            <v>5125.46551593009</v>
          </cell>
          <cell r="E39">
            <v>96749.8966452741</v>
          </cell>
          <cell r="F39">
            <v>151587.730719306</v>
          </cell>
          <cell r="G39">
            <v>7566.43229073746</v>
          </cell>
          <cell r="H39">
            <v>69181.5391205291</v>
          </cell>
          <cell r="I39">
            <v>356294.602995093</v>
          </cell>
          <cell r="J39">
            <v>223188.235430772</v>
          </cell>
          <cell r="K39">
            <v>656230.809837131</v>
          </cell>
        </row>
        <row r="40">
          <cell r="D40">
            <v>23.4878454052205</v>
          </cell>
          <cell r="E40">
            <v>-600.916414909909</v>
          </cell>
          <cell r="F40">
            <v>1151.91536263864</v>
          </cell>
          <cell r="G40">
            <v>0</v>
          </cell>
          <cell r="H40">
            <v>34571.565384962</v>
          </cell>
          <cell r="I40">
            <v>19371.2789808516</v>
          </cell>
          <cell r="J40">
            <v>7619.16771972646</v>
          </cell>
          <cell r="K40">
            <v>61562.01208554</v>
          </cell>
        </row>
        <row r="41">
          <cell r="D41">
            <v>0</v>
          </cell>
          <cell r="E41">
            <v>4.67542215781267</v>
          </cell>
          <cell r="F41">
            <v>3047.61857104554</v>
          </cell>
          <cell r="G41">
            <v>26010225.1966763</v>
          </cell>
          <cell r="H41">
            <v>3339208.01248317</v>
          </cell>
          <cell r="I41">
            <v>50198128.1901624</v>
          </cell>
          <cell r="J41">
            <v>660977.572899865</v>
          </cell>
          <cell r="K41">
            <v>80208538.9722217</v>
          </cell>
        </row>
        <row r="42">
          <cell r="D42">
            <v>396592.612755458</v>
          </cell>
          <cell r="E42">
            <v>1939311.95500633</v>
          </cell>
          <cell r="F42">
            <v>2778149.20067632</v>
          </cell>
          <cell r="G42">
            <v>88480629.0473398</v>
          </cell>
          <cell r="H42">
            <v>81835742.9091308</v>
          </cell>
          <cell r="I42">
            <v>67459988.6094491</v>
          </cell>
          <cell r="J42">
            <v>7194579.17397525</v>
          </cell>
          <cell r="K42">
            <v>244970939.739895</v>
          </cell>
        </row>
        <row r="43">
          <cell r="D43">
            <v>366608.334190654</v>
          </cell>
          <cell r="E43">
            <v>2034640.27051976</v>
          </cell>
          <cell r="F43">
            <v>2978018.83155109</v>
          </cell>
          <cell r="G43">
            <v>113426776.343743</v>
          </cell>
          <cell r="H43">
            <v>85493291.50613</v>
          </cell>
          <cell r="I43">
            <v>117965368.550114</v>
          </cell>
          <cell r="J43">
            <v>7887984.87840653</v>
          </cell>
          <cell r="K43">
            <v>324773421.278394</v>
          </cell>
        </row>
        <row r="44">
          <cell r="D44">
            <v>5851429.26750285</v>
          </cell>
          <cell r="E44">
            <v>1389303.00367769</v>
          </cell>
          <cell r="F44">
            <v>21350835.4088264</v>
          </cell>
          <cell r="G44">
            <v>484766685.599948</v>
          </cell>
          <cell r="H44">
            <v>336287749.686614</v>
          </cell>
          <cell r="I44">
            <v>289003025.082954</v>
          </cell>
          <cell r="J44">
            <v>26910935.3749267</v>
          </cell>
          <cell r="K44">
            <v>1136968395.74444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9">
          <cell r="F29">
            <v>0</v>
          </cell>
        </row>
        <row r="29">
          <cell r="K29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32" activePane="bottomRight" state="frozen"/>
      <selection pane="topLeft" activeCell="B2" activeCellId="0" sqref="B2"/>
      <selection pane="topRight" activeCell="D2" activeCellId="0" sqref="D2"/>
      <selection pane="bottomLeft" activeCell="B32" activeCellId="0" sqref="B32"/>
      <selection pane="bottomRight" activeCell="D28" activeCellId="0" sqref="D2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11" min="9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37208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-84383.192203499</v>
      </c>
      <c r="E8" s="136" t="n">
        <f aca="false">'[26]Power West P&amp;L'!E8</f>
        <v>58747.263957583</v>
      </c>
      <c r="F8" s="136" t="n">
        <f aca="false">'[26]Power West P&amp;L'!F8</f>
        <v>779057.460882319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2519994.56626542</v>
      </c>
      <c r="J8" s="136" t="n">
        <f aca="false">'[26]Power West P&amp;L'!J8</f>
        <v>5352172.52572364</v>
      </c>
      <c r="K8" s="136" t="n">
        <f aca="false">'[26]Power West P&amp;L'!K8</f>
        <v>79462699.7247398</v>
      </c>
      <c r="L8" s="137" t="n">
        <f aca="false">'[26]Power West P&amp;L'!$K$8</f>
        <v>79462699.7247398</v>
      </c>
      <c r="M8" s="14" t="n">
        <f aca="false">+[4]WEST_DPR!BB71-[4]WEST_DPR!BB67</f>
        <v>75538505.7749251</v>
      </c>
      <c r="N8" s="138" t="n">
        <f aca="false">M8-K8+37229*0</f>
        <v>-3924193.94981471</v>
      </c>
      <c r="O8" s="139" t="n">
        <f aca="false">'[27]Power West P&amp;L'!J8+D8-K8</f>
        <v>-8075283.93315087</v>
      </c>
      <c r="P8" s="139" t="n">
        <f aca="false">'[27]Power West P&amp;L'!F8+D8-F8</f>
        <v>-982174.302044146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3402500.9178475</v>
      </c>
      <c r="E9" s="136" t="n">
        <f aca="false">'[26]Power West P&amp;L'!E9</f>
        <v>-19550.1222977755</v>
      </c>
      <c r="F9" s="136" t="n">
        <f aca="false">'[26]Power West P&amp;L'!F9</f>
        <v>2066097.14122459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48365801.5683657</v>
      </c>
      <c r="J9" s="136" t="n">
        <f aca="false">'[26]Power West P&amp;L'!J9</f>
        <v>22194249.8519906</v>
      </c>
      <c r="K9" s="136" t="n">
        <f aca="false">'[26]Power West P&amp;L'!K9</f>
        <v>209404134.44178</v>
      </c>
      <c r="L9" s="137" t="n">
        <f aca="false">'[26]Power West P&amp;L'!$K$9</f>
        <v>209404134.44178</v>
      </c>
      <c r="M9" s="14" t="n">
        <f aca="false">+[4]WEST_DPR!BJ71-[4]WEST_DPR!BJ67</f>
        <v>158420500.429418</v>
      </c>
      <c r="N9" s="138" t="n">
        <f aca="false">M9-K9+450636</f>
        <v>-50532998.0123622</v>
      </c>
      <c r="O9" s="139" t="n">
        <f aca="false">'[27]Power West P&amp;L'!J9+D9-K9</f>
        <v>-71440686.9237594</v>
      </c>
      <c r="P9" s="139" t="n">
        <f aca="false">'[27]Power West P&amp;L'!F9+D9-F9</f>
        <v>-2946732.6446277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511464.619814399</v>
      </c>
      <c r="E10" s="136" t="n">
        <f aca="false">'[26]Power West P&amp;L'!E10</f>
        <v>441587.699744515</v>
      </c>
      <c r="F10" s="136" t="n">
        <f aca="false">'[26]Power West P&amp;L'!F10</f>
        <v>1278340.52469456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10468195.0261741</v>
      </c>
      <c r="J10" s="136" t="n">
        <f aca="false">'[26]Power West P&amp;L'!J10</f>
        <v>1116254.66308286</v>
      </c>
      <c r="K10" s="136" t="n">
        <f aca="false">'[26]Power West P&amp;L'!K10</f>
        <v>132342017.868138</v>
      </c>
      <c r="L10" s="137" t="n">
        <f aca="false">'[26]Power West P&amp;L'!$K$10</f>
        <v>132342017.868138</v>
      </c>
      <c r="M10" s="14" t="n">
        <f aca="false">+[4]WEST_DPR!BR71-[4]WEST_DPR!BR67</f>
        <v>124822750.371664</v>
      </c>
      <c r="N10" s="138" t="n">
        <f aca="false">M10-K10</f>
        <v>-7519267.49647398</v>
      </c>
      <c r="O10" s="139" t="n">
        <f aca="false">'[27]Power West P&amp;L'!J10+D10-K10</f>
        <v>-11903949.098039</v>
      </c>
      <c r="P10" s="139" t="n">
        <f aca="false">'[27]Power West P&amp;L'!F10+D10-F10</f>
        <v>-1597839.93347668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1382315.56261081</v>
      </c>
      <c r="E11" s="136" t="n">
        <f aca="false">'[26]Power West P&amp;L'!E11</f>
        <v>-916520.664786374</v>
      </c>
      <c r="F11" s="136" t="n">
        <f aca="false">'[26]Power West P&amp;L'!F11</f>
        <v>9704449.24205122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69198167.671311</v>
      </c>
      <c r="J11" s="136" t="n">
        <f aca="false">'[26]Power West P&amp;L'!J11</f>
        <v>-12934289.7725279</v>
      </c>
      <c r="K11" s="136" t="n">
        <f aca="false">'[26]Power West P&amp;L'!K11</f>
        <v>159072899.748693</v>
      </c>
      <c r="L11" s="137" t="n">
        <f aca="false">'[26]Power West P&amp;L'!$K$11</f>
        <v>159072899.748693</v>
      </c>
      <c r="M11" s="14" t="n">
        <f aca="false">+[4]WEST_DPR!BZ71-[4]WEST_DPR!BZ67</f>
        <v>121561554.882139</v>
      </c>
      <c r="N11" s="138" t="n">
        <f aca="false">M11-K11-98453</f>
        <v>-37609797.8665539</v>
      </c>
      <c r="O11" s="139" t="n">
        <f aca="false">'[27]Power West P&amp;L'!J11+D11-K11</f>
        <v>-55567674.1620165</v>
      </c>
      <c r="P11" s="139" t="n">
        <f aca="false">'[27]Power West P&amp;L'!F11+D11-F11</f>
        <v>-9008245.50528457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0</v>
      </c>
      <c r="E12" s="136" t="n">
        <f aca="false">'[26]Power West P&amp;L'!E12</f>
        <v>0</v>
      </c>
      <c r="F12" s="136" t="n">
        <f aca="false">'[26]Power West P&amp;L'!F12</f>
        <v>0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0.393891087733209</v>
      </c>
      <c r="J12" s="136" t="n">
        <f aca="false">'[26]Power West P&amp;L'!J12</f>
        <v>7.43602868169546E-009</v>
      </c>
      <c r="K12" s="136" t="n">
        <f aca="false">'[26]Power West P&amp;L'!K12</f>
        <v>0.476929375887266</v>
      </c>
      <c r="L12" s="137"/>
      <c r="M12" s="14" t="n">
        <f aca="false">+[4]WEST_DPR!CD71-[4]WEST_DPR!CD67</f>
        <v>-4505108.25289839</v>
      </c>
      <c r="N12" s="138" t="n">
        <f aca="false">M12-K12+118805</f>
        <v>-4386303.72982777</v>
      </c>
      <c r="O12" s="139" t="n">
        <f aca="false">'[27]Power West P&amp;L'!J12+D12-K12</f>
        <v>-9184.87723540088</v>
      </c>
      <c r="P12" s="139" t="n">
        <f aca="false">'[27]Power West P&amp;L'!F12+D12-F12</f>
        <v>-9184.48334430571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-12002.096521745</v>
      </c>
      <c r="E13" s="136" t="n">
        <f aca="false">'[26]Power West P&amp;L'!E13</f>
        <v>-3751.27842589856</v>
      </c>
      <c r="F13" s="136" t="n">
        <f aca="false">'[26]Power West P&amp;L'!F13</f>
        <v>-2971.23958187197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-1561154.40902422</v>
      </c>
      <c r="J13" s="136" t="n">
        <f aca="false">'[26]Power West P&amp;L'!J13</f>
        <v>219992.226372904</v>
      </c>
      <c r="K13" s="136" t="n">
        <f aca="false">'[26]Power West P&amp;L'!K13</f>
        <v>-140099.411241843</v>
      </c>
      <c r="L13" s="137"/>
      <c r="M13" s="141" t="n">
        <f aca="false">+[4]WEST_DPR!CB71-[4]WEST_DPR!CB67</f>
        <v>-407500.833520717</v>
      </c>
      <c r="N13" s="138" t="n">
        <f aca="false">M13-K13</f>
        <v>-267401.422278874</v>
      </c>
      <c r="O13" s="139" t="n">
        <f aca="false">'[27]Power West P&amp;L'!J13+D13-K13</f>
        <v>1283461.98208501</v>
      </c>
      <c r="P13" s="139" t="n">
        <f aca="false">'[27]Power West P&amp;L'!F13+D13-F13</f>
        <v>-54728.9609844377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79462699.7247398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-79462699.7247398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79462699.7247398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-79462699.7247398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79462699.7247398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-79462699.7247398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79462699.7247398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-79462699.7247398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5199895.81154746</v>
      </c>
      <c r="E18" s="144" t="n">
        <f aca="false">'[26]Power West P&amp;L'!E18</f>
        <v>-439487.10180795</v>
      </c>
      <c r="F18" s="144" t="n">
        <f aca="false">'[26]Power West P&amp;L'!F18</f>
        <v>13824973.1292708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128991004.816983</v>
      </c>
      <c r="J18" s="144" t="n">
        <f aca="false">'[26]Power West P&amp;L'!J18</f>
        <v>15948379.4946421</v>
      </c>
      <c r="K18" s="145" t="n">
        <f aca="false">'[26]Power West P&amp;L'!K18</f>
        <v>580141652.849038</v>
      </c>
      <c r="L18" s="137"/>
      <c r="M18" s="146" t="n">
        <f aca="false">SUM(M8:M13)</f>
        <v>475430702.371726</v>
      </c>
      <c r="N18" s="138" t="n">
        <f aca="false">M18-K18+508218-37230</f>
        <v>-104239962.477311</v>
      </c>
      <c r="O18" s="139" t="n">
        <f aca="false">'[27]Power West P&amp;L'!J18+D18-K18</f>
        <v>-145713317.012116</v>
      </c>
      <c r="P18" s="139" t="n">
        <f aca="false">'[27]Power West P&amp;L'!F18+D18-F18</f>
        <v>-14598905.8297618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117567.679076532</v>
      </c>
      <c r="E19" s="136" t="n">
        <f aca="false">'[26]Power West P&amp;L'!E19</f>
        <v>20709.2291920232</v>
      </c>
      <c r="F19" s="136" t="n">
        <f aca="false">'[26]Power West P&amp;L'!F19</f>
        <v>61628.3721561716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14701077.7081077</v>
      </c>
      <c r="J19" s="136" t="n">
        <f aca="false">'[26]Power West P&amp;L'!J19</f>
        <v>-2159612.53982988</v>
      </c>
      <c r="K19" s="136" t="n">
        <f aca="false">'[26]Power West P&amp;L'!K19</f>
        <v>72232333.9980883</v>
      </c>
      <c r="L19" s="137" t="n">
        <f aca="false">'[26]Power West P&amp;L'!$K$19</f>
        <v>72232333.9980883</v>
      </c>
      <c r="M19" s="14" t="n">
        <f aca="false">[4]WEST_DPR!E71-[4]WEST_DPR!E67</f>
        <v>68589266.3551204</v>
      </c>
      <c r="N19" s="138" t="n">
        <f aca="false">M19-K19-8810</f>
        <v>-3651877.64296795</v>
      </c>
      <c r="O19" s="139" t="n">
        <f aca="false">'[27]Power West P&amp;L'!J19+D19-K19</f>
        <v>-12607253.7280522</v>
      </c>
      <c r="P19" s="139" t="n">
        <f aca="false">'[27]Power West P&amp;L'!F19+D19-F19</f>
        <v>-127416.931930545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85275.054998267</v>
      </c>
      <c r="E20" s="136" t="n">
        <f aca="false">'[26]Power West P&amp;L'!E20</f>
        <v>-20045.1701423628</v>
      </c>
      <c r="F20" s="136" t="n">
        <f aca="false">'[26]Power West P&amp;L'!F20</f>
        <v>225475.682225946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3462110.87322002</v>
      </c>
      <c r="J20" s="136" t="n">
        <f aca="false">'[26]Power West P&amp;L'!J20</f>
        <v>-399471.830796053</v>
      </c>
      <c r="K20" s="136" t="n">
        <f aca="false">'[26]Power West P&amp;L'!K20</f>
        <v>31704100.5264167</v>
      </c>
      <c r="L20" s="137" t="n">
        <f aca="false">'[26]Power West P&amp;L'!$K$20</f>
        <v>31704100.5264167</v>
      </c>
      <c r="M20" s="14" t="n">
        <f aca="false">+[4]WEST_DPR!P71-[4]WEST_DPR!P67</f>
        <v>31206704.5526202</v>
      </c>
      <c r="N20" s="138" t="n">
        <f aca="false">M20-K20-1218</f>
        <v>-498613.973796465</v>
      </c>
      <c r="O20" s="139" t="n">
        <f aca="false">'[27]Power West P&amp;L'!J20+D20-K20</f>
        <v>-3075210.47024678</v>
      </c>
      <c r="P20" s="139" t="n">
        <f aca="false">'[27]Power West P&amp;L'!F20+D20-F20</f>
        <v>-238047.110048763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-152285.363133898</v>
      </c>
      <c r="E21" s="136" t="n">
        <f aca="false">'[26]Power West P&amp;L'!E21</f>
        <v>-415413.47951713</v>
      </c>
      <c r="F21" s="136" t="n">
        <f aca="false">'[26]Power West P&amp;L'!F21</f>
        <v>400380.043426706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3006454.45496902</v>
      </c>
      <c r="J21" s="136" t="n">
        <f aca="false">'[26]Power West P&amp;L'!J21</f>
        <v>314238.391290615</v>
      </c>
      <c r="K21" s="136" t="n">
        <f aca="false">'[26]Power West P&amp;L'!K21</f>
        <v>30471203.6077313</v>
      </c>
      <c r="L21" s="137" t="n">
        <f aca="false">'[26]Power West P&amp;L'!$K$21</f>
        <v>30471203.6077313</v>
      </c>
      <c r="M21" s="14" t="n">
        <f aca="false">+[4]WEST_DPR!AF71-[4]WEST_DPR!AF67</f>
        <v>27837071.4755128</v>
      </c>
      <c r="N21" s="138" t="n">
        <f aca="false">M21-K21</f>
        <v>-2634132.13221853</v>
      </c>
      <c r="O21" s="139" t="n">
        <f aca="false">'[27]Power West P&amp;L'!J21+D21-K21</f>
        <v>-4358499.69892998</v>
      </c>
      <c r="P21" s="139" t="n">
        <f aca="false">'[27]Power West P&amp;L'!F21+D21-F21</f>
        <v>-1438186.89609705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-39.9147842500825</v>
      </c>
      <c r="E22" s="136" t="n">
        <f aca="false">'[26]Power West P&amp;L'!E22</f>
        <v>51994.3751335314</v>
      </c>
      <c r="F22" s="136" t="n">
        <f aca="false">'[26]Power West P&amp;L'!F22</f>
        <v>122469.389941034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2125668.33612536</v>
      </c>
      <c r="J22" s="136" t="n">
        <f aca="false">'[26]Power West P&amp;L'!J22</f>
        <v>744034.449632385</v>
      </c>
      <c r="K22" s="136" t="n">
        <f aca="false">'[26]Power West P&amp;L'!K22</f>
        <v>22396045.2941722</v>
      </c>
      <c r="L22" s="137"/>
      <c r="M22" s="14" t="n">
        <f aca="false">+[4]WEST_DPR!AL71-[4]WEST_DPR!AL67</f>
        <v>20184501.9236156</v>
      </c>
      <c r="N22" s="138" t="n">
        <f aca="false">M22-K22-1016</f>
        <v>-2212559.37055665</v>
      </c>
      <c r="O22" s="139" t="n">
        <f aca="false">'[27]Power West P&amp;L'!J22+D22-K22</f>
        <v>-2846964.01983809</v>
      </c>
      <c r="P22" s="139" t="n">
        <f aca="false">'[27]Power West P&amp;L'!F22+D22-F22</f>
        <v>-99730.6240213776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-36.4758495409042</v>
      </c>
      <c r="E23" s="136" t="n">
        <f aca="false">'[26]Power West P&amp;L'!E23</f>
        <v>-109.329899100179</v>
      </c>
      <c r="F23" s="136" t="n">
        <f aca="false">'[26]Power West P&amp;L'!F23</f>
        <v>-175.219238573421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-2082.36318316419</v>
      </c>
      <c r="K23" s="136" t="n">
        <f aca="false">'[26]Power West P&amp;L'!K23</f>
        <v>-612012.93343783</v>
      </c>
      <c r="L23" s="14"/>
      <c r="M23" s="14" t="n">
        <f aca="false">+[4]WEST_DPR!X71-[4]WEST_DPR!X67</f>
        <v>-295771.899680113</v>
      </c>
      <c r="N23" s="138" t="n">
        <f aca="false">M23-K23</f>
        <v>316241.033757717</v>
      </c>
      <c r="O23" s="139" t="n">
        <f aca="false">'[27]Power West P&amp;L'!J23+D23-K23</f>
        <v>-11299.4250130907</v>
      </c>
      <c r="P23" s="139" t="n">
        <f aca="false">'[27]Power West P&amp;L'!F23+D23-F23</f>
        <v>642.894942443326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258.28265921108</v>
      </c>
      <c r="E24" s="136" t="n">
        <f aca="false">'[26]Power West P&amp;L'!E24</f>
        <v>258.28265921108</v>
      </c>
      <c r="F24" s="136" t="n">
        <f aca="false">'[26]Power West P&amp;L'!F24</f>
        <v>2889.0810889011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422855.568304407</v>
      </c>
      <c r="J24" s="136" t="n">
        <f aca="false">'[26]Power West P&amp;L'!J24</f>
        <v>773.750459047468</v>
      </c>
      <c r="K24" s="136" t="n">
        <f aca="false">'[26]Power West P&amp;L'!K24</f>
        <v>1151714.42637232</v>
      </c>
      <c r="L24" s="14"/>
      <c r="M24" s="141" t="n">
        <f aca="false">+[4]WEST_DPR!AN71-[4]WEST_DPR!AN67</f>
        <v>842405.229519426</v>
      </c>
      <c r="N24" s="138" t="n">
        <f aca="false">M24-K24</f>
        <v>-309309.196852897</v>
      </c>
      <c r="O24" s="139" t="n">
        <f aca="false">'[27]Power West P&amp;L'!J24+D24-K24</f>
        <v>-423371.036104243</v>
      </c>
      <c r="P24" s="139" t="n">
        <f aca="false">'[27]Power West P&amp;L'!F24+D24-F24</f>
        <v>-2630.79842969002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350.385173759423</v>
      </c>
      <c r="E25" s="136" t="n">
        <f aca="false">'[26]Power West P&amp;L'!E25</f>
        <v>10772.2204497629</v>
      </c>
      <c r="F25" s="136" t="n">
        <f aca="false">'[26]Power West P&amp;L'!F25</f>
        <v>155508.415132288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2666534.67248527</v>
      </c>
      <c r="J25" s="136" t="n">
        <f aca="false">'[26]Power West P&amp;L'!J25</f>
        <v>749481.937619972</v>
      </c>
      <c r="K25" s="136" t="n">
        <f aca="false">'[26]Power West P&amp;L'!K25</f>
        <v>9107259.89174487</v>
      </c>
      <c r="L25" s="14"/>
      <c r="M25" s="14" t="n">
        <f aca="false">+[4]WEST_DPR!AM71-[4]WEST_DPR!AM67</f>
        <v>6331303.52819753</v>
      </c>
      <c r="N25" s="138" t="n">
        <f aca="false">M25-K25</f>
        <v>-2775956.36354734</v>
      </c>
      <c r="O25" s="139" t="n">
        <f aca="false">'[27]Power West P&amp;L'!J25+D25-K25</f>
        <v>-3456158.49311869</v>
      </c>
      <c r="P25" s="139" t="n">
        <f aca="false">'[27]Power West P&amp;L'!F25+D25-F25</f>
        <v>-195650.298145734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19555.7722184058</v>
      </c>
      <c r="E26" s="136" t="n">
        <f aca="false">'[26]Power West P&amp;L'!E26</f>
        <v>18938.1777554466</v>
      </c>
      <c r="F26" s="136" t="n">
        <f aca="false">'[26]Power West P&amp;L'!F26</f>
        <v>20852.7278570401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621278.638744772</v>
      </c>
      <c r="J26" s="136" t="n">
        <f aca="false">'[26]Power West P&amp;L'!J26</f>
        <v>68810.2512701316</v>
      </c>
      <c r="K26" s="136" t="n">
        <f aca="false">'[26]Power West P&amp;L'!K26</f>
        <v>804722.850508893</v>
      </c>
      <c r="L26" s="14"/>
      <c r="M26" s="14" t="n">
        <f aca="false">+[4]WEST_DPR!G71-[4]WEST_DPR!G67</f>
        <v>660244.878920716</v>
      </c>
      <c r="N26" s="138" t="n">
        <f aca="false">M26-K26</f>
        <v>-144477.971588177</v>
      </c>
      <c r="O26" s="139" t="n">
        <f aca="false">'[27]Power West P&amp;L'!J26+D26-K26</f>
        <v>-669754.161701464</v>
      </c>
      <c r="P26" s="139" t="n">
        <f aca="false">'[27]Power West P&amp;L'!F26+D26-F26</f>
        <v>-517.99954360081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2.7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2.75" hidden="false" customHeight="false" outlineLevel="0" collapsed="false">
      <c r="A28" s="117"/>
      <c r="B28" s="117"/>
      <c r="C28" s="140"/>
      <c r="D28" s="136"/>
      <c r="E28" s="136"/>
      <c r="F28" s="136"/>
      <c r="G28" s="136"/>
      <c r="H28" s="136"/>
      <c r="I28" s="136"/>
      <c r="J28" s="136"/>
      <c r="K28" s="136"/>
      <c r="L28" s="14"/>
      <c r="M28" s="14"/>
      <c r="N28" s="138"/>
      <c r="O28" s="139"/>
      <c r="P28" s="139"/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2.75" hidden="false" customHeight="false" outlineLevel="0" collapsed="false">
      <c r="A29" s="15"/>
      <c r="B29" s="15"/>
      <c r="C29" s="135" t="s">
        <v>203</v>
      </c>
      <c r="D29" s="137" t="n">
        <f aca="false">'[26]Power West P&amp;L'!$D$29</f>
        <v>214279.701406257</v>
      </c>
      <c r="E29" s="137" t="n">
        <f aca="false">'[26]Power West P&amp;L'!$E$29</f>
        <v>127045.529334537</v>
      </c>
      <c r="F29" s="137" t="n">
        <f aca="false">'[26]Power West P&amp;L'!$F$29</f>
        <v>3558814.95541498</v>
      </c>
      <c r="G29" s="137" t="n">
        <f aca="false">'[26]Power West P&amp;L'!$G$29</f>
        <v>0</v>
      </c>
      <c r="H29" s="137" t="n">
        <f aca="false">'[26]Power West P&amp;L'!$H$29</f>
        <v>0</v>
      </c>
      <c r="I29" s="137" t="n">
        <f aca="false">'[26]Power West P&amp;L'!$I$29</f>
        <v>0</v>
      </c>
      <c r="J29" s="137" t="n">
        <f aca="false">'[26]Power West P&amp;L'!$J$29</f>
        <v>3558814.95541498</v>
      </c>
      <c r="K29" s="137" t="n">
        <f aca="false">'[26]Power West P&amp;L'!$K$29</f>
        <v>3558814.95541498</v>
      </c>
      <c r="L29" s="149"/>
      <c r="M29" s="14" t="n">
        <f aca="false">+[26]WEST_DPR!CP72-[26]WEST_DPR!CP68</f>
        <v>-3446452.20225432</v>
      </c>
      <c r="N29" s="150" t="n">
        <f aca="false">M29-K29</f>
        <v>-7005267.1576693</v>
      </c>
      <c r="O29" s="151" t="n">
        <f aca="false">'[28]Power West P&amp;L'!K29+D29-K29</f>
        <v>-3344535.25400873</v>
      </c>
      <c r="P29" s="151" t="n">
        <f aca="false">'[28]Power West P&amp;L'!F29+D29-F29</f>
        <v>-3344535.25400873</v>
      </c>
      <c r="Q29" s="137" t="n">
        <f aca="false">+[26]WEST_DPR!$G105-[26]WEST_DPR!$G113</f>
        <v>0</v>
      </c>
      <c r="R29" s="14" t="n">
        <f aca="false">[26]WEST_DPR!CP104-[26]WEST_DPR!CP112</f>
        <v>3558814.95541498</v>
      </c>
      <c r="S29" s="14" t="n">
        <f aca="false">[26]WEST_DPR!CP103-[26]WEST_DPR!CP111</f>
        <v>0</v>
      </c>
      <c r="T29" s="14" t="n">
        <f aca="false">[26]WEST_DPR!CP102-[26]WEST_DPR!CP110</f>
        <v>0</v>
      </c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</row>
    <row r="30" customFormat="false" ht="12.75" hidden="true" customHeight="false" outlineLevel="0" collapsed="false">
      <c r="A30" s="117"/>
      <c r="B30" s="117"/>
      <c r="C30" s="135"/>
      <c r="D30" s="136" t="n">
        <f aca="false">'[26]Power West P&amp;L'!D29</f>
        <v>214279.701406257</v>
      </c>
      <c r="E30" s="136" t="n">
        <f aca="false">'[26]Power West P&amp;L'!E29</f>
        <v>127045.529334537</v>
      </c>
      <c r="F30" s="136" t="n">
        <f aca="false">'[26]Power West P&amp;L'!F29</f>
        <v>3558814.95541498</v>
      </c>
      <c r="G30" s="136" t="n">
        <f aca="false">'[26]Power West P&amp;L'!G29</f>
        <v>0</v>
      </c>
      <c r="H30" s="136" t="n">
        <f aca="false">'[26]Power West P&amp;L'!H29</f>
        <v>0</v>
      </c>
      <c r="I30" s="136" t="n">
        <f aca="false">'[26]Power West P&amp;L'!I29</f>
        <v>0</v>
      </c>
      <c r="J30" s="136" t="n">
        <f aca="false">'[26]Power West P&amp;L'!J29</f>
        <v>3558814.95541498</v>
      </c>
      <c r="K30" s="136" t="n">
        <f aca="false">'[26]Power West P&amp;L'!K29</f>
        <v>3558814.95541498</v>
      </c>
      <c r="L30" s="14"/>
      <c r="M30" s="14"/>
      <c r="N30" s="138" t="n">
        <f aca="false">M30-K30</f>
        <v>-3558814.95541498</v>
      </c>
      <c r="O30" s="139" t="n">
        <f aca="false">'[27]Power West P&amp;L'!H29+D30+I30-K30</f>
        <v>-3344535.25400873</v>
      </c>
      <c r="P30" s="139" t="n">
        <f aca="false">'[27]Power West P&amp;L'!I29+E30-L30</f>
        <v>127045.529334537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false" customHeight="false" outlineLevel="0" collapsed="false">
      <c r="A31" s="117"/>
      <c r="B31" s="117"/>
      <c r="C31" s="135"/>
      <c r="D31" s="136"/>
      <c r="E31" s="136"/>
      <c r="F31" s="136"/>
      <c r="G31" s="136"/>
      <c r="H31" s="136"/>
      <c r="I31" s="136"/>
      <c r="J31" s="136"/>
      <c r="K31" s="136"/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52"/>
      <c r="R31" s="14"/>
      <c r="S31" s="14"/>
      <c r="T31" s="14"/>
      <c r="U31" s="152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204</v>
      </c>
      <c r="D32" s="143" t="n">
        <f aca="false">'[26]Power West P&amp;L'!D32</f>
        <v>284925.121764742</v>
      </c>
      <c r="E32" s="144" t="n">
        <f aca="false">'[26]Power West P&amp;L'!E32</f>
        <v>-205850.165034123</v>
      </c>
      <c r="F32" s="144" t="n">
        <f aca="false">'[26]Power West P&amp;L'!F32</f>
        <v>4547843.4480045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27019829.7158567</v>
      </c>
      <c r="J32" s="144" t="n">
        <f aca="false">'[26]Power West P&amp;L'!J32</f>
        <v>2874987.00187804</v>
      </c>
      <c r="K32" s="145" t="n">
        <f aca="false">'[26]Power West P&amp;L'!K32</f>
        <v>170814182.617012</v>
      </c>
      <c r="L32" s="146"/>
      <c r="M32" s="146" t="n">
        <f aca="false">SUM(M19:M26)</f>
        <v>155355726.043827</v>
      </c>
      <c r="N32" s="138" t="n">
        <f aca="false">M32-K32-11044</f>
        <v>-15469500.5731853</v>
      </c>
      <c r="O32" s="139" t="n">
        <f aca="false">'[27]Power West P&amp;L'!J32+D32-K32</f>
        <v>-30793046.2870132</v>
      </c>
      <c r="P32" s="139" t="n">
        <f aca="false">'[27]Power West P&amp;L'!F32+D32-F32</f>
        <v>-5446073.01728305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205</v>
      </c>
      <c r="D33" s="136" t="n">
        <f aca="false">'[26]Power West P&amp;L'!D33</f>
        <v>0</v>
      </c>
      <c r="E33" s="136" t="n">
        <f aca="false">'[26]Power West P&amp;L'!E33</f>
        <v>0</v>
      </c>
      <c r="F33" s="136" t="n">
        <f aca="false">'[26]Power West P&amp;L'!F33</f>
        <v>0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14773602</v>
      </c>
      <c r="J33" s="136" t="n">
        <f aca="false">'[26]Power West P&amp;L'!J33</f>
        <v>189224</v>
      </c>
      <c r="K33" s="136" t="n">
        <f aca="false">'[26]Power West P&amp;L'!K33</f>
        <v>52604854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3" t="s">
        <v>206</v>
      </c>
      <c r="D34" s="143" t="n">
        <f aca="false">'[26]Power West P&amp;L'!D34</f>
        <v>5484820.9333122</v>
      </c>
      <c r="E34" s="144" t="n">
        <f aca="false">'[26]Power West P&amp;L'!E34</f>
        <v>-645337.266842075</v>
      </c>
      <c r="F34" s="144" t="n">
        <f aca="false">'[26]Power West P&amp;L'!F34</f>
        <v>18372816.5772753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170784436.53284</v>
      </c>
      <c r="J34" s="144" t="n">
        <f aca="false">'[26]Power West P&amp;L'!J34</f>
        <v>19012590.4965202</v>
      </c>
      <c r="K34" s="145" t="n">
        <f aca="false">'[26]Power West P&amp;L'!K34</f>
        <v>803560689.46605</v>
      </c>
      <c r="L34" s="147" t="n">
        <f aca="false">'[26]Power West P&amp;L'!$K$34</f>
        <v>803560689.46605</v>
      </c>
      <c r="M34" s="146" t="n">
        <f aca="false">M32+M18</f>
        <v>630786428.415553</v>
      </c>
      <c r="N34" s="138"/>
      <c r="O34" s="139" t="n">
        <f aca="false">'[27]Power West P&amp;L'!J34+D34-K34</f>
        <v>-191469189.29913</v>
      </c>
      <c r="P34" s="139" t="n">
        <f aca="false">'[27]Power West P&amp;L'!F34+D34-F34</f>
        <v>-20044978.8470449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207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4" t="s">
        <v>208</v>
      </c>
      <c r="D35" s="136" t="n">
        <f aca="false">'[26]Power West P&amp;L'!D35</f>
        <v>0</v>
      </c>
      <c r="E35" s="136" t="n">
        <f aca="false">'[26]Power West P&amp;L'!E35</f>
        <v>0</v>
      </c>
      <c r="F35" s="136" t="n">
        <f aca="false">'[26]Power West P&amp;L'!F35</f>
        <v>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253220</v>
      </c>
      <c r="J35" s="136" t="n">
        <f aca="false">'[26]Power West P&amp;L'!J35</f>
        <v>10360</v>
      </c>
      <c r="K35" s="136" t="n">
        <f aca="false">'[26]Power West P&amp;L'!K35</f>
        <v>8634285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3" t="s">
        <v>209</v>
      </c>
      <c r="D36" s="143" t="n">
        <f aca="false">'[26]Power West P&amp;L'!D36</f>
        <v>5484820.9333122</v>
      </c>
      <c r="E36" s="144" t="n">
        <f aca="false">'[26]Power West P&amp;L'!E36</f>
        <v>-645337.266842075</v>
      </c>
      <c r="F36" s="144" t="n">
        <f aca="false">'[26]Power West P&amp;L'!F36</f>
        <v>18372816.5772753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171037656.53284</v>
      </c>
      <c r="J36" s="144" t="n">
        <f aca="false">'[26]Power West P&amp;L'!J36</f>
        <v>19022950.4965202</v>
      </c>
      <c r="K36" s="145" t="n">
        <f aca="false">'[26]Power West P&amp;L'!K36</f>
        <v>812194974.46605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5" t="s">
        <v>210</v>
      </c>
      <c r="D37" s="136" t="n">
        <f aca="false">'[26]Power West P&amp;L'!D38</f>
        <v>-35133.2319261392</v>
      </c>
      <c r="E37" s="136" t="n">
        <f aca="false">'[26]Power West P&amp;L'!E38</f>
        <v>-825.340139084699</v>
      </c>
      <c r="F37" s="136" t="n">
        <f aca="false">'[26]Power West P&amp;L'!F38</f>
        <v>44082.3662217883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-68414.1314731155</v>
      </c>
      <c r="J37" s="136" t="n">
        <f aca="false">'[26]Power West P&amp;L'!J38</f>
        <v>-198379.271619089</v>
      </c>
      <c r="K37" s="136" t="n">
        <f aca="false">'[26]Power West P&amp;L'!K38</f>
        <v>-1123850.25564592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5" t="s">
        <v>211</v>
      </c>
      <c r="D38" s="136" t="n">
        <f aca="false">'[26]Power West P&amp;L'!D39</f>
        <v>5125.46551593009</v>
      </c>
      <c r="E38" s="136" t="n">
        <f aca="false">'[26]Power West P&amp;L'!E39</f>
        <v>96749.8966452741</v>
      </c>
      <c r="F38" s="136" t="n">
        <f aca="false">'[26]Power West P&amp;L'!F39</f>
        <v>151587.730719306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356294.602995093</v>
      </c>
      <c r="J38" s="136" t="n">
        <f aca="false">'[26]Power West P&amp;L'!J39</f>
        <v>223188.235430772</v>
      </c>
      <c r="K38" s="136" t="n">
        <f aca="false">'[26]Power West P&amp;L'!K39</f>
        <v>656230.809837131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5" t="s">
        <v>212</v>
      </c>
      <c r="D39" s="136" t="n">
        <f aca="false">'[26]Power West P&amp;L'!D40</f>
        <v>23.4878454052205</v>
      </c>
      <c r="E39" s="136" t="n">
        <f aca="false">'[26]Power West P&amp;L'!E40</f>
        <v>-600.916414909909</v>
      </c>
      <c r="F39" s="136" t="n">
        <f aca="false">'[26]Power West P&amp;L'!F40</f>
        <v>1151.91536263864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19371.2789808516</v>
      </c>
      <c r="J39" s="136" t="n">
        <f aca="false">'[26]Power West P&amp;L'!J40</f>
        <v>7619.16771972646</v>
      </c>
      <c r="K39" s="136" t="n">
        <f aca="false">'[26]Power West P&amp;L'!K40</f>
        <v>61562.01208554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6" t="s">
        <v>213</v>
      </c>
      <c r="D40" s="136" t="n">
        <f aca="false">'[26]Power West P&amp;L'!D41</f>
        <v>0</v>
      </c>
      <c r="E40" s="136" t="n">
        <f aca="false">'[26]Power West P&amp;L'!E41</f>
        <v>4.67542215781267</v>
      </c>
      <c r="F40" s="136" t="n">
        <f aca="false">'[26]Power West P&amp;L'!F41</f>
        <v>3047.61857104554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50198128.1901624</v>
      </c>
      <c r="J40" s="136" t="n">
        <f aca="false">'[26]Power West P&amp;L'!J41</f>
        <v>660977.572899865</v>
      </c>
      <c r="K40" s="136" t="n">
        <f aca="false">'[26]Power West P&amp;L'!K41</f>
        <v>80208538.9722217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214</v>
      </c>
      <c r="D41" s="136" t="n">
        <f aca="false">'[26]Power West P&amp;L'!D42</f>
        <v>396592.612755458</v>
      </c>
      <c r="E41" s="136" t="n">
        <f aca="false">'[26]Power West P&amp;L'!E42</f>
        <v>1939311.95500633</v>
      </c>
      <c r="F41" s="136" t="n">
        <f aca="false">'[26]Power West P&amp;L'!F42</f>
        <v>2778149.20067632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67459988.6094491</v>
      </c>
      <c r="J41" s="136" t="n">
        <f aca="false">'[26]Power West P&amp;L'!J42</f>
        <v>7194579.17397525</v>
      </c>
      <c r="K41" s="136" t="n">
        <f aca="false">'[26]Power West P&amp;L'!K42</f>
        <v>244970939.739895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215</v>
      </c>
      <c r="D42" s="143" t="n">
        <f aca="false">'[26]Power West P&amp;L'!D43</f>
        <v>366608.334190654</v>
      </c>
      <c r="E42" s="144" t="n">
        <f aca="false">'[26]Power West P&amp;L'!E43</f>
        <v>2034640.27051976</v>
      </c>
      <c r="F42" s="144" t="n">
        <f aca="false">'[26]Power West P&amp;L'!F43</f>
        <v>2978018.83155109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117965368.550114</v>
      </c>
      <c r="J42" s="144" t="n">
        <f aca="false">'[26]Power West P&amp;L'!J43</f>
        <v>7887984.87840653</v>
      </c>
      <c r="K42" s="145" t="n">
        <f aca="false">'[26]Power West P&amp;L'!K43</f>
        <v>324773421.278394</v>
      </c>
      <c r="L42" s="147" t="n">
        <f aca="false">'[26]Power West P&amp;L'!$K$39</f>
        <v>656230.809837131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216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3" t="s">
        <v>217</v>
      </c>
      <c r="D43" s="143" t="n">
        <f aca="false">'[26]Power West P&amp;L'!D44</f>
        <v>5851429.26750285</v>
      </c>
      <c r="E43" s="144" t="n">
        <f aca="false">'[26]Power West P&amp;L'!E44</f>
        <v>1389303.00367769</v>
      </c>
      <c r="F43" s="144" t="n">
        <f aca="false">'[26]Power West P&amp;L'!F44</f>
        <v>21350835.4088264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289003025.082954</v>
      </c>
      <c r="J43" s="144" t="n">
        <f aca="false">'[26]Power West P&amp;L'!J44</f>
        <v>26910935.3749267</v>
      </c>
      <c r="K43" s="145" t="n">
        <f aca="false">'[26]Power West P&amp;L'!K44</f>
        <v>1136968395.74444</v>
      </c>
      <c r="L43" s="157"/>
      <c r="M43" s="157"/>
      <c r="N43" s="138"/>
      <c r="O43" s="139"/>
      <c r="P43" s="139"/>
      <c r="Q43" s="117"/>
      <c r="R43" s="117"/>
      <c r="S43" s="117"/>
      <c r="T43" s="158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218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9"/>
      <c r="EL59" s="159"/>
      <c r="EM59" s="159"/>
      <c r="EN59" s="159"/>
      <c r="EO59" s="159"/>
      <c r="EP59" s="159"/>
      <c r="EQ59" s="159"/>
      <c r="ER59" s="159"/>
      <c r="ES59" s="159"/>
      <c r="ET59" s="159"/>
      <c r="EU59" s="159"/>
      <c r="EV59" s="159"/>
      <c r="EW59" s="159"/>
      <c r="EX59" s="159"/>
      <c r="EY59" s="159"/>
      <c r="EZ59" s="159"/>
      <c r="FA59" s="159"/>
      <c r="FB59" s="159"/>
      <c r="FC59" s="159"/>
      <c r="FD59" s="159"/>
      <c r="FE59" s="159"/>
      <c r="FF59" s="159"/>
      <c r="FG59" s="159"/>
      <c r="FH59" s="159"/>
      <c r="FI59" s="159"/>
      <c r="FJ59" s="159"/>
      <c r="FK59" s="159"/>
      <c r="FL59" s="159"/>
      <c r="FM59" s="159"/>
      <c r="FN59" s="159"/>
      <c r="FO59" s="159"/>
      <c r="FP59" s="159"/>
      <c r="FQ59" s="159"/>
      <c r="FR59" s="159"/>
      <c r="FS59" s="159"/>
      <c r="FT59" s="159"/>
      <c r="FU59" s="159"/>
      <c r="FV59" s="159"/>
      <c r="FW59" s="159"/>
      <c r="FX59" s="159"/>
      <c r="FY59" s="159"/>
      <c r="FZ59" s="159"/>
      <c r="GA59" s="159"/>
      <c r="GB59" s="159"/>
      <c r="GC59" s="159"/>
      <c r="GD59" s="159"/>
      <c r="GE59" s="159"/>
      <c r="GF59" s="159"/>
      <c r="GG59" s="159"/>
      <c r="GH59" s="159"/>
      <c r="GI59" s="159"/>
      <c r="GJ59" s="159"/>
      <c r="GK59" s="159"/>
      <c r="GL59" s="159"/>
      <c r="GM59" s="159"/>
      <c r="GN59" s="159"/>
      <c r="GO59" s="159"/>
      <c r="GP59" s="159"/>
      <c r="GQ59" s="159"/>
      <c r="GR59" s="159"/>
      <c r="GS59" s="159"/>
      <c r="GT59" s="159"/>
      <c r="GU59" s="159"/>
      <c r="GV59" s="159"/>
      <c r="GW59" s="159"/>
      <c r="GX59" s="159"/>
      <c r="GY59" s="159"/>
      <c r="GZ59" s="159"/>
      <c r="HA59" s="159"/>
      <c r="HB59" s="159"/>
      <c r="HC59" s="159"/>
      <c r="HD59" s="159"/>
      <c r="HE59" s="159"/>
      <c r="HF59" s="159"/>
      <c r="HG59" s="159"/>
      <c r="HH59" s="159"/>
      <c r="HI59" s="159"/>
      <c r="HJ59" s="159"/>
      <c r="HK59" s="159"/>
      <c r="HL59" s="159"/>
      <c r="HM59" s="159"/>
      <c r="HN59" s="159"/>
      <c r="HO59" s="159"/>
      <c r="HP59" s="159"/>
      <c r="HQ59" s="159"/>
      <c r="HR59" s="159"/>
      <c r="HS59" s="159"/>
      <c r="HT59" s="159"/>
      <c r="HU59" s="159"/>
      <c r="HV59" s="159"/>
      <c r="HW59" s="159"/>
      <c r="HX59" s="159"/>
      <c r="HY59" s="159"/>
      <c r="HZ59" s="159"/>
      <c r="IA59" s="159"/>
      <c r="IB59" s="159"/>
      <c r="IC59" s="159"/>
      <c r="ID59" s="159"/>
      <c r="IE59" s="159"/>
      <c r="IF59" s="159"/>
      <c r="IG59" s="159"/>
      <c r="IH59" s="159"/>
      <c r="II59" s="159"/>
      <c r="IJ59" s="159"/>
      <c r="IK59" s="159"/>
      <c r="IL59" s="159"/>
      <c r="IM59" s="159"/>
      <c r="IN59" s="159"/>
      <c r="IO59" s="159"/>
      <c r="IP59" s="159"/>
      <c r="IQ59" s="159"/>
      <c r="IR59" s="159"/>
      <c r="IS59" s="159"/>
      <c r="IT59" s="159"/>
      <c r="IU59" s="159"/>
      <c r="IV59" s="159"/>
      <c r="IW59" s="159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9"/>
      <c r="EL60" s="159"/>
      <c r="EM60" s="159"/>
      <c r="EN60" s="159"/>
      <c r="EO60" s="159"/>
      <c r="EP60" s="159"/>
      <c r="EQ60" s="159"/>
      <c r="ER60" s="159"/>
      <c r="ES60" s="159"/>
      <c r="ET60" s="159"/>
      <c r="EU60" s="159"/>
      <c r="EV60" s="159"/>
      <c r="EW60" s="159"/>
      <c r="EX60" s="159"/>
      <c r="EY60" s="159"/>
      <c r="EZ60" s="159"/>
      <c r="FA60" s="159"/>
      <c r="FB60" s="159"/>
      <c r="FC60" s="159"/>
      <c r="FD60" s="159"/>
      <c r="FE60" s="159"/>
      <c r="FF60" s="159"/>
      <c r="FG60" s="159"/>
      <c r="FH60" s="159"/>
      <c r="FI60" s="159"/>
      <c r="FJ60" s="159"/>
      <c r="FK60" s="159"/>
      <c r="FL60" s="159"/>
      <c r="FM60" s="159"/>
      <c r="FN60" s="159"/>
      <c r="FO60" s="159"/>
      <c r="FP60" s="159"/>
      <c r="FQ60" s="159"/>
      <c r="FR60" s="159"/>
      <c r="FS60" s="159"/>
      <c r="FT60" s="159"/>
      <c r="FU60" s="159"/>
      <c r="FV60" s="159"/>
      <c r="FW60" s="159"/>
      <c r="FX60" s="159"/>
      <c r="FY60" s="159"/>
      <c r="FZ60" s="159"/>
      <c r="GA60" s="159"/>
      <c r="GB60" s="159"/>
      <c r="GC60" s="159"/>
      <c r="GD60" s="159"/>
      <c r="GE60" s="159"/>
      <c r="GF60" s="159"/>
      <c r="GG60" s="159"/>
      <c r="GH60" s="159"/>
      <c r="GI60" s="159"/>
      <c r="GJ60" s="159"/>
      <c r="GK60" s="159"/>
      <c r="GL60" s="159"/>
      <c r="GM60" s="159"/>
      <c r="GN60" s="159"/>
      <c r="GO60" s="159"/>
      <c r="GP60" s="159"/>
      <c r="GQ60" s="159"/>
      <c r="GR60" s="159"/>
      <c r="GS60" s="159"/>
      <c r="GT60" s="159"/>
      <c r="GU60" s="159"/>
      <c r="GV60" s="159"/>
      <c r="GW60" s="159"/>
      <c r="GX60" s="159"/>
      <c r="GY60" s="159"/>
      <c r="GZ60" s="159"/>
      <c r="HA60" s="159"/>
      <c r="HB60" s="159"/>
      <c r="HC60" s="159"/>
      <c r="HD60" s="159"/>
      <c r="HE60" s="159"/>
      <c r="HF60" s="159"/>
      <c r="HG60" s="159"/>
      <c r="HH60" s="159"/>
      <c r="HI60" s="159"/>
      <c r="HJ60" s="159"/>
      <c r="HK60" s="159"/>
      <c r="HL60" s="159"/>
      <c r="HM60" s="159"/>
      <c r="HN60" s="159"/>
      <c r="HO60" s="159"/>
      <c r="HP60" s="159"/>
      <c r="HQ60" s="159"/>
      <c r="HR60" s="159"/>
      <c r="HS60" s="159"/>
      <c r="HT60" s="159"/>
      <c r="HU60" s="159"/>
      <c r="HV60" s="159"/>
      <c r="HW60" s="159"/>
      <c r="HX60" s="159"/>
      <c r="HY60" s="159"/>
      <c r="HZ60" s="159"/>
      <c r="IA60" s="159"/>
      <c r="IB60" s="159"/>
      <c r="IC60" s="159"/>
      <c r="ID60" s="159"/>
      <c r="IE60" s="159"/>
      <c r="IF60" s="159"/>
      <c r="IG60" s="159"/>
      <c r="IH60" s="159"/>
      <c r="II60" s="159"/>
      <c r="IJ60" s="159"/>
      <c r="IK60" s="159"/>
      <c r="IL60" s="159"/>
      <c r="IM60" s="159"/>
      <c r="IN60" s="159"/>
      <c r="IO60" s="159"/>
      <c r="IP60" s="159"/>
      <c r="IQ60" s="159"/>
      <c r="IR60" s="159"/>
      <c r="IS60" s="159"/>
      <c r="IT60" s="159"/>
      <c r="IU60" s="159"/>
      <c r="IV60" s="159"/>
      <c r="IW60" s="159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9"/>
      <c r="EL61" s="159"/>
      <c r="EM61" s="159"/>
      <c r="EN61" s="159"/>
      <c r="EO61" s="159"/>
      <c r="EP61" s="159"/>
      <c r="EQ61" s="159"/>
      <c r="ER61" s="159"/>
      <c r="ES61" s="159"/>
      <c r="ET61" s="159"/>
      <c r="EU61" s="159"/>
      <c r="EV61" s="159"/>
      <c r="EW61" s="159"/>
      <c r="EX61" s="159"/>
      <c r="EY61" s="159"/>
      <c r="EZ61" s="159"/>
      <c r="FA61" s="159"/>
      <c r="FB61" s="159"/>
      <c r="FC61" s="159"/>
      <c r="FD61" s="159"/>
      <c r="FE61" s="159"/>
      <c r="FF61" s="159"/>
      <c r="FG61" s="159"/>
      <c r="FH61" s="159"/>
      <c r="FI61" s="159"/>
      <c r="FJ61" s="159"/>
      <c r="FK61" s="159"/>
      <c r="FL61" s="159"/>
      <c r="FM61" s="159"/>
      <c r="FN61" s="159"/>
      <c r="FO61" s="159"/>
      <c r="FP61" s="159"/>
      <c r="FQ61" s="159"/>
      <c r="FR61" s="159"/>
      <c r="FS61" s="159"/>
      <c r="FT61" s="159"/>
      <c r="FU61" s="159"/>
      <c r="FV61" s="159"/>
      <c r="FW61" s="159"/>
      <c r="FX61" s="159"/>
      <c r="FY61" s="159"/>
      <c r="FZ61" s="159"/>
      <c r="GA61" s="159"/>
      <c r="GB61" s="159"/>
      <c r="GC61" s="159"/>
      <c r="GD61" s="159"/>
      <c r="GE61" s="159"/>
      <c r="GF61" s="159"/>
      <c r="GG61" s="159"/>
      <c r="GH61" s="159"/>
      <c r="GI61" s="159"/>
      <c r="GJ61" s="159"/>
      <c r="GK61" s="159"/>
      <c r="GL61" s="159"/>
      <c r="GM61" s="159"/>
      <c r="GN61" s="159"/>
      <c r="GO61" s="159"/>
      <c r="GP61" s="159"/>
      <c r="GQ61" s="159"/>
      <c r="GR61" s="159"/>
      <c r="GS61" s="159"/>
      <c r="GT61" s="159"/>
      <c r="GU61" s="159"/>
      <c r="GV61" s="159"/>
      <c r="GW61" s="159"/>
      <c r="GX61" s="159"/>
      <c r="GY61" s="159"/>
      <c r="GZ61" s="159"/>
      <c r="HA61" s="159"/>
      <c r="HB61" s="159"/>
      <c r="HC61" s="159"/>
      <c r="HD61" s="159"/>
      <c r="HE61" s="159"/>
      <c r="HF61" s="159"/>
      <c r="HG61" s="159"/>
      <c r="HH61" s="159"/>
      <c r="HI61" s="159"/>
      <c r="HJ61" s="159"/>
      <c r="HK61" s="159"/>
      <c r="HL61" s="159"/>
      <c r="HM61" s="159"/>
      <c r="HN61" s="159"/>
      <c r="HO61" s="159"/>
      <c r="HP61" s="159"/>
      <c r="HQ61" s="159"/>
      <c r="HR61" s="159"/>
      <c r="HS61" s="159"/>
      <c r="HT61" s="159"/>
      <c r="HU61" s="159"/>
      <c r="HV61" s="159"/>
      <c r="HW61" s="159"/>
      <c r="HX61" s="159"/>
      <c r="HY61" s="159"/>
      <c r="HZ61" s="159"/>
      <c r="IA61" s="159"/>
      <c r="IB61" s="159"/>
      <c r="IC61" s="159"/>
      <c r="ID61" s="159"/>
      <c r="IE61" s="159"/>
      <c r="IF61" s="159"/>
      <c r="IG61" s="159"/>
      <c r="IH61" s="159"/>
      <c r="II61" s="159"/>
      <c r="IJ61" s="159"/>
      <c r="IK61" s="159"/>
      <c r="IL61" s="159"/>
      <c r="IM61" s="159"/>
      <c r="IN61" s="159"/>
      <c r="IO61" s="159"/>
      <c r="IP61" s="159"/>
      <c r="IQ61" s="159"/>
      <c r="IR61" s="159"/>
      <c r="IS61" s="159"/>
      <c r="IT61" s="159"/>
      <c r="IU61" s="159"/>
      <c r="IV61" s="159"/>
      <c r="IW61" s="159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9"/>
      <c r="EL62" s="159"/>
      <c r="EM62" s="159"/>
      <c r="EN62" s="159"/>
      <c r="EO62" s="159"/>
      <c r="EP62" s="159"/>
      <c r="EQ62" s="159"/>
      <c r="ER62" s="159"/>
      <c r="ES62" s="159"/>
      <c r="ET62" s="159"/>
      <c r="EU62" s="159"/>
      <c r="EV62" s="159"/>
      <c r="EW62" s="159"/>
      <c r="EX62" s="159"/>
      <c r="EY62" s="159"/>
      <c r="EZ62" s="159"/>
      <c r="FA62" s="159"/>
      <c r="FB62" s="159"/>
      <c r="FC62" s="159"/>
      <c r="FD62" s="159"/>
      <c r="FE62" s="159"/>
      <c r="FF62" s="159"/>
      <c r="FG62" s="159"/>
      <c r="FH62" s="159"/>
      <c r="FI62" s="159"/>
      <c r="FJ62" s="159"/>
      <c r="FK62" s="159"/>
      <c r="FL62" s="159"/>
      <c r="FM62" s="159"/>
      <c r="FN62" s="159"/>
      <c r="FO62" s="159"/>
      <c r="FP62" s="159"/>
      <c r="FQ62" s="159"/>
      <c r="FR62" s="159"/>
      <c r="FS62" s="159"/>
      <c r="FT62" s="159"/>
      <c r="FU62" s="159"/>
      <c r="FV62" s="159"/>
      <c r="FW62" s="159"/>
      <c r="FX62" s="159"/>
      <c r="FY62" s="159"/>
      <c r="FZ62" s="159"/>
      <c r="GA62" s="159"/>
      <c r="GB62" s="159"/>
      <c r="GC62" s="159"/>
      <c r="GD62" s="159"/>
      <c r="GE62" s="159"/>
      <c r="GF62" s="159"/>
      <c r="GG62" s="159"/>
      <c r="GH62" s="159"/>
      <c r="GI62" s="159"/>
      <c r="GJ62" s="159"/>
      <c r="GK62" s="159"/>
      <c r="GL62" s="159"/>
      <c r="GM62" s="159"/>
      <c r="GN62" s="159"/>
      <c r="GO62" s="159"/>
      <c r="GP62" s="159"/>
      <c r="GQ62" s="159"/>
      <c r="GR62" s="159"/>
      <c r="GS62" s="159"/>
      <c r="GT62" s="159"/>
      <c r="GU62" s="159"/>
      <c r="GV62" s="159"/>
      <c r="GW62" s="159"/>
      <c r="GX62" s="159"/>
      <c r="GY62" s="159"/>
      <c r="GZ62" s="159"/>
      <c r="HA62" s="159"/>
      <c r="HB62" s="159"/>
      <c r="HC62" s="159"/>
      <c r="HD62" s="159"/>
      <c r="HE62" s="159"/>
      <c r="HF62" s="159"/>
      <c r="HG62" s="159"/>
      <c r="HH62" s="159"/>
      <c r="HI62" s="159"/>
      <c r="HJ62" s="159"/>
      <c r="HK62" s="159"/>
      <c r="HL62" s="159"/>
      <c r="HM62" s="159"/>
      <c r="HN62" s="159"/>
      <c r="HO62" s="159"/>
      <c r="HP62" s="159"/>
      <c r="HQ62" s="159"/>
      <c r="HR62" s="159"/>
      <c r="HS62" s="159"/>
      <c r="HT62" s="159"/>
      <c r="HU62" s="159"/>
      <c r="HV62" s="159"/>
      <c r="HW62" s="159"/>
      <c r="HX62" s="159"/>
      <c r="HY62" s="159"/>
      <c r="HZ62" s="159"/>
      <c r="IA62" s="159"/>
      <c r="IB62" s="159"/>
      <c r="IC62" s="159"/>
      <c r="ID62" s="159"/>
      <c r="IE62" s="159"/>
      <c r="IF62" s="159"/>
      <c r="IG62" s="159"/>
      <c r="IH62" s="159"/>
      <c r="II62" s="159"/>
      <c r="IJ62" s="159"/>
      <c r="IK62" s="159"/>
      <c r="IL62" s="159"/>
      <c r="IM62" s="159"/>
      <c r="IN62" s="159"/>
      <c r="IO62" s="159"/>
      <c r="IP62" s="159"/>
      <c r="IQ62" s="159"/>
      <c r="IR62" s="159"/>
      <c r="IS62" s="159"/>
      <c r="IT62" s="159"/>
      <c r="IU62" s="159"/>
      <c r="IV62" s="159"/>
      <c r="IW62" s="159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60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61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9"/>
      <c r="EL102" s="159"/>
      <c r="EM102" s="159"/>
      <c r="EN102" s="159"/>
      <c r="EO102" s="159"/>
      <c r="EP102" s="159"/>
      <c r="EQ102" s="159"/>
      <c r="ER102" s="159"/>
      <c r="ES102" s="159"/>
      <c r="ET102" s="159"/>
      <c r="EU102" s="159"/>
      <c r="EV102" s="159"/>
      <c r="EW102" s="159"/>
      <c r="EX102" s="159"/>
      <c r="EY102" s="159"/>
      <c r="EZ102" s="159"/>
      <c r="FA102" s="159"/>
      <c r="FB102" s="159"/>
      <c r="FC102" s="159"/>
      <c r="FD102" s="159"/>
      <c r="FE102" s="159"/>
      <c r="FF102" s="159"/>
      <c r="FG102" s="159"/>
      <c r="FH102" s="159"/>
      <c r="FI102" s="159"/>
      <c r="FJ102" s="159"/>
      <c r="FK102" s="159"/>
      <c r="FL102" s="159"/>
      <c r="FM102" s="159"/>
      <c r="FN102" s="159"/>
      <c r="FO102" s="159"/>
      <c r="FP102" s="159"/>
      <c r="FQ102" s="159"/>
      <c r="FR102" s="159"/>
      <c r="FS102" s="159"/>
      <c r="FT102" s="159"/>
      <c r="FU102" s="159"/>
      <c r="FV102" s="159"/>
      <c r="FW102" s="159"/>
      <c r="FX102" s="159"/>
      <c r="FY102" s="159"/>
      <c r="FZ102" s="159"/>
      <c r="GA102" s="159"/>
      <c r="GB102" s="159"/>
      <c r="GC102" s="159"/>
      <c r="GD102" s="159"/>
      <c r="GE102" s="159"/>
      <c r="GF102" s="159"/>
      <c r="GG102" s="159"/>
      <c r="GH102" s="159"/>
      <c r="GI102" s="159"/>
      <c r="GJ102" s="159"/>
      <c r="GK102" s="159"/>
      <c r="GL102" s="159"/>
      <c r="GM102" s="159"/>
      <c r="GN102" s="159"/>
      <c r="GO102" s="159"/>
      <c r="GP102" s="159"/>
      <c r="GQ102" s="159"/>
      <c r="GR102" s="159"/>
      <c r="GS102" s="159"/>
      <c r="GT102" s="159"/>
      <c r="GU102" s="159"/>
      <c r="GV102" s="159"/>
      <c r="GW102" s="159"/>
      <c r="GX102" s="159"/>
      <c r="GY102" s="159"/>
      <c r="GZ102" s="159"/>
      <c r="HA102" s="159"/>
      <c r="HB102" s="159"/>
      <c r="HC102" s="159"/>
      <c r="HD102" s="159"/>
      <c r="HE102" s="159"/>
      <c r="HF102" s="159"/>
      <c r="HG102" s="159"/>
      <c r="HH102" s="159"/>
      <c r="HI102" s="159"/>
      <c r="HJ102" s="159"/>
      <c r="HK102" s="159"/>
      <c r="HL102" s="159"/>
      <c r="HM102" s="159"/>
      <c r="HN102" s="159"/>
      <c r="HO102" s="159"/>
      <c r="HP102" s="159"/>
      <c r="HQ102" s="159"/>
      <c r="HR102" s="159"/>
      <c r="HS102" s="159"/>
      <c r="HT102" s="159"/>
      <c r="HU102" s="159"/>
      <c r="HV102" s="159"/>
      <c r="HW102" s="159"/>
      <c r="HX102" s="159"/>
      <c r="HY102" s="159"/>
      <c r="HZ102" s="159"/>
      <c r="IA102" s="159"/>
      <c r="IB102" s="159"/>
      <c r="IC102" s="159"/>
      <c r="ID102" s="159"/>
      <c r="IE102" s="159"/>
      <c r="IF102" s="159"/>
      <c r="IG102" s="159"/>
      <c r="IH102" s="159"/>
      <c r="II102" s="159"/>
      <c r="IJ102" s="159"/>
      <c r="IK102" s="159"/>
      <c r="IL102" s="159"/>
      <c r="IM102" s="159"/>
      <c r="IN102" s="159"/>
      <c r="IO102" s="159"/>
      <c r="IP102" s="159"/>
      <c r="IQ102" s="159"/>
      <c r="IR102" s="159"/>
      <c r="IS102" s="159"/>
      <c r="IT102" s="159"/>
      <c r="IU102" s="159"/>
      <c r="IV102" s="159"/>
      <c r="IW102" s="159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9"/>
      <c r="EL103" s="159"/>
      <c r="EM103" s="159"/>
      <c r="EN103" s="159"/>
      <c r="EO103" s="159"/>
      <c r="EP103" s="159"/>
      <c r="EQ103" s="159"/>
      <c r="ER103" s="159"/>
      <c r="ES103" s="159"/>
      <c r="ET103" s="159"/>
      <c r="EU103" s="159"/>
      <c r="EV103" s="159"/>
      <c r="EW103" s="159"/>
      <c r="EX103" s="159"/>
      <c r="EY103" s="159"/>
      <c r="EZ103" s="159"/>
      <c r="FA103" s="159"/>
      <c r="FB103" s="159"/>
      <c r="FC103" s="159"/>
      <c r="FD103" s="159"/>
      <c r="FE103" s="159"/>
      <c r="FF103" s="159"/>
      <c r="FG103" s="159"/>
      <c r="FH103" s="159"/>
      <c r="FI103" s="159"/>
      <c r="FJ103" s="159"/>
      <c r="FK103" s="159"/>
      <c r="FL103" s="159"/>
      <c r="FM103" s="159"/>
      <c r="FN103" s="159"/>
      <c r="FO103" s="159"/>
      <c r="FP103" s="159"/>
      <c r="FQ103" s="159"/>
      <c r="FR103" s="159"/>
      <c r="FS103" s="159"/>
      <c r="FT103" s="159"/>
      <c r="FU103" s="159"/>
      <c r="FV103" s="159"/>
      <c r="FW103" s="159"/>
      <c r="FX103" s="159"/>
      <c r="FY103" s="159"/>
      <c r="FZ103" s="159"/>
      <c r="GA103" s="159"/>
      <c r="GB103" s="159"/>
      <c r="GC103" s="159"/>
      <c r="GD103" s="159"/>
      <c r="GE103" s="159"/>
      <c r="GF103" s="159"/>
      <c r="GG103" s="159"/>
      <c r="GH103" s="159"/>
      <c r="GI103" s="159"/>
      <c r="GJ103" s="159"/>
      <c r="GK103" s="159"/>
      <c r="GL103" s="159"/>
      <c r="GM103" s="159"/>
      <c r="GN103" s="159"/>
      <c r="GO103" s="159"/>
      <c r="GP103" s="159"/>
      <c r="GQ103" s="159"/>
      <c r="GR103" s="159"/>
      <c r="GS103" s="159"/>
      <c r="GT103" s="159"/>
      <c r="GU103" s="159"/>
      <c r="GV103" s="159"/>
      <c r="GW103" s="159"/>
      <c r="GX103" s="159"/>
      <c r="GY103" s="159"/>
      <c r="GZ103" s="159"/>
      <c r="HA103" s="159"/>
      <c r="HB103" s="159"/>
      <c r="HC103" s="159"/>
      <c r="HD103" s="159"/>
      <c r="HE103" s="159"/>
      <c r="HF103" s="159"/>
      <c r="HG103" s="159"/>
      <c r="HH103" s="159"/>
      <c r="HI103" s="159"/>
      <c r="HJ103" s="159"/>
      <c r="HK103" s="159"/>
      <c r="HL103" s="159"/>
      <c r="HM103" s="159"/>
      <c r="HN103" s="159"/>
      <c r="HO103" s="159"/>
      <c r="HP103" s="159"/>
      <c r="HQ103" s="159"/>
      <c r="HR103" s="159"/>
      <c r="HS103" s="159"/>
      <c r="HT103" s="159"/>
      <c r="HU103" s="159"/>
      <c r="HV103" s="159"/>
      <c r="HW103" s="159"/>
      <c r="HX103" s="159"/>
      <c r="HY103" s="159"/>
      <c r="HZ103" s="159"/>
      <c r="IA103" s="159"/>
      <c r="IB103" s="159"/>
      <c r="IC103" s="159"/>
      <c r="ID103" s="159"/>
      <c r="IE103" s="159"/>
      <c r="IF103" s="159"/>
      <c r="IG103" s="159"/>
      <c r="IH103" s="159"/>
      <c r="II103" s="159"/>
      <c r="IJ103" s="159"/>
      <c r="IK103" s="159"/>
      <c r="IL103" s="159"/>
      <c r="IM103" s="159"/>
      <c r="IN103" s="159"/>
      <c r="IO103" s="159"/>
      <c r="IP103" s="159"/>
      <c r="IQ103" s="159"/>
      <c r="IR103" s="159"/>
      <c r="IS103" s="159"/>
      <c r="IT103" s="159"/>
      <c r="IU103" s="159"/>
      <c r="IV103" s="159"/>
      <c r="IW103" s="159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9"/>
      <c r="EL104" s="159"/>
      <c r="EM104" s="159"/>
      <c r="EN104" s="159"/>
      <c r="EO104" s="159"/>
      <c r="EP104" s="159"/>
      <c r="EQ104" s="159"/>
      <c r="ER104" s="159"/>
      <c r="ES104" s="159"/>
      <c r="ET104" s="159"/>
      <c r="EU104" s="159"/>
      <c r="EV104" s="159"/>
      <c r="EW104" s="159"/>
      <c r="EX104" s="159"/>
      <c r="EY104" s="159"/>
      <c r="EZ104" s="159"/>
      <c r="FA104" s="159"/>
      <c r="FB104" s="159"/>
      <c r="FC104" s="159"/>
      <c r="FD104" s="159"/>
      <c r="FE104" s="159"/>
      <c r="FF104" s="159"/>
      <c r="FG104" s="159"/>
      <c r="FH104" s="159"/>
      <c r="FI104" s="159"/>
      <c r="FJ104" s="159"/>
      <c r="FK104" s="159"/>
      <c r="FL104" s="159"/>
      <c r="FM104" s="159"/>
      <c r="FN104" s="159"/>
      <c r="FO104" s="159"/>
      <c r="FP104" s="159"/>
      <c r="FQ104" s="159"/>
      <c r="FR104" s="159"/>
      <c r="FS104" s="159"/>
      <c r="FT104" s="159"/>
      <c r="FU104" s="159"/>
      <c r="FV104" s="159"/>
      <c r="FW104" s="159"/>
      <c r="FX104" s="159"/>
      <c r="FY104" s="159"/>
      <c r="FZ104" s="159"/>
      <c r="GA104" s="159"/>
      <c r="GB104" s="159"/>
      <c r="GC104" s="159"/>
      <c r="GD104" s="159"/>
      <c r="GE104" s="159"/>
      <c r="GF104" s="159"/>
      <c r="GG104" s="159"/>
      <c r="GH104" s="159"/>
      <c r="GI104" s="159"/>
      <c r="GJ104" s="159"/>
      <c r="GK104" s="159"/>
      <c r="GL104" s="159"/>
      <c r="GM104" s="159"/>
      <c r="GN104" s="159"/>
      <c r="GO104" s="159"/>
      <c r="GP104" s="159"/>
      <c r="GQ104" s="159"/>
      <c r="GR104" s="159"/>
      <c r="GS104" s="159"/>
      <c r="GT104" s="159"/>
      <c r="GU104" s="159"/>
      <c r="GV104" s="159"/>
      <c r="GW104" s="159"/>
      <c r="GX104" s="159"/>
      <c r="GY104" s="159"/>
      <c r="GZ104" s="159"/>
      <c r="HA104" s="159"/>
      <c r="HB104" s="159"/>
      <c r="HC104" s="159"/>
      <c r="HD104" s="159"/>
      <c r="HE104" s="159"/>
      <c r="HF104" s="159"/>
      <c r="HG104" s="159"/>
      <c r="HH104" s="159"/>
      <c r="HI104" s="159"/>
      <c r="HJ104" s="159"/>
      <c r="HK104" s="159"/>
      <c r="HL104" s="159"/>
      <c r="HM104" s="159"/>
      <c r="HN104" s="159"/>
      <c r="HO104" s="159"/>
      <c r="HP104" s="159"/>
      <c r="HQ104" s="159"/>
      <c r="HR104" s="159"/>
      <c r="HS104" s="159"/>
      <c r="HT104" s="159"/>
      <c r="HU104" s="159"/>
      <c r="HV104" s="159"/>
      <c r="HW104" s="159"/>
      <c r="HX104" s="159"/>
      <c r="HY104" s="159"/>
      <c r="HZ104" s="159"/>
      <c r="IA104" s="159"/>
      <c r="IB104" s="159"/>
      <c r="IC104" s="159"/>
      <c r="ID104" s="159"/>
      <c r="IE104" s="159"/>
      <c r="IF104" s="159"/>
      <c r="IG104" s="159"/>
      <c r="IH104" s="159"/>
      <c r="II104" s="159"/>
      <c r="IJ104" s="159"/>
      <c r="IK104" s="159"/>
      <c r="IL104" s="159"/>
      <c r="IM104" s="159"/>
      <c r="IN104" s="159"/>
      <c r="IO104" s="159"/>
      <c r="IP104" s="159"/>
      <c r="IQ104" s="159"/>
      <c r="IR104" s="159"/>
      <c r="IS104" s="159"/>
      <c r="IT104" s="159"/>
      <c r="IU104" s="159"/>
      <c r="IV104" s="159"/>
      <c r="IW104" s="159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6"/>
      <c r="EL108" s="156"/>
      <c r="EM108" s="156"/>
      <c r="EN108" s="156"/>
      <c r="EO108" s="156"/>
      <c r="EP108" s="156"/>
      <c r="EQ108" s="156"/>
      <c r="ER108" s="156"/>
      <c r="ES108" s="156"/>
      <c r="ET108" s="156"/>
      <c r="EU108" s="156"/>
      <c r="EV108" s="156"/>
      <c r="EW108" s="156"/>
      <c r="EX108" s="156"/>
      <c r="EY108" s="156"/>
      <c r="EZ108" s="156"/>
      <c r="FA108" s="156"/>
      <c r="FB108" s="156"/>
      <c r="FC108" s="156"/>
      <c r="FD108" s="156"/>
      <c r="FE108" s="156"/>
      <c r="FF108" s="156"/>
      <c r="FG108" s="156"/>
      <c r="FH108" s="156"/>
      <c r="FI108" s="156"/>
      <c r="FJ108" s="156"/>
      <c r="FK108" s="156"/>
      <c r="FL108" s="156"/>
      <c r="FM108" s="156"/>
      <c r="FN108" s="156"/>
      <c r="FO108" s="156"/>
      <c r="FP108" s="156"/>
      <c r="FQ108" s="156"/>
      <c r="FR108" s="156"/>
      <c r="FS108" s="156"/>
      <c r="FT108" s="156"/>
      <c r="FU108" s="156"/>
      <c r="FV108" s="156"/>
      <c r="FW108" s="156"/>
      <c r="FX108" s="156"/>
      <c r="FY108" s="156"/>
      <c r="FZ108" s="156"/>
      <c r="GA108" s="156"/>
      <c r="GB108" s="156"/>
      <c r="GC108" s="156"/>
      <c r="GD108" s="156"/>
      <c r="GE108" s="156"/>
      <c r="GF108" s="156"/>
      <c r="GG108" s="156"/>
      <c r="GH108" s="156"/>
      <c r="GI108" s="156"/>
      <c r="GJ108" s="156"/>
      <c r="GK108" s="156"/>
      <c r="GL108" s="156"/>
      <c r="GM108" s="156"/>
      <c r="GN108" s="156"/>
      <c r="GO108" s="156"/>
      <c r="GP108" s="156"/>
      <c r="GQ108" s="156"/>
      <c r="GR108" s="156"/>
      <c r="GS108" s="156"/>
      <c r="GT108" s="156"/>
      <c r="GU108" s="156"/>
      <c r="GV108" s="156"/>
      <c r="GW108" s="156"/>
      <c r="GX108" s="156"/>
      <c r="GY108" s="156"/>
      <c r="GZ108" s="156"/>
      <c r="HA108" s="156"/>
      <c r="HB108" s="156"/>
      <c r="HC108" s="156"/>
      <c r="HD108" s="156"/>
      <c r="HE108" s="156"/>
      <c r="HF108" s="156"/>
      <c r="HG108" s="156"/>
      <c r="HH108" s="156"/>
      <c r="HI108" s="156"/>
      <c r="HJ108" s="156"/>
      <c r="HK108" s="156"/>
      <c r="HL108" s="156"/>
      <c r="HM108" s="156"/>
      <c r="HN108" s="156"/>
      <c r="HO108" s="156"/>
      <c r="HP108" s="156"/>
      <c r="HQ108" s="156"/>
      <c r="HR108" s="156"/>
      <c r="HS108" s="156"/>
      <c r="HT108" s="156"/>
      <c r="HU108" s="156"/>
      <c r="HV108" s="156"/>
      <c r="HW108" s="156"/>
      <c r="HX108" s="156"/>
      <c r="HY108" s="156"/>
      <c r="HZ108" s="156"/>
      <c r="IA108" s="156"/>
      <c r="IB108" s="156"/>
      <c r="IC108" s="156"/>
      <c r="ID108" s="156"/>
      <c r="IE108" s="156"/>
      <c r="IF108" s="156"/>
      <c r="IG108" s="156"/>
      <c r="IH108" s="156"/>
      <c r="II108" s="156"/>
      <c r="IJ108" s="156"/>
      <c r="IK108" s="156"/>
      <c r="IL108" s="156"/>
      <c r="IM108" s="156"/>
      <c r="IN108" s="156"/>
      <c r="IO108" s="156"/>
      <c r="IP108" s="156"/>
      <c r="IQ108" s="156"/>
      <c r="IR108" s="156"/>
      <c r="IS108" s="156"/>
      <c r="IT108" s="156"/>
      <c r="IU108" s="156"/>
      <c r="IV108" s="156"/>
      <c r="IW108" s="156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6"/>
      <c r="EL109" s="156"/>
      <c r="EM109" s="156"/>
      <c r="EN109" s="156"/>
      <c r="EO109" s="156"/>
      <c r="EP109" s="156"/>
      <c r="EQ109" s="156"/>
      <c r="ER109" s="156"/>
      <c r="ES109" s="156"/>
      <c r="ET109" s="156"/>
      <c r="EU109" s="156"/>
      <c r="EV109" s="156"/>
      <c r="EW109" s="156"/>
      <c r="EX109" s="156"/>
      <c r="EY109" s="156"/>
      <c r="EZ109" s="156"/>
      <c r="FA109" s="156"/>
      <c r="FB109" s="156"/>
      <c r="FC109" s="156"/>
      <c r="FD109" s="156"/>
      <c r="FE109" s="156"/>
      <c r="FF109" s="156"/>
      <c r="FG109" s="156"/>
      <c r="FH109" s="156"/>
      <c r="FI109" s="156"/>
      <c r="FJ109" s="156"/>
      <c r="FK109" s="156"/>
      <c r="FL109" s="156"/>
      <c r="FM109" s="156"/>
      <c r="FN109" s="156"/>
      <c r="FO109" s="156"/>
      <c r="FP109" s="156"/>
      <c r="FQ109" s="156"/>
      <c r="FR109" s="156"/>
      <c r="FS109" s="156"/>
      <c r="FT109" s="156"/>
      <c r="FU109" s="156"/>
      <c r="FV109" s="156"/>
      <c r="FW109" s="156"/>
      <c r="FX109" s="156"/>
      <c r="FY109" s="156"/>
      <c r="FZ109" s="156"/>
      <c r="GA109" s="156"/>
      <c r="GB109" s="156"/>
      <c r="GC109" s="156"/>
      <c r="GD109" s="156"/>
      <c r="GE109" s="156"/>
      <c r="GF109" s="156"/>
      <c r="GG109" s="156"/>
      <c r="GH109" s="156"/>
      <c r="GI109" s="156"/>
      <c r="GJ109" s="156"/>
      <c r="GK109" s="156"/>
      <c r="GL109" s="156"/>
      <c r="GM109" s="156"/>
      <c r="GN109" s="156"/>
      <c r="GO109" s="156"/>
      <c r="GP109" s="156"/>
      <c r="GQ109" s="156"/>
      <c r="GR109" s="156"/>
      <c r="GS109" s="156"/>
      <c r="GT109" s="156"/>
      <c r="GU109" s="156"/>
      <c r="GV109" s="156"/>
      <c r="GW109" s="156"/>
      <c r="GX109" s="156"/>
      <c r="GY109" s="156"/>
      <c r="GZ109" s="156"/>
      <c r="HA109" s="156"/>
      <c r="HB109" s="156"/>
      <c r="HC109" s="156"/>
      <c r="HD109" s="156"/>
      <c r="HE109" s="156"/>
      <c r="HF109" s="156"/>
      <c r="HG109" s="156"/>
      <c r="HH109" s="156"/>
      <c r="HI109" s="156"/>
      <c r="HJ109" s="156"/>
      <c r="HK109" s="156"/>
      <c r="HL109" s="156"/>
      <c r="HM109" s="156"/>
      <c r="HN109" s="156"/>
      <c r="HO109" s="156"/>
      <c r="HP109" s="156"/>
      <c r="HQ109" s="156"/>
      <c r="HR109" s="156"/>
      <c r="HS109" s="156"/>
      <c r="HT109" s="156"/>
      <c r="HU109" s="156"/>
      <c r="HV109" s="156"/>
      <c r="HW109" s="156"/>
      <c r="HX109" s="156"/>
      <c r="HY109" s="156"/>
      <c r="HZ109" s="156"/>
      <c r="IA109" s="156"/>
      <c r="IB109" s="156"/>
      <c r="IC109" s="156"/>
      <c r="ID109" s="156"/>
      <c r="IE109" s="156"/>
      <c r="IF109" s="156"/>
      <c r="IG109" s="156"/>
      <c r="IH109" s="156"/>
      <c r="II109" s="156"/>
      <c r="IJ109" s="156"/>
      <c r="IK109" s="156"/>
      <c r="IL109" s="156"/>
      <c r="IM109" s="156"/>
      <c r="IN109" s="156"/>
      <c r="IO109" s="156"/>
      <c r="IP109" s="156"/>
      <c r="IQ109" s="156"/>
      <c r="IR109" s="156"/>
      <c r="IS109" s="156"/>
      <c r="IT109" s="156"/>
      <c r="IU109" s="156"/>
      <c r="IV109" s="156"/>
      <c r="IW109" s="156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6"/>
      <c r="EL110" s="156"/>
      <c r="EM110" s="156"/>
      <c r="EN110" s="156"/>
      <c r="EO110" s="156"/>
      <c r="EP110" s="156"/>
      <c r="EQ110" s="156"/>
      <c r="ER110" s="156"/>
      <c r="ES110" s="156"/>
      <c r="ET110" s="156"/>
      <c r="EU110" s="156"/>
      <c r="EV110" s="156"/>
      <c r="EW110" s="156"/>
      <c r="EX110" s="156"/>
      <c r="EY110" s="156"/>
      <c r="EZ110" s="156"/>
      <c r="FA110" s="156"/>
      <c r="FB110" s="156"/>
      <c r="FC110" s="156"/>
      <c r="FD110" s="156"/>
      <c r="FE110" s="156"/>
      <c r="FF110" s="156"/>
      <c r="FG110" s="156"/>
      <c r="FH110" s="156"/>
      <c r="FI110" s="156"/>
      <c r="FJ110" s="156"/>
      <c r="FK110" s="156"/>
      <c r="FL110" s="156"/>
      <c r="FM110" s="156"/>
      <c r="FN110" s="156"/>
      <c r="FO110" s="156"/>
      <c r="FP110" s="156"/>
      <c r="FQ110" s="156"/>
      <c r="FR110" s="156"/>
      <c r="FS110" s="156"/>
      <c r="FT110" s="156"/>
      <c r="FU110" s="156"/>
      <c r="FV110" s="156"/>
      <c r="FW110" s="156"/>
      <c r="FX110" s="156"/>
      <c r="FY110" s="156"/>
      <c r="FZ110" s="156"/>
      <c r="GA110" s="156"/>
      <c r="GB110" s="156"/>
      <c r="GC110" s="156"/>
      <c r="GD110" s="156"/>
      <c r="GE110" s="156"/>
      <c r="GF110" s="156"/>
      <c r="GG110" s="156"/>
      <c r="GH110" s="156"/>
      <c r="GI110" s="156"/>
      <c r="GJ110" s="156"/>
      <c r="GK110" s="156"/>
      <c r="GL110" s="156"/>
      <c r="GM110" s="156"/>
      <c r="GN110" s="156"/>
      <c r="GO110" s="156"/>
      <c r="GP110" s="156"/>
      <c r="GQ110" s="156"/>
      <c r="GR110" s="156"/>
      <c r="GS110" s="156"/>
      <c r="GT110" s="156"/>
      <c r="GU110" s="156"/>
      <c r="GV110" s="156"/>
      <c r="GW110" s="156"/>
      <c r="GX110" s="156"/>
      <c r="GY110" s="156"/>
      <c r="GZ110" s="156"/>
      <c r="HA110" s="156"/>
      <c r="HB110" s="156"/>
      <c r="HC110" s="156"/>
      <c r="HD110" s="156"/>
      <c r="HE110" s="156"/>
      <c r="HF110" s="156"/>
      <c r="HG110" s="156"/>
      <c r="HH110" s="156"/>
      <c r="HI110" s="156"/>
      <c r="HJ110" s="156"/>
      <c r="HK110" s="156"/>
      <c r="HL110" s="156"/>
      <c r="HM110" s="156"/>
      <c r="HN110" s="156"/>
      <c r="HO110" s="156"/>
      <c r="HP110" s="156"/>
      <c r="HQ110" s="156"/>
      <c r="HR110" s="156"/>
      <c r="HS110" s="156"/>
      <c r="HT110" s="156"/>
      <c r="HU110" s="156"/>
      <c r="HV110" s="156"/>
      <c r="HW110" s="156"/>
      <c r="HX110" s="156"/>
      <c r="HY110" s="156"/>
      <c r="HZ110" s="156"/>
      <c r="IA110" s="156"/>
      <c r="IB110" s="156"/>
      <c r="IC110" s="156"/>
      <c r="ID110" s="156"/>
      <c r="IE110" s="156"/>
      <c r="IF110" s="156"/>
      <c r="IG110" s="156"/>
      <c r="IH110" s="156"/>
      <c r="II110" s="156"/>
      <c r="IJ110" s="156"/>
      <c r="IK110" s="156"/>
      <c r="IL110" s="156"/>
      <c r="IM110" s="156"/>
      <c r="IN110" s="156"/>
      <c r="IO110" s="156"/>
      <c r="IP110" s="156"/>
      <c r="IQ110" s="156"/>
      <c r="IR110" s="156"/>
      <c r="IS110" s="156"/>
      <c r="IT110" s="156"/>
      <c r="IU110" s="156"/>
      <c r="IV110" s="156"/>
      <c r="IW110" s="156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62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62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62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62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62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62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62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62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62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62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62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62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62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62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62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62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62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62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62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62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62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62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62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62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62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62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62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slaw</cp:lastModifiedBy>
  <cp:lastPrinted>2001-11-09T20:07:47Z</cp:lastPrinted>
  <dcterms:modified xsi:type="dcterms:W3CDTF">2001-04-23T11:15:07Z</dcterms:modified>
  <cp:revision>0</cp:revision>
  <dc:subject/>
  <dc:title/>
</cp:coreProperties>
</file>