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Sheet1!$A$1:$F$23</definedName>
    <definedName function="false" hidden="false" name="valdate" vbProcedure="false">Sheet1!$C$4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<sst xmlns="http://schemas.openxmlformats.org/spreadsheetml/2006/main" count="26" uniqueCount="24">
  <si>
    <t xml:space="preserve">Pricing Model for Bermudan Deal</t>
  </si>
  <si>
    <t xml:space="preserve">Valuation Date</t>
  </si>
  <si>
    <t xml:space="preserve">Strike</t>
  </si>
  <si>
    <t xml:space="preserve">Maturity</t>
  </si>
  <si>
    <t xml:space="preserve">Exercise Restriction</t>
  </si>
  <si>
    <t xml:space="preserve">Exercise Frequency (times per year)</t>
  </si>
  <si>
    <t xml:space="preserve">Years to Maturity</t>
  </si>
  <si>
    <t xml:space="preserve">Years to first Exercise</t>
  </si>
  <si>
    <t xml:space="preserve">Enron long 5-year put, Bermudan exercise</t>
  </si>
  <si>
    <t xml:space="preserve">LJM long 2.5 year put</t>
  </si>
  <si>
    <t xml:space="preserve">Low Strike</t>
  </si>
  <si>
    <t xml:space="preserve">Enron long 2.5 year put</t>
  </si>
  <si>
    <t xml:space="preserve">High Strike</t>
  </si>
  <si>
    <t xml:space="preserve">LJM long call</t>
  </si>
  <si>
    <t xml:space="preserve">Enron long call</t>
  </si>
  <si>
    <t xml:space="preserve">Quantity</t>
  </si>
  <si>
    <t xml:space="preserve">Price</t>
  </si>
  <si>
    <t xml:space="preserve">Volatility</t>
  </si>
  <si>
    <t xml:space="preserve">Dividend</t>
  </si>
  <si>
    <t xml:space="preserve">Interest rate</t>
  </si>
  <si>
    <t xml:space="preserve">Steps</t>
  </si>
  <si>
    <t xml:space="preserve">Do Risk (Yes=1)</t>
  </si>
  <si>
    <t xml:space="preserve">Option value per share</t>
  </si>
  <si>
    <t xml:space="preserve">Option value 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</si>
</sst>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m/d/yyyy"/>
    <numFmt numFmtId="166" formatCode="_(\$* #,##0.00_);_(\$* \(#,##0.00\);_(\$* \-??_);_(@_)"/>
    <numFmt numFmtId="167" formatCode="_(\$* #,##0.000_);_(\$* \(#,##0.000\);_(\$* \-??_);_(@_)"/>
    <numFmt numFmtId="168" formatCode="#,##0"/>
    <numFmt numFmtId="169" formatCode="#,##0.00"/>
    <numFmt numFmtId="170" formatCode="#,##0.000"/>
    <numFmt numFmtId="171" formatCode="_(* #,##0.00_);_(* \(#,##0.00\);_(* \-??_);_(@_)"/>
    <numFmt numFmtId="172" formatCode="_(* #,##0_);_(* \(#,##0\);_(* \-??_);_(@_)"/>
    <numFmt numFmtId="173" formatCode="0%"/>
    <numFmt numFmtId="174" formatCode="0.00%"/>
    <numFmt numFmtId="175" formatCode="0.0%"/>
    <numFmt numFmtId="176" formatCode="0"/>
    <numFmt numFmtId="177" formatCode="0.00"/>
    <numFmt numFmtId="178" formatCode="_(\$* #,##0_);_(\$* \(#,##0\);_(\$* \-??_);_(@_)"/>
  </numFmts>
  <fonts count="12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FF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b val="true"/>
      <sz val="8"/>
      <color rgb="FF0000FF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2"/>
    </font>
    <font>
      <b val="true"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P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2" min="2" style="0" width="41.16"/>
    <col collapsed="false" customWidth="true" hidden="false" outlineLevel="0" max="3" min="3" style="0" width="16.33"/>
    <col collapsed="false" customWidth="true" hidden="false" outlineLevel="0" max="5" min="5" style="0" width="12.49"/>
    <col collapsed="false" customWidth="true" hidden="false" outlineLevel="0" max="6" min="6" style="0" width="9.65"/>
    <col collapsed="false" customWidth="true" hidden="false" outlineLevel="0" max="7" min="7" style="0" width="11.33"/>
  </cols>
  <sheetData>
    <row r="2" customFormat="false" ht="23.25" hidden="false" customHeight="false" outlineLevel="0" collapsed="false">
      <c r="A2" s="1" t="s">
        <v>0</v>
      </c>
    </row>
    <row r="3" customFormat="false" ht="11.25" hidden="false" customHeight="false" outlineLevel="0" collapsed="false">
      <c r="A3" s="2"/>
      <c r="B3" s="3"/>
      <c r="C3" s="3"/>
      <c r="D3" s="3"/>
      <c r="E3" s="3"/>
      <c r="F3" s="3"/>
      <c r="G3" s="3"/>
    </row>
    <row r="4" customFormat="false" ht="11.25" hidden="false" customHeight="false" outlineLevel="0" collapsed="false">
      <c r="B4" s="0" t="s">
        <v>1</v>
      </c>
      <c r="C4" s="4" t="n">
        <f aca="true">TODAY()</f>
        <v>45926</v>
      </c>
    </row>
    <row r="5" customFormat="false" ht="52.5" hidden="false" customHeight="true" outlineLevel="0" collapsed="false">
      <c r="D5" s="5" t="s">
        <v>2</v>
      </c>
      <c r="E5" s="5" t="s">
        <v>3</v>
      </c>
      <c r="F5" s="6" t="s">
        <v>4</v>
      </c>
      <c r="G5" s="6" t="s">
        <v>5</v>
      </c>
      <c r="H5" s="5" t="s">
        <v>6</v>
      </c>
      <c r="I5" s="6" t="s">
        <v>7</v>
      </c>
      <c r="J5" s="7"/>
      <c r="K5" s="7"/>
    </row>
    <row r="6" customFormat="false" ht="11.25" hidden="false" customHeight="false" outlineLevel="0" collapsed="false">
      <c r="D6" s="8"/>
      <c r="E6" s="8"/>
      <c r="H6" s="8"/>
    </row>
    <row r="7" customFormat="false" ht="11.25" hidden="false" customHeight="false" outlineLevel="0" collapsed="false">
      <c r="B7" s="9" t="s">
        <v>8</v>
      </c>
      <c r="C7" s="10"/>
      <c r="D7" s="11" t="n">
        <v>56.125</v>
      </c>
      <c r="E7" s="12" t="n">
        <v>38167</v>
      </c>
      <c r="F7" s="13" t="n">
        <v>36707</v>
      </c>
      <c r="G7" s="14" t="n">
        <v>2</v>
      </c>
      <c r="H7" s="15" t="n">
        <f aca="false">+($E7-valdate)/365.25</f>
        <v>-21.242984257358</v>
      </c>
      <c r="I7" s="15" t="n">
        <f aca="false">+($F7-valdate)/365.25</f>
        <v>-25.2402464065708</v>
      </c>
    </row>
    <row r="8" customFormat="false" ht="11.25" hidden="false" customHeight="false" outlineLevel="0" collapsed="false">
      <c r="B8" s="9"/>
      <c r="C8" s="10"/>
      <c r="D8" s="16"/>
      <c r="E8" s="13"/>
      <c r="F8" s="3"/>
      <c r="H8" s="15"/>
      <c r="I8" s="3"/>
    </row>
    <row r="9" customFormat="false" ht="11.25" hidden="false" customHeight="false" outlineLevel="0" collapsed="false">
      <c r="B9" s="9" t="s">
        <v>9</v>
      </c>
      <c r="C9" s="10" t="s">
        <v>10</v>
      </c>
      <c r="D9" s="17" t="n">
        <f aca="false">D7</f>
        <v>56.125</v>
      </c>
      <c r="E9" s="12" t="n">
        <v>37270</v>
      </c>
      <c r="F9" s="3"/>
      <c r="H9" s="15" t="n">
        <f aca="false">+($E9-valdate)/365.25</f>
        <v>-23.6988364134155</v>
      </c>
      <c r="I9" s="3"/>
    </row>
    <row r="10" customFormat="false" ht="11.25" hidden="false" customHeight="false" outlineLevel="0" collapsed="false">
      <c r="B10" s="9" t="s">
        <v>11</v>
      </c>
      <c r="C10" s="10" t="s">
        <v>12</v>
      </c>
      <c r="D10" s="11" t="n">
        <v>65</v>
      </c>
      <c r="E10" s="18" t="n">
        <f aca="false">+E9</f>
        <v>37270</v>
      </c>
      <c r="F10" s="3"/>
      <c r="H10" s="15" t="n">
        <f aca="false">H9</f>
        <v>-23.6988364134155</v>
      </c>
    </row>
    <row r="11" customFormat="false" ht="11.25" hidden="false" customHeight="false" outlineLevel="0" collapsed="false">
      <c r="D11" s="3"/>
      <c r="E11" s="19"/>
      <c r="F11" s="3"/>
    </row>
    <row r="12" customFormat="false" ht="11.25" hidden="false" customHeight="false" outlineLevel="0" collapsed="false">
      <c r="B12" s="0" t="s">
        <v>13</v>
      </c>
      <c r="C12" s="10" t="s">
        <v>10</v>
      </c>
      <c r="D12" s="11" t="n">
        <v>65</v>
      </c>
      <c r="E12" s="13"/>
      <c r="F12" s="3"/>
      <c r="H12" s="15" t="n">
        <f aca="false">+H9</f>
        <v>-23.6988364134155</v>
      </c>
    </row>
    <row r="13" customFormat="false" ht="11.25" hidden="false" customHeight="false" outlineLevel="0" collapsed="false">
      <c r="B13" s="0" t="s">
        <v>14</v>
      </c>
      <c r="C13" s="10" t="s">
        <v>12</v>
      </c>
      <c r="D13" s="11" t="n">
        <v>81</v>
      </c>
      <c r="E13" s="13"/>
      <c r="F13" s="3"/>
      <c r="H13" s="15" t="n">
        <f aca="false">+H9</f>
        <v>-23.6988364134155</v>
      </c>
    </row>
    <row r="14" customFormat="false" ht="11.25" hidden="false" customHeight="false" outlineLevel="0" collapsed="false">
      <c r="C14" s="10"/>
      <c r="D14" s="20"/>
      <c r="E14" s="13"/>
      <c r="H14" s="15"/>
    </row>
    <row r="15" customFormat="false" ht="11.25" hidden="false" customHeight="false" outlineLevel="0" collapsed="false">
      <c r="C15" s="21" t="s">
        <v>15</v>
      </c>
      <c r="D15" s="21" t="s">
        <v>16</v>
      </c>
      <c r="E15" s="21" t="s">
        <v>17</v>
      </c>
      <c r="F15" s="21" t="s">
        <v>18</v>
      </c>
      <c r="G15" s="21" t="s">
        <v>19</v>
      </c>
      <c r="H15" s="21" t="s">
        <v>20</v>
      </c>
      <c r="I15" s="21" t="s">
        <v>21</v>
      </c>
    </row>
    <row r="16" customFormat="false" ht="11.25" hidden="false" customHeight="false" outlineLevel="0" collapsed="false">
      <c r="B16" s="22"/>
      <c r="C16" s="23" t="n">
        <v>5393258</v>
      </c>
      <c r="D16" s="24" t="n">
        <v>31</v>
      </c>
      <c r="E16" s="25" t="n">
        <v>1.05</v>
      </c>
      <c r="F16" s="26" t="n">
        <v>0</v>
      </c>
      <c r="G16" s="25" t="n">
        <v>0.0640822299416144</v>
      </c>
      <c r="H16" s="27" t="n">
        <v>301</v>
      </c>
      <c r="I16" s="27" t="n">
        <v>0</v>
      </c>
    </row>
    <row r="17" customFormat="false" ht="11.25" hidden="false" customHeight="false" outlineLevel="0" collapsed="false">
      <c r="B17" s="22"/>
      <c r="C17" s="26"/>
      <c r="E17" s="8"/>
      <c r="F17" s="28"/>
      <c r="G17" s="28"/>
      <c r="H17" s="29"/>
      <c r="I17" s="30"/>
    </row>
    <row r="18" customFormat="false" ht="11.25" hidden="false" customHeight="false" outlineLevel="0" collapsed="false">
      <c r="B18" s="22" t="s">
        <v>22</v>
      </c>
      <c r="C18" s="31" t="e">
        <f aca="false">PutsDeal(0,$D$7,$D$10,$D$12,$D$13,$H$7,$H$9,$I$7,$G$7,$D$16,$G$16,$F$16,$E$16,$I$16,$H$16)</f>
        <v>#VALUE!</v>
      </c>
      <c r="E18" s="8"/>
      <c r="H18" s="20"/>
      <c r="I18" s="8"/>
      <c r="J18" s="32"/>
    </row>
    <row r="19" customFormat="false" ht="18.75" hidden="false" customHeight="true" outlineLevel="0" collapsed="false">
      <c r="B19" s="33" t="s">
        <v>23</v>
      </c>
      <c r="C19" s="34" t="e">
        <f aca="false">+$C$18*$C$16</f>
        <v>#VALUE!</v>
      </c>
      <c r="E19" s="8"/>
      <c r="H19" s="20"/>
      <c r="I19" s="8"/>
    </row>
    <row r="20" customFormat="false" ht="11.25" hidden="false" customHeight="false" outlineLevel="0" collapsed="false">
      <c r="B20" s="22"/>
      <c r="C20" s="35"/>
      <c r="D20" s="8"/>
      <c r="E20" s="8"/>
      <c r="F20" s="36"/>
      <c r="G20" s="36"/>
      <c r="K20" s="37"/>
    </row>
    <row r="21" customFormat="false" ht="11.25" hidden="false" customHeight="false" outlineLevel="0" collapsed="false">
      <c r="B21" s="22"/>
      <c r="C21" s="27"/>
      <c r="D21" s="8"/>
      <c r="E21" s="8"/>
      <c r="F21" s="36"/>
      <c r="G21" s="36"/>
    </row>
    <row r="22" customFormat="false" ht="11.25" hidden="false" customHeight="false" outlineLevel="0" collapsed="false">
      <c r="D22" s="8"/>
      <c r="E22" s="8"/>
      <c r="F22" s="36"/>
      <c r="G22" s="36"/>
      <c r="H22" s="38"/>
      <c r="I22" s="38"/>
      <c r="M22" s="38"/>
      <c r="N22" s="39"/>
    </row>
    <row r="23" customFormat="false" ht="11.25" hidden="false" customHeight="false" outlineLevel="0" collapsed="false">
      <c r="D23" s="8"/>
      <c r="E23" s="8"/>
      <c r="F23" s="36"/>
      <c r="G23" s="36"/>
      <c r="N23" s="8"/>
    </row>
    <row r="24" customFormat="false" ht="11.25" hidden="false" customHeight="false" outlineLevel="0" collapsed="false">
      <c r="D24" s="8"/>
      <c r="E24" s="8"/>
      <c r="F24" s="36"/>
      <c r="G24" s="36"/>
      <c r="H24" s="40"/>
      <c r="N24" s="8"/>
      <c r="P24" s="40"/>
    </row>
    <row r="25" customFormat="false" ht="11.25" hidden="false" customHeight="false" outlineLevel="0" collapsed="false">
      <c r="H25" s="40"/>
      <c r="N25" s="8"/>
      <c r="P25" s="40"/>
    </row>
    <row r="26" customFormat="false" ht="11.25" hidden="false" customHeight="false" outlineLevel="0" collapsed="false">
      <c r="H26" s="40"/>
      <c r="N26" s="8"/>
      <c r="P26" s="40"/>
    </row>
    <row r="27" customFormat="false" ht="11.25" hidden="false" customHeight="false" outlineLevel="0" collapsed="false">
      <c r="H27" s="40"/>
      <c r="N27" s="8"/>
      <c r="P27" s="40"/>
    </row>
    <row r="28" customFormat="false" ht="11.25" hidden="false" customHeight="false" outlineLevel="0" collapsed="false">
      <c r="H28" s="40"/>
      <c r="N28" s="8"/>
      <c r="P28" s="40"/>
    </row>
    <row r="29" customFormat="false" ht="11.25" hidden="false" customHeight="false" outlineLevel="0" collapsed="false">
      <c r="H29" s="40"/>
      <c r="N29" s="8"/>
      <c r="P29" s="40"/>
    </row>
    <row r="30" customFormat="false" ht="11.25" hidden="false" customHeight="false" outlineLevel="0" collapsed="false">
      <c r="H30" s="40"/>
      <c r="N30" s="8"/>
      <c r="P30" s="40"/>
    </row>
    <row r="31" customFormat="false" ht="11.25" hidden="false" customHeight="false" outlineLevel="0" collapsed="false">
      <c r="H31" s="40"/>
      <c r="N31" s="8"/>
      <c r="P31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1999-08-24T22:40:22Z</dcterms:created>
  <dc:creator>Paulo Issler</dc:creator>
  <dc:description/>
  <dc:language>en-US</dc:language>
  <cp:lastModifiedBy>Paulo Issler</cp:lastModifiedBy>
  <cp:lastPrinted>1999-09-10T10:58:32Z</cp:lastPrinted>
  <cp:revision>0</cp:revision>
  <dc:subject/>
  <dc:title/>
</cp:coreProperties>
</file>