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waterwel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<sst xmlns="http://schemas.openxmlformats.org/spreadsheetml/2006/main" count="85" uniqueCount="35">
  <si>
    <t xml:space="preserve">outdoor </t>
  </si>
  <si>
    <t xml:space="preserve">indoor</t>
  </si>
  <si>
    <t xml:space="preserve">LM6000</t>
  </si>
  <si>
    <t xml:space="preserve">example</t>
  </si>
  <si>
    <t xml:space="preserve">optimum</t>
  </si>
  <si>
    <t xml:space="preserve">ElectriCities</t>
  </si>
  <si>
    <t xml:space="preserve">Fairley</t>
  </si>
  <si>
    <t xml:space="preserve">ambient air temp</t>
  </si>
  <si>
    <t xml:space="preserve">F</t>
  </si>
  <si>
    <t xml:space="preserve">ambient RH</t>
  </si>
  <si>
    <t xml:space="preserve">%</t>
  </si>
  <si>
    <t xml:space="preserve">ambient water</t>
  </si>
  <si>
    <t xml:space="preserve">lbH20/lbdair</t>
  </si>
  <si>
    <t xml:space="preserve">Latent heat</t>
  </si>
  <si>
    <t xml:space="preserve">Btu/lb water</t>
  </si>
  <si>
    <t xml:space="preserve">Btu/lb air</t>
  </si>
  <si>
    <t xml:space="preserve">Sensible heat, vapor</t>
  </si>
  <si>
    <t xml:space="preserve">Sensible heat, air</t>
  </si>
  <si>
    <t xml:space="preserve">Total Heat</t>
  </si>
  <si>
    <t xml:space="preserve"> </t>
  </si>
  <si>
    <t xml:space="preserve">exhaust flow</t>
  </si>
  <si>
    <t xml:space="preserve">lb/hr</t>
  </si>
  <si>
    <t xml:space="preserve">fuel flow</t>
  </si>
  <si>
    <t xml:space="preserve">nozzle water</t>
  </si>
  <si>
    <t xml:space="preserve">Sprint water</t>
  </si>
  <si>
    <t xml:space="preserve">compressor flow</t>
  </si>
  <si>
    <t xml:space="preserve">chilling required</t>
  </si>
  <si>
    <t xml:space="preserve">Btu/hr</t>
  </si>
  <si>
    <t xml:space="preserve">ton/hr</t>
  </si>
  <si>
    <t xml:space="preserve">adjustment</t>
  </si>
  <si>
    <t xml:space="preserve">real chilling</t>
  </si>
  <si>
    <t xml:space="preserve">Ft Devens MA</t>
  </si>
  <si>
    <t xml:space="preserve">for UAE Lowell</t>
  </si>
  <si>
    <t xml:space="preserve">cooling to 50/95%</t>
  </si>
  <si>
    <t xml:space="preserve">look up in pyscho table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</si>
</sst>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* #,##0.00000_);_(* \(#,##0.00000\);_(* \-??_);_(@_)"/>
    <numFmt numFmtId="169" formatCode="_(* #,##0.000_);_(* \(#,##0.000\);_(* \-??_);_(@_)"/>
    <numFmt numFmtId="170" formatCode="0.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L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4" min="2" style="0" width="10.99"/>
    <col collapsed="false" customWidth="true" hidden="false" outlineLevel="0" max="5" min="5" style="0" width="3.7"/>
    <col collapsed="false" customWidth="true" hidden="false" outlineLevel="0" max="7" min="7" style="0" width="4.14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0" min="10" style="0" width="13.56"/>
  </cols>
  <sheetData>
    <row r="3" customFormat="false" ht="12.75" hidden="false" customHeight="false" outlineLevel="0" collapsed="false">
      <c r="C3" s="0" t="s">
        <v>0</v>
      </c>
      <c r="D3" s="0" t="s">
        <v>1</v>
      </c>
      <c r="F3" s="0" t="s">
        <v>2</v>
      </c>
      <c r="H3" s="0" t="s">
        <v>2</v>
      </c>
      <c r="I3" s="0" t="s">
        <v>2</v>
      </c>
      <c r="J3" s="0" t="s">
        <v>2</v>
      </c>
      <c r="L3" s="0" t="s">
        <v>2</v>
      </c>
    </row>
    <row r="4" customFormat="false" ht="12.75" hidden="false" customHeight="false" outlineLevel="0" collapsed="false">
      <c r="C4" s="0" t="s">
        <v>3</v>
      </c>
      <c r="D4" s="0" t="s">
        <v>3</v>
      </c>
      <c r="F4" s="0" t="s">
        <v>4</v>
      </c>
      <c r="H4" s="0" t="s">
        <v>5</v>
      </c>
      <c r="I4" s="0" t="s">
        <v>6</v>
      </c>
      <c r="J4" s="0" t="s">
        <v>4</v>
      </c>
      <c r="L4" s="0" t="s">
        <v>4</v>
      </c>
    </row>
    <row r="5" customFormat="false" ht="12.75" hidden="false" customHeight="false" outlineLevel="0" collapsed="false">
      <c r="A5" s="0" t="s">
        <v>7</v>
      </c>
      <c r="B5" s="0" t="s">
        <v>8</v>
      </c>
      <c r="C5" s="1" t="n">
        <v>90</v>
      </c>
      <c r="D5" s="1" t="n">
        <v>75</v>
      </c>
      <c r="E5" s="2"/>
      <c r="F5" s="1" t="n">
        <v>50</v>
      </c>
      <c r="G5" s="2"/>
      <c r="H5" s="1" t="n">
        <v>91</v>
      </c>
      <c r="I5" s="1" t="n">
        <v>95</v>
      </c>
      <c r="J5" s="1" t="n">
        <v>95</v>
      </c>
      <c r="L5" s="1" t="n">
        <v>50</v>
      </c>
    </row>
    <row r="6" customFormat="false" ht="12.75" hidden="false" customHeight="false" outlineLevel="0" collapsed="false">
      <c r="A6" s="0" t="s">
        <v>9</v>
      </c>
      <c r="B6" s="0" t="s">
        <v>10</v>
      </c>
      <c r="C6" s="3" t="n">
        <v>0.54</v>
      </c>
      <c r="D6" s="3" t="n">
        <v>0.5</v>
      </c>
      <c r="E6" s="2"/>
      <c r="F6" s="3" t="n">
        <v>0.95</v>
      </c>
      <c r="G6" s="2"/>
      <c r="H6" s="3" t="n">
        <v>0.46</v>
      </c>
      <c r="I6" s="3" t="n">
        <v>0.6</v>
      </c>
      <c r="J6" s="3" t="n">
        <v>0.9</v>
      </c>
      <c r="L6" s="3" t="n">
        <v>0.95</v>
      </c>
    </row>
    <row r="9" customFormat="false" ht="12.75" hidden="false" customHeight="false" outlineLevel="0" collapsed="false">
      <c r="A9" s="0" t="s">
        <v>11</v>
      </c>
      <c r="B9" s="0" t="s">
        <v>12</v>
      </c>
      <c r="C9" s="4" t="n">
        <v>0.0162</v>
      </c>
      <c r="D9" s="4" t="n">
        <v>0.0093</v>
      </c>
      <c r="E9" s="2"/>
      <c r="F9" s="4" t="n">
        <v>0.00725</v>
      </c>
      <c r="G9" s="2"/>
      <c r="H9" s="4" t="n">
        <v>0.0143</v>
      </c>
      <c r="I9" s="4" t="n">
        <v>0.0215</v>
      </c>
      <c r="J9" s="4" t="n">
        <v>0.0322</v>
      </c>
      <c r="L9" s="4" t="n">
        <v>0.00725</v>
      </c>
    </row>
    <row r="10" customFormat="false" ht="12.75" hidden="false" customHeight="false" outlineLevel="0" collapsed="false">
      <c r="A10" s="0" t="s">
        <v>13</v>
      </c>
      <c r="B10" s="0" t="s">
        <v>14</v>
      </c>
      <c r="C10" s="5" t="n">
        <v>1061</v>
      </c>
      <c r="D10" s="5" t="n">
        <v>1061</v>
      </c>
      <c r="F10" s="5" t="n">
        <v>1061</v>
      </c>
      <c r="H10" s="5" t="n">
        <v>1061</v>
      </c>
      <c r="I10" s="5" t="n">
        <v>1061</v>
      </c>
      <c r="J10" s="5" t="n">
        <v>1061</v>
      </c>
      <c r="L10" s="5" t="n">
        <v>1061</v>
      </c>
    </row>
    <row r="11" customFormat="false" ht="12.75" hidden="false" customHeight="false" outlineLevel="0" collapsed="false">
      <c r="B11" s="0" t="s">
        <v>15</v>
      </c>
      <c r="C11" s="6" t="n">
        <f aca="false">C9*C10</f>
        <v>17.1882</v>
      </c>
      <c r="D11" s="6" t="n">
        <f aca="false">D9*D10</f>
        <v>9.8673</v>
      </c>
      <c r="F11" s="6" t="n">
        <f aca="false">F9*F10</f>
        <v>7.69225</v>
      </c>
      <c r="H11" s="6" t="n">
        <f aca="false">H9*H10</f>
        <v>15.1723</v>
      </c>
      <c r="I11" s="6" t="n">
        <f aca="false">I9*I10</f>
        <v>22.8115</v>
      </c>
      <c r="J11" s="6" t="n">
        <f aca="false">J9*J10</f>
        <v>34.1642</v>
      </c>
      <c r="L11" s="6" t="n">
        <f aca="false">L9*L10</f>
        <v>7.69225</v>
      </c>
    </row>
    <row r="13" customFormat="false" ht="12.75" hidden="false" customHeight="false" outlineLevel="0" collapsed="false">
      <c r="A13" s="0" t="s">
        <v>16</v>
      </c>
      <c r="B13" s="0" t="s">
        <v>15</v>
      </c>
      <c r="C13" s="6" t="n">
        <f aca="false">C9*0.444*C5</f>
        <v>0.647352</v>
      </c>
      <c r="D13" s="6" t="n">
        <f aca="false">D9*0.444*D5</f>
        <v>0.30969</v>
      </c>
      <c r="F13" s="6" t="n">
        <f aca="false">F9*0.444*F5</f>
        <v>0.16095</v>
      </c>
      <c r="H13" s="6" t="n">
        <f aca="false">H9*0.444*H5</f>
        <v>0.5777772</v>
      </c>
      <c r="I13" s="6" t="n">
        <f aca="false">I9*0.444*I5</f>
        <v>0.90687</v>
      </c>
      <c r="J13" s="6" t="n">
        <f aca="false">J9*0.444*J5</f>
        <v>1.358196</v>
      </c>
      <c r="L13" s="6" t="n">
        <f aca="false">L9*0.444*L5</f>
        <v>0.16095</v>
      </c>
    </row>
    <row r="15" customFormat="false" ht="12.75" hidden="false" customHeight="false" outlineLevel="0" collapsed="false">
      <c r="A15" s="0" t="s">
        <v>17</v>
      </c>
      <c r="B15" s="0" t="s">
        <v>15</v>
      </c>
      <c r="C15" s="6" t="n">
        <f aca="false">1*0.241*C5</f>
        <v>21.69</v>
      </c>
      <c r="D15" s="6" t="n">
        <f aca="false">1*0.241*D5</f>
        <v>18.075</v>
      </c>
      <c r="F15" s="6" t="n">
        <f aca="false">1*0.241*F5</f>
        <v>12.05</v>
      </c>
      <c r="H15" s="6" t="n">
        <f aca="false">1*0.241*H5</f>
        <v>21.931</v>
      </c>
      <c r="I15" s="6" t="n">
        <f aca="false">1*0.241*I5</f>
        <v>22.895</v>
      </c>
      <c r="J15" s="6" t="n">
        <f aca="false">1*0.241*J5</f>
        <v>22.895</v>
      </c>
      <c r="L15" s="6" t="n">
        <f aca="false">1*0.241*L5</f>
        <v>12.05</v>
      </c>
    </row>
    <row r="17" customFormat="false" ht="12.75" hidden="false" customHeight="false" outlineLevel="0" collapsed="false">
      <c r="A17" s="0" t="s">
        <v>18</v>
      </c>
      <c r="B17" s="0" t="s">
        <v>15</v>
      </c>
      <c r="C17" s="6" t="n">
        <f aca="false">C11+C13+C15</f>
        <v>39.525552</v>
      </c>
      <c r="D17" s="6" t="n">
        <f aca="false">D11+D13+D15</f>
        <v>28.25199</v>
      </c>
      <c r="E17" s="6" t="s">
        <v>19</v>
      </c>
      <c r="F17" s="6" t="n">
        <f aca="false">F11+F13+F15</f>
        <v>19.9032</v>
      </c>
      <c r="H17" s="6" t="n">
        <f aca="false">H11+H13+H15</f>
        <v>37.6810772</v>
      </c>
      <c r="I17" s="6" t="n">
        <f aca="false">I11+I13+I15</f>
        <v>46.61337</v>
      </c>
      <c r="J17" s="6" t="n">
        <f aca="false">J11+J13+J15</f>
        <v>58.417396</v>
      </c>
      <c r="L17" s="6" t="n">
        <f aca="false">L11+L13+L15</f>
        <v>19.9032</v>
      </c>
    </row>
    <row r="19" customFormat="false" ht="12.75" hidden="false" customHeight="false" outlineLevel="0" collapsed="false">
      <c r="A19" s="0" t="s">
        <v>20</v>
      </c>
      <c r="B19" s="0" t="s">
        <v>21</v>
      </c>
      <c r="H19" s="1" t="n">
        <v>1058729</v>
      </c>
      <c r="I19" s="1" t="n">
        <v>1058729</v>
      </c>
      <c r="J19" s="1" t="n">
        <v>1058729</v>
      </c>
    </row>
    <row r="20" customFormat="false" ht="12.75" hidden="false" customHeight="false" outlineLevel="0" collapsed="false">
      <c r="A20" s="0" t="s">
        <v>22</v>
      </c>
      <c r="B20" s="0" t="s">
        <v>21</v>
      </c>
      <c r="H20" s="1" t="n">
        <v>-21793</v>
      </c>
      <c r="I20" s="1" t="n">
        <v>-21793</v>
      </c>
      <c r="J20" s="1" t="n">
        <v>-21793</v>
      </c>
    </row>
    <row r="21" customFormat="false" ht="12.75" hidden="false" customHeight="false" outlineLevel="0" collapsed="false">
      <c r="A21" s="0" t="s">
        <v>23</v>
      </c>
      <c r="B21" s="0" t="s">
        <v>21</v>
      </c>
      <c r="H21" s="1" t="n">
        <v>-22257</v>
      </c>
      <c r="I21" s="1" t="n">
        <v>-22257</v>
      </c>
      <c r="J21" s="1" t="n">
        <v>-22257</v>
      </c>
    </row>
    <row r="22" customFormat="false" ht="12.75" hidden="false" customHeight="false" outlineLevel="0" collapsed="false">
      <c r="A22" s="0" t="s">
        <v>24</v>
      </c>
      <c r="B22" s="0" t="s">
        <v>21</v>
      </c>
      <c r="H22" s="1" t="n">
        <v>-2194</v>
      </c>
      <c r="I22" s="1" t="n">
        <v>-2194</v>
      </c>
      <c r="J22" s="1" t="n">
        <v>-2194</v>
      </c>
    </row>
    <row r="24" customFormat="false" ht="12.75" hidden="false" customHeight="false" outlineLevel="0" collapsed="false">
      <c r="A24" s="0" t="s">
        <v>25</v>
      </c>
      <c r="B24" s="0" t="s">
        <v>21</v>
      </c>
      <c r="H24" s="7" t="n">
        <f aca="false">SUM(H19:H22)</f>
        <v>1012485</v>
      </c>
      <c r="I24" s="7" t="n">
        <f aca="false">SUM(I19:I22)</f>
        <v>1012485</v>
      </c>
      <c r="J24" s="7" t="n">
        <f aca="false">SUM(J19:J22)</f>
        <v>1012485</v>
      </c>
    </row>
    <row r="25" customFormat="false" ht="12.75" hidden="false" customHeight="false" outlineLevel="0" collapsed="false">
      <c r="A25" s="0" t="s">
        <v>26</v>
      </c>
      <c r="B25" s="0" t="s">
        <v>27</v>
      </c>
      <c r="H25" s="5" t="n">
        <f aca="false">H24*(H17-$F$17)</f>
        <v>17999833.996842</v>
      </c>
      <c r="I25" s="5" t="n">
        <f aca="false">I24*(I17-$F$17)</f>
        <v>27043646.47245</v>
      </c>
      <c r="J25" s="5" t="n">
        <f aca="false">J24*(J17-$F$17)</f>
        <v>38995045.73706</v>
      </c>
    </row>
    <row r="26" customFormat="false" ht="12.75" hidden="false" customHeight="false" outlineLevel="0" collapsed="false">
      <c r="B26" s="0" t="s">
        <v>28</v>
      </c>
      <c r="H26" s="8" t="n">
        <f aca="false">H25/12000</f>
        <v>1499.9861664035</v>
      </c>
      <c r="I26" s="8" t="n">
        <f aca="false">I25/12000</f>
        <v>2253.6372060375</v>
      </c>
      <c r="J26" s="8" t="n">
        <f aca="false">J25/12000</f>
        <v>3249.587144755</v>
      </c>
    </row>
    <row r="27" customFormat="false" ht="12.75" hidden="false" customHeight="false" outlineLevel="0" collapsed="false">
      <c r="A27" s="0" t="s">
        <v>29</v>
      </c>
      <c r="H27" s="9" t="n">
        <f aca="false">1557/1500</f>
        <v>1.038</v>
      </c>
      <c r="I27" s="9" t="n">
        <f aca="false">1557/1500</f>
        <v>1.038</v>
      </c>
      <c r="J27" s="9" t="n">
        <f aca="false">1557/1500</f>
        <v>1.038</v>
      </c>
    </row>
    <row r="29" customFormat="false" ht="12.75" hidden="false" customHeight="false" outlineLevel="0" collapsed="false">
      <c r="A29" s="0" t="s">
        <v>30</v>
      </c>
      <c r="B29" s="0" t="s">
        <v>28</v>
      </c>
      <c r="H29" s="10" t="n">
        <f aca="false">H26*H27</f>
        <v>1556.98564072683</v>
      </c>
      <c r="I29" s="10" t="n">
        <f aca="false">I26*I27</f>
        <v>2339.27541986693</v>
      </c>
      <c r="J29" s="10" t="n">
        <f aca="false">J26*J27</f>
        <v>3373.07145625569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3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12.7"/>
    <col collapsed="false" customWidth="true" hidden="false" outlineLevel="0" max="3" min="3" style="0" width="19.99"/>
    <col collapsed="false" customWidth="true" hidden="false" outlineLevel="0" max="4" min="4" style="0" width="2.56"/>
    <col collapsed="false" customWidth="true" hidden="false" outlineLevel="0" max="5" min="5" style="0" width="14.56"/>
  </cols>
  <sheetData>
    <row r="3" customFormat="false" ht="12.75" hidden="false" customHeight="false" outlineLevel="0" collapsed="false">
      <c r="E3" s="0" t="s">
        <v>31</v>
      </c>
    </row>
    <row r="4" customFormat="false" ht="12.75" hidden="false" customHeight="false" outlineLevel="0" collapsed="false">
      <c r="E4" s="0" t="s">
        <v>32</v>
      </c>
    </row>
    <row r="5" customFormat="false" ht="12.75" hidden="false" customHeight="false" outlineLevel="0" collapsed="false">
      <c r="C5" s="0" t="s">
        <v>2</v>
      </c>
      <c r="E5" s="0" t="s">
        <v>2</v>
      </c>
    </row>
    <row r="6" customFormat="false" ht="12.75" hidden="false" customHeight="false" outlineLevel="0" collapsed="false">
      <c r="C6" s="0" t="s">
        <v>4</v>
      </c>
      <c r="E6" s="0" t="s">
        <v>19</v>
      </c>
    </row>
    <row r="7" customFormat="false" ht="12.75" hidden="false" customHeight="false" outlineLevel="0" collapsed="false">
      <c r="A7" s="0" t="s">
        <v>7</v>
      </c>
      <c r="B7" s="0" t="s">
        <v>8</v>
      </c>
      <c r="C7" s="1" t="n">
        <v>50</v>
      </c>
      <c r="E7" s="1" t="n">
        <v>80</v>
      </c>
    </row>
    <row r="8" customFormat="false" ht="12.75" hidden="false" customHeight="false" outlineLevel="0" collapsed="false">
      <c r="A8" s="0" t="s">
        <v>9</v>
      </c>
      <c r="B8" s="0" t="s">
        <v>10</v>
      </c>
      <c r="C8" s="3" t="n">
        <v>0.95</v>
      </c>
      <c r="E8" s="11" t="n">
        <v>0.4</v>
      </c>
    </row>
    <row r="9" customFormat="false" ht="12.75" hidden="false" customHeight="false" outlineLevel="0" collapsed="false">
      <c r="E9" s="0" t="s">
        <v>33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4" t="n">
        <v>0.00725</v>
      </c>
      <c r="E11" s="4" t="n">
        <v>0.0088</v>
      </c>
      <c r="F11" s="0" t="s">
        <v>34</v>
      </c>
    </row>
    <row r="12" customFormat="false" ht="12.75" hidden="false" customHeight="false" outlineLevel="0" collapsed="false">
      <c r="A12" s="0" t="s">
        <v>13</v>
      </c>
      <c r="B12" s="0" t="s">
        <v>14</v>
      </c>
      <c r="C12" s="1" t="n">
        <v>1061</v>
      </c>
      <c r="E12" s="1" t="n">
        <v>1061</v>
      </c>
    </row>
    <row r="13" customFormat="false" ht="12.75" hidden="false" customHeight="false" outlineLevel="0" collapsed="false">
      <c r="B13" s="0" t="s">
        <v>15</v>
      </c>
      <c r="C13" s="6" t="n">
        <f aca="false">C11*C12</f>
        <v>7.69225</v>
      </c>
      <c r="E13" s="6" t="n">
        <f aca="false">E11*E12</f>
        <v>9.3368</v>
      </c>
      <c r="F13" s="12" t="n">
        <f aca="false">E13/$E$19</f>
        <v>0.322744603962422</v>
      </c>
    </row>
    <row r="14" customFormat="false" ht="12.75" hidden="false" customHeight="false" outlineLevel="0" collapsed="false">
      <c r="F14" s="13"/>
    </row>
    <row r="15" customFormat="false" ht="12.75" hidden="false" customHeight="false" outlineLevel="0" collapsed="false">
      <c r="A15" s="0" t="s">
        <v>16</v>
      </c>
      <c r="B15" s="0" t="s">
        <v>15</v>
      </c>
      <c r="C15" s="6" t="n">
        <f aca="false">C11*0.444*C7</f>
        <v>0.16095</v>
      </c>
      <c r="E15" s="6" t="n">
        <f aca="false">E11*0.444*E7</f>
        <v>0.312576</v>
      </c>
      <c r="F15" s="12" t="n">
        <f aca="false">E15/$E$19</f>
        <v>0.0108047957895808</v>
      </c>
    </row>
    <row r="16" customFormat="false" ht="12.75" hidden="false" customHeight="false" outlineLevel="0" collapsed="false">
      <c r="F16" s="13"/>
    </row>
    <row r="17" customFormat="false" ht="12.75" hidden="false" customHeight="false" outlineLevel="0" collapsed="false">
      <c r="A17" s="0" t="s">
        <v>17</v>
      </c>
      <c r="B17" s="0" t="s">
        <v>15</v>
      </c>
      <c r="C17" s="6" t="n">
        <f aca="false">1*0.241*C7</f>
        <v>12.05</v>
      </c>
      <c r="E17" s="6" t="n">
        <f aca="false">1*0.241*E7</f>
        <v>19.28</v>
      </c>
      <c r="F17" s="12" t="n">
        <f aca="false">E17/$E$19</f>
        <v>0.666450600247997</v>
      </c>
    </row>
    <row r="19" customFormat="false" ht="12.75" hidden="false" customHeight="false" outlineLevel="0" collapsed="false">
      <c r="A19" s="0" t="s">
        <v>18</v>
      </c>
      <c r="B19" s="0" t="s">
        <v>15</v>
      </c>
      <c r="C19" s="6" t="n">
        <f aca="false">C13+C15+C17</f>
        <v>19.9032</v>
      </c>
      <c r="E19" s="6" t="n">
        <f aca="false">E13+E15+E17</f>
        <v>28.929376</v>
      </c>
    </row>
    <row r="21" customFormat="false" ht="12.75" hidden="false" customHeight="false" outlineLevel="0" collapsed="false">
      <c r="A21" s="0" t="s">
        <v>20</v>
      </c>
      <c r="B21" s="0" t="s">
        <v>21</v>
      </c>
      <c r="E21" s="1" t="n">
        <v>1058729</v>
      </c>
    </row>
    <row r="22" customFormat="false" ht="12.75" hidden="false" customHeight="false" outlineLevel="0" collapsed="false">
      <c r="A22" s="0" t="s">
        <v>22</v>
      </c>
      <c r="B22" s="0" t="s">
        <v>21</v>
      </c>
      <c r="E22" s="1" t="n">
        <v>-21793</v>
      </c>
    </row>
    <row r="23" customFormat="false" ht="12.75" hidden="false" customHeight="false" outlineLevel="0" collapsed="false">
      <c r="A23" s="0" t="s">
        <v>23</v>
      </c>
      <c r="B23" s="0" t="s">
        <v>21</v>
      </c>
      <c r="E23" s="1" t="n">
        <v>-22257</v>
      </c>
    </row>
    <row r="24" customFormat="false" ht="12.75" hidden="false" customHeight="false" outlineLevel="0" collapsed="false">
      <c r="A24" s="0" t="s">
        <v>24</v>
      </c>
      <c r="B24" s="0" t="s">
        <v>21</v>
      </c>
      <c r="E24" s="1" t="n">
        <v>-2194</v>
      </c>
    </row>
    <row r="26" customFormat="false" ht="12.75" hidden="false" customHeight="false" outlineLevel="0" collapsed="false">
      <c r="A26" s="0" t="s">
        <v>25</v>
      </c>
      <c r="B26" s="0" t="s">
        <v>21</v>
      </c>
      <c r="E26" s="7" t="n">
        <f aca="false">SUM(E21:E24)</f>
        <v>1012485</v>
      </c>
    </row>
    <row r="27" customFormat="false" ht="12.75" hidden="false" customHeight="false" outlineLevel="0" collapsed="false">
      <c r="A27" s="0" t="s">
        <v>26</v>
      </c>
      <c r="B27" s="0" t="s">
        <v>27</v>
      </c>
      <c r="E27" s="5" t="n">
        <f aca="false">E26*(E19-$C$19)</f>
        <v>9138867.80736</v>
      </c>
    </row>
    <row r="28" customFormat="false" ht="12.75" hidden="false" customHeight="false" outlineLevel="0" collapsed="false">
      <c r="B28" s="0" t="s">
        <v>28</v>
      </c>
      <c r="E28" s="8" t="n">
        <f aca="false">E27/12000</f>
        <v>761.57231728</v>
      </c>
    </row>
    <row r="29" customFormat="false" ht="12.75" hidden="false" customHeight="false" outlineLevel="0" collapsed="false">
      <c r="A29" s="0" t="s">
        <v>29</v>
      </c>
      <c r="E29" s="9" t="n">
        <f aca="false">1557/1500</f>
        <v>1.038</v>
      </c>
    </row>
    <row r="31" customFormat="false" ht="12.75" hidden="false" customHeight="false" outlineLevel="0" collapsed="false">
      <c r="A31" s="0" t="s">
        <v>30</v>
      </c>
      <c r="B31" s="0" t="s">
        <v>28</v>
      </c>
      <c r="E31" s="10" t="n">
        <f aca="false">E28*E29</f>
        <v>790.51206533664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1999-12-16T15:17:12Z</dcterms:created>
  <dc:creator>EI</dc:creator>
  <dc:description/>
  <dc:language>en-US</dc:language>
  <cp:lastModifiedBy>EI</cp:lastModifiedBy>
  <cp:lastPrinted>1999-12-16T15:48:44Z</cp:lastPrinted>
  <cp:revision>0</cp:revision>
  <dc:subject/>
  <dc:title/>
</cp:coreProperties>
</file>