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  <sheet name="Sheet2" sheetId="3" state="visible" r:id="rId5"/>
    <sheet name="Final" sheetId="4" state="visible" r:id="rId6"/>
    <sheet name="2-24" sheetId="5" state="visible" r:id="rId7"/>
    <sheet name="Sheet3" sheetId="6" state="visible" r:id="rId8"/>
  </sheets>
  <externalReferences>
    <externalReference r:id="rId9"/>
    <externalReference r:id="rId10"/>
  </externalReferences>
  <definedNames>
    <definedName function="false" hidden="false" name="PublishUSD_column" vbProcedure="false">Sheet1!$A:$A</definedName>
    <definedName function="false" hidden="false" name="PublishUSD_titles" vbProcedure="false">Sheet1!$1:$1</definedName>
    <definedName function="false" hidden="false" name="USD_data" vbProcedure="false">[2]USD!$A$1:$XFD$70</definedName>
    <definedName function="false" hidden="false" name="USD_titles" vbProcedure="false">[2]USD!$A$1:$XFD$1</definedName>
    <definedName function="false" hidden="false" localSheetId="1" name="PublishUSD_column" vbProcedure="false">'Sheet1 (2)'!$A:$A</definedName>
    <definedName function="false" hidden="false" localSheetId="1" name="PublishUSD_titles" vbProcedure="false">'Sheet1 (2)'!$1:$1</definedName>
    <definedName function="false" hidden="false" localSheetId="3" name="PublishUSD_column" vbProcedure="false">Final!$A:$A</definedName>
    <definedName function="false" hidden="false" localSheetId="3" name="PublishUSD_titles" vbProcedure="false">Final!$1:$1</definedName>
    <definedName function="false" hidden="false" localSheetId="4" name="PublishUSD_column" vbProcedure="false">'2-24'!$A:$A</definedName>
    <definedName function="false" hidden="false" localSheetId="4" name="PublishUSD_titles" vbProcedure="false">'2-24'!$1:$1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<sst xmlns="http://schemas.openxmlformats.org/spreadsheetml/2006/main" count="219" uniqueCount="87">
  <si>
    <t xml:space="preserve">CONFIDENTIAL</t>
  </si>
  <si>
    <t xml:space="preserve">PRUDENCY DETAIL</t>
  </si>
  <si>
    <t xml:space="preserve">As of  June 30, 1999</t>
  </si>
  <si>
    <t xml:space="preserve">Book</t>
  </si>
  <si>
    <t xml:space="preserve">Amount</t>
  </si>
  <si>
    <t xml:space="preserve">Power West</t>
  </si>
  <si>
    <t xml:space="preserve">Power East</t>
  </si>
  <si>
    <t xml:space="preserve">Power GENCO</t>
  </si>
  <si>
    <t xml:space="preserve">Interest Rate </t>
  </si>
  <si>
    <t xml:space="preserve">Foreign Currency</t>
  </si>
  <si>
    <t xml:space="preserve">Canadian Gas</t>
  </si>
  <si>
    <t xml:space="preserve">Canada Index</t>
  </si>
  <si>
    <t xml:space="preserve">West Gas</t>
  </si>
  <si>
    <t xml:space="preserve">Texas</t>
  </si>
  <si>
    <t xml:space="preserve">New York Gas</t>
  </si>
  <si>
    <t xml:space="preserve">Southeast Gas</t>
  </si>
  <si>
    <t xml:space="preserve">EFP Basis</t>
  </si>
  <si>
    <t xml:space="preserve">Dublin Gas</t>
  </si>
  <si>
    <t xml:space="preserve">Crude Oil</t>
  </si>
  <si>
    <t xml:space="preserve">Oil Spec II</t>
  </si>
  <si>
    <t xml:space="preserve">Residuals</t>
  </si>
  <si>
    <t xml:space="preserve">Natural Gas Liquids</t>
  </si>
  <si>
    <t xml:space="preserve">Refined Products</t>
  </si>
  <si>
    <t xml:space="preserve">BTX</t>
  </si>
  <si>
    <t xml:space="preserve">London Crude</t>
  </si>
  <si>
    <t xml:space="preserve">London Refined</t>
  </si>
  <si>
    <t xml:space="preserve">London NGL</t>
  </si>
  <si>
    <t xml:space="preserve">London Residuals</t>
  </si>
  <si>
    <t xml:space="preserve">Weather</t>
  </si>
  <si>
    <t xml:space="preserve">Paper</t>
  </si>
  <si>
    <t xml:space="preserve">Plastics</t>
  </si>
  <si>
    <t xml:space="preserve">SO2</t>
  </si>
  <si>
    <t xml:space="preserve">Coal</t>
  </si>
  <si>
    <t xml:space="preserve">NOX</t>
  </si>
  <si>
    <t xml:space="preserve">European Trading - Non-Affiliate Gas</t>
  </si>
  <si>
    <t xml:space="preserve">European Trading - Enron Direct</t>
  </si>
  <si>
    <t xml:space="preserve">European Trading - UK Power</t>
  </si>
  <si>
    <t xml:space="preserve">European Trading - Continental Power</t>
  </si>
  <si>
    <t xml:space="preserve">European Trading - Nordic Power</t>
  </si>
  <si>
    <t xml:space="preserve">European Trading - Eastern 2</t>
  </si>
  <si>
    <t xml:space="preserve">European Trading - Inflation </t>
  </si>
  <si>
    <t xml:space="preserve">Singapore</t>
  </si>
  <si>
    <t xml:space="preserve">TOTAL PRUDENCY</t>
  </si>
  <si>
    <t xml:space="preserve">As of  December 21, 1999</t>
  </si>
  <si>
    <t xml:space="preserve">(Inc)/Decr</t>
  </si>
  <si>
    <t xml:space="preserve">Ontario - Central Gas</t>
  </si>
  <si>
    <t xml:space="preserve">Storage</t>
  </si>
  <si>
    <t xml:space="preserve">Oil Basis</t>
  </si>
  <si>
    <t xml:space="preserve">EGLI</t>
  </si>
  <si>
    <t xml:space="preserve">Clean Fuels</t>
  </si>
  <si>
    <t xml:space="preserve">European Trading - Continental Gas</t>
  </si>
  <si>
    <t xml:space="preserve">European Trading - Spread Option</t>
  </si>
  <si>
    <t xml:space="preserve">*</t>
  </si>
  <si>
    <t xml:space="preserve">European Trading - EES </t>
  </si>
  <si>
    <t xml:space="preserve">Enron Asia, Africa - Australia</t>
  </si>
  <si>
    <t xml:space="preserve">Enron South America, TBS </t>
  </si>
  <si>
    <t xml:space="preserve">EES - Gas</t>
  </si>
  <si>
    <t xml:space="preserve">EES - Power</t>
  </si>
  <si>
    <t xml:space="preserve">*  Not updated</t>
  </si>
  <si>
    <t xml:space="preserve">As of  February 11, 2000</t>
  </si>
  <si>
    <t xml:space="preserve">Subtotal Power</t>
  </si>
  <si>
    <t xml:space="preserve">Subtotal Gas</t>
  </si>
  <si>
    <t xml:space="preserve">Executive Trading</t>
  </si>
  <si>
    <t xml:space="preserve"> </t>
  </si>
  <si>
    <t xml:space="preserve">                                                CONFIDENTIAL</t>
  </si>
  <si>
    <t xml:space="preserve">As of  February 24, 2000</t>
  </si>
  <si>
    <t xml:space="preserve">Enron North America:</t>
  </si>
  <si>
    <t xml:space="preserve">VAR Limits</t>
  </si>
  <si>
    <t xml:space="preserve">3/31/00 Estimate</t>
  </si>
  <si>
    <t xml:space="preserve">Gas Trading</t>
  </si>
  <si>
    <t xml:space="preserve">Power Trading</t>
  </si>
  <si>
    <t xml:space="preserve">Emerging Businesses:</t>
  </si>
  <si>
    <t xml:space="preserve">Lumber</t>
  </si>
  <si>
    <t xml:space="preserve">Subtotal Emerging Businesses</t>
  </si>
  <si>
    <t xml:space="preserve">-</t>
  </si>
  <si>
    <t xml:space="preserve">Subtotal North America</t>
  </si>
  <si>
    <t xml:space="preserve">Enron Europe:</t>
  </si>
  <si>
    <t xml:space="preserve">Global Products</t>
  </si>
  <si>
    <t xml:space="preserve">?</t>
  </si>
  <si>
    <t xml:space="preserve">Subtotal Global Products</t>
  </si>
  <si>
    <t xml:space="preserve">European Trading</t>
  </si>
  <si>
    <t xml:space="preserve">Subtotal European Trading</t>
  </si>
  <si>
    <t xml:space="preserve">Subtotal Enron Europe</t>
  </si>
  <si>
    <t xml:space="preserve">EES:</t>
  </si>
  <si>
    <t xml:space="preserve">Subtotal EES</t>
  </si>
  <si>
    <t xml:space="preserve">TOTAL</t>
  </si>
  <si>
    <t xml:space="preserve">* Not updated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</si>
</sst>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_);[RED]\(#,##0\);;"/>
    <numFmt numFmtId="166" formatCode="_(* #,##0_);[RED]* \(#,##0\);_(* \-_);_(@_)"/>
    <numFmt numFmtId="167" formatCode="_(* #,##0.00_);_(* \(#,##0.00\);_(* \-??_);_(@_)"/>
    <numFmt numFmtId="168" formatCode="_(* #,##0_);_(* \(#,##0\);_(* \-??_);_(@_)"/>
    <numFmt numFmtId="169" formatCode="m/d"/>
    <numFmt numFmtId="170" formatCode="[$-409]#,##0_);\(#,##0\)"/>
    <numFmt numFmtId="171" formatCode="[$-409]m/d/yyyy"/>
    <numFmt numFmtId="172" formatCode="0.00_);[RED]\(0.00\)"/>
    <numFmt numFmtId="173" formatCode="_(* #,##0.000_);_(* \(#,##0.000\);_(* \-??_);_(@_)"/>
    <numFmt numFmtId="174" formatCode="_(\$* #,##0.00_);_(\$* \(#,##0.0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sz val="12"/>
      <name val="Arial"/>
      <family val="0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u val="single"/>
      <sz val="10"/>
      <name val="Arial"/>
      <family val="2"/>
    </font>
    <font>
      <b val="true"/>
      <u val="single"/>
      <sz val="10"/>
      <name val="Times New Roman"/>
      <family val="1"/>
    </font>
    <font>
      <b val="true"/>
      <sz val="10"/>
      <name val="Arial"/>
      <family val="2"/>
    </font>
    <font>
      <b val="true"/>
      <i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false" applyProtection="true">
      <protection locked="true" hidden="false"/>
    </xf>
    <xf numFmtId="165" fontId="0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sum" xfId="21"/>
    <cellStyle name="Zero suppres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Jun-99/London/London_summary0630xl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Jun-99/schedules/Schedul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USD"/>
      <sheetName val="Target"/>
      <sheetName val="AIAT"/>
      <sheetName val="Publish CCY"/>
      <sheetName val="US format"/>
      <sheetName val="VaR"/>
      <sheetName val="Volumes &amp; Limits"/>
      <sheetName val="Economic Positions"/>
      <sheetName val="Instructions"/>
      <sheetName val="Exposures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eportFinal"/>
      <sheetName val="Summary"/>
      <sheetName val="MTD Summary"/>
      <sheetName val="Crude Oil"/>
      <sheetName val="Residuals"/>
      <sheetName val="NGL"/>
      <sheetName val="BTX"/>
      <sheetName val="Refined"/>
      <sheetName val="Weather"/>
      <sheetName val="NOX"/>
      <sheetName val="Paper, Plastics &amp; SO2"/>
      <sheetName val="coal"/>
      <sheetName val="London"/>
      <sheetName val="London2"/>
      <sheetName val="Canada"/>
      <sheetName val="Omicron, Gas Daily,Stg"/>
      <sheetName val="Natural Gas"/>
      <sheetName val="Exec"/>
      <sheetName val="FT-Southeast"/>
      <sheetName val="FT-South Texas"/>
      <sheetName val="FT West"/>
      <sheetName val="FT Texas"/>
      <sheetName val="FT New York"/>
      <sheetName val="FT East"/>
      <sheetName val="FT Central"/>
      <sheetName val="Interest Rate,FX"/>
      <sheetName val="Power"/>
      <sheetName val="European"/>
      <sheetName val="Dublin"/>
      <sheetName val="Macro"/>
      <sheetName val="Sheet1"/>
      <sheetName val="Module1"/>
      <sheetName val="Module2"/>
    </sheetNames>
    <sheetDataSet>
      <sheetData sheetId="0"/>
      <sheetData sheetId="1"/>
      <sheetData sheetId="2"/>
      <sheetData sheetId="3">
        <row r="9">
          <cell r="G9">
            <v>0</v>
          </cell>
        </row>
        <row r="10">
          <cell r="G10">
            <v>-4900</v>
          </cell>
        </row>
        <row r="20">
          <cell r="G20">
            <v>0</v>
          </cell>
        </row>
        <row r="23">
          <cell r="G23">
            <v>-140000</v>
          </cell>
        </row>
        <row r="28">
          <cell r="G28">
            <v>-500004.95</v>
          </cell>
        </row>
        <row r="29">
          <cell r="G29">
            <v>-871252</v>
          </cell>
        </row>
        <row r="32">
          <cell r="G32">
            <v>700000</v>
          </cell>
        </row>
        <row r="33">
          <cell r="G33">
            <v>0</v>
          </cell>
        </row>
        <row r="37">
          <cell r="G37">
            <v>0</v>
          </cell>
        </row>
        <row r="38">
          <cell r="G3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4.28"/>
    <col collapsed="false" customWidth="true" hidden="false" outlineLevel="0" max="8" min="8" style="0" width="6.85"/>
    <col collapsed="false" customWidth="true" hidden="false" outlineLevel="0" max="9" min="9" style="0" width="1.13"/>
    <col collapsed="false" customWidth="true" hidden="false" outlineLevel="0" max="10" min="10" style="0" width="6.85"/>
    <col collapsed="false" customWidth="true" hidden="false" outlineLevel="0" max="11" min="11" style="0" width="5.99"/>
    <col collapsed="false" customWidth="true" hidden="false" outlineLevel="0" max="12" min="12" style="1" width="6.28"/>
    <col collapsed="false" customWidth="true" hidden="false" outlineLevel="0" max="13" min="13" style="2" width="14.85"/>
    <col collapsed="false" customWidth="true" hidden="false" outlineLevel="0" max="15" min="15" style="3" width="14.85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M3" s="6" t="s">
        <v>0</v>
      </c>
    </row>
    <row r="4" customFormat="false" ht="20.1" hidden="false" customHeight="true" outlineLevel="0" collapsed="false">
      <c r="B4" s="4"/>
      <c r="C4" s="5"/>
      <c r="M4" s="6"/>
    </row>
    <row r="5" customFormat="false" ht="39.95" hidden="false" customHeight="true" outlineLevel="0" collapsed="false">
      <c r="B5" s="4"/>
      <c r="C5" s="5"/>
      <c r="M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7" t="s">
        <v>2</v>
      </c>
      <c r="N6" s="1"/>
      <c r="O6" s="10"/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"/>
      <c r="O7" s="10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"/>
      <c r="O8" s="10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"/>
      <c r="O9" s="10"/>
    </row>
    <row r="10" customFormat="false" ht="15" hidden="false" customHeight="false" outlineLevel="0" collapsed="false">
      <c r="A10" s="12" t="s">
        <v>3</v>
      </c>
      <c r="B10" s="1"/>
      <c r="C10" s="13"/>
      <c r="D10" s="14"/>
      <c r="E10" s="14"/>
      <c r="F10" s="15"/>
      <c r="G10" s="12"/>
      <c r="H10" s="13"/>
      <c r="I10" s="13"/>
      <c r="J10" s="13"/>
      <c r="K10" s="13"/>
      <c r="L10" s="13"/>
      <c r="M10" s="16" t="s">
        <v>4</v>
      </c>
      <c r="N10" s="1"/>
      <c r="O10" s="10"/>
    </row>
    <row r="11" customFormat="false" ht="13.5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I11" s="9"/>
      <c r="J11" s="9"/>
      <c r="K11" s="20"/>
      <c r="L11" s="20"/>
      <c r="M11" s="21" t="n">
        <v>-533487</v>
      </c>
    </row>
    <row r="12" customFormat="false" ht="12.75" hidden="false" customHeight="false" outlineLevel="0" collapsed="false">
      <c r="A12" s="17" t="s">
        <v>6</v>
      </c>
      <c r="C12" s="18"/>
      <c r="D12" s="9"/>
      <c r="E12" s="9"/>
      <c r="F12" s="9"/>
      <c r="G12" s="19"/>
      <c r="H12" s="9"/>
      <c r="I12" s="9"/>
      <c r="J12" s="9"/>
      <c r="K12" s="20"/>
      <c r="L12" s="20"/>
      <c r="M12" s="21" t="n">
        <v>-8298592</v>
      </c>
    </row>
    <row r="13" customFormat="false" ht="12.75" hidden="false" customHeight="false" outlineLevel="0" collapsed="false">
      <c r="A13" s="17" t="s">
        <v>7</v>
      </c>
      <c r="C13" s="18"/>
      <c r="D13" s="9"/>
      <c r="E13" s="9"/>
      <c r="F13" s="9"/>
      <c r="G13" s="19"/>
      <c r="H13" s="9"/>
      <c r="I13" s="9"/>
      <c r="J13" s="9"/>
      <c r="K13" s="20"/>
      <c r="L13" s="20"/>
      <c r="M13" s="21" t="n">
        <v>-11900000</v>
      </c>
    </row>
    <row r="14" customFormat="false" ht="12.75" hidden="true" customHeight="false" outlineLevel="0" collapsed="false">
      <c r="A14" s="17" t="s">
        <v>8</v>
      </c>
      <c r="C14" s="18"/>
      <c r="D14" s="9"/>
      <c r="E14" s="9"/>
      <c r="F14" s="9"/>
      <c r="G14" s="19"/>
      <c r="H14" s="9"/>
      <c r="I14" s="9"/>
      <c r="J14" s="9"/>
      <c r="K14" s="20"/>
      <c r="L14" s="20"/>
      <c r="M14" s="21" t="n">
        <f aca="false">+'[2]MTD Summary'!G32-700000</f>
        <v>0</v>
      </c>
    </row>
    <row r="15" customFormat="false" ht="12.75" hidden="true" customHeight="false" outlineLevel="0" collapsed="false">
      <c r="A15" s="17" t="s">
        <v>9</v>
      </c>
      <c r="C15" s="18"/>
      <c r="D15" s="9"/>
      <c r="E15" s="9"/>
      <c r="F15" s="9"/>
      <c r="G15" s="19"/>
      <c r="H15" s="9"/>
      <c r="I15" s="9"/>
      <c r="J15" s="9"/>
      <c r="K15" s="20"/>
      <c r="L15" s="20"/>
      <c r="M15" s="21" t="n">
        <f aca="false">+'[2]MTD Summary'!G33</f>
        <v>0</v>
      </c>
    </row>
    <row r="16" customFormat="false" ht="13.5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I16" s="9"/>
      <c r="J16" s="9"/>
      <c r="K16" s="20"/>
      <c r="L16" s="20"/>
      <c r="M16" s="21" t="n">
        <v>-7915642</v>
      </c>
    </row>
    <row r="17" customFormat="false" ht="0.75" hidden="false" customHeight="true" outlineLevel="0" collapsed="false">
      <c r="A17" s="17" t="s">
        <v>10</v>
      </c>
      <c r="C17" s="18"/>
      <c r="D17" s="9"/>
      <c r="E17" s="9"/>
      <c r="F17" s="9"/>
      <c r="G17" s="19"/>
      <c r="H17" s="9"/>
      <c r="I17" s="9"/>
      <c r="J17" s="9"/>
      <c r="K17" s="20"/>
      <c r="L17" s="20"/>
      <c r="M17" s="21" t="n">
        <v>0</v>
      </c>
    </row>
    <row r="18" customFormat="false" ht="13.5" hidden="false" customHeight="true" outlineLevel="0" collapsed="false">
      <c r="A18" s="17" t="s">
        <v>11</v>
      </c>
      <c r="C18" s="18"/>
      <c r="D18" s="9"/>
      <c r="E18" s="9"/>
      <c r="F18" s="9"/>
      <c r="G18" s="19"/>
      <c r="H18" s="9"/>
      <c r="I18" s="9"/>
      <c r="J18" s="9"/>
      <c r="K18" s="20"/>
      <c r="L18" s="20"/>
      <c r="M18" s="21" t="n">
        <v>-88283</v>
      </c>
    </row>
    <row r="19" customFormat="false" ht="12.75" hidden="false" customHeight="false" outlineLevel="0" collapsed="false">
      <c r="A19" s="17" t="s">
        <v>12</v>
      </c>
      <c r="C19" s="18"/>
      <c r="D19" s="9"/>
      <c r="E19" s="9"/>
      <c r="F19" s="9"/>
      <c r="G19" s="19"/>
      <c r="H19" s="9"/>
      <c r="I19" s="9"/>
      <c r="J19" s="9"/>
      <c r="K19" s="20"/>
      <c r="L19" s="20"/>
      <c r="M19" s="21" t="n">
        <v>-159524</v>
      </c>
    </row>
    <row r="20" customFormat="false" ht="12.75" hidden="true" customHeight="false" outlineLevel="0" collapsed="false">
      <c r="A20" s="17" t="s">
        <v>13</v>
      </c>
      <c r="C20" s="18"/>
      <c r="D20" s="9"/>
      <c r="E20" s="9"/>
      <c r="F20" s="9"/>
      <c r="G20" s="19"/>
      <c r="H20" s="9"/>
      <c r="I20" s="9"/>
      <c r="J20" s="9"/>
      <c r="K20" s="20"/>
      <c r="L20" s="20"/>
      <c r="M20" s="21" t="n">
        <f aca="false">+'[2]MTD Summary'!G9</f>
        <v>0</v>
      </c>
    </row>
    <row r="21" customFormat="false" ht="12.75" hidden="false" customHeight="false" outlineLevel="0" collapsed="false">
      <c r="A21" s="17" t="s">
        <v>14</v>
      </c>
      <c r="C21" s="18"/>
      <c r="D21" s="9"/>
      <c r="E21" s="9"/>
      <c r="F21" s="9"/>
      <c r="G21" s="19"/>
      <c r="H21" s="9"/>
      <c r="I21" s="9"/>
      <c r="J21" s="9"/>
      <c r="K21" s="20"/>
      <c r="L21" s="20"/>
      <c r="M21" s="21" t="n">
        <f aca="false">+'[2]MTD Summary'!G10</f>
        <v>-4900</v>
      </c>
    </row>
    <row r="22" customFormat="false" ht="12.75" hidden="false" customHeight="false" outlineLevel="0" collapsed="false">
      <c r="A22" s="17" t="s">
        <v>15</v>
      </c>
      <c r="C22" s="18"/>
      <c r="D22" s="9"/>
      <c r="E22" s="9"/>
      <c r="F22" s="9"/>
      <c r="G22" s="19"/>
      <c r="H22" s="9"/>
      <c r="I22" s="9"/>
      <c r="J22" s="9"/>
      <c r="K22" s="20"/>
      <c r="L22" s="20"/>
      <c r="M22" s="21" t="n">
        <v>-265000</v>
      </c>
      <c r="O22" s="22"/>
    </row>
    <row r="23" customFormat="false" ht="12.75" hidden="false" customHeight="false" outlineLevel="0" collapsed="false">
      <c r="A23" s="17" t="s">
        <v>16</v>
      </c>
      <c r="C23" s="18"/>
      <c r="D23" s="9"/>
      <c r="E23" s="9"/>
      <c r="F23" s="9"/>
      <c r="G23" s="19"/>
      <c r="H23" s="9"/>
      <c r="I23" s="9"/>
      <c r="J23" s="9"/>
      <c r="K23" s="20"/>
      <c r="L23" s="20"/>
      <c r="M23" s="21" t="n">
        <v>-164433</v>
      </c>
      <c r="O23" s="22"/>
    </row>
    <row r="24" customFormat="false" ht="12.75" hidden="false" customHeight="false" outlineLevel="0" collapsed="false">
      <c r="A24" s="17" t="s">
        <v>17</v>
      </c>
      <c r="C24" s="18"/>
      <c r="D24" s="9"/>
      <c r="E24" s="9"/>
      <c r="F24" s="9"/>
      <c r="G24" s="19"/>
      <c r="H24" s="9"/>
      <c r="I24" s="9"/>
      <c r="J24" s="9"/>
      <c r="K24" s="20"/>
      <c r="L24" s="20"/>
      <c r="M24" s="23" t="n">
        <v>-278321</v>
      </c>
      <c r="O24" s="22"/>
    </row>
    <row r="25" customFormat="false" ht="12.75" hidden="false" customHeight="false" outlineLevel="0" collapsed="false">
      <c r="A25" s="17" t="s">
        <v>18</v>
      </c>
      <c r="C25" s="18"/>
      <c r="D25" s="9"/>
      <c r="E25" s="9"/>
      <c r="F25" s="9"/>
      <c r="G25" s="19"/>
      <c r="H25" s="9"/>
      <c r="I25" s="9"/>
      <c r="J25" s="9"/>
      <c r="K25" s="20"/>
      <c r="L25" s="20"/>
      <c r="M25" s="21" t="n">
        <v>-514000</v>
      </c>
      <c r="O25" s="22"/>
    </row>
    <row r="26" customFormat="false" ht="12.75" hidden="false" customHeight="false" outlineLevel="0" collapsed="false">
      <c r="A26" s="17" t="s">
        <v>19</v>
      </c>
      <c r="C26" s="18"/>
      <c r="D26" s="9"/>
      <c r="E26" s="9"/>
      <c r="F26" s="9"/>
      <c r="G26" s="19"/>
      <c r="H26" s="9"/>
      <c r="I26" s="9"/>
      <c r="J26" s="9"/>
      <c r="K26" s="20"/>
      <c r="L26" s="20"/>
      <c r="M26" s="21" t="n">
        <v>-561000</v>
      </c>
      <c r="O26" s="22"/>
    </row>
    <row r="27" customFormat="false" ht="12.75" hidden="false" customHeight="false" outlineLevel="0" collapsed="false">
      <c r="A27" s="17" t="s">
        <v>20</v>
      </c>
      <c r="C27" s="18"/>
      <c r="D27" s="9"/>
      <c r="E27" s="9"/>
      <c r="F27" s="9"/>
      <c r="G27" s="19"/>
      <c r="H27" s="9"/>
      <c r="I27" s="9"/>
      <c r="J27" s="9"/>
      <c r="K27" s="20"/>
      <c r="L27" s="20"/>
      <c r="M27" s="21" t="n">
        <v>-558382</v>
      </c>
      <c r="O27" s="22"/>
    </row>
    <row r="28" customFormat="false" ht="12.75" hidden="false" customHeight="false" outlineLevel="0" collapsed="false">
      <c r="A28" s="17" t="s">
        <v>21</v>
      </c>
      <c r="C28" s="18"/>
      <c r="D28" s="9"/>
      <c r="E28" s="9"/>
      <c r="F28" s="9"/>
      <c r="G28" s="19"/>
      <c r="H28" s="9"/>
      <c r="I28" s="9"/>
      <c r="J28" s="9"/>
      <c r="K28" s="20"/>
      <c r="L28" s="20"/>
      <c r="M28" s="21" t="n">
        <v>-844000</v>
      </c>
      <c r="O28" s="22"/>
    </row>
    <row r="29" customFormat="false" ht="12.75" hidden="false" customHeight="false" outlineLevel="0" collapsed="false">
      <c r="A29" s="17" t="s">
        <v>22</v>
      </c>
      <c r="C29" s="18"/>
      <c r="D29" s="9"/>
      <c r="E29" s="9"/>
      <c r="F29" s="9"/>
      <c r="G29" s="19"/>
      <c r="H29" s="9"/>
      <c r="I29" s="9"/>
      <c r="J29" s="9"/>
      <c r="K29" s="20"/>
      <c r="L29" s="20"/>
      <c r="M29" s="21" t="n">
        <f aca="false">+'[2]MTD Summary'!G28</f>
        <v>-500004.95</v>
      </c>
      <c r="O29" s="22"/>
    </row>
    <row r="30" customFormat="false" ht="12.75" hidden="false" customHeight="false" outlineLevel="0" collapsed="false">
      <c r="A30" s="17" t="s">
        <v>23</v>
      </c>
      <c r="C30" s="18"/>
      <c r="D30" s="9"/>
      <c r="E30" s="9"/>
      <c r="F30" s="9"/>
      <c r="G30" s="19"/>
      <c r="H30" s="9"/>
      <c r="I30" s="9"/>
      <c r="J30" s="9"/>
      <c r="K30" s="20"/>
      <c r="L30" s="20"/>
      <c r="M30" s="21" t="n">
        <f aca="false">+'[2]MTD Summary'!G29</f>
        <v>-871252</v>
      </c>
      <c r="O30" s="22"/>
    </row>
    <row r="31" customFormat="false" ht="12.75" hidden="true" customHeight="false" outlineLevel="0" collapsed="false">
      <c r="A31" s="17" t="s">
        <v>24</v>
      </c>
      <c r="C31" s="18"/>
      <c r="D31" s="9"/>
      <c r="E31" s="9"/>
      <c r="F31" s="9"/>
      <c r="G31" s="19"/>
      <c r="H31" s="9"/>
      <c r="I31" s="9"/>
      <c r="J31" s="9"/>
      <c r="K31" s="20"/>
      <c r="L31" s="20"/>
      <c r="M31" s="21" t="n">
        <v>0</v>
      </c>
      <c r="O31" s="22"/>
    </row>
    <row r="32" customFormat="false" ht="12.75" hidden="true" customHeight="false" outlineLevel="0" collapsed="false">
      <c r="A32" s="17" t="s">
        <v>25</v>
      </c>
      <c r="C32" s="18"/>
      <c r="D32" s="9"/>
      <c r="E32" s="9"/>
      <c r="F32" s="9"/>
      <c r="G32" s="19"/>
      <c r="H32" s="9"/>
      <c r="I32" s="9"/>
      <c r="J32" s="9"/>
      <c r="K32" s="20"/>
      <c r="L32" s="20"/>
      <c r="M32" s="21" t="n">
        <f aca="false">+'[2]MTD Summary'!G37</f>
        <v>0</v>
      </c>
      <c r="O32" s="22"/>
    </row>
    <row r="33" customFormat="false" ht="12.75" hidden="true" customHeight="false" outlineLevel="0" collapsed="false">
      <c r="A33" s="17" t="s">
        <v>26</v>
      </c>
      <c r="C33" s="18"/>
      <c r="D33" s="9"/>
      <c r="E33" s="9"/>
      <c r="F33" s="9"/>
      <c r="G33" s="19"/>
      <c r="H33" s="9"/>
      <c r="I33" s="9"/>
      <c r="J33" s="9"/>
      <c r="K33" s="20"/>
      <c r="L33" s="20"/>
      <c r="M33" s="21" t="n">
        <f aca="false">+'[2]MTD Summary'!G38</f>
        <v>0</v>
      </c>
      <c r="O33" s="22"/>
    </row>
    <row r="34" customFormat="false" ht="12.75" hidden="true" customHeight="false" outlineLevel="0" collapsed="false">
      <c r="A34" s="17" t="s">
        <v>27</v>
      </c>
      <c r="C34" s="18"/>
      <c r="D34" s="9"/>
      <c r="E34" s="9"/>
      <c r="F34" s="9"/>
      <c r="G34" s="19"/>
      <c r="H34" s="9"/>
      <c r="I34" s="9"/>
      <c r="J34" s="9"/>
      <c r="K34" s="20"/>
      <c r="L34" s="20"/>
      <c r="M34" s="21" t="n">
        <v>0</v>
      </c>
      <c r="O34" s="22"/>
    </row>
    <row r="35" customFormat="false" ht="12.75" hidden="false" customHeight="false" outlineLevel="0" collapsed="false">
      <c r="A35" s="17" t="s">
        <v>28</v>
      </c>
      <c r="C35" s="18"/>
      <c r="D35" s="9"/>
      <c r="E35" s="9"/>
      <c r="F35" s="9"/>
      <c r="G35" s="19"/>
      <c r="H35" s="9"/>
      <c r="I35" s="9"/>
      <c r="J35" s="9"/>
      <c r="K35" s="20"/>
      <c r="L35" s="20"/>
      <c r="M35" s="21" t="n">
        <v>-3050000</v>
      </c>
      <c r="O35" s="22"/>
    </row>
    <row r="36" customFormat="false" ht="12.75" hidden="false" customHeight="false" outlineLevel="0" collapsed="false">
      <c r="A36" s="17" t="s">
        <v>29</v>
      </c>
      <c r="C36" s="18"/>
      <c r="D36" s="9"/>
      <c r="E36" s="9"/>
      <c r="F36" s="9"/>
      <c r="G36" s="19"/>
      <c r="H36" s="9"/>
      <c r="I36" s="9"/>
      <c r="J36" s="9"/>
      <c r="K36" s="20"/>
      <c r="L36" s="20"/>
      <c r="M36" s="21" t="n">
        <v>-336308</v>
      </c>
      <c r="O36" s="22"/>
    </row>
    <row r="37" customFormat="false" ht="12.75" hidden="true" customHeight="false" outlineLevel="0" collapsed="false">
      <c r="A37" s="17" t="s">
        <v>30</v>
      </c>
      <c r="C37" s="18"/>
      <c r="D37" s="9"/>
      <c r="E37" s="9"/>
      <c r="F37" s="9"/>
      <c r="G37" s="19"/>
      <c r="H37" s="9"/>
      <c r="I37" s="9"/>
      <c r="J37" s="9"/>
      <c r="K37" s="20"/>
      <c r="L37" s="20"/>
      <c r="M37" s="21" t="n">
        <f aca="false">+'[2]MTD Summary'!G20</f>
        <v>0</v>
      </c>
      <c r="O37" s="22"/>
    </row>
    <row r="38" customFormat="false" ht="12.75" hidden="false" customHeight="false" outlineLevel="0" collapsed="false">
      <c r="A38" s="17" t="s">
        <v>31</v>
      </c>
      <c r="C38" s="18"/>
      <c r="D38" s="9"/>
      <c r="E38" s="9"/>
      <c r="F38" s="9"/>
      <c r="G38" s="19"/>
      <c r="H38" s="9"/>
      <c r="I38" s="9"/>
      <c r="J38" s="9"/>
      <c r="K38" s="20"/>
      <c r="L38" s="20"/>
      <c r="M38" s="21" t="n">
        <v>-85805</v>
      </c>
      <c r="O38" s="24"/>
    </row>
    <row r="39" customFormat="false" ht="12.75" hidden="true" customHeight="false" outlineLevel="0" collapsed="false">
      <c r="A39" s="17" t="s">
        <v>32</v>
      </c>
      <c r="C39" s="18"/>
      <c r="D39" s="9"/>
      <c r="E39" s="9"/>
      <c r="F39" s="9"/>
      <c r="G39" s="19"/>
      <c r="H39" s="9"/>
      <c r="I39" s="9"/>
      <c r="J39" s="9"/>
      <c r="K39" s="20"/>
      <c r="L39" s="20"/>
      <c r="M39" s="21" t="n">
        <v>0</v>
      </c>
      <c r="O39" s="24"/>
    </row>
    <row r="40" customFormat="false" ht="13.5" hidden="false" customHeight="true" outlineLevel="0" collapsed="false">
      <c r="A40" s="17" t="s">
        <v>33</v>
      </c>
      <c r="C40" s="18"/>
      <c r="D40" s="9"/>
      <c r="E40" s="9"/>
      <c r="F40" s="9"/>
      <c r="G40" s="19"/>
      <c r="H40" s="9"/>
      <c r="I40" s="9"/>
      <c r="J40" s="9"/>
      <c r="K40" s="20"/>
      <c r="L40" s="20"/>
      <c r="M40" s="21" t="n">
        <f aca="false">+'[2]MTD Summary'!G23</f>
        <v>-140000</v>
      </c>
      <c r="O40" s="24"/>
    </row>
    <row r="41" customFormat="false" ht="12.75" hidden="false" customHeight="false" outlineLevel="0" collapsed="false">
      <c r="A41" s="17" t="s">
        <v>34</v>
      </c>
      <c r="G41" s="25"/>
      <c r="H41" s="9"/>
      <c r="I41" s="9"/>
      <c r="J41" s="9"/>
      <c r="K41" s="20"/>
      <c r="L41" s="20"/>
      <c r="M41" s="23" t="n">
        <v>-13782032</v>
      </c>
      <c r="O41" s="24"/>
    </row>
    <row r="42" customFormat="false" ht="12.75" hidden="true" customHeight="false" outlineLevel="0" collapsed="false">
      <c r="A42" s="17" t="s">
        <v>35</v>
      </c>
      <c r="G42" s="25"/>
      <c r="H42" s="9"/>
      <c r="I42" s="9"/>
      <c r="J42" s="9"/>
      <c r="K42" s="20"/>
      <c r="L42" s="20"/>
      <c r="M42" s="23" t="n">
        <v>0</v>
      </c>
      <c r="O42" s="24"/>
    </row>
    <row r="43" customFormat="false" ht="12.75" hidden="false" customHeight="false" outlineLevel="0" collapsed="false">
      <c r="A43" s="17" t="s">
        <v>36</v>
      </c>
      <c r="G43" s="25"/>
      <c r="H43" s="9"/>
      <c r="I43" s="9"/>
      <c r="J43" s="9"/>
      <c r="K43" s="20"/>
      <c r="L43" s="20"/>
      <c r="M43" s="23" t="n">
        <v>-31230467</v>
      </c>
      <c r="O43" s="24"/>
    </row>
    <row r="44" customFormat="false" ht="12.75" hidden="false" customHeight="false" outlineLevel="0" collapsed="false">
      <c r="A44" s="17" t="s">
        <v>37</v>
      </c>
      <c r="G44" s="25"/>
      <c r="H44" s="9"/>
      <c r="I44" s="9"/>
      <c r="J44" s="9"/>
      <c r="K44" s="20"/>
      <c r="L44" s="20"/>
      <c r="M44" s="23" t="n">
        <v>-6803139</v>
      </c>
      <c r="O44" s="24"/>
    </row>
    <row r="45" customFormat="false" ht="12.75" hidden="false" customHeight="false" outlineLevel="0" collapsed="false">
      <c r="A45" s="17" t="s">
        <v>38</v>
      </c>
      <c r="G45" s="25"/>
      <c r="H45" s="9"/>
      <c r="I45" s="9"/>
      <c r="J45" s="9"/>
      <c r="K45" s="20"/>
      <c r="L45" s="20"/>
      <c r="M45" s="23" t="n">
        <v>-540301</v>
      </c>
      <c r="O45" s="24"/>
    </row>
    <row r="46" customFormat="false" ht="12.75" hidden="true" customHeight="false" outlineLevel="0" collapsed="false">
      <c r="A46" s="17" t="s">
        <v>39</v>
      </c>
      <c r="G46" s="25"/>
      <c r="H46" s="9"/>
      <c r="I46" s="9"/>
      <c r="J46" s="9"/>
      <c r="K46" s="20"/>
      <c r="L46" s="20"/>
      <c r="M46" s="23" t="n">
        <v>0</v>
      </c>
      <c r="O46" s="24"/>
    </row>
    <row r="47" customFormat="false" ht="12.75" hidden="false" customHeight="false" outlineLevel="0" collapsed="false">
      <c r="A47" s="17" t="s">
        <v>40</v>
      </c>
      <c r="G47" s="25"/>
      <c r="H47" s="9"/>
      <c r="I47" s="9"/>
      <c r="J47" s="9"/>
      <c r="K47" s="20"/>
      <c r="L47" s="20"/>
      <c r="M47" s="26" t="n">
        <v>-12069310</v>
      </c>
      <c r="O47" s="24"/>
    </row>
    <row r="48" customFormat="false" ht="12.75" hidden="false" customHeight="false" outlineLevel="0" collapsed="false">
      <c r="A48" s="17" t="s">
        <v>41</v>
      </c>
      <c r="G48" s="25"/>
      <c r="H48" s="9"/>
      <c r="I48" s="9"/>
      <c r="J48" s="9"/>
      <c r="K48" s="20"/>
      <c r="L48" s="20"/>
      <c r="M48" s="26" t="n">
        <v>-291000</v>
      </c>
      <c r="O48" s="24"/>
    </row>
    <row r="49" customFormat="false" ht="12.75" hidden="false" customHeight="false" outlineLevel="0" collapsed="false">
      <c r="H49" s="9"/>
      <c r="I49" s="9"/>
      <c r="J49" s="9"/>
      <c r="K49" s="27"/>
      <c r="L49" s="28"/>
      <c r="M49" s="29"/>
      <c r="O49" s="24"/>
    </row>
    <row r="50" customFormat="false" ht="12.75" hidden="false" customHeight="false" outlineLevel="0" collapsed="false">
      <c r="H50" s="9"/>
      <c r="I50" s="9"/>
      <c r="J50" s="9"/>
      <c r="K50" s="20"/>
      <c r="L50" s="30"/>
      <c r="M50" s="31"/>
      <c r="O50" s="24"/>
    </row>
    <row r="51" customFormat="false" ht="16.5" hidden="false" customHeight="false" outlineLevel="0" collapsed="false">
      <c r="G51" s="19"/>
      <c r="H51" s="9"/>
      <c r="I51" s="9"/>
      <c r="J51" s="9"/>
      <c r="K51" s="32" t="s">
        <v>42</v>
      </c>
      <c r="M51" s="33" t="n">
        <f aca="false">SUM(M11:M50)</f>
        <v>-101785182.95</v>
      </c>
      <c r="O51" s="24"/>
    </row>
    <row r="52" customFormat="false" ht="13.5" hidden="false" customHeight="false" outlineLevel="0" collapsed="false">
      <c r="G52" s="19"/>
      <c r="H52" s="9"/>
      <c r="I52" s="9"/>
      <c r="J52" s="9"/>
      <c r="K52" s="20"/>
      <c r="L52" s="20"/>
      <c r="M52" s="21"/>
      <c r="O52" s="24"/>
    </row>
    <row r="53" customFormat="false" ht="12.75" hidden="false" customHeight="false" outlineLevel="0" collapsed="false">
      <c r="G53" s="19"/>
      <c r="M53" s="34"/>
      <c r="O53" s="24"/>
    </row>
    <row r="54" customFormat="false" ht="12.75" hidden="false" customHeight="false" outlineLevel="0" collapsed="false">
      <c r="G54" s="19"/>
      <c r="H54" s="9"/>
      <c r="I54" s="9"/>
      <c r="J54" s="9"/>
      <c r="K54" s="20"/>
      <c r="L54" s="20"/>
      <c r="M54" s="21"/>
      <c r="O54" s="24"/>
    </row>
    <row r="55" customFormat="false" ht="12.75" hidden="false" customHeight="false" outlineLevel="0" collapsed="false">
      <c r="M55" s="35"/>
      <c r="O55" s="24"/>
    </row>
    <row r="56" customFormat="false" ht="12.75" hidden="false" customHeight="false" outlineLevel="0" collapsed="false">
      <c r="M56" s="35"/>
      <c r="O56" s="24"/>
    </row>
    <row r="57" customFormat="false" ht="12.75" hidden="false" customHeight="false" outlineLevel="0" collapsed="false">
      <c r="M57" s="35"/>
      <c r="O57" s="24"/>
    </row>
    <row r="58" customFormat="false" ht="12.75" hidden="false" customHeight="false" outlineLevel="0" collapsed="false">
      <c r="M58" s="35"/>
      <c r="O58" s="24"/>
    </row>
    <row r="59" customFormat="false" ht="12.75" hidden="false" customHeight="false" outlineLevel="0" collapsed="false">
      <c r="M59" s="35"/>
      <c r="O59" s="24"/>
    </row>
    <row r="60" customFormat="false" ht="12.75" hidden="false" customHeight="false" outlineLevel="0" collapsed="false">
      <c r="M60" s="35"/>
      <c r="O60" s="24"/>
    </row>
    <row r="61" customFormat="false" ht="12.75" hidden="false" customHeight="false" outlineLevel="0" collapsed="false">
      <c r="M61" s="35"/>
      <c r="O61" s="24"/>
    </row>
    <row r="62" customFormat="false" ht="12.75" hidden="false" customHeight="false" outlineLevel="0" collapsed="false">
      <c r="M62" s="35"/>
      <c r="O62" s="24"/>
    </row>
    <row r="63" customFormat="false" ht="12.75" hidden="false" customHeight="false" outlineLevel="0" collapsed="false">
      <c r="O63" s="22"/>
    </row>
    <row r="64" customFormat="false" ht="12.75" hidden="false" customHeight="false" outlineLevel="0" collapsed="false">
      <c r="O64" s="22"/>
    </row>
    <row r="65" customFormat="false" ht="12.75" hidden="false" customHeight="false" outlineLevel="0" collapsed="false">
      <c r="O65" s="22"/>
    </row>
    <row r="66" customFormat="false" ht="12.75" hidden="false" customHeight="false" outlineLevel="0" collapsed="false">
      <c r="O66" s="22"/>
    </row>
    <row r="67" customFormat="false" ht="12.75" hidden="false" customHeight="false" outlineLevel="0" collapsed="false">
      <c r="O67" s="22"/>
    </row>
    <row r="68" customFormat="false" ht="12.75" hidden="false" customHeight="false" outlineLevel="0" collapsed="false">
      <c r="O68" s="22"/>
    </row>
    <row r="69" customFormat="false" ht="12.75" hidden="false" customHeight="false" outlineLevel="0" collapsed="false">
      <c r="O69" s="22"/>
    </row>
    <row r="70" customFormat="false" ht="12.75" hidden="false" customHeight="false" outlineLevel="0" collapsed="false">
      <c r="O70" s="22"/>
    </row>
    <row r="71" customFormat="false" ht="12.75" hidden="false" customHeight="false" outlineLevel="0" collapsed="false">
      <c r="O71" s="22"/>
    </row>
    <row r="72" customFormat="false" ht="12.75" hidden="false" customHeight="false" outlineLevel="0" collapsed="false">
      <c r="O72" s="22"/>
    </row>
    <row r="73" customFormat="false" ht="12.75" hidden="false" customHeight="false" outlineLevel="0" collapsed="false">
      <c r="O73" s="22"/>
    </row>
    <row r="74" customFormat="false" ht="12.75" hidden="false" customHeight="false" outlineLevel="0" collapsed="false">
      <c r="O74" s="22"/>
    </row>
    <row r="75" customFormat="false" ht="12.75" hidden="false" customHeight="false" outlineLevel="0" collapsed="false">
      <c r="O75" s="22"/>
    </row>
    <row r="76" customFormat="false" ht="12.75" hidden="false" customHeight="false" outlineLevel="0" collapsed="false">
      <c r="O76" s="22"/>
    </row>
    <row r="77" customFormat="false" ht="12.75" hidden="false" customHeight="false" outlineLevel="0" collapsed="false">
      <c r="O77" s="22"/>
    </row>
    <row r="78" customFormat="false" ht="12.75" hidden="false" customHeight="false" outlineLevel="0" collapsed="false">
      <c r="O78" s="22"/>
    </row>
    <row r="79" customFormat="false" ht="12.75" hidden="false" customHeight="false" outlineLevel="0" collapsed="false">
      <c r="O79" s="22"/>
    </row>
    <row r="80" customFormat="false" ht="12.75" hidden="false" customHeight="false" outlineLevel="0" collapsed="false">
      <c r="O80" s="22"/>
    </row>
    <row r="81" customFormat="false" ht="12.75" hidden="false" customHeight="false" outlineLevel="0" collapsed="false">
      <c r="O81" s="22"/>
    </row>
    <row r="82" customFormat="false" ht="12.75" hidden="false" customHeight="false" outlineLevel="0" collapsed="false">
      <c r="O82" s="22"/>
    </row>
    <row r="83" customFormat="false" ht="12.75" hidden="false" customHeight="false" outlineLevel="0" collapsed="false">
      <c r="O83" s="22"/>
    </row>
    <row r="84" customFormat="false" ht="12.75" hidden="false" customHeight="false" outlineLevel="0" collapsed="false">
      <c r="O84" s="22"/>
    </row>
  </sheetData>
  <printOptions headings="false" gridLines="false" gridLinesSet="true" horizontalCentered="false" verticalCentered="false"/>
  <pageMargins left="0.747916666666667" right="1.07013888888889" top="0.6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7" activeCellId="0" sqref="I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14.56"/>
    <col collapsed="false" customWidth="true" hidden="false" outlineLevel="0" max="10" min="10" style="0" width="2.7"/>
    <col collapsed="false" customWidth="true" hidden="false" outlineLevel="0" max="11" min="11" style="0" width="14.56"/>
    <col collapsed="false" customWidth="true" hidden="false" outlineLevel="0" max="12" min="12" style="1" width="2.7"/>
    <col collapsed="false" customWidth="true" hidden="false" outlineLevel="0" max="13" min="13" style="2" width="14.85"/>
    <col collapsed="false" customWidth="true" hidden="false" outlineLevel="0" max="14" min="14" style="2" width="2.56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43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37" t="n">
        <v>36433</v>
      </c>
      <c r="J10" s="13"/>
      <c r="K10" s="37" t="n">
        <v>36496</v>
      </c>
      <c r="M10" s="37" t="n">
        <v>36508</v>
      </c>
      <c r="N10" s="37"/>
      <c r="O10" s="37" t="n">
        <v>36515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I11" s="23" t="n">
        <v>-533487</v>
      </c>
      <c r="J11" s="20"/>
      <c r="K11" s="23" t="n">
        <v>-308146</v>
      </c>
      <c r="M11" s="23" t="n">
        <v>-308146</v>
      </c>
      <c r="N11" s="23"/>
      <c r="O11" s="39" t="n">
        <v>-308146</v>
      </c>
      <c r="Q11" s="10" t="n">
        <f aca="false">O11-I11</f>
        <v>225341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I12" s="23" t="n">
        <f aca="false">-8298592</f>
        <v>-8298592</v>
      </c>
      <c r="J12" s="20"/>
      <c r="K12" s="23" t="n">
        <f aca="false">-8298592</f>
        <v>-8298592</v>
      </c>
      <c r="M12" s="23" t="n">
        <v>-8298592</v>
      </c>
      <c r="N12" s="23"/>
      <c r="O12" s="39" t="n">
        <v>-8298592</v>
      </c>
      <c r="Q12" s="10" t="n">
        <f aca="false">O12-I12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I13" s="23" t="n">
        <v>-33726567</v>
      </c>
      <c r="J13" s="20"/>
      <c r="K13" s="23" t="n">
        <v>-32802323</v>
      </c>
      <c r="M13" s="23" t="n">
        <v>-32802323</v>
      </c>
      <c r="N13" s="23"/>
      <c r="O13" s="39" t="n">
        <v>-32802323</v>
      </c>
      <c r="Q13" s="10" t="n">
        <f aca="false">O13-I13</f>
        <v>924244</v>
      </c>
    </row>
    <row r="14" customFormat="false" ht="18" hidden="true" customHeight="true" outlineLevel="0" collapsed="false">
      <c r="A14" s="17" t="s">
        <v>8</v>
      </c>
      <c r="C14" s="18"/>
      <c r="D14" s="9"/>
      <c r="E14" s="9"/>
      <c r="F14" s="9"/>
      <c r="G14" s="19"/>
      <c r="H14" s="9"/>
      <c r="I14" s="21" t="n">
        <v>0</v>
      </c>
      <c r="J14" s="20"/>
      <c r="K14" s="23" t="n">
        <f aca="false">+'[2]MTD Summary'!G32-700000</f>
        <v>0</v>
      </c>
      <c r="M14" s="23"/>
      <c r="N14" s="23"/>
      <c r="O14" s="23"/>
      <c r="Q14" s="10" t="n">
        <f aca="false">M14-I14</f>
        <v>0</v>
      </c>
    </row>
    <row r="15" customFormat="false" ht="18" hidden="true" customHeight="true" outlineLevel="0" collapsed="false">
      <c r="A15" s="17" t="s">
        <v>9</v>
      </c>
      <c r="C15" s="18"/>
      <c r="D15" s="9"/>
      <c r="E15" s="9"/>
      <c r="F15" s="9"/>
      <c r="G15" s="19"/>
      <c r="H15" s="9"/>
      <c r="I15" s="21" t="n">
        <f aca="false">+'[2]MTD Summary'!E33</f>
        <v>0</v>
      </c>
      <c r="J15" s="20"/>
      <c r="K15" s="23" t="n">
        <f aca="false">+'[2]MTD Summary'!G33</f>
        <v>0</v>
      </c>
      <c r="M15" s="23"/>
      <c r="N15" s="23"/>
      <c r="O15" s="23"/>
      <c r="Q15" s="10" t="n">
        <f aca="false">M15-I15</f>
        <v>0</v>
      </c>
    </row>
    <row r="16" customFormat="false" ht="18" hidden="false" customHeight="true" outlineLevel="0" collapsed="false">
      <c r="A16" s="17"/>
      <c r="C16" s="18"/>
      <c r="D16" s="9"/>
      <c r="E16" s="9"/>
      <c r="F16" s="9"/>
      <c r="G16" s="19"/>
      <c r="H16" s="9"/>
      <c r="I16" s="21"/>
      <c r="J16" s="20"/>
      <c r="K16" s="23"/>
      <c r="M16" s="23"/>
      <c r="N16" s="23"/>
      <c r="O16" s="23"/>
    </row>
    <row r="17" customFormat="false" ht="18" hidden="false" customHeight="true" outlineLevel="0" collapsed="false">
      <c r="A17" s="17" t="s">
        <v>10</v>
      </c>
      <c r="C17" s="18"/>
      <c r="D17" s="9"/>
      <c r="E17" s="9"/>
      <c r="F17" s="9"/>
      <c r="G17" s="19"/>
      <c r="H17" s="9"/>
      <c r="I17" s="21" t="n">
        <v>-6405887</v>
      </c>
      <c r="J17" s="20"/>
      <c r="K17" s="23" t="n">
        <v>-7066522</v>
      </c>
      <c r="M17" s="23" t="n">
        <v>-7066522</v>
      </c>
      <c r="N17" s="23"/>
      <c r="O17" s="39" t="n">
        <v>-7066522</v>
      </c>
      <c r="Q17" s="10" t="n">
        <f aca="false">O17-I17</f>
        <v>-660635</v>
      </c>
    </row>
    <row r="18" customFormat="false" ht="18" hidden="false" customHeight="true" outlineLevel="0" collapsed="false">
      <c r="A18" s="17" t="s">
        <v>11</v>
      </c>
      <c r="C18" s="18"/>
      <c r="D18" s="9"/>
      <c r="E18" s="9"/>
      <c r="F18" s="9"/>
      <c r="G18" s="19"/>
      <c r="H18" s="9"/>
      <c r="I18" s="21" t="n">
        <v>-88018</v>
      </c>
      <c r="J18" s="20"/>
      <c r="K18" s="23" t="n">
        <v>-88018</v>
      </c>
      <c r="M18" s="23" t="n">
        <v>-88018</v>
      </c>
      <c r="N18" s="23"/>
      <c r="O18" s="39" t="n">
        <v>-88018</v>
      </c>
      <c r="Q18" s="10" t="n">
        <f aca="false">O18-I18</f>
        <v>0</v>
      </c>
    </row>
    <row r="19" customFormat="false" ht="18" hidden="false" customHeight="true" outlineLevel="0" collapsed="false">
      <c r="A19" s="17" t="s">
        <v>45</v>
      </c>
      <c r="C19" s="18"/>
      <c r="D19" s="9"/>
      <c r="E19" s="9"/>
      <c r="F19" s="9"/>
      <c r="G19" s="19"/>
      <c r="H19" s="9"/>
      <c r="I19" s="21" t="n">
        <v>-656</v>
      </c>
      <c r="J19" s="20"/>
      <c r="K19" s="23" t="n">
        <v>0</v>
      </c>
      <c r="M19" s="23" t="n">
        <v>0</v>
      </c>
      <c r="N19" s="23"/>
      <c r="O19" s="23" t="n">
        <v>0</v>
      </c>
      <c r="Q19" s="10" t="n">
        <f aca="false">O19-I19</f>
        <v>656</v>
      </c>
    </row>
    <row r="20" customFormat="false" ht="18" hidden="false" customHeight="true" outlineLevel="0" collapsed="false">
      <c r="A20" s="17" t="s">
        <v>12</v>
      </c>
      <c r="C20" s="18"/>
      <c r="D20" s="9"/>
      <c r="E20" s="9"/>
      <c r="F20" s="9"/>
      <c r="G20" s="19"/>
      <c r="H20" s="9"/>
      <c r="I20" s="21" t="n">
        <v>-159524</v>
      </c>
      <c r="J20" s="20"/>
      <c r="K20" s="23" t="n">
        <v>-95753</v>
      </c>
      <c r="M20" s="23" t="n">
        <v>-95753</v>
      </c>
      <c r="N20" s="23"/>
      <c r="O20" s="39" t="n">
        <v>-95753</v>
      </c>
      <c r="Q20" s="10" t="n">
        <f aca="false">O20-I20</f>
        <v>63771</v>
      </c>
    </row>
    <row r="21" customFormat="false" ht="18" hidden="true" customHeight="true" outlineLevel="0" collapsed="false">
      <c r="A21" s="17" t="s">
        <v>13</v>
      </c>
      <c r="C21" s="18"/>
      <c r="D21" s="9"/>
      <c r="E21" s="9"/>
      <c r="F21" s="9"/>
      <c r="G21" s="19"/>
      <c r="H21" s="9"/>
      <c r="I21" s="21" t="n">
        <f aca="false">+'[2]MTD Summary'!E9</f>
        <v>0</v>
      </c>
      <c r="J21" s="20"/>
      <c r="K21" s="23" t="n">
        <f aca="false">+'[2]MTD Summary'!G9</f>
        <v>0</v>
      </c>
      <c r="M21" s="23"/>
      <c r="N21" s="23"/>
      <c r="O21" s="23"/>
      <c r="Q21" s="10" t="n">
        <f aca="false">O21-I21</f>
        <v>0</v>
      </c>
    </row>
    <row r="22" customFormat="false" ht="18" hidden="false" customHeight="true" outlineLevel="0" collapsed="false">
      <c r="A22" s="17" t="s">
        <v>14</v>
      </c>
      <c r="C22" s="18"/>
      <c r="D22" s="9"/>
      <c r="E22" s="9"/>
      <c r="F22" s="9"/>
      <c r="G22" s="19"/>
      <c r="H22" s="9"/>
      <c r="I22" s="21" t="n">
        <v>-4900</v>
      </c>
      <c r="J22" s="20"/>
      <c r="K22" s="23" t="n">
        <v>-4900</v>
      </c>
      <c r="M22" s="23" t="n">
        <v>-4900</v>
      </c>
      <c r="N22" s="23"/>
      <c r="O22" s="39" t="n">
        <v>-4900</v>
      </c>
      <c r="Q22" s="10" t="n">
        <f aca="false">O22-I22</f>
        <v>0</v>
      </c>
    </row>
    <row r="23" customFormat="false" ht="18" hidden="false" customHeight="true" outlineLevel="0" collapsed="false">
      <c r="A23" s="17" t="s">
        <v>15</v>
      </c>
      <c r="C23" s="18"/>
      <c r="D23" s="9"/>
      <c r="E23" s="9"/>
      <c r="F23" s="9"/>
      <c r="G23" s="19"/>
      <c r="H23" s="9"/>
      <c r="I23" s="21" t="n">
        <v>-265000</v>
      </c>
      <c r="J23" s="20"/>
      <c r="K23" s="23" t="n">
        <v>-265000</v>
      </c>
      <c r="M23" s="23" t="n">
        <v>-265000</v>
      </c>
      <c r="N23" s="23"/>
      <c r="O23" s="39" t="n">
        <v>-265000</v>
      </c>
      <c r="Q23" s="10" t="n">
        <f aca="false">O23-I23</f>
        <v>0</v>
      </c>
    </row>
    <row r="24" customFormat="false" ht="18" hidden="false" customHeight="true" outlineLevel="0" collapsed="false">
      <c r="A24" s="17" t="s">
        <v>46</v>
      </c>
      <c r="C24" s="18"/>
      <c r="D24" s="9"/>
      <c r="E24" s="9"/>
      <c r="F24" s="9"/>
      <c r="G24" s="19"/>
      <c r="H24" s="9"/>
      <c r="I24" s="21" t="n">
        <v>0</v>
      </c>
      <c r="J24" s="20"/>
      <c r="K24" s="23"/>
      <c r="M24" s="23" t="n">
        <v>-2306259</v>
      </c>
      <c r="N24" s="23"/>
      <c r="O24" s="39" t="n">
        <v>-2215384</v>
      </c>
      <c r="Q24" s="10" t="n">
        <f aca="false">O24-I24</f>
        <v>-2215384</v>
      </c>
    </row>
    <row r="25" customFormat="false" ht="18" hidden="false" customHeight="true" outlineLevel="0" collapsed="false">
      <c r="A25" s="17"/>
      <c r="C25" s="18"/>
      <c r="D25" s="9"/>
      <c r="E25" s="9"/>
      <c r="F25" s="9"/>
      <c r="G25" s="19"/>
      <c r="H25" s="9"/>
      <c r="I25" s="21"/>
      <c r="J25" s="20"/>
      <c r="K25" s="23"/>
      <c r="M25" s="23"/>
      <c r="N25" s="23"/>
      <c r="O25" s="23"/>
    </row>
    <row r="26" customFormat="false" ht="18" hidden="false" customHeight="true" outlineLevel="0" collapsed="false">
      <c r="A26" s="17" t="s">
        <v>18</v>
      </c>
      <c r="C26" s="18"/>
      <c r="D26" s="9"/>
      <c r="E26" s="9"/>
      <c r="F26" s="9"/>
      <c r="G26" s="19"/>
      <c r="H26" s="9"/>
      <c r="I26" s="21" t="n">
        <v>-48000</v>
      </c>
      <c r="J26" s="20"/>
      <c r="K26" s="23" t="n">
        <v>-146000</v>
      </c>
      <c r="M26" s="23" t="n">
        <v>-146000</v>
      </c>
      <c r="N26" s="23"/>
      <c r="O26" s="39" t="n">
        <v>-146000</v>
      </c>
      <c r="Q26" s="10" t="n">
        <f aca="false">O26-I26</f>
        <v>-98000</v>
      </c>
    </row>
    <row r="27" customFormat="false" ht="18" hidden="false" customHeight="true" outlineLevel="0" collapsed="false">
      <c r="A27" s="17" t="s">
        <v>47</v>
      </c>
      <c r="C27" s="18"/>
      <c r="D27" s="9"/>
      <c r="E27" s="9"/>
      <c r="F27" s="9"/>
      <c r="G27" s="19"/>
      <c r="H27" s="9"/>
      <c r="I27" s="21" t="n">
        <v>-69000</v>
      </c>
      <c r="J27" s="20"/>
      <c r="K27" s="23" t="n">
        <v>-58000</v>
      </c>
      <c r="M27" s="23" t="n">
        <v>-80000</v>
      </c>
      <c r="N27" s="23"/>
      <c r="O27" s="39" t="n">
        <v>-80000</v>
      </c>
      <c r="Q27" s="10" t="n">
        <f aca="false">O27-I27</f>
        <v>-11000</v>
      </c>
    </row>
    <row r="28" customFormat="false" ht="18" hidden="false" customHeight="true" outlineLevel="0" collapsed="false">
      <c r="A28" s="17" t="s">
        <v>48</v>
      </c>
      <c r="C28" s="18"/>
      <c r="D28" s="9"/>
      <c r="E28" s="9"/>
      <c r="F28" s="9"/>
      <c r="G28" s="19"/>
      <c r="H28" s="9"/>
      <c r="I28" s="21" t="n">
        <v>-16000</v>
      </c>
      <c r="J28" s="20"/>
      <c r="K28" s="23" t="n">
        <v>-82000</v>
      </c>
      <c r="M28" s="23" t="n">
        <v>-62000</v>
      </c>
      <c r="N28" s="23"/>
      <c r="O28" s="39" t="n">
        <v>-61000</v>
      </c>
      <c r="Q28" s="10" t="n">
        <f aca="false">O28-I28</f>
        <v>-45000</v>
      </c>
    </row>
    <row r="29" customFormat="false" ht="18" hidden="false" customHeight="true" outlineLevel="0" collapsed="false">
      <c r="A29" s="17" t="s">
        <v>20</v>
      </c>
      <c r="C29" s="18"/>
      <c r="D29" s="9"/>
      <c r="E29" s="9"/>
      <c r="F29" s="9"/>
      <c r="G29" s="19"/>
      <c r="H29" s="9"/>
      <c r="I29" s="21" t="n">
        <v>-457000</v>
      </c>
      <c r="J29" s="20"/>
      <c r="K29" s="23" t="n">
        <v>-802000</v>
      </c>
      <c r="M29" s="23" t="n">
        <v>-807299</v>
      </c>
      <c r="N29" s="23"/>
      <c r="O29" s="39" t="n">
        <v>-478069</v>
      </c>
      <c r="Q29" s="10" t="n">
        <f aca="false">O29-I29</f>
        <v>-21069</v>
      </c>
    </row>
    <row r="30" customFormat="false" ht="18" hidden="false" customHeight="true" outlineLevel="0" collapsed="false">
      <c r="A30" s="17" t="s">
        <v>21</v>
      </c>
      <c r="C30" s="18"/>
      <c r="D30" s="9"/>
      <c r="E30" s="9"/>
      <c r="F30" s="9"/>
      <c r="G30" s="19"/>
      <c r="H30" s="9"/>
      <c r="I30" s="21" t="n">
        <v>-731000</v>
      </c>
      <c r="J30" s="20"/>
      <c r="K30" s="23" t="n">
        <v>-614000</v>
      </c>
      <c r="M30" s="23" t="n">
        <v>-654000</v>
      </c>
      <c r="N30" s="23"/>
      <c r="O30" s="39" t="n">
        <v>-753000</v>
      </c>
      <c r="Q30" s="10" t="n">
        <f aca="false">O30-I30</f>
        <v>-22000</v>
      </c>
    </row>
    <row r="31" customFormat="false" ht="18" hidden="false" customHeight="true" outlineLevel="0" collapsed="false">
      <c r="A31" s="17" t="s">
        <v>49</v>
      </c>
      <c r="C31" s="18"/>
      <c r="D31" s="9"/>
      <c r="E31" s="9"/>
      <c r="F31" s="9"/>
      <c r="G31" s="19"/>
      <c r="H31" s="9"/>
      <c r="I31" s="21" t="n">
        <v>-950000</v>
      </c>
      <c r="J31" s="20"/>
      <c r="K31" s="23" t="n">
        <v>-500000</v>
      </c>
      <c r="M31" s="23" t="n">
        <v>-500345</v>
      </c>
      <c r="N31" s="23"/>
      <c r="O31" s="39" t="n">
        <v>-500345</v>
      </c>
      <c r="Q31" s="10" t="n">
        <f aca="false">O31-I31</f>
        <v>449655</v>
      </c>
    </row>
    <row r="32" customFormat="false" ht="18" hidden="false" customHeight="true" outlineLevel="0" collapsed="false">
      <c r="A32" s="17" t="s">
        <v>23</v>
      </c>
      <c r="C32" s="18"/>
      <c r="D32" s="9"/>
      <c r="E32" s="9"/>
      <c r="F32" s="9"/>
      <c r="G32" s="19"/>
      <c r="H32" s="9"/>
      <c r="I32" s="21" t="n">
        <v>-871020</v>
      </c>
      <c r="J32" s="20"/>
      <c r="K32" s="23" t="n">
        <v>-871020</v>
      </c>
      <c r="M32" s="23" t="n">
        <v>-871020</v>
      </c>
      <c r="N32" s="23"/>
      <c r="O32" s="39" t="n">
        <v>-871020</v>
      </c>
      <c r="Q32" s="10" t="n">
        <f aca="false">O32-I32</f>
        <v>0</v>
      </c>
    </row>
    <row r="33" customFormat="false" ht="18" hidden="true" customHeight="true" outlineLevel="0" collapsed="false">
      <c r="A33" s="17" t="s">
        <v>24</v>
      </c>
      <c r="C33" s="18"/>
      <c r="D33" s="9"/>
      <c r="E33" s="9"/>
      <c r="F33" s="9"/>
      <c r="G33" s="19"/>
      <c r="H33" s="9"/>
      <c r="I33" s="21" t="n">
        <v>0</v>
      </c>
      <c r="J33" s="20"/>
      <c r="K33" s="23" t="n">
        <v>0</v>
      </c>
      <c r="M33" s="23"/>
      <c r="N33" s="23"/>
      <c r="O33" s="23"/>
      <c r="Q33" s="10" t="n">
        <f aca="false">O33-I33</f>
        <v>0</v>
      </c>
    </row>
    <row r="34" customFormat="false" ht="18" hidden="true" customHeight="true" outlineLevel="0" collapsed="false">
      <c r="A34" s="17" t="s">
        <v>25</v>
      </c>
      <c r="C34" s="18"/>
      <c r="D34" s="9"/>
      <c r="E34" s="9"/>
      <c r="F34" s="9"/>
      <c r="G34" s="19"/>
      <c r="H34" s="9"/>
      <c r="I34" s="21" t="n">
        <f aca="false">+'[2]MTD Summary'!E37</f>
        <v>0</v>
      </c>
      <c r="J34" s="20"/>
      <c r="K34" s="23" t="n">
        <f aca="false">+'[2]MTD Summary'!G37</f>
        <v>0</v>
      </c>
      <c r="M34" s="23"/>
      <c r="N34" s="23"/>
      <c r="O34" s="23"/>
      <c r="Q34" s="10" t="n">
        <f aca="false">O34-I34</f>
        <v>0</v>
      </c>
    </row>
    <row r="35" customFormat="false" ht="18" hidden="true" customHeight="true" outlineLevel="0" collapsed="false">
      <c r="A35" s="17" t="s">
        <v>26</v>
      </c>
      <c r="C35" s="18"/>
      <c r="D35" s="9"/>
      <c r="E35" s="9"/>
      <c r="F35" s="9"/>
      <c r="G35" s="19"/>
      <c r="H35" s="9"/>
      <c r="I35" s="21" t="n">
        <f aca="false">+'[2]MTD Summary'!E38</f>
        <v>0</v>
      </c>
      <c r="J35" s="20"/>
      <c r="K35" s="23" t="n">
        <f aca="false">+'[2]MTD Summary'!G38</f>
        <v>0</v>
      </c>
      <c r="M35" s="23"/>
      <c r="N35" s="23"/>
      <c r="O35" s="23"/>
      <c r="Q35" s="10" t="n">
        <f aca="false">O35-I35</f>
        <v>0</v>
      </c>
    </row>
    <row r="36" customFormat="false" ht="18" hidden="true" customHeight="true" outlineLevel="0" collapsed="false">
      <c r="A36" s="17" t="s">
        <v>27</v>
      </c>
      <c r="C36" s="18"/>
      <c r="D36" s="9"/>
      <c r="E36" s="9"/>
      <c r="F36" s="9"/>
      <c r="G36" s="19"/>
      <c r="H36" s="9"/>
      <c r="I36" s="21" t="n">
        <v>0</v>
      </c>
      <c r="J36" s="20"/>
      <c r="K36" s="23" t="n">
        <v>0</v>
      </c>
      <c r="M36" s="23"/>
      <c r="N36" s="23"/>
      <c r="O36" s="23"/>
      <c r="Q36" s="10" t="n">
        <f aca="false">O36-I36</f>
        <v>0</v>
      </c>
    </row>
    <row r="37" customFormat="false" ht="18" hidden="false" customHeight="true" outlineLevel="0" collapsed="false">
      <c r="A37" s="17" t="s">
        <v>41</v>
      </c>
      <c r="G37" s="25"/>
      <c r="H37" s="9"/>
      <c r="I37" s="26" t="n">
        <v>-327000</v>
      </c>
      <c r="J37" s="20"/>
      <c r="K37" s="26" t="n">
        <v>-201000</v>
      </c>
      <c r="M37" s="23" t="n">
        <v>-184000</v>
      </c>
      <c r="N37" s="23"/>
      <c r="O37" s="39" t="n">
        <v>-150000</v>
      </c>
      <c r="Q37" s="10" t="n">
        <f aca="false">O37-I37</f>
        <v>177000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I38" s="21"/>
      <c r="J38" s="20"/>
      <c r="K38" s="23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I39" s="21" t="n">
        <v>-3851000</v>
      </c>
      <c r="J39" s="20"/>
      <c r="K39" s="23" t="n">
        <v>-4292000</v>
      </c>
      <c r="M39" s="23" t="n">
        <v>-4291827</v>
      </c>
      <c r="N39" s="23"/>
      <c r="O39" s="39" t="n">
        <v>-4291827</v>
      </c>
      <c r="Q39" s="10" t="n">
        <f aca="false">O39-I39</f>
        <v>-440827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I40" s="21" t="n">
        <v>-2000000</v>
      </c>
      <c r="J40" s="20"/>
      <c r="K40" s="23" t="n">
        <v>-1800000</v>
      </c>
      <c r="M40" s="23" t="n">
        <v>-2250000</v>
      </c>
      <c r="N40" s="23"/>
      <c r="O40" s="39" t="n">
        <v>-2000000</v>
      </c>
      <c r="Q40" s="10" t="n">
        <f aca="false">O40-I40</f>
        <v>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I41" s="21" t="n">
        <v>-1136308</v>
      </c>
      <c r="J41" s="20"/>
      <c r="K41" s="23" t="n">
        <v>-1136308</v>
      </c>
      <c r="M41" s="23" t="n">
        <v>-1136308</v>
      </c>
      <c r="N41" s="23"/>
      <c r="O41" s="39" t="n">
        <v>-336308</v>
      </c>
      <c r="Q41" s="10" t="n">
        <f aca="false">O41-I41</f>
        <v>800000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I42" s="21" t="n">
        <v>-85805</v>
      </c>
      <c r="J42" s="20"/>
      <c r="K42" s="23" t="n">
        <v>-83100</v>
      </c>
      <c r="M42" s="23" t="n">
        <v>-85805</v>
      </c>
      <c r="N42" s="23"/>
      <c r="O42" s="39" t="n">
        <v>-85805</v>
      </c>
      <c r="Q42" s="10" t="n">
        <f aca="false">O42-I42</f>
        <v>0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I43" s="21" t="n">
        <v>-140000</v>
      </c>
      <c r="J43" s="20"/>
      <c r="K43" s="23" t="n">
        <v>-139999</v>
      </c>
      <c r="M43" s="23" t="n">
        <v>-139999</v>
      </c>
      <c r="N43" s="23"/>
      <c r="O43" s="39" t="n">
        <v>-139999</v>
      </c>
      <c r="Q43" s="10" t="n">
        <f aca="false">O43-I43</f>
        <v>1</v>
      </c>
    </row>
    <row r="44" customFormat="false" ht="18" hidden="false" customHeight="true" outlineLevel="0" collapsed="false">
      <c r="A44" s="17"/>
      <c r="C44" s="18"/>
      <c r="D44" s="9"/>
      <c r="E44" s="9"/>
      <c r="F44" s="9"/>
      <c r="G44" s="19"/>
      <c r="H44" s="9"/>
      <c r="I44" s="21"/>
      <c r="J44" s="20"/>
      <c r="K44" s="23"/>
      <c r="M44" s="23"/>
      <c r="N44" s="23"/>
      <c r="O44" s="23"/>
    </row>
    <row r="45" customFormat="false" ht="18" hidden="false" customHeight="true" outlineLevel="0" collapsed="false">
      <c r="A45" s="17" t="s">
        <v>34</v>
      </c>
      <c r="G45" s="25"/>
      <c r="H45" s="9"/>
      <c r="I45" s="23" t="n">
        <v>-13093000</v>
      </c>
      <c r="J45" s="20"/>
      <c r="K45" s="23" t="n">
        <v>-14749000</v>
      </c>
      <c r="M45" s="23" t="n">
        <v>-14922000</v>
      </c>
      <c r="N45" s="23"/>
      <c r="O45" s="39" t="n">
        <v>-14871000</v>
      </c>
      <c r="Q45" s="10" t="n">
        <f aca="false">O45-I45</f>
        <v>-1778000</v>
      </c>
    </row>
    <row r="46" customFormat="false" ht="18" hidden="false" customHeight="true" outlineLevel="0" collapsed="false">
      <c r="A46" s="17" t="s">
        <v>50</v>
      </c>
      <c r="G46" s="25"/>
      <c r="H46" s="9"/>
      <c r="I46" s="23" t="n">
        <v>0</v>
      </c>
      <c r="J46" s="20"/>
      <c r="K46" s="23" t="n">
        <v>-420000</v>
      </c>
      <c r="M46" s="23" t="n">
        <v>-554000</v>
      </c>
      <c r="N46" s="23"/>
      <c r="O46" s="39" t="n">
        <v>-561000</v>
      </c>
      <c r="Q46" s="10" t="n">
        <f aca="false">O46-I46</f>
        <v>-561000</v>
      </c>
    </row>
    <row r="47" customFormat="false" ht="18" hidden="false" customHeight="true" outlineLevel="0" collapsed="false">
      <c r="A47" s="17" t="s">
        <v>36</v>
      </c>
      <c r="G47" s="25"/>
      <c r="H47" s="9"/>
      <c r="I47" s="23" t="n">
        <v>-38359000</v>
      </c>
      <c r="J47" s="20"/>
      <c r="K47" s="23" t="n">
        <v>-36966000</v>
      </c>
      <c r="M47" s="23" t="n">
        <v>-37767000</v>
      </c>
      <c r="N47" s="23"/>
      <c r="O47" s="39" t="n">
        <v>-37464000</v>
      </c>
      <c r="Q47" s="10" t="n">
        <f aca="false">O47-I47</f>
        <v>895000</v>
      </c>
    </row>
    <row r="48" customFormat="false" ht="18" hidden="false" customHeight="true" outlineLevel="0" collapsed="false">
      <c r="A48" s="17" t="s">
        <v>37</v>
      </c>
      <c r="G48" s="25"/>
      <c r="H48" s="9"/>
      <c r="I48" s="23" t="n">
        <v>-1346000</v>
      </c>
      <c r="J48" s="20"/>
      <c r="K48" s="23" t="n">
        <v>-1658000</v>
      </c>
      <c r="M48" s="23" t="n">
        <v>-1542000</v>
      </c>
      <c r="N48" s="23"/>
      <c r="O48" s="39" t="n">
        <v>-1734000</v>
      </c>
      <c r="Q48" s="10" t="n">
        <f aca="false">O48-I48</f>
        <v>-388000</v>
      </c>
    </row>
    <row r="49" customFormat="false" ht="18" hidden="false" customHeight="true" outlineLevel="0" collapsed="false">
      <c r="A49" s="17" t="s">
        <v>38</v>
      </c>
      <c r="G49" s="25"/>
      <c r="H49" s="9"/>
      <c r="I49" s="23" t="n">
        <v>-1278000</v>
      </c>
      <c r="J49" s="20"/>
      <c r="K49" s="23" t="n">
        <v>-1558000</v>
      </c>
      <c r="M49" s="23" t="n">
        <v>-1412000</v>
      </c>
      <c r="N49" s="23"/>
      <c r="O49" s="39" t="n">
        <v>-1333000</v>
      </c>
      <c r="Q49" s="10" t="n">
        <f aca="false">O49-I49</f>
        <v>-55000</v>
      </c>
    </row>
    <row r="50" customFormat="false" ht="18" hidden="false" customHeight="true" outlineLevel="0" collapsed="false">
      <c r="A50" s="17" t="s">
        <v>51</v>
      </c>
      <c r="G50" s="25"/>
      <c r="H50" s="9"/>
      <c r="I50" s="23" t="n">
        <v>-1235000</v>
      </c>
      <c r="J50" s="20"/>
      <c r="K50" s="23" t="n">
        <v>-1199000</v>
      </c>
      <c r="M50" s="23" t="n">
        <v>-1199000</v>
      </c>
      <c r="N50" s="23"/>
      <c r="O50" s="39" t="n">
        <v>-1199000</v>
      </c>
      <c r="Q50" s="10" t="n">
        <f aca="false">O50-I50</f>
        <v>36000</v>
      </c>
    </row>
    <row r="51" customFormat="false" ht="18" hidden="true" customHeight="true" outlineLevel="0" collapsed="false">
      <c r="A51" s="17" t="s">
        <v>39</v>
      </c>
      <c r="G51" s="25"/>
      <c r="H51" s="9"/>
      <c r="I51" s="23" t="n">
        <v>0</v>
      </c>
      <c r="J51" s="20"/>
      <c r="K51" s="23" t="n">
        <v>0</v>
      </c>
      <c r="M51" s="23"/>
      <c r="N51" s="23"/>
      <c r="O51" s="23"/>
      <c r="P51" s="0" t="s">
        <v>52</v>
      </c>
      <c r="Q51" s="10" t="n">
        <f aca="false">O51-I51</f>
        <v>0</v>
      </c>
    </row>
    <row r="52" customFormat="false" ht="18" hidden="false" customHeight="true" outlineLevel="0" collapsed="false">
      <c r="A52" s="17" t="s">
        <v>40</v>
      </c>
      <c r="G52" s="25"/>
      <c r="H52" s="9"/>
      <c r="I52" s="26" t="n">
        <v>-2572000</v>
      </c>
      <c r="J52" s="20"/>
      <c r="K52" s="26" t="n">
        <v>-3450000</v>
      </c>
      <c r="M52" s="23" t="n">
        <v>-3450000</v>
      </c>
      <c r="N52" s="23"/>
      <c r="O52" s="39" t="n">
        <v>-3450000</v>
      </c>
      <c r="Q52" s="10" t="n">
        <f aca="false">O52-I52</f>
        <v>-878000</v>
      </c>
    </row>
    <row r="53" customFormat="false" ht="18" hidden="false" customHeight="true" outlineLevel="0" collapsed="false">
      <c r="A53" s="17" t="s">
        <v>53</v>
      </c>
      <c r="G53" s="25"/>
      <c r="H53" s="9"/>
      <c r="I53" s="26" t="n">
        <v>-870000</v>
      </c>
      <c r="J53" s="20"/>
      <c r="K53" s="26" t="n">
        <v>0</v>
      </c>
      <c r="M53" s="23" t="n">
        <v>0</v>
      </c>
      <c r="N53" s="23"/>
      <c r="O53" s="23" t="n">
        <v>0</v>
      </c>
      <c r="Q53" s="10" t="n">
        <f aca="false">O53-I53</f>
        <v>870000</v>
      </c>
    </row>
    <row r="54" customFormat="false" ht="18" hidden="false" customHeight="true" outlineLevel="0" collapsed="false">
      <c r="A54" s="17"/>
      <c r="G54" s="25"/>
      <c r="H54" s="9"/>
      <c r="I54" s="26"/>
      <c r="J54" s="20"/>
      <c r="K54" s="26"/>
      <c r="M54" s="23"/>
      <c r="N54" s="23"/>
      <c r="O54" s="23"/>
    </row>
    <row r="55" customFormat="false" ht="18" hidden="false" customHeight="true" outlineLevel="0" collapsed="false">
      <c r="A55" s="17" t="s">
        <v>54</v>
      </c>
      <c r="G55" s="25"/>
      <c r="H55" s="9"/>
      <c r="I55" s="26" t="n">
        <v>-302850</v>
      </c>
      <c r="J55" s="20"/>
      <c r="K55" s="26" t="n">
        <v>-359655</v>
      </c>
      <c r="M55" s="23" t="n">
        <v>-327046</v>
      </c>
      <c r="N55" s="23"/>
      <c r="O55" s="39" t="n">
        <v>-327046</v>
      </c>
      <c r="Q55" s="10" t="n">
        <f aca="false">O55-I55</f>
        <v>-24196</v>
      </c>
    </row>
    <row r="56" customFormat="false" ht="18" hidden="false" customHeight="true" outlineLevel="0" collapsed="false">
      <c r="A56" s="17"/>
      <c r="G56" s="25"/>
      <c r="H56" s="9"/>
      <c r="I56" s="26"/>
      <c r="J56" s="20"/>
      <c r="K56" s="26"/>
      <c r="M56" s="23"/>
      <c r="N56" s="23"/>
      <c r="O56" s="23"/>
    </row>
    <row r="57" customFormat="false" ht="18" hidden="false" customHeight="true" outlineLevel="0" collapsed="false">
      <c r="A57" s="17" t="s">
        <v>55</v>
      </c>
      <c r="G57" s="25"/>
      <c r="H57" s="9"/>
      <c r="I57" s="26" t="n">
        <v>-1000000</v>
      </c>
      <c r="J57" s="20"/>
      <c r="K57" s="26" t="n">
        <v>-1000000</v>
      </c>
      <c r="M57" s="23" t="n">
        <v>-1000000</v>
      </c>
      <c r="N57" s="23"/>
      <c r="O57" s="39" t="n">
        <v>-1000000</v>
      </c>
      <c r="Q57" s="10" t="n">
        <f aca="false">O57-I57</f>
        <v>0</v>
      </c>
    </row>
    <row r="58" customFormat="false" ht="18" hidden="false" customHeight="true" outlineLevel="0" collapsed="false">
      <c r="A58" s="17"/>
      <c r="G58" s="25"/>
      <c r="H58" s="9"/>
      <c r="I58" s="26"/>
      <c r="J58" s="20"/>
      <c r="K58" s="26"/>
      <c r="M58" s="23"/>
      <c r="N58" s="23"/>
      <c r="O58" s="23"/>
    </row>
    <row r="59" customFormat="false" ht="18" hidden="false" customHeight="true" outlineLevel="0" collapsed="false">
      <c r="A59" s="17" t="s">
        <v>56</v>
      </c>
      <c r="G59" s="25"/>
      <c r="H59" s="9"/>
      <c r="I59" s="26" t="n">
        <v>-740000</v>
      </c>
      <c r="J59" s="20"/>
      <c r="K59" s="26" t="n">
        <v>-817552</v>
      </c>
      <c r="M59" s="23" t="n">
        <v>-708134</v>
      </c>
      <c r="N59" s="23"/>
      <c r="O59" s="23" t="n">
        <v>-708134</v>
      </c>
      <c r="P59" s="0" t="s">
        <v>52</v>
      </c>
      <c r="Q59" s="10" t="n">
        <f aca="false">O59-I59</f>
        <v>31866</v>
      </c>
    </row>
    <row r="60" customFormat="false" ht="18" hidden="false" customHeight="true" outlineLevel="0" collapsed="false">
      <c r="A60" s="17" t="s">
        <v>57</v>
      </c>
      <c r="G60" s="25"/>
      <c r="H60" s="9"/>
      <c r="I60" s="26" t="n">
        <v>-345000</v>
      </c>
      <c r="J60" s="20"/>
      <c r="K60" s="26" t="n">
        <v>-301061</v>
      </c>
      <c r="M60" s="23" t="n">
        <v>-806940</v>
      </c>
      <c r="N60" s="23"/>
      <c r="O60" s="23" t="n">
        <v>-806940</v>
      </c>
      <c r="P60" s="0" t="s">
        <v>52</v>
      </c>
      <c r="Q60" s="10" t="n">
        <f aca="false">O60-I60</f>
        <v>-461940</v>
      </c>
    </row>
    <row r="61" customFormat="false" ht="12.75" hidden="false" customHeight="false" outlineLevel="0" collapsed="false">
      <c r="H61" s="9"/>
      <c r="I61" s="40"/>
      <c r="J61" s="28"/>
      <c r="K61" s="40"/>
      <c r="M61" s="41"/>
      <c r="N61" s="0"/>
      <c r="O61" s="41"/>
      <c r="Q61" s="40"/>
    </row>
    <row r="62" customFormat="false" ht="7.5" hidden="false" customHeight="true" outlineLevel="0" collapsed="false">
      <c r="H62" s="9"/>
      <c r="I62" s="42"/>
      <c r="J62" s="30"/>
      <c r="K62" s="43"/>
      <c r="N62" s="0"/>
    </row>
    <row r="63" customFormat="false" ht="16.5" hidden="false" customHeight="false" outlineLevel="0" collapsed="false">
      <c r="G63" s="19"/>
      <c r="H63" s="9"/>
      <c r="I63" s="44" t="n">
        <f aca="false">SUM(I11:I60)</f>
        <v>-121305614</v>
      </c>
      <c r="J63" s="1"/>
      <c r="K63" s="44" t="n">
        <f aca="false">SUM(K11:K60)</f>
        <v>-122132949</v>
      </c>
      <c r="M63" s="45" t="n">
        <f aca="false">SUM(M11:M60)</f>
        <v>-126132236</v>
      </c>
      <c r="N63" s="0"/>
      <c r="O63" s="45" t="n">
        <f aca="false">SUM(O11:O60)</f>
        <v>-124492131</v>
      </c>
      <c r="Q63" s="44" t="n">
        <f aca="false">SUM(Q11:Q60)</f>
        <v>-3186517</v>
      </c>
    </row>
    <row r="64" customFormat="false" ht="13.5" hidden="false" customHeight="false" outlineLevel="0" collapsed="false">
      <c r="G64" s="19"/>
      <c r="H64" s="9"/>
      <c r="I64" s="46"/>
      <c r="J64" s="20"/>
      <c r="K64" s="47"/>
    </row>
    <row r="65" customFormat="false" ht="12.75" hidden="false" customHeight="false" outlineLevel="0" collapsed="false">
      <c r="A65" s="48" t="s">
        <v>58</v>
      </c>
      <c r="G65" s="19"/>
      <c r="J65" s="1"/>
      <c r="K65" s="34"/>
    </row>
    <row r="66" customFormat="false" ht="12.75" hidden="false" customHeight="false" outlineLevel="0" collapsed="false">
      <c r="G66" s="19"/>
      <c r="H66" s="9"/>
      <c r="I66" s="20"/>
      <c r="J66" s="20"/>
      <c r="K66" s="21"/>
    </row>
    <row r="67" customFormat="false" ht="12.75" hidden="false" customHeight="false" outlineLevel="0" collapsed="false">
      <c r="J67" s="1"/>
      <c r="K67" s="35"/>
    </row>
    <row r="68" customFormat="false" ht="12.75" hidden="false" customHeight="false" outlineLevel="0" collapsed="false">
      <c r="J68" s="1"/>
      <c r="K68" s="35"/>
    </row>
    <row r="69" customFormat="false" ht="12.75" hidden="false" customHeight="false" outlineLevel="0" collapsed="false">
      <c r="M69" s="35"/>
      <c r="N69" s="35"/>
      <c r="O69" s="35"/>
    </row>
    <row r="70" customFormat="false" ht="12.75" hidden="false" customHeight="false" outlineLevel="0" collapsed="false">
      <c r="M70" s="35"/>
      <c r="N70" s="35"/>
      <c r="O70" s="35"/>
    </row>
    <row r="71" customFormat="false" ht="12.75" hidden="false" customHeight="false" outlineLevel="0" collapsed="false">
      <c r="M71" s="35"/>
      <c r="N71" s="35"/>
      <c r="O71" s="35"/>
    </row>
    <row r="72" customFormat="false" ht="12.75" hidden="false" customHeight="false" outlineLevel="0" collapsed="false">
      <c r="M72" s="35"/>
      <c r="N72" s="35"/>
      <c r="O72" s="35"/>
    </row>
    <row r="73" customFormat="false" ht="12.75" hidden="false" customHeight="false" outlineLevel="0" collapsed="false">
      <c r="M73" s="35"/>
      <c r="N73" s="35"/>
      <c r="O73" s="35"/>
    </row>
    <row r="74" customFormat="false" ht="12.75" hidden="false" customHeight="false" outlineLevel="0" collapsed="false">
      <c r="M74" s="35"/>
      <c r="N74" s="35"/>
      <c r="O74" s="35"/>
    </row>
  </sheetData>
  <printOptions headings="false" gridLines="false" gridLinesSet="true" horizontalCentered="false" verticalCentered="false"/>
  <pageMargins left="0.65" right="0.509722222222222" top="0.3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:F1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14.56"/>
    <col collapsed="false" customWidth="true" hidden="false" outlineLevel="0" max="10" min="10" style="0" width="14.28"/>
    <col collapsed="false" customWidth="true" hidden="false" outlineLevel="0" max="11" min="11" style="0" width="14.56"/>
    <col collapsed="false" customWidth="true" hidden="false" outlineLevel="0" max="12" min="12" style="1" width="0.99"/>
    <col collapsed="false" customWidth="true" hidden="true" outlineLevel="0" max="13" min="13" style="2" width="14.85"/>
    <col collapsed="false" customWidth="true" hidden="false" outlineLevel="0" max="14" min="14" style="2" width="2.56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59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36515</v>
      </c>
      <c r="N10" s="37"/>
      <c r="O10" s="37" t="n">
        <v>36567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-308146</v>
      </c>
      <c r="Q11" s="10" t="n">
        <f aca="false">O11-K11</f>
        <v>0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-8298592</v>
      </c>
      <c r="Q12" s="10" t="n">
        <f aca="false">O12-K12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-32802323</v>
      </c>
      <c r="N13" s="23"/>
      <c r="O13" s="23" t="n">
        <v>-32639994</v>
      </c>
      <c r="Q13" s="10" t="n">
        <f aca="false">O13-K13</f>
        <v>0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23"/>
      <c r="N14" s="23"/>
      <c r="O14" s="50" t="n">
        <f aca="false">SUM(O11:O13)</f>
        <v>-41246732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  <c r="O15" s="23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-7066522</v>
      </c>
      <c r="N16" s="23"/>
      <c r="O16" s="23" t="n">
        <v>-7066522</v>
      </c>
      <c r="Q16" s="10" t="n">
        <f aca="false">O16-K16</f>
        <v>-553670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J19" s="20"/>
      <c r="K19" s="21" t="n">
        <v>-95753</v>
      </c>
      <c r="L19" s="0"/>
      <c r="M19" s="23" t="n">
        <v>-95753</v>
      </c>
      <c r="N19" s="23"/>
      <c r="O19" s="23" t="n">
        <v>-95753</v>
      </c>
      <c r="Q19" s="10" t="n">
        <f aca="false">O19-K19</f>
        <v>0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-265000</v>
      </c>
      <c r="Q21" s="10" t="n">
        <f aca="false">O21-K21</f>
        <v>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-2215384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23"/>
      <c r="N23" s="23"/>
      <c r="O23" s="50" t="n">
        <f aca="false">SUM(O16:O22)</f>
        <v>-7520193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  <c r="O24" s="23"/>
    </row>
    <row r="25" customFormat="false" ht="18" hidden="tru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-146000</v>
      </c>
      <c r="Q25" s="10" t="n">
        <f aca="false">O25-K25</f>
        <v>0</v>
      </c>
    </row>
    <row r="26" customFormat="false" ht="18" hidden="tru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-80000</v>
      </c>
      <c r="N26" s="23"/>
      <c r="O26" s="23" t="n">
        <v>-128000</v>
      </c>
      <c r="Q26" s="10" t="n">
        <f aca="false">O26-K26</f>
        <v>0</v>
      </c>
    </row>
    <row r="27" customFormat="false" ht="18" hidden="tru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-61000</v>
      </c>
      <c r="N27" s="23"/>
      <c r="O27" s="23" t="n">
        <v>-10000</v>
      </c>
      <c r="Q27" s="10" t="n">
        <f aca="false">O27-K27</f>
        <v>0</v>
      </c>
    </row>
    <row r="28" customFormat="false" ht="18" hidden="tru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-478069</v>
      </c>
      <c r="N28" s="23"/>
      <c r="O28" s="23" t="n">
        <v>-461332</v>
      </c>
      <c r="Q28" s="10" t="n">
        <f aca="false">O28-K28</f>
        <v>0</v>
      </c>
    </row>
    <row r="29" customFormat="false" ht="18" hidden="tru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-753000</v>
      </c>
      <c r="N29" s="23"/>
      <c r="O29" s="23" t="n">
        <v>-731000</v>
      </c>
      <c r="Q29" s="10" t="n">
        <f aca="false">O29-K29</f>
        <v>0</v>
      </c>
    </row>
    <row r="30" customFormat="false" ht="18" hidden="tru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-500345</v>
      </c>
      <c r="Q30" s="10" t="n">
        <f aca="false">O30-K30</f>
        <v>0</v>
      </c>
    </row>
    <row r="31" customFormat="false" ht="18" hidden="tru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-871020</v>
      </c>
      <c r="Q31" s="10" t="n">
        <f aca="false">O31-K31</f>
        <v>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tru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-150000</v>
      </c>
      <c r="N36" s="23"/>
      <c r="O36" s="23" t="n">
        <v>-114000</v>
      </c>
      <c r="Q36" s="10" t="n">
        <f aca="false">O36-K36</f>
        <v>0</v>
      </c>
    </row>
    <row r="37" customFormat="false" ht="18" hidden="true" customHeight="true" outlineLevel="0" collapsed="false">
      <c r="A37" s="17"/>
      <c r="C37" s="18"/>
      <c r="D37" s="9"/>
      <c r="E37" s="9"/>
      <c r="F37" s="9"/>
      <c r="G37" s="19"/>
      <c r="H37" s="9"/>
      <c r="J37" s="20"/>
      <c r="K37" s="21"/>
      <c r="L37" s="0"/>
      <c r="M37" s="23"/>
      <c r="N37" s="23"/>
      <c r="O37" s="23"/>
    </row>
    <row r="38" customFormat="false" ht="18" hidden="true" customHeight="true" outlineLevel="0" collapsed="false">
      <c r="A38" s="17" t="s">
        <v>32</v>
      </c>
      <c r="C38" s="18"/>
      <c r="D38" s="9"/>
      <c r="E38" s="9"/>
      <c r="F38" s="9"/>
      <c r="G38" s="19"/>
      <c r="H38" s="9"/>
      <c r="J38" s="20"/>
      <c r="K38" s="21" t="n">
        <v>-3169056</v>
      </c>
      <c r="L38" s="0"/>
      <c r="M38" s="23" t="n">
        <v>-4291827</v>
      </c>
      <c r="N38" s="23"/>
      <c r="O38" s="23" t="n">
        <v>-3169056</v>
      </c>
      <c r="Q38" s="10" t="n">
        <f aca="false">O38-K38</f>
        <v>0</v>
      </c>
    </row>
    <row r="39" customFormat="false" ht="18" hidden="true" customHeight="true" outlineLevel="0" collapsed="false">
      <c r="A39" s="17" t="s">
        <v>28</v>
      </c>
      <c r="C39" s="18"/>
      <c r="D39" s="9"/>
      <c r="E39" s="9"/>
      <c r="F39" s="9"/>
      <c r="G39" s="19"/>
      <c r="H39" s="9"/>
      <c r="J39" s="20"/>
      <c r="K39" s="21" t="n">
        <v>-200000</v>
      </c>
      <c r="L39" s="0"/>
      <c r="M39" s="23" t="n">
        <v>-2000000</v>
      </c>
      <c r="N39" s="23"/>
      <c r="O39" s="23" t="n">
        <v>-200000</v>
      </c>
      <c r="Q39" s="10" t="n">
        <f aca="false">O39-K39</f>
        <v>0</v>
      </c>
    </row>
    <row r="40" customFormat="false" ht="18" hidden="true" customHeight="true" outlineLevel="0" collapsed="false">
      <c r="A40" s="17" t="s">
        <v>29</v>
      </c>
      <c r="C40" s="18"/>
      <c r="D40" s="9"/>
      <c r="E40" s="9"/>
      <c r="F40" s="9"/>
      <c r="G40" s="19"/>
      <c r="H40" s="9"/>
      <c r="J40" s="20"/>
      <c r="K40" s="21" t="n">
        <v>-336308</v>
      </c>
      <c r="L40" s="0"/>
      <c r="M40" s="23" t="n">
        <v>-336308</v>
      </c>
      <c r="N40" s="23"/>
      <c r="O40" s="23" t="n">
        <v>-336308</v>
      </c>
      <c r="Q40" s="10" t="n">
        <f aca="false">O40-K40</f>
        <v>0</v>
      </c>
    </row>
    <row r="41" customFormat="false" ht="18" hidden="true" customHeight="true" outlineLevel="0" collapsed="false">
      <c r="A41" s="17" t="s">
        <v>31</v>
      </c>
      <c r="C41" s="18"/>
      <c r="D41" s="9"/>
      <c r="E41" s="9"/>
      <c r="F41" s="9"/>
      <c r="G41" s="19"/>
      <c r="H41" s="9"/>
      <c r="J41" s="20"/>
      <c r="K41" s="21" t="n">
        <v>-85805</v>
      </c>
      <c r="L41" s="0"/>
      <c r="M41" s="23" t="n">
        <v>-85805</v>
      </c>
      <c r="N41" s="23"/>
      <c r="O41" s="23" t="n">
        <v>-85805</v>
      </c>
      <c r="Q41" s="10" t="n">
        <f aca="false">O41-K41</f>
        <v>0</v>
      </c>
    </row>
    <row r="42" customFormat="false" ht="18" hidden="true" customHeight="true" outlineLevel="0" collapsed="false">
      <c r="A42" s="17" t="s">
        <v>33</v>
      </c>
      <c r="C42" s="18"/>
      <c r="D42" s="9"/>
      <c r="E42" s="9"/>
      <c r="F42" s="9"/>
      <c r="G42" s="19"/>
      <c r="H42" s="9"/>
      <c r="J42" s="20"/>
      <c r="K42" s="21" t="n">
        <v>-139999</v>
      </c>
      <c r="L42" s="0"/>
      <c r="M42" s="23" t="n">
        <v>-139999</v>
      </c>
      <c r="N42" s="23"/>
      <c r="O42" s="23" t="n">
        <v>-139999</v>
      </c>
      <c r="Q42" s="10" t="n">
        <f aca="false">O42-K42</f>
        <v>0</v>
      </c>
    </row>
    <row r="43" customFormat="false" ht="18" hidden="true" customHeight="true" outlineLevel="0" collapsed="false">
      <c r="A43" s="17"/>
      <c r="C43" s="18"/>
      <c r="D43" s="9"/>
      <c r="E43" s="9"/>
      <c r="F43" s="9"/>
      <c r="G43" s="19"/>
      <c r="H43" s="9"/>
      <c r="J43" s="20"/>
      <c r="K43" s="21"/>
      <c r="L43" s="0"/>
      <c r="M43" s="23"/>
      <c r="N43" s="23"/>
      <c r="O43" s="23"/>
    </row>
    <row r="44" customFormat="false" ht="18" hidden="true" customHeight="true" outlineLevel="0" collapsed="false">
      <c r="A44" s="17" t="s">
        <v>34</v>
      </c>
      <c r="G44" s="25"/>
      <c r="H44" s="9"/>
      <c r="J44" s="20"/>
      <c r="K44" s="23" t="n">
        <v>-13127000</v>
      </c>
      <c r="L44" s="0"/>
      <c r="M44" s="23" t="n">
        <v>-14871000</v>
      </c>
      <c r="N44" s="23"/>
      <c r="O44" s="23" t="n">
        <v>-13127000</v>
      </c>
      <c r="Q44" s="10" t="n">
        <f aca="false">O44-K44</f>
        <v>0</v>
      </c>
    </row>
    <row r="45" customFormat="false" ht="18" hidden="true" customHeight="true" outlineLevel="0" collapsed="false">
      <c r="A45" s="17" t="s">
        <v>50</v>
      </c>
      <c r="G45" s="25"/>
      <c r="H45" s="9"/>
      <c r="J45" s="20"/>
      <c r="K45" s="23" t="n">
        <v>-883000</v>
      </c>
      <c r="L45" s="0"/>
      <c r="M45" s="23" t="n">
        <v>-561000</v>
      </c>
      <c r="N45" s="23"/>
      <c r="O45" s="23" t="n">
        <v>-883000</v>
      </c>
      <c r="Q45" s="10" t="n">
        <f aca="false">O45-K45</f>
        <v>0</v>
      </c>
    </row>
    <row r="46" customFormat="false" ht="18" hidden="true" customHeight="true" outlineLevel="0" collapsed="false">
      <c r="A46" s="17" t="s">
        <v>36</v>
      </c>
      <c r="G46" s="25"/>
      <c r="H46" s="9"/>
      <c r="J46" s="20"/>
      <c r="K46" s="23" t="n">
        <v>-35239000</v>
      </c>
      <c r="L46" s="0"/>
      <c r="M46" s="23" t="n">
        <v>-37464000</v>
      </c>
      <c r="N46" s="23"/>
      <c r="O46" s="23" t="n">
        <v>-35239000</v>
      </c>
      <c r="Q46" s="10" t="n">
        <f aca="false">O46-K46</f>
        <v>0</v>
      </c>
    </row>
    <row r="47" customFormat="false" ht="18" hidden="true" customHeight="true" outlineLevel="0" collapsed="false">
      <c r="A47" s="17" t="s">
        <v>37</v>
      </c>
      <c r="G47" s="25"/>
      <c r="H47" s="9"/>
      <c r="J47" s="20"/>
      <c r="K47" s="23" t="n">
        <v>-2044000</v>
      </c>
      <c r="L47" s="0"/>
      <c r="M47" s="23" t="n">
        <v>-1734000</v>
      </c>
      <c r="N47" s="23"/>
      <c r="O47" s="23" t="n">
        <v>-2044000</v>
      </c>
      <c r="Q47" s="10" t="n">
        <f aca="false">O47-K47</f>
        <v>0</v>
      </c>
    </row>
    <row r="48" customFormat="false" ht="18" hidden="true" customHeight="true" outlineLevel="0" collapsed="false">
      <c r="A48" s="17" t="s">
        <v>38</v>
      </c>
      <c r="G48" s="25"/>
      <c r="H48" s="9"/>
      <c r="J48" s="20"/>
      <c r="K48" s="23" t="n">
        <v>-1324000</v>
      </c>
      <c r="L48" s="0"/>
      <c r="M48" s="23" t="n">
        <v>-1333000</v>
      </c>
      <c r="N48" s="23"/>
      <c r="O48" s="23" t="n">
        <v>-1324000</v>
      </c>
      <c r="Q48" s="10" t="n">
        <f aca="false">O48-K48</f>
        <v>0</v>
      </c>
    </row>
    <row r="49" customFormat="false" ht="18" hidden="true" customHeight="true" outlineLevel="0" collapsed="false">
      <c r="A49" s="17" t="s">
        <v>51</v>
      </c>
      <c r="G49" s="25"/>
      <c r="H49" s="9"/>
      <c r="J49" s="20"/>
      <c r="K49" s="23" t="n">
        <v>-1211000</v>
      </c>
      <c r="L49" s="0"/>
      <c r="M49" s="23" t="n">
        <v>-1199000</v>
      </c>
      <c r="N49" s="23"/>
      <c r="O49" s="23" t="n">
        <v>-1211000</v>
      </c>
      <c r="Q49" s="10" t="n">
        <f aca="false">O49-K49</f>
        <v>0</v>
      </c>
    </row>
    <row r="50" customFormat="false" ht="18" hidden="true" customHeight="true" outlineLevel="0" collapsed="false">
      <c r="A50" s="17" t="s">
        <v>39</v>
      </c>
      <c r="G50" s="25"/>
      <c r="H50" s="9"/>
      <c r="J50" s="20"/>
      <c r="K50" s="23"/>
      <c r="L50" s="0"/>
      <c r="M50" s="23"/>
      <c r="N50" s="23"/>
      <c r="O50" s="23"/>
      <c r="P50" s="0" t="s">
        <v>52</v>
      </c>
      <c r="Q50" s="10" t="n">
        <f aca="false">O50-K50</f>
        <v>0</v>
      </c>
    </row>
    <row r="51" customFormat="false" ht="18" hidden="true" customHeight="true" outlineLevel="0" collapsed="false">
      <c r="A51" s="17" t="s">
        <v>40</v>
      </c>
      <c r="G51" s="25"/>
      <c r="H51" s="9"/>
      <c r="J51" s="20"/>
      <c r="K51" s="26" t="n">
        <v>-3484000</v>
      </c>
      <c r="L51" s="0"/>
      <c r="M51" s="23" t="n">
        <v>-3450000</v>
      </c>
      <c r="N51" s="23"/>
      <c r="O51" s="23" t="n">
        <v>-3484000</v>
      </c>
      <c r="Q51" s="10" t="n">
        <f aca="false">O51-K51</f>
        <v>0</v>
      </c>
    </row>
    <row r="52" customFormat="false" ht="18" hidden="true" customHeight="true" outlineLevel="0" collapsed="false">
      <c r="A52" s="17" t="s">
        <v>53</v>
      </c>
      <c r="G52" s="25"/>
      <c r="H52" s="9"/>
      <c r="J52" s="20"/>
      <c r="K52" s="26" t="n">
        <v>0</v>
      </c>
      <c r="L52" s="0"/>
      <c r="M52" s="23" t="n">
        <v>0</v>
      </c>
      <c r="N52" s="23"/>
      <c r="O52" s="23" t="n">
        <v>0</v>
      </c>
      <c r="Q52" s="10" t="n">
        <f aca="false">O52-K52</f>
        <v>0</v>
      </c>
    </row>
    <row r="53" customFormat="false" ht="18" hidden="true" customHeight="true" outlineLevel="0" collapsed="false">
      <c r="A53" s="17"/>
      <c r="G53" s="25"/>
      <c r="H53" s="9"/>
      <c r="J53" s="20"/>
      <c r="K53" s="26"/>
      <c r="L53" s="0"/>
      <c r="M53" s="23"/>
      <c r="N53" s="23"/>
      <c r="O53" s="23"/>
    </row>
    <row r="54" customFormat="false" ht="18" hidden="true" customHeight="true" outlineLevel="0" collapsed="false">
      <c r="A54" s="17" t="s">
        <v>54</v>
      </c>
      <c r="G54" s="25"/>
      <c r="H54" s="9"/>
      <c r="J54" s="20"/>
      <c r="K54" s="26" t="n">
        <v>-346867</v>
      </c>
      <c r="L54" s="0"/>
      <c r="M54" s="23" t="n">
        <v>-327046</v>
      </c>
      <c r="N54" s="23"/>
      <c r="O54" s="23" t="n">
        <v>-346867</v>
      </c>
      <c r="Q54" s="10" t="n">
        <f aca="false">O54-K54</f>
        <v>0</v>
      </c>
    </row>
    <row r="55" customFormat="false" ht="18" hidden="true" customHeight="true" outlineLevel="0" collapsed="false">
      <c r="A55" s="17"/>
      <c r="G55" s="25"/>
      <c r="H55" s="9"/>
      <c r="J55" s="20"/>
      <c r="K55" s="26"/>
      <c r="L55" s="0"/>
      <c r="M55" s="23"/>
      <c r="N55" s="23"/>
      <c r="O55" s="23"/>
    </row>
    <row r="56" customFormat="false" ht="18" hidden="true" customHeight="true" outlineLevel="0" collapsed="false">
      <c r="A56" s="17" t="s">
        <v>55</v>
      </c>
      <c r="G56" s="25"/>
      <c r="H56" s="9"/>
      <c r="J56" s="20"/>
      <c r="K56" s="26" t="n">
        <v>-1000000</v>
      </c>
      <c r="L56" s="0"/>
      <c r="M56" s="23" t="n">
        <v>-1000000</v>
      </c>
      <c r="N56" s="23"/>
      <c r="O56" s="23" t="n">
        <v>-1000000</v>
      </c>
      <c r="Q56" s="10" t="n">
        <f aca="false">O56-K56</f>
        <v>0</v>
      </c>
    </row>
    <row r="57" customFormat="false" ht="18" hidden="true" customHeight="true" outlineLevel="0" collapsed="false">
      <c r="A57" s="17"/>
      <c r="G57" s="25"/>
      <c r="H57" s="9"/>
      <c r="J57" s="20"/>
      <c r="K57" s="26"/>
      <c r="L57" s="0"/>
      <c r="M57" s="23"/>
      <c r="N57" s="23"/>
      <c r="O57" s="23"/>
    </row>
    <row r="58" customFormat="false" ht="18" hidden="true" customHeight="true" outlineLevel="0" collapsed="false">
      <c r="A58" s="17" t="s">
        <v>56</v>
      </c>
      <c r="G58" s="25"/>
      <c r="H58" s="9"/>
      <c r="J58" s="20"/>
      <c r="K58" s="26" t="n">
        <v>-759026</v>
      </c>
      <c r="L58" s="0"/>
      <c r="M58" s="23" t="n">
        <v>-708134</v>
      </c>
      <c r="N58" s="23"/>
      <c r="O58" s="23" t="n">
        <v>-759026</v>
      </c>
      <c r="Q58" s="10" t="n">
        <f aca="false">O58-K58</f>
        <v>0</v>
      </c>
    </row>
    <row r="59" customFormat="false" ht="18" hidden="true" customHeight="true" outlineLevel="0" collapsed="false">
      <c r="A59" s="17" t="s">
        <v>57</v>
      </c>
      <c r="G59" s="25"/>
      <c r="H59" s="9"/>
      <c r="J59" s="20"/>
      <c r="K59" s="26" t="n">
        <v>-961456</v>
      </c>
      <c r="L59" s="0"/>
      <c r="M59" s="23" t="n">
        <v>-806940</v>
      </c>
      <c r="N59" s="23"/>
      <c r="O59" s="23" t="n">
        <v>-961456</v>
      </c>
      <c r="Q59" s="10" t="n">
        <f aca="false">O59-K59</f>
        <v>0</v>
      </c>
    </row>
    <row r="60" customFormat="false" ht="18" hidden="true" customHeight="true" outlineLevel="0" collapsed="false">
      <c r="A60" s="17"/>
      <c r="G60" s="25"/>
      <c r="H60" s="9"/>
      <c r="J60" s="20"/>
      <c r="K60" s="26"/>
      <c r="L60" s="0"/>
      <c r="M60" s="23"/>
      <c r="N60" s="23"/>
      <c r="O60" s="23"/>
    </row>
    <row r="61" customFormat="false" ht="18" hidden="false" customHeight="true" outlineLevel="0" collapsed="false">
      <c r="A61" s="17" t="s">
        <v>62</v>
      </c>
      <c r="G61" s="25"/>
      <c r="H61" s="9"/>
      <c r="J61" s="20"/>
      <c r="K61" s="26" t="n">
        <v>6000000</v>
      </c>
      <c r="L61" s="0"/>
      <c r="M61" s="23"/>
      <c r="N61" s="23"/>
      <c r="O61" s="23" t="n">
        <v>6000000</v>
      </c>
      <c r="Q61" s="10" t="n">
        <f aca="false">O61-K61</f>
        <v>0</v>
      </c>
    </row>
    <row r="62" customFormat="false" ht="18" hidden="false" customHeight="true" outlineLevel="0" collapsed="false">
      <c r="A62" s="17"/>
      <c r="G62" s="25"/>
      <c r="H62" s="9"/>
      <c r="J62" s="20"/>
      <c r="K62" s="26"/>
      <c r="L62" s="0"/>
      <c r="M62" s="23"/>
      <c r="N62" s="23"/>
      <c r="O62" s="23"/>
    </row>
    <row r="63" customFormat="false" ht="13.5" hidden="false" customHeight="false" outlineLevel="0" collapsed="false">
      <c r="H63" s="9"/>
      <c r="J63" s="28"/>
      <c r="K63" s="52" t="n">
        <f aca="false">K14+K23+K61</f>
        <v>-46786955</v>
      </c>
      <c r="L63" s="0"/>
      <c r="M63" s="41"/>
      <c r="N63" s="0"/>
      <c r="O63" s="52" t="n">
        <f aca="false">O14+O23+O61</f>
        <v>-42766925</v>
      </c>
      <c r="Q63" s="53"/>
    </row>
    <row r="64" customFormat="false" ht="13.5" hidden="true" customHeight="true" outlineLevel="0" collapsed="false">
      <c r="H64" s="9" t="s">
        <v>63</v>
      </c>
      <c r="J64" s="30"/>
      <c r="K64" s="42"/>
      <c r="L64" s="0"/>
      <c r="N64" s="0"/>
      <c r="O64" s="54"/>
    </row>
    <row r="65" customFormat="false" ht="16.5" hidden="true" customHeight="false" outlineLevel="0" collapsed="false">
      <c r="G65" s="19"/>
      <c r="H65" s="9"/>
      <c r="J65" s="1"/>
      <c r="K65" s="44" t="n">
        <v>-114059169</v>
      </c>
      <c r="L65" s="0"/>
      <c r="M65" s="44" t="n">
        <f aca="false">SUM(M11:M59)</f>
        <v>-124492131</v>
      </c>
      <c r="N65" s="0"/>
      <c r="O65" s="44" t="n">
        <f aca="false">SUM(O11:O63)</f>
        <v>-201572989</v>
      </c>
      <c r="Q65" s="44" t="n">
        <f aca="false">SUM(Q11:Q63)</f>
        <v>4020030</v>
      </c>
    </row>
    <row r="66" customFormat="false" ht="13.5" hidden="true" customHeight="false" outlineLevel="0" collapsed="false">
      <c r="G66" s="19"/>
      <c r="H66" s="9"/>
      <c r="J66" s="20"/>
      <c r="K66" s="46"/>
      <c r="L66" s="0"/>
      <c r="O66" s="54"/>
    </row>
    <row r="67" customFormat="false" ht="13.5" hidden="false" customHeight="false" outlineLevel="0" collapsed="false">
      <c r="A67" s="48"/>
      <c r="G67" s="19"/>
      <c r="J67" s="1"/>
      <c r="L67" s="0"/>
      <c r="M67" s="0"/>
      <c r="O67" s="55"/>
    </row>
    <row r="68" customFormat="false" ht="12.75" hidden="false" customHeight="false" outlineLevel="0" collapsed="false">
      <c r="G68" s="19"/>
      <c r="H68" s="9"/>
      <c r="I68" s="20"/>
      <c r="J68" s="20"/>
      <c r="K68" s="21"/>
      <c r="O68" s="54"/>
    </row>
    <row r="69" customFormat="false" ht="12.75" hidden="false" customHeight="false" outlineLevel="0" collapsed="false">
      <c r="J69" s="1"/>
      <c r="K69" s="35"/>
      <c r="O69" s="54"/>
    </row>
    <row r="70" customFormat="false" ht="12.75" hidden="false" customHeight="false" outlineLevel="0" collapsed="false">
      <c r="J70" s="1"/>
      <c r="K70" s="35"/>
    </row>
    <row r="71" customFormat="false" ht="12.75" hidden="false" customHeight="false" outlineLevel="0" collapsed="false">
      <c r="M71" s="35"/>
      <c r="N71" s="35"/>
      <c r="O71" s="35"/>
    </row>
    <row r="72" customFormat="false" ht="12.75" hidden="false" customHeight="false" outlineLevel="0" collapsed="false">
      <c r="M72" s="35"/>
      <c r="N72" s="35"/>
      <c r="O72" s="35"/>
    </row>
    <row r="73" customFormat="false" ht="12.75" hidden="false" customHeight="false" outlineLevel="0" collapsed="false">
      <c r="M73" s="35"/>
      <c r="N73" s="35"/>
      <c r="O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</sheetData>
  <printOptions headings="false" gridLines="false" gridLinesSet="true" horizontalCentered="false" verticalCentered="false"/>
  <pageMargins left="0.65" right="0.509722222222222" top="0.3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35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0.71"/>
    <col collapsed="false" customWidth="true" hidden="false" outlineLevel="0" max="3" min="3" style="0" width="14.28"/>
    <col collapsed="false" customWidth="true" hidden="false" outlineLevel="0" max="4" min="4" style="0" width="2.56"/>
    <col collapsed="false" customWidth="true" hidden="false" outlineLevel="0" max="5" min="5" style="0" width="14.56"/>
    <col collapsed="false" customWidth="true" hidden="false" outlineLevel="0" max="6" min="6" style="1" width="0.99"/>
    <col collapsed="false" customWidth="true" hidden="true" outlineLevel="0" max="7" min="7" style="2" width="14.85"/>
    <col collapsed="false" customWidth="true" hidden="false" outlineLevel="0" max="8" min="8" style="2" width="2.56"/>
    <col collapsed="false" customWidth="true" hidden="false" outlineLevel="0" max="9" min="9" style="2" width="14.85"/>
    <col collapsed="false" customWidth="true" hidden="false" outlineLevel="0" max="10" min="10" style="0" width="2.99"/>
    <col collapsed="false" customWidth="true" hidden="false" outlineLevel="0" max="11" min="11" style="10" width="15.7"/>
    <col collapsed="false" customWidth="true" hidden="false" outlineLevel="0" max="12" min="12" style="0" width="2.56"/>
    <col collapsed="false" customWidth="true" hidden="false" outlineLevel="0" max="13" min="13" style="0" width="15.7"/>
    <col collapsed="false" customWidth="true" hidden="false" outlineLevel="0" max="14" min="14" style="0" width="2.56"/>
    <col collapsed="false" customWidth="true" hidden="false" outlineLevel="0" max="15" min="15" style="0" width="15.7"/>
    <col collapsed="false" customWidth="true" hidden="false" outlineLevel="0" max="17" min="17" style="0" width="12.85"/>
  </cols>
  <sheetData>
    <row r="1" customFormat="false" ht="20.1" hidden="false" customHeight="true" outlineLevel="0" collapsed="false">
      <c r="B1" s="4"/>
    </row>
    <row r="2" customFormat="false" ht="20.1" hidden="false" customHeight="true" outlineLevel="0" collapsed="false">
      <c r="B2" s="4"/>
    </row>
    <row r="3" customFormat="false" ht="20.1" hidden="false" customHeight="true" outlineLevel="0" collapsed="false">
      <c r="A3" s="56" t="s">
        <v>64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customFormat="false" ht="20.1" hidden="false" customHeight="true" outlineLevel="0" collapsed="false">
      <c r="B4" s="4"/>
      <c r="K4" s="6"/>
    </row>
    <row r="5" customFormat="false" ht="20.25" hidden="false" customHeight="true" outlineLevel="0" collapsed="false">
      <c r="A5" s="57"/>
      <c r="B5" s="58"/>
      <c r="C5" s="57"/>
      <c r="D5" s="57"/>
      <c r="E5" s="57"/>
      <c r="F5" s="9"/>
      <c r="G5" s="59"/>
      <c r="H5" s="59"/>
      <c r="I5" s="59"/>
      <c r="J5" s="57"/>
      <c r="K5" s="60" t="s">
        <v>1</v>
      </c>
      <c r="L5" s="57"/>
      <c r="M5" s="57"/>
      <c r="N5" s="57"/>
      <c r="O5" s="57"/>
    </row>
    <row r="6" customFormat="false" ht="23.25" hidden="false" customHeight="true" outlineLevel="0" collapsed="false">
      <c r="A6" s="9"/>
      <c r="B6" s="61"/>
      <c r="C6" s="9"/>
      <c r="D6" s="9"/>
      <c r="E6" s="9"/>
      <c r="F6" s="9"/>
      <c r="G6" s="9"/>
      <c r="H6" s="9"/>
      <c r="I6" s="9"/>
      <c r="J6" s="9"/>
      <c r="K6" s="60" t="s">
        <v>65</v>
      </c>
      <c r="L6" s="9"/>
      <c r="M6" s="9"/>
      <c r="N6" s="9"/>
      <c r="O6" s="9"/>
      <c r="P6" s="1"/>
      <c r="Q6" s="1"/>
    </row>
    <row r="7" customFormat="false" ht="12.95" hidden="false" customHeight="true" outlineLevel="0" collapsed="false">
      <c r="A7" s="9"/>
      <c r="B7" s="61"/>
      <c r="C7" s="9"/>
      <c r="D7" s="9"/>
      <c r="E7" s="9"/>
      <c r="F7" s="9"/>
      <c r="G7" s="11"/>
      <c r="H7" s="11"/>
      <c r="I7" s="11"/>
      <c r="J7" s="9"/>
      <c r="K7" s="62"/>
      <c r="L7" s="9"/>
      <c r="M7" s="9"/>
      <c r="N7" s="9"/>
      <c r="O7" s="9"/>
      <c r="P7" s="1"/>
      <c r="Q7" s="1"/>
    </row>
    <row r="8" customFormat="false" ht="12.95" hidden="false" customHeight="true" outlineLevel="0" collapsed="false">
      <c r="A8" s="1"/>
      <c r="B8" s="8"/>
      <c r="C8" s="1"/>
      <c r="D8" s="1"/>
      <c r="E8" s="9"/>
      <c r="F8" s="9"/>
      <c r="G8" s="11"/>
      <c r="H8" s="11"/>
      <c r="I8" s="11"/>
      <c r="J8" s="1"/>
      <c r="L8" s="1"/>
      <c r="M8" s="1"/>
      <c r="N8" s="1"/>
      <c r="O8" s="1"/>
      <c r="P8" s="1"/>
      <c r="Q8" s="1"/>
    </row>
    <row r="9" customFormat="false" ht="12.95" hidden="false" customHeight="true" outlineLevel="0" collapsed="false">
      <c r="A9" s="1"/>
      <c r="B9" s="8"/>
      <c r="C9" s="1"/>
      <c r="D9" s="1"/>
      <c r="E9" s="9"/>
      <c r="F9" s="9"/>
      <c r="G9" s="11"/>
      <c r="H9" s="11"/>
      <c r="I9" s="11"/>
      <c r="J9" s="1"/>
      <c r="L9" s="1"/>
      <c r="M9" s="1"/>
      <c r="N9" s="1"/>
      <c r="O9" s="1"/>
      <c r="P9" s="1"/>
      <c r="Q9" s="1"/>
    </row>
    <row r="10" customFormat="false" ht="12.95" hidden="false" customHeight="true" outlineLevel="0" collapsed="false">
      <c r="A10" s="63" t="s">
        <v>66</v>
      </c>
      <c r="B10" s="1"/>
      <c r="C10" s="64" t="s">
        <v>67</v>
      </c>
      <c r="D10" s="65"/>
      <c r="E10" s="66" t="n">
        <v>36525</v>
      </c>
      <c r="F10" s="67"/>
      <c r="G10" s="66" t="n">
        <v>36515</v>
      </c>
      <c r="H10" s="66"/>
      <c r="I10" s="66" t="n">
        <v>36580</v>
      </c>
      <c r="J10" s="68"/>
      <c r="K10" s="69" t="s">
        <v>44</v>
      </c>
      <c r="L10" s="68"/>
      <c r="M10" s="70" t="s">
        <v>68</v>
      </c>
      <c r="N10" s="1"/>
      <c r="O10" s="69" t="s">
        <v>44</v>
      </c>
      <c r="P10" s="1"/>
      <c r="Q10" s="1"/>
    </row>
    <row r="11" customFormat="false" ht="12.95" hidden="false" customHeight="true" outlineLevel="0" collapsed="false">
      <c r="A11" s="71" t="s">
        <v>69</v>
      </c>
      <c r="B11" s="1"/>
      <c r="C11" s="72"/>
      <c r="D11" s="72"/>
      <c r="E11" s="73"/>
      <c r="G11" s="73"/>
      <c r="H11" s="73"/>
      <c r="I11" s="73"/>
      <c r="J11" s="1"/>
      <c r="K11" s="74"/>
      <c r="L11" s="1"/>
      <c r="M11" s="1"/>
      <c r="N11" s="1"/>
      <c r="O11" s="1"/>
      <c r="P11" s="1"/>
      <c r="Q11" s="1"/>
    </row>
    <row r="12" customFormat="false" ht="12.95" hidden="false" customHeight="true" outlineLevel="0" collapsed="false">
      <c r="A12" s="17" t="s">
        <v>10</v>
      </c>
      <c r="B12" s="1"/>
      <c r="C12" s="20"/>
      <c r="D12" s="30"/>
      <c r="E12" s="21" t="n">
        <v>-6512852</v>
      </c>
      <c r="G12" s="23" t="n">
        <v>-7066522</v>
      </c>
      <c r="H12" s="23"/>
      <c r="I12" s="23" t="n">
        <v>-2236105</v>
      </c>
      <c r="J12" s="1"/>
      <c r="K12" s="10" t="n">
        <f aca="false">I12-E12</f>
        <v>4276747</v>
      </c>
      <c r="L12" s="1"/>
      <c r="M12" s="1" t="n">
        <v>0</v>
      </c>
      <c r="N12" s="1"/>
      <c r="O12" s="75" t="n">
        <f aca="false">M12-E12</f>
        <v>6512852</v>
      </c>
      <c r="P12" s="1"/>
      <c r="Q12" s="1"/>
    </row>
    <row r="13" customFormat="false" ht="12.95" hidden="false" customHeight="true" outlineLevel="0" collapsed="false">
      <c r="A13" s="17" t="s">
        <v>11</v>
      </c>
      <c r="B13" s="1"/>
      <c r="C13" s="20"/>
      <c r="D13" s="30"/>
      <c r="E13" s="21" t="n">
        <v>-88018</v>
      </c>
      <c r="G13" s="23" t="n">
        <v>-88018</v>
      </c>
      <c r="H13" s="23"/>
      <c r="I13" s="23" t="n">
        <v>-88018</v>
      </c>
      <c r="J13" s="1"/>
      <c r="K13" s="10" t="n">
        <f aca="false">I13-E13</f>
        <v>0</v>
      </c>
      <c r="L13" s="1"/>
      <c r="M13" s="1" t="n">
        <v>0</v>
      </c>
      <c r="N13" s="1"/>
      <c r="O13" s="75" t="n">
        <f aca="false">M13-E13</f>
        <v>88018</v>
      </c>
      <c r="P13" s="1"/>
      <c r="Q13" s="1"/>
    </row>
    <row r="14" customFormat="false" ht="12.95" hidden="false" customHeight="true" outlineLevel="0" collapsed="false">
      <c r="A14" s="17" t="s">
        <v>45</v>
      </c>
      <c r="B14" s="1"/>
      <c r="C14" s="20"/>
      <c r="D14" s="30"/>
      <c r="E14" s="21" t="n">
        <v>0</v>
      </c>
      <c r="G14" s="23" t="n">
        <v>0</v>
      </c>
      <c r="H14" s="23"/>
      <c r="I14" s="23" t="n">
        <v>0</v>
      </c>
      <c r="J14" s="1"/>
      <c r="K14" s="10" t="n">
        <f aca="false">I14-E14</f>
        <v>0</v>
      </c>
      <c r="L14" s="1"/>
      <c r="M14" s="1" t="n">
        <v>0</v>
      </c>
      <c r="N14" s="1"/>
      <c r="O14" s="75" t="n">
        <f aca="false">M14-E14</f>
        <v>0</v>
      </c>
      <c r="P14" s="1"/>
      <c r="Q14" s="1"/>
    </row>
    <row r="15" customFormat="false" ht="12.95" hidden="false" customHeight="true" outlineLevel="0" collapsed="false">
      <c r="A15" s="17" t="s">
        <v>12</v>
      </c>
      <c r="B15" s="1"/>
      <c r="C15" s="20"/>
      <c r="D15" s="30"/>
      <c r="E15" s="21" t="n">
        <v>-95753</v>
      </c>
      <c r="G15" s="23" t="n">
        <v>-95753</v>
      </c>
      <c r="H15" s="23"/>
      <c r="I15" s="23" t="n">
        <v>-95753</v>
      </c>
      <c r="J15" s="1"/>
      <c r="K15" s="10" t="n">
        <f aca="false">I15-E15</f>
        <v>0</v>
      </c>
      <c r="L15" s="1"/>
      <c r="M15" s="1" t="n">
        <v>0</v>
      </c>
      <c r="N15" s="1"/>
      <c r="O15" s="75" t="n">
        <f aca="false">M15-E15</f>
        <v>95753</v>
      </c>
      <c r="P15" s="1"/>
      <c r="Q15" s="1"/>
    </row>
    <row r="16" customFormat="false" ht="12.95" hidden="false" customHeight="true" outlineLevel="0" collapsed="false">
      <c r="A16" s="17" t="s">
        <v>14</v>
      </c>
      <c r="B16" s="1"/>
      <c r="C16" s="76"/>
      <c r="D16" s="30"/>
      <c r="E16" s="21" t="n">
        <v>-4900</v>
      </c>
      <c r="G16" s="23" t="n">
        <v>-4900</v>
      </c>
      <c r="H16" s="23"/>
      <c r="I16" s="23" t="n">
        <v>-4900</v>
      </c>
      <c r="J16" s="1"/>
      <c r="K16" s="10" t="n">
        <f aca="false">I16-E16</f>
        <v>0</v>
      </c>
      <c r="L16" s="1"/>
      <c r="M16" s="1" t="n">
        <v>0</v>
      </c>
      <c r="N16" s="1"/>
      <c r="O16" s="75" t="n">
        <f aca="false">M16-E16</f>
        <v>4900</v>
      </c>
      <c r="P16" s="1"/>
      <c r="Q16" s="1"/>
    </row>
    <row r="17" customFormat="false" ht="12.95" hidden="false" customHeight="true" outlineLevel="0" collapsed="false">
      <c r="A17" s="17" t="s">
        <v>15</v>
      </c>
      <c r="B17" s="1"/>
      <c r="C17" s="76"/>
      <c r="D17" s="30"/>
      <c r="E17" s="21" t="n">
        <v>-265000</v>
      </c>
      <c r="G17" s="23" t="n">
        <v>-265000</v>
      </c>
      <c r="H17" s="23"/>
      <c r="I17" s="23" t="n">
        <v>-265000</v>
      </c>
      <c r="J17" s="1"/>
      <c r="K17" s="10" t="n">
        <f aca="false">I17-E17</f>
        <v>0</v>
      </c>
      <c r="L17" s="1"/>
      <c r="M17" s="1" t="n">
        <v>0</v>
      </c>
      <c r="N17" s="1"/>
      <c r="O17" s="75" t="n">
        <f aca="false">M17-E17</f>
        <v>265000</v>
      </c>
      <c r="P17" s="1"/>
      <c r="Q17" s="1"/>
    </row>
    <row r="18" customFormat="false" ht="12.95" hidden="false" customHeight="true" outlineLevel="0" collapsed="false">
      <c r="A18" s="17" t="s">
        <v>46</v>
      </c>
      <c r="B18" s="1"/>
      <c r="C18" s="76"/>
      <c r="D18" s="30"/>
      <c r="E18" s="21" t="n">
        <v>-4573700</v>
      </c>
      <c r="G18" s="23" t="n">
        <v>-2215384</v>
      </c>
      <c r="H18" s="23"/>
      <c r="I18" s="23" t="n">
        <v>0</v>
      </c>
      <c r="J18" s="1"/>
      <c r="K18" s="10" t="n">
        <f aca="false">I18-E18</f>
        <v>4573700</v>
      </c>
      <c r="L18" s="1"/>
      <c r="M18" s="1" t="n">
        <v>0</v>
      </c>
      <c r="N18" s="1"/>
      <c r="O18" s="75" t="n">
        <f aca="false">M18-E18</f>
        <v>4573700</v>
      </c>
      <c r="P18" s="1"/>
      <c r="Q18" s="1"/>
    </row>
    <row r="19" customFormat="false" ht="12.95" hidden="false" customHeight="true" outlineLevel="0" collapsed="false">
      <c r="A19" s="49" t="s">
        <v>61</v>
      </c>
      <c r="B19" s="1"/>
      <c r="C19" s="77" t="n">
        <v>40000</v>
      </c>
      <c r="D19" s="62"/>
      <c r="E19" s="51" t="n">
        <f aca="false">SUM(E12:E18)</f>
        <v>-11540223</v>
      </c>
      <c r="G19" s="23"/>
      <c r="H19" s="23"/>
      <c r="I19" s="50" t="n">
        <f aca="false">SUM(I12:I18)</f>
        <v>-2689776</v>
      </c>
      <c r="J19" s="1"/>
      <c r="K19" s="78" t="n">
        <f aca="false">SUM(K12:K18)</f>
        <v>8850447</v>
      </c>
      <c r="L19" s="1"/>
      <c r="M19" s="79" t="n">
        <f aca="false">SUM(M12:M18)</f>
        <v>0</v>
      </c>
      <c r="N19" s="1"/>
      <c r="O19" s="80" t="n">
        <f aca="false">SUM(O12:O18)</f>
        <v>11540223</v>
      </c>
      <c r="P19" s="1"/>
      <c r="Q19" s="1"/>
    </row>
    <row r="20" customFormat="false" ht="12.95" hidden="false" customHeight="true" outlineLevel="0" collapsed="false">
      <c r="A20" s="49"/>
      <c r="B20" s="1"/>
      <c r="C20" s="76"/>
      <c r="D20" s="30"/>
      <c r="E20" s="31"/>
      <c r="G20" s="23"/>
      <c r="H20" s="23"/>
      <c r="I20" s="26"/>
      <c r="J20" s="1"/>
      <c r="L20" s="1"/>
      <c r="M20" s="1"/>
      <c r="N20" s="1"/>
      <c r="O20" s="1"/>
      <c r="P20" s="1"/>
      <c r="Q20" s="1"/>
    </row>
    <row r="21" customFormat="false" ht="12.95" hidden="false" customHeight="true" outlineLevel="0" collapsed="false">
      <c r="A21" s="49" t="s">
        <v>70</v>
      </c>
      <c r="B21" s="1"/>
      <c r="C21" s="76"/>
      <c r="D21" s="30"/>
      <c r="E21" s="31"/>
      <c r="G21" s="23"/>
      <c r="H21" s="23"/>
      <c r="I21" s="26"/>
      <c r="J21" s="1"/>
      <c r="L21" s="1"/>
      <c r="M21" s="1"/>
      <c r="N21" s="1"/>
      <c r="O21" s="1"/>
      <c r="P21" s="1"/>
      <c r="Q21" s="1"/>
    </row>
    <row r="22" customFormat="false" ht="12.95" hidden="false" customHeight="true" outlineLevel="0" collapsed="false">
      <c r="A22" s="17" t="s">
        <v>5</v>
      </c>
      <c r="B22" s="1"/>
      <c r="C22" s="76"/>
      <c r="D22" s="30"/>
      <c r="E22" s="23" t="n">
        <v>-308146</v>
      </c>
      <c r="G22" s="23" t="n">
        <v>-308146</v>
      </c>
      <c r="H22" s="23"/>
      <c r="I22" s="23" t="n">
        <v>-308146</v>
      </c>
      <c r="J22" s="1"/>
      <c r="K22" s="10" t="n">
        <f aca="false">I22-E22</f>
        <v>0</v>
      </c>
      <c r="L22" s="1"/>
      <c r="M22" s="75" t="n">
        <f aca="false">E22</f>
        <v>-308146</v>
      </c>
      <c r="N22" s="1"/>
      <c r="O22" s="75" t="n">
        <f aca="false">M22-E22</f>
        <v>0</v>
      </c>
      <c r="P22" s="1"/>
    </row>
    <row r="23" customFormat="false" ht="12.95" hidden="false" customHeight="true" outlineLevel="0" collapsed="false">
      <c r="A23" s="17" t="s">
        <v>6</v>
      </c>
      <c r="B23" s="1"/>
      <c r="C23" s="76"/>
      <c r="D23" s="30"/>
      <c r="E23" s="23" t="n">
        <v>-8298592</v>
      </c>
      <c r="G23" s="23" t="n">
        <v>-8298592</v>
      </c>
      <c r="H23" s="23"/>
      <c r="I23" s="23" t="n">
        <v>-8298592</v>
      </c>
      <c r="J23" s="1"/>
      <c r="K23" s="10" t="n">
        <f aca="false">I23-E23</f>
        <v>0</v>
      </c>
      <c r="L23" s="1"/>
      <c r="M23" s="75" t="n">
        <f aca="false">E23</f>
        <v>-8298592</v>
      </c>
      <c r="N23" s="1"/>
      <c r="O23" s="75" t="n">
        <f aca="false">M23-E23</f>
        <v>0</v>
      </c>
      <c r="P23" s="1"/>
    </row>
    <row r="24" customFormat="false" ht="12.95" hidden="false" customHeight="true" outlineLevel="0" collapsed="false">
      <c r="A24" s="17" t="s">
        <v>7</v>
      </c>
      <c r="B24" s="1"/>
      <c r="C24" s="76"/>
      <c r="D24" s="30"/>
      <c r="E24" s="23" t="n">
        <v>-32639994</v>
      </c>
      <c r="G24" s="23" t="n">
        <v>-32802323</v>
      </c>
      <c r="H24" s="23"/>
      <c r="I24" s="23" t="n">
        <v>-12639994</v>
      </c>
      <c r="J24" s="1"/>
      <c r="K24" s="10" t="n">
        <f aca="false">I24-E24</f>
        <v>20000000</v>
      </c>
      <c r="L24" s="1"/>
      <c r="M24" s="75" t="n">
        <f aca="false">E24+10000000</f>
        <v>-22639994</v>
      </c>
      <c r="N24" s="1"/>
      <c r="O24" s="75" t="n">
        <f aca="false">M24-E24</f>
        <v>10000000</v>
      </c>
      <c r="P24" s="1"/>
    </row>
    <row r="25" customFormat="false" ht="12.95" hidden="false" customHeight="true" outlineLevel="0" collapsed="false">
      <c r="A25" s="49" t="s">
        <v>60</v>
      </c>
      <c r="B25" s="1"/>
      <c r="C25" s="77" t="n">
        <v>40000</v>
      </c>
      <c r="D25" s="30"/>
      <c r="E25" s="50" t="n">
        <f aca="false">SUM(E22:E24)</f>
        <v>-41246732</v>
      </c>
      <c r="G25" s="23"/>
      <c r="H25" s="23"/>
      <c r="I25" s="50" t="n">
        <f aca="false">SUM(I22:I24)</f>
        <v>-21246732</v>
      </c>
      <c r="J25" s="1"/>
      <c r="K25" s="78" t="n">
        <f aca="false">SUM(K22:K24)</f>
        <v>20000000</v>
      </c>
      <c r="L25" s="1"/>
      <c r="M25" s="80" t="n">
        <f aca="false">SUM(M22:M24)</f>
        <v>-31246732</v>
      </c>
      <c r="N25" s="1"/>
      <c r="O25" s="80" t="n">
        <f aca="false">SUM(O22:O24)</f>
        <v>10000000</v>
      </c>
      <c r="P25" s="1"/>
    </row>
    <row r="26" customFormat="false" ht="12.95" hidden="false" customHeight="true" outlineLevel="0" collapsed="false">
      <c r="A26" s="17"/>
      <c r="B26" s="1"/>
      <c r="C26" s="81"/>
      <c r="D26" s="30"/>
      <c r="E26" s="21"/>
      <c r="G26" s="23"/>
      <c r="H26" s="23"/>
      <c r="I26" s="23"/>
      <c r="J26" s="1"/>
      <c r="L26" s="1"/>
      <c r="M26" s="1"/>
      <c r="N26" s="1"/>
      <c r="O26" s="1"/>
      <c r="P26" s="1"/>
    </row>
    <row r="27" customFormat="false" ht="12.95" hidden="false" customHeight="true" outlineLevel="0" collapsed="false">
      <c r="A27" s="82" t="s">
        <v>71</v>
      </c>
      <c r="B27" s="1"/>
      <c r="C27" s="81"/>
      <c r="D27" s="68"/>
      <c r="E27" s="1"/>
      <c r="G27" s="83"/>
      <c r="H27" s="83"/>
      <c r="I27" s="83"/>
      <c r="J27" s="1"/>
      <c r="L27" s="1"/>
      <c r="M27" s="1"/>
      <c r="N27" s="1"/>
      <c r="O27" s="1"/>
      <c r="P27" s="1"/>
    </row>
    <row r="28" customFormat="false" ht="12.95" hidden="false" customHeight="true" outlineLevel="0" collapsed="false">
      <c r="A28" s="84" t="s">
        <v>32</v>
      </c>
      <c r="B28" s="1"/>
      <c r="C28" s="81" t="n">
        <v>2000</v>
      </c>
      <c r="D28" s="30"/>
      <c r="E28" s="21" t="n">
        <v>-3169056</v>
      </c>
      <c r="G28" s="23" t="n">
        <v>-4291827</v>
      </c>
      <c r="H28" s="23"/>
      <c r="I28" s="23" t="n">
        <v>-2798951</v>
      </c>
      <c r="J28" s="1"/>
      <c r="K28" s="10" t="n">
        <f aca="false">I28-E28</f>
        <v>370105</v>
      </c>
      <c r="L28" s="1"/>
      <c r="M28" s="1" t="n">
        <v>0</v>
      </c>
      <c r="N28" s="1"/>
      <c r="O28" s="75" t="n">
        <f aca="false">M28-E28</f>
        <v>3169056</v>
      </c>
      <c r="P28" s="1"/>
    </row>
    <row r="29" customFormat="false" ht="12.95" hidden="false" customHeight="true" outlineLevel="0" collapsed="false">
      <c r="A29" s="84" t="s">
        <v>28</v>
      </c>
      <c r="B29" s="1"/>
      <c r="C29" s="81" t="n">
        <v>3000</v>
      </c>
      <c r="D29" s="30"/>
      <c r="E29" s="21" t="n">
        <v>-200000</v>
      </c>
      <c r="G29" s="23" t="n">
        <v>-2000000</v>
      </c>
      <c r="H29" s="23"/>
      <c r="I29" s="23" t="n">
        <v>-1000000</v>
      </c>
      <c r="J29" s="1"/>
      <c r="K29" s="10" t="n">
        <f aca="false">I29-E29</f>
        <v>-800000</v>
      </c>
      <c r="L29" s="1"/>
      <c r="M29" s="1" t="n">
        <v>0</v>
      </c>
      <c r="N29" s="1"/>
      <c r="O29" s="75" t="n">
        <f aca="false">M29-E29</f>
        <v>200000</v>
      </c>
      <c r="P29" s="1"/>
    </row>
    <row r="30" customFormat="false" ht="12.95" hidden="false" customHeight="true" outlineLevel="0" collapsed="false">
      <c r="A30" s="84" t="s">
        <v>29</v>
      </c>
      <c r="B30" s="1"/>
      <c r="C30" s="81" t="n">
        <v>1500</v>
      </c>
      <c r="D30" s="30"/>
      <c r="E30" s="21" t="n">
        <v>-336308</v>
      </c>
      <c r="G30" s="23" t="n">
        <v>-336308</v>
      </c>
      <c r="H30" s="23"/>
      <c r="I30" s="23" t="n">
        <v>-336308</v>
      </c>
      <c r="J30" s="1"/>
      <c r="K30" s="10" t="n">
        <f aca="false">I30-E30</f>
        <v>0</v>
      </c>
      <c r="L30" s="1"/>
      <c r="M30" s="1" t="n">
        <v>0</v>
      </c>
      <c r="N30" s="1"/>
      <c r="O30" s="75" t="n">
        <f aca="false">M30-E30</f>
        <v>336308</v>
      </c>
      <c r="P30" s="1"/>
    </row>
    <row r="31" customFormat="false" ht="12.95" hidden="false" customHeight="true" outlineLevel="0" collapsed="false">
      <c r="A31" s="84" t="s">
        <v>31</v>
      </c>
      <c r="B31" s="1"/>
      <c r="C31" s="81"/>
      <c r="D31" s="30"/>
      <c r="E31" s="21" t="n">
        <v>-85805</v>
      </c>
      <c r="G31" s="23" t="n">
        <v>-85805</v>
      </c>
      <c r="H31" s="23"/>
      <c r="I31" s="23" t="n">
        <v>-85805</v>
      </c>
      <c r="J31" s="1"/>
      <c r="K31" s="10" t="n">
        <f aca="false">I31-E31</f>
        <v>0</v>
      </c>
      <c r="L31" s="1"/>
      <c r="M31" s="1" t="n">
        <v>0</v>
      </c>
      <c r="N31" s="1"/>
      <c r="O31" s="75" t="n">
        <f aca="false">M31-E31</f>
        <v>85805</v>
      </c>
      <c r="P31" s="1"/>
    </row>
    <row r="32" customFormat="false" ht="12.95" hidden="false" customHeight="true" outlineLevel="0" collapsed="false">
      <c r="A32" s="84" t="s">
        <v>33</v>
      </c>
      <c r="B32" s="1"/>
      <c r="C32" s="81" t="n">
        <v>3000</v>
      </c>
      <c r="D32" s="30"/>
      <c r="E32" s="21" t="n">
        <v>-139999</v>
      </c>
      <c r="G32" s="23" t="n">
        <v>-139999</v>
      </c>
      <c r="H32" s="23"/>
      <c r="I32" s="23" t="n">
        <v>-139999</v>
      </c>
      <c r="J32" s="1"/>
      <c r="K32" s="10" t="n">
        <f aca="false">I32-E32</f>
        <v>0</v>
      </c>
      <c r="L32" s="1"/>
      <c r="M32" s="1" t="n">
        <v>0</v>
      </c>
      <c r="N32" s="1"/>
      <c r="O32" s="75" t="n">
        <f aca="false">M32-E32</f>
        <v>139999</v>
      </c>
      <c r="P32" s="1"/>
    </row>
    <row r="33" customFormat="false" ht="12.95" hidden="false" customHeight="true" outlineLevel="0" collapsed="false">
      <c r="A33" s="84" t="s">
        <v>72</v>
      </c>
      <c r="B33" s="1"/>
      <c r="C33" s="81" t="n">
        <v>250</v>
      </c>
      <c r="D33" s="30"/>
      <c r="E33" s="21" t="n">
        <v>0</v>
      </c>
      <c r="G33" s="23"/>
      <c r="H33" s="23"/>
      <c r="I33" s="23" t="n">
        <v>0</v>
      </c>
      <c r="J33" s="1"/>
      <c r="K33" s="10" t="n">
        <f aca="false">I33-E33</f>
        <v>0</v>
      </c>
      <c r="L33" s="1"/>
      <c r="M33" s="1" t="n">
        <v>0</v>
      </c>
      <c r="N33" s="1"/>
      <c r="O33" s="75" t="n">
        <f aca="false">M33-E33</f>
        <v>0</v>
      </c>
      <c r="P33" s="1"/>
    </row>
    <row r="34" customFormat="false" ht="12.95" hidden="false" customHeight="true" outlineLevel="0" collapsed="false">
      <c r="A34" s="85" t="s">
        <v>73</v>
      </c>
      <c r="B34" s="1"/>
      <c r="C34" s="77" t="s">
        <v>74</v>
      </c>
      <c r="D34" s="30"/>
      <c r="E34" s="51" t="n">
        <f aca="false">SUM(E28:E33)</f>
        <v>-3931168</v>
      </c>
      <c r="G34" s="23"/>
      <c r="H34" s="23"/>
      <c r="I34" s="50" t="n">
        <f aca="false">SUM(I28:I33)</f>
        <v>-4361063</v>
      </c>
      <c r="J34" s="1"/>
      <c r="K34" s="78" t="n">
        <f aca="false">SUM(K28:K33)</f>
        <v>-429895</v>
      </c>
      <c r="L34" s="1"/>
      <c r="M34" s="79" t="n">
        <f aca="false">SUM(M28:M33)</f>
        <v>0</v>
      </c>
      <c r="N34" s="1"/>
      <c r="O34" s="80" t="n">
        <f aca="false">SUM(O28:O33)</f>
        <v>3931168</v>
      </c>
      <c r="P34" s="1"/>
    </row>
    <row r="35" customFormat="false" ht="12.95" hidden="false" customHeight="true" outlineLevel="0" collapsed="false">
      <c r="A35" s="85"/>
      <c r="B35" s="1"/>
      <c r="C35" s="81"/>
      <c r="D35" s="30"/>
      <c r="E35" s="31"/>
      <c r="G35" s="23"/>
      <c r="H35" s="23"/>
      <c r="I35" s="26"/>
      <c r="J35" s="1"/>
      <c r="L35" s="1"/>
      <c r="M35" s="68"/>
      <c r="N35" s="1"/>
      <c r="O35" s="86"/>
      <c r="P35" s="1"/>
    </row>
    <row r="36" customFormat="false" ht="12.95" hidden="false" customHeight="true" outlineLevel="0" collapsed="false">
      <c r="A36" s="49" t="s">
        <v>75</v>
      </c>
      <c r="B36" s="1"/>
      <c r="C36" s="81"/>
      <c r="D36" s="30"/>
      <c r="E36" s="86" t="n">
        <f aca="false">E34+E25+E19</f>
        <v>-56718123</v>
      </c>
      <c r="G36" s="23"/>
      <c r="H36" s="23"/>
      <c r="I36" s="86" t="n">
        <f aca="false">I34+I25+I19</f>
        <v>-28297571</v>
      </c>
      <c r="J36" s="1"/>
      <c r="K36" s="86" t="n">
        <f aca="false">K34+K25+K19</f>
        <v>28420552</v>
      </c>
      <c r="L36" s="1"/>
      <c r="M36" s="86" t="n">
        <f aca="false">M34+M25+M19</f>
        <v>-31246732</v>
      </c>
      <c r="N36" s="1"/>
      <c r="O36" s="86" t="n">
        <f aca="false">O34+O25+O19</f>
        <v>25471391</v>
      </c>
      <c r="P36" s="1"/>
    </row>
    <row r="37" customFormat="false" ht="12.95" hidden="false" customHeight="true" outlineLevel="0" collapsed="false">
      <c r="A37" s="49"/>
      <c r="B37" s="1"/>
      <c r="C37" s="81"/>
      <c r="D37" s="30"/>
      <c r="E37" s="31"/>
      <c r="G37" s="23"/>
      <c r="H37" s="23"/>
      <c r="I37" s="26"/>
      <c r="J37" s="1"/>
      <c r="L37" s="1"/>
      <c r="M37" s="1"/>
      <c r="N37" s="1"/>
      <c r="O37" s="75"/>
      <c r="P37" s="1"/>
    </row>
    <row r="38" customFormat="false" ht="12.95" hidden="false" customHeight="true" outlineLevel="0" collapsed="false">
      <c r="A38" s="87" t="s">
        <v>76</v>
      </c>
      <c r="B38" s="1"/>
      <c r="C38" s="20"/>
      <c r="D38" s="30"/>
      <c r="E38" s="31"/>
      <c r="G38" s="23"/>
      <c r="H38" s="23"/>
      <c r="I38" s="26"/>
      <c r="J38" s="1"/>
      <c r="L38" s="1"/>
      <c r="M38" s="1"/>
      <c r="N38" s="1"/>
      <c r="O38" s="75"/>
      <c r="P38" s="1"/>
    </row>
    <row r="39" customFormat="false" ht="12.95" hidden="false" customHeight="true" outlineLevel="0" collapsed="false">
      <c r="A39" s="49" t="s">
        <v>77</v>
      </c>
      <c r="B39" s="1"/>
      <c r="C39" s="20"/>
      <c r="D39" s="30"/>
      <c r="E39" s="21"/>
      <c r="G39" s="23"/>
      <c r="H39" s="23"/>
      <c r="I39" s="23"/>
      <c r="J39" s="1"/>
      <c r="L39" s="1"/>
      <c r="M39" s="1"/>
      <c r="N39" s="1"/>
      <c r="O39" s="1"/>
      <c r="P39" s="1"/>
    </row>
    <row r="40" customFormat="false" ht="12.95" hidden="false" customHeight="true" outlineLevel="0" collapsed="false">
      <c r="A40" s="84" t="s">
        <v>18</v>
      </c>
      <c r="B40" s="1"/>
      <c r="C40" s="20" t="s">
        <v>78</v>
      </c>
      <c r="D40" s="30"/>
      <c r="E40" s="21" t="n">
        <v>-146000</v>
      </c>
      <c r="G40" s="23" t="n">
        <v>-146000</v>
      </c>
      <c r="H40" s="23"/>
      <c r="I40" s="23" t="n">
        <v>-146000</v>
      </c>
      <c r="J40" s="1"/>
      <c r="K40" s="10" t="n">
        <f aca="false">I40-E40</f>
        <v>0</v>
      </c>
      <c r="L40" s="1"/>
      <c r="M40" s="1" t="n">
        <v>0</v>
      </c>
      <c r="N40" s="1"/>
      <c r="O40" s="75" t="n">
        <f aca="false">M40-E40</f>
        <v>146000</v>
      </c>
      <c r="P40" s="1"/>
    </row>
    <row r="41" customFormat="false" ht="12.95" hidden="false" customHeight="true" outlineLevel="0" collapsed="false">
      <c r="A41" s="84" t="s">
        <v>47</v>
      </c>
      <c r="B41" s="1"/>
      <c r="C41" s="20"/>
      <c r="D41" s="30"/>
      <c r="E41" s="21" t="n">
        <v>-128000</v>
      </c>
      <c r="G41" s="23" t="n">
        <v>-80000</v>
      </c>
      <c r="H41" s="23"/>
      <c r="I41" s="23" t="n">
        <v>-90000</v>
      </c>
      <c r="J41" s="1"/>
      <c r="K41" s="10" t="n">
        <f aca="false">I41-E41</f>
        <v>38000</v>
      </c>
      <c r="L41" s="1"/>
      <c r="M41" s="1" t="n">
        <v>0</v>
      </c>
      <c r="N41" s="1"/>
      <c r="O41" s="75" t="n">
        <f aca="false">M41-E41</f>
        <v>128000</v>
      </c>
      <c r="P41" s="1"/>
    </row>
    <row r="42" customFormat="false" ht="12.95" hidden="false" customHeight="true" outlineLevel="0" collapsed="false">
      <c r="A42" s="84" t="s">
        <v>48</v>
      </c>
      <c r="B42" s="1"/>
      <c r="C42" s="20"/>
      <c r="D42" s="30"/>
      <c r="E42" s="21" t="n">
        <v>-10000</v>
      </c>
      <c r="G42" s="23" t="n">
        <v>-61000</v>
      </c>
      <c r="H42" s="23"/>
      <c r="I42" s="23" t="n">
        <v>-148077</v>
      </c>
      <c r="J42" s="1"/>
      <c r="K42" s="10" t="n">
        <f aca="false">I42-E42</f>
        <v>-138077</v>
      </c>
      <c r="L42" s="1"/>
      <c r="M42" s="1" t="n">
        <v>0</v>
      </c>
      <c r="N42" s="1"/>
      <c r="O42" s="75" t="n">
        <f aca="false">M42-E42</f>
        <v>10000</v>
      </c>
      <c r="P42" s="1"/>
    </row>
    <row r="43" customFormat="false" ht="12.95" hidden="false" customHeight="true" outlineLevel="0" collapsed="false">
      <c r="A43" s="84" t="s">
        <v>20</v>
      </c>
      <c r="B43" s="1"/>
      <c r="C43" s="20"/>
      <c r="D43" s="30"/>
      <c r="E43" s="21" t="n">
        <v>-461332</v>
      </c>
      <c r="G43" s="23" t="n">
        <v>-478069</v>
      </c>
      <c r="H43" s="23"/>
      <c r="I43" s="23" t="n">
        <v>-446312</v>
      </c>
      <c r="J43" s="1"/>
      <c r="K43" s="10" t="n">
        <f aca="false">I43-E43</f>
        <v>15020</v>
      </c>
      <c r="L43" s="1"/>
      <c r="M43" s="1" t="n">
        <v>0</v>
      </c>
      <c r="N43" s="1"/>
      <c r="O43" s="75" t="n">
        <f aca="false">M43-E43</f>
        <v>461332</v>
      </c>
      <c r="P43" s="1"/>
    </row>
    <row r="44" customFormat="false" ht="12.95" hidden="false" customHeight="true" outlineLevel="0" collapsed="false">
      <c r="A44" s="84" t="s">
        <v>21</v>
      </c>
      <c r="B44" s="1"/>
      <c r="C44" s="20"/>
      <c r="D44" s="30"/>
      <c r="E44" s="21" t="n">
        <v>-731000</v>
      </c>
      <c r="G44" s="23" t="n">
        <v>-753000</v>
      </c>
      <c r="H44" s="23"/>
      <c r="I44" s="23" t="n">
        <v>-262000</v>
      </c>
      <c r="J44" s="1"/>
      <c r="K44" s="10" t="n">
        <f aca="false">I44-E44</f>
        <v>469000</v>
      </c>
      <c r="L44" s="1"/>
      <c r="M44" s="1" t="n">
        <v>0</v>
      </c>
      <c r="N44" s="1"/>
      <c r="O44" s="75" t="n">
        <f aca="false">M44-E44</f>
        <v>731000</v>
      </c>
      <c r="P44" s="1"/>
    </row>
    <row r="45" customFormat="false" ht="12.95" hidden="false" customHeight="true" outlineLevel="0" collapsed="false">
      <c r="A45" s="84" t="s">
        <v>49</v>
      </c>
      <c r="B45" s="1"/>
      <c r="C45" s="20"/>
      <c r="D45" s="30"/>
      <c r="E45" s="21" t="n">
        <v>-500345</v>
      </c>
      <c r="G45" s="23" t="n">
        <v>-500345</v>
      </c>
      <c r="H45" s="23"/>
      <c r="I45" s="23" t="n">
        <v>-500345</v>
      </c>
      <c r="J45" s="1"/>
      <c r="K45" s="10" t="n">
        <f aca="false">I45-E45</f>
        <v>0</v>
      </c>
      <c r="L45" s="1"/>
      <c r="M45" s="1" t="n">
        <v>0</v>
      </c>
      <c r="N45" s="1"/>
      <c r="O45" s="75" t="n">
        <f aca="false">M45-E45</f>
        <v>500345</v>
      </c>
      <c r="P45" s="1"/>
    </row>
    <row r="46" customFormat="false" ht="12.95" hidden="false" customHeight="true" outlineLevel="0" collapsed="false">
      <c r="A46" s="84" t="s">
        <v>23</v>
      </c>
      <c r="B46" s="1"/>
      <c r="C46" s="20"/>
      <c r="D46" s="20"/>
      <c r="E46" s="21" t="n">
        <v>-871020</v>
      </c>
      <c r="G46" s="23" t="n">
        <v>-871020</v>
      </c>
      <c r="H46" s="23"/>
      <c r="I46" s="23" t="n">
        <v>-871020</v>
      </c>
      <c r="J46" s="1"/>
      <c r="K46" s="10" t="n">
        <f aca="false">I46-E46</f>
        <v>0</v>
      </c>
      <c r="L46" s="1"/>
      <c r="M46" s="1" t="n">
        <v>0</v>
      </c>
      <c r="N46" s="1"/>
      <c r="O46" s="75" t="n">
        <f aca="false">M46-E46</f>
        <v>871020</v>
      </c>
      <c r="P46" s="1"/>
    </row>
    <row r="47" customFormat="false" ht="12.95" hidden="false" customHeight="true" outlineLevel="0" collapsed="false">
      <c r="A47" s="84" t="s">
        <v>24</v>
      </c>
      <c r="B47" s="1"/>
      <c r="C47" s="20"/>
      <c r="D47" s="20"/>
      <c r="E47" s="21"/>
      <c r="G47" s="23"/>
      <c r="H47" s="23"/>
      <c r="I47" s="23"/>
      <c r="J47" s="1"/>
      <c r="K47" s="10" t="n">
        <f aca="false">I47-E47</f>
        <v>0</v>
      </c>
      <c r="L47" s="1"/>
      <c r="M47" s="1"/>
      <c r="N47" s="1"/>
      <c r="O47" s="75" t="n">
        <f aca="false">M47-E47</f>
        <v>0</v>
      </c>
      <c r="P47" s="1"/>
    </row>
    <row r="48" customFormat="false" ht="12.95" hidden="false" customHeight="true" outlineLevel="0" collapsed="false">
      <c r="A48" s="84" t="s">
        <v>25</v>
      </c>
      <c r="B48" s="1"/>
      <c r="C48" s="20"/>
      <c r="D48" s="20"/>
      <c r="E48" s="21"/>
      <c r="G48" s="23"/>
      <c r="H48" s="23"/>
      <c r="I48" s="23"/>
      <c r="J48" s="1"/>
      <c r="K48" s="10" t="n">
        <f aca="false">I48-E48</f>
        <v>0</v>
      </c>
      <c r="L48" s="1"/>
      <c r="M48" s="1"/>
      <c r="N48" s="1"/>
      <c r="O48" s="75" t="n">
        <f aca="false">M48-E48</f>
        <v>0</v>
      </c>
      <c r="P48" s="1"/>
    </row>
    <row r="49" customFormat="false" ht="12.95" hidden="false" customHeight="true" outlineLevel="0" collapsed="false">
      <c r="A49" s="84" t="s">
        <v>26</v>
      </c>
      <c r="B49" s="1"/>
      <c r="C49" s="20"/>
      <c r="D49" s="20"/>
      <c r="E49" s="21"/>
      <c r="G49" s="23"/>
      <c r="H49" s="23"/>
      <c r="I49" s="23"/>
      <c r="J49" s="1"/>
      <c r="K49" s="10" t="n">
        <f aca="false">I49-E49</f>
        <v>0</v>
      </c>
      <c r="L49" s="1"/>
      <c r="M49" s="1"/>
      <c r="N49" s="1"/>
      <c r="O49" s="75" t="n">
        <f aca="false">M49-E49</f>
        <v>0</v>
      </c>
      <c r="P49" s="1"/>
    </row>
    <row r="50" customFormat="false" ht="12.95" hidden="false" customHeight="true" outlineLevel="0" collapsed="false">
      <c r="A50" s="84" t="s">
        <v>27</v>
      </c>
      <c r="B50" s="1"/>
      <c r="C50" s="20"/>
      <c r="D50" s="20"/>
      <c r="E50" s="21"/>
      <c r="G50" s="23"/>
      <c r="H50" s="23"/>
      <c r="I50" s="23"/>
      <c r="J50" s="1"/>
      <c r="K50" s="10" t="n">
        <f aca="false">I50-E50</f>
        <v>0</v>
      </c>
      <c r="L50" s="1"/>
      <c r="M50" s="1"/>
      <c r="N50" s="1"/>
      <c r="O50" s="75" t="n">
        <f aca="false">M50-E50</f>
        <v>0</v>
      </c>
      <c r="P50" s="1"/>
    </row>
    <row r="51" customFormat="false" ht="12.95" hidden="false" customHeight="true" outlineLevel="0" collapsed="false">
      <c r="A51" s="84" t="s">
        <v>41</v>
      </c>
      <c r="B51" s="1"/>
      <c r="C51" s="20"/>
      <c r="D51" s="20"/>
      <c r="E51" s="26" t="n">
        <v>-114000</v>
      </c>
      <c r="G51" s="23" t="n">
        <v>-150000</v>
      </c>
      <c r="H51" s="23"/>
      <c r="I51" s="23" t="n">
        <v>-211000</v>
      </c>
      <c r="J51" s="1"/>
      <c r="K51" s="10" t="n">
        <f aca="false">I51-E51</f>
        <v>-97000</v>
      </c>
      <c r="L51" s="1"/>
      <c r="M51" s="1" t="n">
        <v>0</v>
      </c>
      <c r="N51" s="1"/>
      <c r="O51" s="75" t="n">
        <f aca="false">M51-E51</f>
        <v>114000</v>
      </c>
      <c r="P51" s="1"/>
    </row>
    <row r="52" customFormat="false" ht="12.95" hidden="false" customHeight="true" outlineLevel="0" collapsed="false">
      <c r="A52" s="85" t="s">
        <v>79</v>
      </c>
      <c r="B52" s="1"/>
      <c r="C52" s="88" t="n">
        <v>8000</v>
      </c>
      <c r="D52" s="20"/>
      <c r="E52" s="50" t="n">
        <f aca="false">SUM(E40:E51)</f>
        <v>-2961697</v>
      </c>
      <c r="G52" s="23"/>
      <c r="H52" s="23"/>
      <c r="I52" s="50" t="n">
        <f aca="false">SUM(I40:I51)</f>
        <v>-2674754</v>
      </c>
      <c r="J52" s="1"/>
      <c r="K52" s="78" t="n">
        <f aca="false">SUM(K40:K51)</f>
        <v>286943</v>
      </c>
      <c r="L52" s="1"/>
      <c r="M52" s="79" t="n">
        <f aca="false">SUM(M51)</f>
        <v>0</v>
      </c>
      <c r="N52" s="1"/>
      <c r="O52" s="80" t="n">
        <f aca="false">SUM(O40:O51)</f>
        <v>2961697</v>
      </c>
      <c r="P52" s="1"/>
    </row>
    <row r="53" customFormat="false" ht="12.95" hidden="false" customHeight="true" outlineLevel="0" collapsed="false">
      <c r="A53" s="84"/>
      <c r="B53" s="1"/>
      <c r="C53" s="20"/>
      <c r="D53" s="20"/>
      <c r="E53" s="21"/>
      <c r="G53" s="23"/>
      <c r="H53" s="23"/>
      <c r="I53" s="23"/>
      <c r="J53" s="1"/>
      <c r="L53" s="1"/>
      <c r="M53" s="1"/>
      <c r="N53" s="1"/>
      <c r="O53" s="1"/>
      <c r="P53" s="1"/>
    </row>
    <row r="54" customFormat="false" ht="12.95" hidden="false" customHeight="true" outlineLevel="0" collapsed="false">
      <c r="A54" s="89" t="s">
        <v>80</v>
      </c>
      <c r="B54" s="1"/>
      <c r="C54" s="1"/>
      <c r="D54" s="1"/>
      <c r="E54" s="1"/>
      <c r="G54" s="83"/>
      <c r="H54" s="83"/>
      <c r="I54" s="83"/>
      <c r="J54" s="1"/>
      <c r="L54" s="1"/>
      <c r="M54" s="1"/>
      <c r="N54" s="1"/>
      <c r="O54" s="1"/>
      <c r="P54" s="1"/>
    </row>
    <row r="55" customFormat="false" ht="12.95" hidden="false" customHeight="true" outlineLevel="0" collapsed="false">
      <c r="A55" s="84" t="s">
        <v>34</v>
      </c>
      <c r="B55" s="1"/>
      <c r="C55" s="20" t="n">
        <v>7500</v>
      </c>
      <c r="D55" s="20"/>
      <c r="E55" s="23" t="n">
        <v>-13127000</v>
      </c>
      <c r="G55" s="23" t="n">
        <v>-14871000</v>
      </c>
      <c r="H55" s="23"/>
      <c r="I55" s="23" t="n">
        <v>-10701000</v>
      </c>
      <c r="J55" s="1"/>
      <c r="K55" s="10" t="n">
        <f aca="false">I55-E55</f>
        <v>2426000</v>
      </c>
      <c r="L55" s="1"/>
      <c r="M55" s="10" t="n">
        <v>-10701000</v>
      </c>
      <c r="N55" s="1"/>
      <c r="O55" s="75" t="n">
        <f aca="false">M55-E55</f>
        <v>2426000</v>
      </c>
      <c r="P55" s="1"/>
    </row>
    <row r="56" customFormat="false" ht="12.95" hidden="false" customHeight="true" outlineLevel="0" collapsed="false">
      <c r="A56" s="84" t="s">
        <v>50</v>
      </c>
      <c r="B56" s="1"/>
      <c r="C56" s="20"/>
      <c r="D56" s="20"/>
      <c r="E56" s="23" t="n">
        <v>-883000</v>
      </c>
      <c r="G56" s="23" t="n">
        <v>-561000</v>
      </c>
      <c r="H56" s="23"/>
      <c r="I56" s="23" t="n">
        <v>-709000</v>
      </c>
      <c r="J56" s="1"/>
      <c r="K56" s="10" t="n">
        <f aca="false">I56-E56</f>
        <v>174000</v>
      </c>
      <c r="L56" s="1"/>
      <c r="M56" s="10" t="n">
        <v>-709000</v>
      </c>
      <c r="N56" s="1"/>
      <c r="O56" s="75" t="n">
        <f aca="false">M56-E56</f>
        <v>174000</v>
      </c>
      <c r="P56" s="1"/>
    </row>
    <row r="57" customFormat="false" ht="12.95" hidden="false" customHeight="true" outlineLevel="0" collapsed="false">
      <c r="A57" s="84" t="s">
        <v>36</v>
      </c>
      <c r="B57" s="1"/>
      <c r="C57" s="20" t="n">
        <v>10000</v>
      </c>
      <c r="D57" s="20"/>
      <c r="E57" s="23" t="n">
        <v>-35239000</v>
      </c>
      <c r="G57" s="23" t="n">
        <v>-37464000</v>
      </c>
      <c r="H57" s="23"/>
      <c r="I57" s="23" t="n">
        <v>-35109000</v>
      </c>
      <c r="J57" s="1"/>
      <c r="K57" s="10" t="n">
        <f aca="false">I57-E57</f>
        <v>130000</v>
      </c>
      <c r="L57" s="1"/>
      <c r="M57" s="10" t="n">
        <v>-20000000</v>
      </c>
      <c r="N57" s="1"/>
      <c r="O57" s="75" t="n">
        <f aca="false">M57-E57</f>
        <v>15239000</v>
      </c>
      <c r="P57" s="1"/>
    </row>
    <row r="58" customFormat="false" ht="12.95" hidden="false" customHeight="true" outlineLevel="0" collapsed="false">
      <c r="A58" s="84" t="s">
        <v>37</v>
      </c>
      <c r="B58" s="1"/>
      <c r="C58" s="20" t="n">
        <v>3000</v>
      </c>
      <c r="D58" s="20"/>
      <c r="E58" s="23" t="n">
        <v>-2044000</v>
      </c>
      <c r="G58" s="23" t="n">
        <v>-1734000</v>
      </c>
      <c r="H58" s="23"/>
      <c r="I58" s="23" t="n">
        <v>-1510000</v>
      </c>
      <c r="J58" s="1"/>
      <c r="K58" s="10" t="n">
        <f aca="false">I58-E58</f>
        <v>534000</v>
      </c>
      <c r="L58" s="1"/>
      <c r="M58" s="1" t="n">
        <v>0</v>
      </c>
      <c r="N58" s="1"/>
      <c r="O58" s="75" t="n">
        <f aca="false">M58-E58</f>
        <v>2044000</v>
      </c>
      <c r="P58" s="1"/>
    </row>
    <row r="59" customFormat="false" ht="12.95" hidden="false" customHeight="true" outlineLevel="0" collapsed="false">
      <c r="A59" s="84" t="s">
        <v>38</v>
      </c>
      <c r="B59" s="1"/>
      <c r="C59" s="20" t="n">
        <v>3000</v>
      </c>
      <c r="D59" s="20"/>
      <c r="E59" s="23" t="n">
        <v>-1324000</v>
      </c>
      <c r="G59" s="23" t="n">
        <v>-1333000</v>
      </c>
      <c r="H59" s="23"/>
      <c r="I59" s="23" t="n">
        <v>-683000</v>
      </c>
      <c r="J59" s="1"/>
      <c r="K59" s="10" t="n">
        <f aca="false">I59-E59</f>
        <v>641000</v>
      </c>
      <c r="L59" s="1"/>
      <c r="M59" s="1" t="n">
        <v>0</v>
      </c>
      <c r="N59" s="1"/>
      <c r="O59" s="75" t="n">
        <f aca="false">M59-E59</f>
        <v>1324000</v>
      </c>
      <c r="P59" s="1"/>
    </row>
    <row r="60" customFormat="false" ht="12.95" hidden="false" customHeight="true" outlineLevel="0" collapsed="false">
      <c r="A60" s="84" t="s">
        <v>51</v>
      </c>
      <c r="B60" s="1"/>
      <c r="C60" s="20"/>
      <c r="D60" s="20"/>
      <c r="E60" s="23" t="n">
        <v>-1211000</v>
      </c>
      <c r="G60" s="23" t="n">
        <v>-1199000</v>
      </c>
      <c r="H60" s="23"/>
      <c r="I60" s="23" t="n">
        <v>-2173000</v>
      </c>
      <c r="J60" s="1"/>
      <c r="K60" s="10" t="n">
        <f aca="false">I60-E60</f>
        <v>-962000</v>
      </c>
      <c r="L60" s="1"/>
      <c r="M60" s="1" t="n">
        <v>0</v>
      </c>
      <c r="N60" s="1"/>
      <c r="O60" s="75" t="n">
        <f aca="false">M60-E60</f>
        <v>1211000</v>
      </c>
      <c r="P60" s="1"/>
    </row>
    <row r="61" customFormat="false" ht="12.95" hidden="false" customHeight="true" outlineLevel="0" collapsed="false">
      <c r="A61" s="84" t="s">
        <v>39</v>
      </c>
      <c r="B61" s="1"/>
      <c r="C61" s="20"/>
      <c r="D61" s="20"/>
      <c r="E61" s="23"/>
      <c r="G61" s="23"/>
      <c r="H61" s="23"/>
      <c r="I61" s="23"/>
      <c r="J61" s="1" t="s">
        <v>52</v>
      </c>
      <c r="K61" s="10" t="n">
        <f aca="false">I61-E61</f>
        <v>0</v>
      </c>
      <c r="L61" s="1"/>
      <c r="M61" s="1"/>
      <c r="N61" s="1"/>
      <c r="O61" s="75" t="n">
        <f aca="false">M61-E61</f>
        <v>0</v>
      </c>
      <c r="P61" s="1"/>
    </row>
    <row r="62" customFormat="false" ht="12.95" hidden="false" customHeight="true" outlineLevel="0" collapsed="false">
      <c r="A62" s="84" t="s">
        <v>40</v>
      </c>
      <c r="B62" s="1"/>
      <c r="C62" s="20"/>
      <c r="D62" s="20"/>
      <c r="E62" s="26" t="n">
        <v>-3484000</v>
      </c>
      <c r="G62" s="23" t="n">
        <v>-3450000</v>
      </c>
      <c r="H62" s="23"/>
      <c r="I62" s="23" t="n">
        <v>-3485000</v>
      </c>
      <c r="J62" s="1"/>
      <c r="K62" s="10" t="n">
        <f aca="false">I62-E62</f>
        <v>-1000</v>
      </c>
      <c r="L62" s="1"/>
      <c r="M62" s="1" t="n">
        <v>0</v>
      </c>
      <c r="N62" s="1"/>
      <c r="O62" s="75" t="n">
        <f aca="false">M62-E62</f>
        <v>3484000</v>
      </c>
      <c r="P62" s="1"/>
    </row>
    <row r="63" customFormat="false" ht="12.95" hidden="false" customHeight="true" outlineLevel="0" collapsed="false">
      <c r="A63" s="84" t="s">
        <v>53</v>
      </c>
      <c r="B63" s="1"/>
      <c r="C63" s="20"/>
      <c r="D63" s="20"/>
      <c r="E63" s="26" t="n">
        <v>0</v>
      </c>
      <c r="G63" s="23" t="n">
        <v>0</v>
      </c>
      <c r="H63" s="23"/>
      <c r="I63" s="23" t="n">
        <v>0</v>
      </c>
      <c r="J63" s="1"/>
      <c r="K63" s="10" t="n">
        <f aca="false">I63-E63</f>
        <v>0</v>
      </c>
      <c r="L63" s="1"/>
      <c r="M63" s="1" t="n">
        <v>0</v>
      </c>
      <c r="N63" s="1"/>
      <c r="O63" s="75" t="n">
        <f aca="false">M63-E63</f>
        <v>0</v>
      </c>
      <c r="P63" s="1"/>
    </row>
    <row r="64" customFormat="false" ht="12.95" hidden="false" customHeight="true" outlineLevel="0" collapsed="false">
      <c r="A64" s="85" t="s">
        <v>81</v>
      </c>
      <c r="B64" s="1"/>
      <c r="C64" s="88" t="s">
        <v>74</v>
      </c>
      <c r="D64" s="20"/>
      <c r="E64" s="50" t="n">
        <f aca="false">SUM(E55:E63)</f>
        <v>-57312000</v>
      </c>
      <c r="G64" s="23"/>
      <c r="H64" s="23"/>
      <c r="I64" s="50" t="n">
        <f aca="false">SUM(I55:I63)</f>
        <v>-54370000</v>
      </c>
      <c r="J64" s="1"/>
      <c r="K64" s="78" t="n">
        <f aca="false">SUM(K55:K63)</f>
        <v>2942000</v>
      </c>
      <c r="L64" s="1"/>
      <c r="M64" s="80" t="n">
        <f aca="false">SUM(M55:M63)</f>
        <v>-31410000</v>
      </c>
      <c r="N64" s="1"/>
      <c r="O64" s="80" t="n">
        <f aca="false">SUM(O55:O63)</f>
        <v>25902000</v>
      </c>
      <c r="P64" s="1"/>
    </row>
    <row r="65" customFormat="false" ht="12.95" hidden="false" customHeight="true" outlineLevel="0" collapsed="false">
      <c r="A65" s="85"/>
      <c r="B65" s="1"/>
      <c r="C65" s="30"/>
      <c r="D65" s="20"/>
      <c r="E65" s="26"/>
      <c r="G65" s="23"/>
      <c r="H65" s="23"/>
      <c r="I65" s="26"/>
      <c r="J65" s="1"/>
      <c r="L65" s="1"/>
      <c r="M65" s="86"/>
      <c r="N65" s="1"/>
      <c r="O65" s="86"/>
      <c r="P65" s="1"/>
    </row>
    <row r="66" customFormat="false" ht="12.95" hidden="false" customHeight="true" outlineLevel="0" collapsed="false">
      <c r="A66" s="85" t="s">
        <v>82</v>
      </c>
      <c r="B66" s="1"/>
      <c r="C66" s="30"/>
      <c r="D66" s="20"/>
      <c r="E66" s="10" t="n">
        <f aca="false">E64+E52</f>
        <v>-60273697</v>
      </c>
      <c r="G66" s="23"/>
      <c r="H66" s="23"/>
      <c r="I66" s="10" t="n">
        <f aca="false">I64+I52</f>
        <v>-57044754</v>
      </c>
      <c r="J66" s="1"/>
      <c r="K66" s="10" t="n">
        <f aca="false">K64+K52</f>
        <v>3228943</v>
      </c>
      <c r="L66" s="1"/>
      <c r="M66" s="10" t="n">
        <f aca="false">M64+M52</f>
        <v>-31410000</v>
      </c>
      <c r="N66" s="1"/>
      <c r="O66" s="86" t="n">
        <f aca="false">O64+O52</f>
        <v>28863697</v>
      </c>
      <c r="P66" s="1"/>
    </row>
    <row r="67" customFormat="false" ht="12.95" hidden="false" customHeight="true" outlineLevel="0" collapsed="false">
      <c r="A67" s="84"/>
      <c r="B67" s="1"/>
      <c r="C67" s="20"/>
      <c r="D67" s="20"/>
      <c r="E67" s="26"/>
      <c r="G67" s="23"/>
      <c r="H67" s="23"/>
      <c r="I67" s="23"/>
      <c r="J67" s="1"/>
      <c r="L67" s="1"/>
      <c r="M67" s="1"/>
      <c r="N67" s="1"/>
      <c r="O67" s="75"/>
      <c r="P67" s="1"/>
    </row>
    <row r="68" customFormat="false" ht="12.95" hidden="false" customHeight="true" outlineLevel="0" collapsed="false">
      <c r="A68" s="87" t="s">
        <v>55</v>
      </c>
      <c r="B68" s="1"/>
      <c r="C68" s="20"/>
      <c r="D68" s="20"/>
      <c r="E68" s="26" t="n">
        <v>-1000000</v>
      </c>
      <c r="G68" s="23" t="n">
        <v>-1000000</v>
      </c>
      <c r="H68" s="23"/>
      <c r="I68" s="23" t="n">
        <v>-1000000</v>
      </c>
      <c r="J68" s="1"/>
      <c r="K68" s="10" t="n">
        <f aca="false">I68-E68</f>
        <v>0</v>
      </c>
      <c r="L68" s="1"/>
      <c r="M68" s="1" t="n">
        <v>0</v>
      </c>
      <c r="N68" s="1"/>
      <c r="O68" s="75" t="n">
        <f aca="false">M68-E68</f>
        <v>1000000</v>
      </c>
      <c r="P68" s="1"/>
    </row>
    <row r="69" customFormat="false" ht="12.95" hidden="false" customHeight="true" outlineLevel="0" collapsed="false">
      <c r="A69" s="17"/>
      <c r="B69" s="1"/>
      <c r="C69" s="20"/>
      <c r="D69" s="20"/>
      <c r="E69" s="26"/>
      <c r="G69" s="23"/>
      <c r="H69" s="23"/>
      <c r="I69" s="23"/>
      <c r="J69" s="1"/>
      <c r="L69" s="1"/>
      <c r="M69" s="1"/>
      <c r="N69" s="1"/>
      <c r="O69" s="1"/>
      <c r="P69" s="1"/>
    </row>
    <row r="70" customFormat="false" ht="12.95" hidden="false" customHeight="true" outlineLevel="0" collapsed="false">
      <c r="A70" s="87" t="s">
        <v>54</v>
      </c>
      <c r="B70" s="1"/>
      <c r="C70" s="20"/>
      <c r="D70" s="20"/>
      <c r="E70" s="26" t="n">
        <v>-346867</v>
      </c>
      <c r="G70" s="23" t="n">
        <v>-327046</v>
      </c>
      <c r="H70" s="23"/>
      <c r="I70" s="23" t="n">
        <v>-226855</v>
      </c>
      <c r="J70" s="1"/>
      <c r="K70" s="10" t="n">
        <f aca="false">I70-E70</f>
        <v>120012</v>
      </c>
      <c r="L70" s="1"/>
      <c r="M70" s="1" t="n">
        <v>0</v>
      </c>
      <c r="N70" s="1"/>
      <c r="O70" s="75" t="n">
        <f aca="false">M70-E70</f>
        <v>346867</v>
      </c>
      <c r="P70" s="1"/>
    </row>
    <row r="71" customFormat="false" ht="12.95" hidden="false" customHeight="true" outlineLevel="0" collapsed="false">
      <c r="A71" s="17"/>
      <c r="B71" s="1"/>
      <c r="C71" s="20"/>
      <c r="D71" s="20"/>
      <c r="E71" s="26"/>
      <c r="G71" s="23"/>
      <c r="H71" s="23"/>
      <c r="I71" s="23"/>
      <c r="J71" s="1"/>
      <c r="L71" s="1"/>
      <c r="M71" s="1"/>
      <c r="N71" s="1"/>
      <c r="O71" s="1"/>
      <c r="P71" s="1"/>
    </row>
    <row r="72" customFormat="false" ht="12.95" hidden="false" customHeight="true" outlineLevel="0" collapsed="false">
      <c r="A72" s="87" t="s">
        <v>83</v>
      </c>
      <c r="B72" s="1"/>
      <c r="C72" s="20"/>
      <c r="D72" s="20"/>
      <c r="E72" s="26"/>
      <c r="G72" s="23"/>
      <c r="H72" s="23"/>
      <c r="I72" s="23"/>
      <c r="J72" s="1"/>
      <c r="L72" s="1"/>
      <c r="M72" s="1"/>
      <c r="N72" s="1"/>
      <c r="O72" s="1"/>
      <c r="P72" s="1"/>
    </row>
    <row r="73" customFormat="false" ht="12.95" hidden="false" customHeight="true" outlineLevel="0" collapsed="false">
      <c r="A73" s="17" t="s">
        <v>56</v>
      </c>
      <c r="B73" s="1"/>
      <c r="C73" s="20"/>
      <c r="D73" s="20"/>
      <c r="E73" s="26" t="n">
        <v>-759026</v>
      </c>
      <c r="G73" s="23" t="n">
        <v>-708134</v>
      </c>
      <c r="H73" s="23"/>
      <c r="I73" s="23" t="n">
        <v>-759026</v>
      </c>
      <c r="J73" s="1" t="s">
        <v>52</v>
      </c>
      <c r="K73" s="10" t="n">
        <f aca="false">I73-E73</f>
        <v>0</v>
      </c>
      <c r="L73" s="1"/>
      <c r="M73" s="1" t="n">
        <v>0</v>
      </c>
      <c r="N73" s="1"/>
      <c r="O73" s="75" t="n">
        <f aca="false">M73-E73</f>
        <v>759026</v>
      </c>
      <c r="P73" s="1"/>
    </row>
    <row r="74" customFormat="false" ht="12.95" hidden="false" customHeight="true" outlineLevel="0" collapsed="false">
      <c r="A74" s="17" t="s">
        <v>57</v>
      </c>
      <c r="B74" s="1"/>
      <c r="C74" s="20"/>
      <c r="D74" s="20"/>
      <c r="E74" s="26" t="n">
        <v>-961456</v>
      </c>
      <c r="G74" s="23" t="n">
        <v>-806940</v>
      </c>
      <c r="H74" s="23"/>
      <c r="I74" s="23" t="n">
        <v>-961456</v>
      </c>
      <c r="J74" s="1" t="s">
        <v>52</v>
      </c>
      <c r="K74" s="10" t="n">
        <f aca="false">I74-E74</f>
        <v>0</v>
      </c>
      <c r="L74" s="1"/>
      <c r="M74" s="10" t="n">
        <v>-1000000</v>
      </c>
      <c r="N74" s="1"/>
      <c r="O74" s="75" t="n">
        <f aca="false">M74-E74</f>
        <v>-38544</v>
      </c>
      <c r="P74" s="1"/>
    </row>
    <row r="75" customFormat="false" ht="12.95" hidden="false" customHeight="true" outlineLevel="0" collapsed="false">
      <c r="A75" s="49" t="s">
        <v>84</v>
      </c>
      <c r="B75" s="1"/>
      <c r="C75" s="20"/>
      <c r="D75" s="20"/>
      <c r="E75" s="50" t="n">
        <f aca="false">SUM(E73:E74)</f>
        <v>-1720482</v>
      </c>
      <c r="G75" s="23"/>
      <c r="H75" s="23"/>
      <c r="I75" s="50" t="n">
        <f aca="false">SUM(I73:I74)</f>
        <v>-1720482</v>
      </c>
      <c r="J75" s="1"/>
      <c r="K75" s="78" t="n">
        <f aca="false">SUM(K73:K74)</f>
        <v>0</v>
      </c>
      <c r="L75" s="1"/>
      <c r="M75" s="78" t="n">
        <f aca="false">SUM(M73:M74)</f>
        <v>-1000000</v>
      </c>
      <c r="N75" s="1"/>
      <c r="O75" s="80" t="n">
        <f aca="false">SUM(O73:O74)</f>
        <v>720482</v>
      </c>
      <c r="P75" s="1"/>
    </row>
    <row r="76" customFormat="false" ht="12.95" hidden="false" customHeight="true" outlineLevel="0" collapsed="false">
      <c r="A76" s="49"/>
      <c r="B76" s="1"/>
      <c r="C76" s="20"/>
      <c r="D76" s="20"/>
      <c r="E76" s="26"/>
      <c r="G76" s="23"/>
      <c r="H76" s="23"/>
      <c r="I76" s="26"/>
      <c r="J76" s="1"/>
      <c r="L76" s="1"/>
      <c r="M76" s="1"/>
      <c r="N76" s="1"/>
      <c r="O76" s="1"/>
      <c r="P76" s="1"/>
    </row>
    <row r="77" customFormat="false" ht="12.95" hidden="false" customHeight="true" outlineLevel="0" collapsed="false">
      <c r="A77" s="87" t="s">
        <v>62</v>
      </c>
      <c r="B77" s="1"/>
      <c r="C77" s="20"/>
      <c r="D77" s="20"/>
      <c r="E77" s="26" t="n">
        <v>6000000</v>
      </c>
      <c r="G77" s="23"/>
      <c r="H77" s="23"/>
      <c r="I77" s="23" t="n">
        <v>6000000</v>
      </c>
      <c r="J77" s="1"/>
      <c r="K77" s="10" t="n">
        <f aca="false">I77-E77</f>
        <v>0</v>
      </c>
      <c r="L77" s="1"/>
      <c r="M77" s="1" t="n">
        <v>0</v>
      </c>
      <c r="N77" s="1"/>
      <c r="O77" s="86" t="n">
        <f aca="false">M77-E77</f>
        <v>-6000000</v>
      </c>
      <c r="P77" s="1"/>
    </row>
    <row r="78" customFormat="false" ht="12.95" hidden="false" customHeight="true" outlineLevel="0" collapsed="false">
      <c r="A78" s="17"/>
      <c r="B78" s="1"/>
      <c r="C78" s="20"/>
      <c r="D78" s="20"/>
      <c r="E78" s="90"/>
      <c r="G78" s="23"/>
      <c r="H78" s="23"/>
      <c r="I78" s="90"/>
      <c r="J78" s="1"/>
      <c r="K78" s="91"/>
      <c r="L78" s="1"/>
      <c r="M78" s="92"/>
      <c r="N78" s="1"/>
      <c r="O78" s="92"/>
      <c r="P78" s="1"/>
    </row>
    <row r="79" customFormat="false" ht="12.95" hidden="false" customHeight="true" outlineLevel="0" collapsed="false">
      <c r="A79" s="1"/>
      <c r="B79" s="1"/>
      <c r="C79" s="30"/>
      <c r="D79" s="30"/>
      <c r="E79" s="42"/>
      <c r="G79" s="83"/>
      <c r="H79" s="1"/>
      <c r="I79" s="93"/>
      <c r="J79" s="1"/>
      <c r="L79" s="1"/>
      <c r="M79" s="1"/>
      <c r="N79" s="1"/>
      <c r="O79" s="1"/>
      <c r="P79" s="1"/>
    </row>
    <row r="80" customFormat="false" ht="12.95" hidden="false" customHeight="true" outlineLevel="0" collapsed="false">
      <c r="A80" s="94" t="s">
        <v>85</v>
      </c>
      <c r="B80" s="1"/>
      <c r="C80" s="1"/>
      <c r="D80" s="1"/>
      <c r="E80" s="95" t="n">
        <f aca="false">E77+E75+E70+E68+E64+E52+E34+E25+E19</f>
        <v>-114059169</v>
      </c>
      <c r="F80" s="95" t="n">
        <f aca="false">F75+F73+F68+F64+F62+F50+F32+F23+F17</f>
        <v>0</v>
      </c>
      <c r="G80" s="95" t="n">
        <f aca="false">G75+G73+G68+G64+G62+G50+G32+G23+G17</f>
        <v>-13861725</v>
      </c>
      <c r="H80" s="95" t="n">
        <f aca="false">H75+H73+H68+H64+H62+H50+H32+H23+H17</f>
        <v>0</v>
      </c>
      <c r="I80" s="95" t="n">
        <f aca="false">I77+I75+I70+I68+I64+I52+I34+I25+I19</f>
        <v>-82289662</v>
      </c>
      <c r="J80" s="95"/>
      <c r="K80" s="95" t="n">
        <f aca="false">K77+K75+K70+K68+K64+K52+K34+K25+K19</f>
        <v>31769507</v>
      </c>
      <c r="L80" s="95" t="n">
        <f aca="false">L75+L73+L68+L64+L62+L50+L32+L23+L17</f>
        <v>0</v>
      </c>
      <c r="M80" s="95" t="n">
        <f aca="false">M77+M75+M68+M64+M70+M52+M34+M25+M19</f>
        <v>-63656732</v>
      </c>
      <c r="N80" s="96" t="n">
        <f aca="false">N75+N68+N64+N70+N52+N34+N25+N19</f>
        <v>0</v>
      </c>
      <c r="O80" s="95" t="n">
        <f aca="false">O77+O75+O68+O64+O70+O52+O34+O25+O19</f>
        <v>50402437</v>
      </c>
      <c r="P80" s="1"/>
    </row>
    <row r="81" customFormat="false" ht="13.5" hidden="false" customHeight="false" outlineLevel="0" collapsed="false">
      <c r="A81" s="1"/>
      <c r="B81" s="1"/>
      <c r="C81" s="20"/>
      <c r="D81" s="20"/>
      <c r="E81" s="46"/>
      <c r="G81" s="83"/>
      <c r="H81" s="83"/>
      <c r="I81" s="93"/>
      <c r="J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A82" s="1" t="s">
        <v>86</v>
      </c>
      <c r="B82" s="1"/>
      <c r="C82" s="1"/>
      <c r="D82" s="1"/>
      <c r="E82" s="75"/>
      <c r="G82" s="1"/>
      <c r="H82" s="83"/>
      <c r="I82" s="97"/>
      <c r="J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A83" s="1"/>
      <c r="B83" s="1"/>
      <c r="C83" s="20"/>
      <c r="D83" s="20"/>
      <c r="E83" s="21"/>
      <c r="G83" s="83"/>
      <c r="H83" s="83"/>
      <c r="I83" s="93"/>
      <c r="J83" s="1"/>
      <c r="L83" s="1"/>
      <c r="M83" s="1"/>
      <c r="N83" s="1"/>
      <c r="O83" s="1"/>
      <c r="P83" s="1"/>
      <c r="Q83" s="35"/>
    </row>
    <row r="84" customFormat="false" ht="12.75" hidden="false" customHeight="false" outlineLevel="0" collapsed="false">
      <c r="A84" s="1"/>
      <c r="B84" s="1"/>
      <c r="C84" s="1"/>
      <c r="D84" s="1"/>
      <c r="E84" s="75"/>
      <c r="G84" s="83"/>
      <c r="H84" s="83"/>
      <c r="I84" s="93"/>
      <c r="J84" s="1"/>
      <c r="L84" s="1"/>
      <c r="M84" s="1"/>
      <c r="N84" s="1"/>
      <c r="O84" s="1"/>
      <c r="P84" s="1"/>
      <c r="Q84" s="35"/>
    </row>
    <row r="85" customFormat="false" ht="12.75" hidden="false" customHeight="false" outlineLevel="0" collapsed="false">
      <c r="A85" s="1"/>
      <c r="B85" s="1"/>
      <c r="C85" s="1"/>
      <c r="D85" s="1"/>
      <c r="E85" s="75"/>
      <c r="G85" s="83"/>
      <c r="H85" s="83"/>
      <c r="I85" s="83"/>
      <c r="J85" s="1"/>
      <c r="L85" s="1"/>
      <c r="M85" s="75"/>
      <c r="N85" s="1"/>
      <c r="O85" s="1"/>
      <c r="P85" s="1"/>
      <c r="Q85" s="35"/>
    </row>
    <row r="86" customFormat="false" ht="12.75" hidden="false" customHeight="false" outlineLevel="0" collapsed="false">
      <c r="A86" s="1"/>
      <c r="B86" s="1"/>
      <c r="C86" s="1"/>
      <c r="D86" s="1"/>
      <c r="E86" s="1"/>
      <c r="G86" s="75"/>
      <c r="H86" s="75"/>
      <c r="I86" s="75"/>
      <c r="J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G87" s="75"/>
      <c r="H87" s="75"/>
      <c r="I87" s="75"/>
      <c r="J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A88" s="1"/>
      <c r="B88" s="1"/>
      <c r="C88" s="1"/>
      <c r="D88" s="1"/>
      <c r="E88" s="1"/>
      <c r="G88" s="75"/>
      <c r="H88" s="75"/>
      <c r="I88" s="75"/>
      <c r="J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A89" s="1"/>
      <c r="B89" s="1"/>
      <c r="C89" s="1"/>
      <c r="D89" s="1"/>
      <c r="E89" s="1"/>
      <c r="G89" s="75"/>
      <c r="H89" s="75"/>
      <c r="I89" s="75"/>
      <c r="J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A90" s="1"/>
      <c r="B90" s="1"/>
      <c r="C90" s="1"/>
      <c r="D90" s="1"/>
      <c r="E90" s="1"/>
      <c r="G90" s="75"/>
      <c r="H90" s="75"/>
      <c r="I90" s="75"/>
      <c r="J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A91" s="1"/>
      <c r="B91" s="1"/>
      <c r="C91" s="1"/>
      <c r="D91" s="1"/>
      <c r="E91" s="1"/>
      <c r="G91" s="75"/>
      <c r="H91" s="75"/>
      <c r="I91" s="75"/>
      <c r="J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A92" s="1"/>
      <c r="B92" s="1"/>
      <c r="C92" s="1"/>
      <c r="D92" s="1"/>
      <c r="E92" s="1"/>
      <c r="G92" s="83"/>
      <c r="H92" s="83"/>
      <c r="I92" s="83"/>
      <c r="J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A93" s="1"/>
      <c r="B93" s="1"/>
      <c r="C93" s="1"/>
      <c r="D93" s="1"/>
      <c r="E93" s="1"/>
      <c r="G93" s="83"/>
      <c r="H93" s="83"/>
      <c r="I93" s="83"/>
      <c r="J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A94" s="1"/>
      <c r="B94" s="1"/>
      <c r="C94" s="1"/>
      <c r="D94" s="1"/>
      <c r="E94" s="1"/>
      <c r="G94" s="83"/>
      <c r="H94" s="83"/>
      <c r="I94" s="83"/>
      <c r="J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A95" s="1"/>
      <c r="B95" s="1"/>
      <c r="C95" s="1"/>
      <c r="D95" s="1"/>
      <c r="E95" s="1"/>
      <c r="G95" s="83"/>
      <c r="H95" s="83"/>
      <c r="I95" s="83"/>
      <c r="J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A96" s="1"/>
      <c r="B96" s="1"/>
      <c r="C96" s="1"/>
      <c r="D96" s="1"/>
      <c r="E96" s="1"/>
      <c r="G96" s="83"/>
      <c r="H96" s="83"/>
      <c r="I96" s="83"/>
      <c r="J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A97" s="1"/>
      <c r="B97" s="1"/>
      <c r="C97" s="1"/>
      <c r="D97" s="1"/>
      <c r="E97" s="1"/>
      <c r="G97" s="83"/>
      <c r="H97" s="83"/>
      <c r="I97" s="83"/>
      <c r="J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A98" s="1"/>
      <c r="B98" s="1"/>
      <c r="C98" s="1"/>
      <c r="D98" s="1"/>
      <c r="E98" s="1"/>
      <c r="G98" s="83"/>
      <c r="H98" s="83"/>
      <c r="I98" s="83"/>
      <c r="J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A99" s="1"/>
      <c r="B99" s="1"/>
      <c r="C99" s="1"/>
      <c r="D99" s="1"/>
      <c r="E99" s="1"/>
      <c r="G99" s="83"/>
      <c r="H99" s="83"/>
      <c r="I99" s="83"/>
      <c r="J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A100" s="1"/>
      <c r="B100" s="1"/>
      <c r="C100" s="1"/>
      <c r="D100" s="1"/>
      <c r="E100" s="1"/>
      <c r="G100" s="83"/>
      <c r="H100" s="83"/>
      <c r="I100" s="83"/>
      <c r="J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G101" s="83"/>
      <c r="H101" s="83"/>
      <c r="I101" s="83"/>
      <c r="J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A102" s="1"/>
      <c r="B102" s="1"/>
      <c r="C102" s="1"/>
      <c r="D102" s="1"/>
      <c r="E102" s="1"/>
      <c r="G102" s="83"/>
      <c r="H102" s="83"/>
      <c r="I102" s="83"/>
      <c r="J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A103" s="1"/>
      <c r="B103" s="1"/>
      <c r="C103" s="1"/>
      <c r="D103" s="1"/>
      <c r="E103" s="1"/>
      <c r="G103" s="83"/>
      <c r="H103" s="83"/>
      <c r="I103" s="83"/>
      <c r="J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A104" s="1"/>
      <c r="B104" s="1"/>
      <c r="C104" s="1"/>
      <c r="D104" s="1"/>
      <c r="E104" s="1"/>
      <c r="G104" s="83"/>
      <c r="H104" s="83"/>
      <c r="I104" s="83"/>
      <c r="J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A105" s="1"/>
      <c r="B105" s="1"/>
      <c r="C105" s="1"/>
      <c r="D105" s="1"/>
      <c r="E105" s="1"/>
      <c r="G105" s="83"/>
      <c r="H105" s="83"/>
      <c r="I105" s="83"/>
      <c r="J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A106" s="1"/>
      <c r="B106" s="1"/>
      <c r="C106" s="1"/>
      <c r="D106" s="1"/>
      <c r="E106" s="1"/>
      <c r="G106" s="83"/>
      <c r="H106" s="83"/>
      <c r="I106" s="83"/>
      <c r="J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A107" s="1"/>
      <c r="B107" s="1"/>
      <c r="C107" s="1"/>
      <c r="D107" s="1"/>
      <c r="E107" s="1"/>
      <c r="G107" s="83"/>
      <c r="H107" s="83"/>
      <c r="I107" s="83"/>
      <c r="J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A108" s="1"/>
      <c r="B108" s="1"/>
      <c r="C108" s="1"/>
      <c r="D108" s="1"/>
      <c r="E108" s="1"/>
      <c r="G108" s="83"/>
      <c r="H108" s="83"/>
      <c r="I108" s="83"/>
      <c r="J108" s="1"/>
      <c r="L108" s="1"/>
      <c r="M108" s="1"/>
      <c r="N108" s="1"/>
      <c r="O108" s="1"/>
      <c r="P108" s="1"/>
    </row>
    <row r="109" customFormat="false" ht="12.75" hidden="false" customHeight="false" outlineLevel="0" collapsed="false">
      <c r="A109" s="1"/>
      <c r="B109" s="1"/>
      <c r="C109" s="1"/>
      <c r="D109" s="1"/>
      <c r="E109" s="1"/>
      <c r="G109" s="83"/>
      <c r="H109" s="83"/>
      <c r="I109" s="83"/>
      <c r="J109" s="1"/>
      <c r="L109" s="1"/>
      <c r="M109" s="1"/>
      <c r="N109" s="1"/>
      <c r="O109" s="1"/>
      <c r="P109" s="1"/>
    </row>
    <row r="110" customFormat="false" ht="12.75" hidden="false" customHeight="false" outlineLevel="0" collapsed="false">
      <c r="A110" s="1"/>
      <c r="B110" s="1"/>
      <c r="C110" s="1"/>
      <c r="D110" s="1"/>
      <c r="E110" s="1"/>
      <c r="G110" s="83"/>
      <c r="H110" s="83"/>
      <c r="I110" s="83"/>
      <c r="J110" s="1"/>
      <c r="L110" s="1"/>
      <c r="M110" s="1"/>
      <c r="N110" s="1"/>
      <c r="O110" s="1"/>
      <c r="P110" s="1"/>
    </row>
    <row r="111" customFormat="false" ht="12.75" hidden="false" customHeight="false" outlineLevel="0" collapsed="false">
      <c r="A111" s="1"/>
      <c r="B111" s="1"/>
      <c r="C111" s="1"/>
      <c r="D111" s="1"/>
      <c r="E111" s="1"/>
      <c r="G111" s="83"/>
      <c r="H111" s="83"/>
      <c r="I111" s="83"/>
      <c r="J111" s="1"/>
      <c r="L111" s="1"/>
      <c r="M111" s="1"/>
      <c r="N111" s="1"/>
      <c r="O111" s="1"/>
      <c r="P111" s="1"/>
    </row>
    <row r="112" customFormat="false" ht="12.75" hidden="false" customHeight="false" outlineLevel="0" collapsed="false">
      <c r="A112" s="1"/>
      <c r="B112" s="1"/>
      <c r="C112" s="1"/>
      <c r="D112" s="1"/>
      <c r="E112" s="1"/>
      <c r="G112" s="83"/>
      <c r="H112" s="83"/>
      <c r="I112" s="83"/>
      <c r="J112" s="1"/>
      <c r="L112" s="1"/>
      <c r="M112" s="1"/>
      <c r="N112" s="1"/>
      <c r="O112" s="1"/>
      <c r="P112" s="1"/>
    </row>
    <row r="113" customFormat="false" ht="12.75" hidden="false" customHeight="false" outlineLevel="0" collapsed="false">
      <c r="A113" s="1"/>
      <c r="B113" s="1"/>
      <c r="C113" s="1"/>
      <c r="D113" s="1"/>
      <c r="E113" s="1"/>
      <c r="G113" s="83"/>
      <c r="H113" s="83"/>
      <c r="I113" s="83"/>
      <c r="J113" s="1"/>
      <c r="L113" s="1"/>
      <c r="M113" s="1"/>
      <c r="N113" s="1"/>
      <c r="O113" s="1"/>
      <c r="P113" s="1"/>
    </row>
    <row r="114" customFormat="false" ht="12.75" hidden="false" customHeight="false" outlineLevel="0" collapsed="false">
      <c r="A114" s="1"/>
      <c r="B114" s="1"/>
      <c r="C114" s="1"/>
      <c r="D114" s="1"/>
      <c r="E114" s="1"/>
      <c r="G114" s="83"/>
      <c r="H114" s="83"/>
      <c r="I114" s="83"/>
      <c r="J114" s="1"/>
      <c r="L114" s="1"/>
      <c r="M114" s="1"/>
      <c r="N114" s="1"/>
      <c r="O114" s="1"/>
      <c r="P114" s="1"/>
    </row>
    <row r="115" customFormat="false" ht="12.75" hidden="false" customHeight="false" outlineLevel="0" collapsed="false">
      <c r="A115" s="1"/>
      <c r="B115" s="1"/>
      <c r="C115" s="1"/>
      <c r="D115" s="1"/>
      <c r="E115" s="1"/>
      <c r="G115" s="83"/>
      <c r="H115" s="83"/>
      <c r="I115" s="83"/>
      <c r="J115" s="1"/>
      <c r="L115" s="1"/>
      <c r="M115" s="1"/>
      <c r="N115" s="1"/>
      <c r="O115" s="1"/>
      <c r="P115" s="1"/>
    </row>
    <row r="116" customFormat="false" ht="12.75" hidden="false" customHeight="false" outlineLevel="0" collapsed="false">
      <c r="A116" s="1"/>
      <c r="B116" s="1"/>
      <c r="C116" s="1"/>
      <c r="D116" s="1"/>
      <c r="E116" s="1"/>
      <c r="G116" s="83"/>
      <c r="H116" s="83"/>
      <c r="I116" s="83"/>
      <c r="J116" s="1"/>
      <c r="L116" s="1"/>
      <c r="M116" s="1"/>
      <c r="N116" s="1"/>
      <c r="O116" s="1"/>
      <c r="P116" s="1"/>
    </row>
    <row r="117" customFormat="false" ht="12.75" hidden="false" customHeight="false" outlineLevel="0" collapsed="false">
      <c r="A117" s="1"/>
      <c r="B117" s="1"/>
      <c r="C117" s="1"/>
      <c r="D117" s="1"/>
      <c r="E117" s="1"/>
      <c r="G117" s="83"/>
      <c r="H117" s="83"/>
      <c r="I117" s="83"/>
      <c r="J117" s="1"/>
      <c r="L117" s="1"/>
      <c r="M117" s="1"/>
      <c r="N117" s="1"/>
      <c r="O117" s="1"/>
      <c r="P117" s="1"/>
    </row>
    <row r="118" customFormat="false" ht="12.75" hidden="false" customHeight="false" outlineLevel="0" collapsed="false">
      <c r="A118" s="1"/>
      <c r="B118" s="1"/>
      <c r="C118" s="1"/>
      <c r="D118" s="1"/>
      <c r="E118" s="1"/>
      <c r="G118" s="83"/>
      <c r="H118" s="83"/>
      <c r="I118" s="83"/>
      <c r="J118" s="1"/>
      <c r="L118" s="1"/>
      <c r="M118" s="1"/>
      <c r="N118" s="1"/>
      <c r="O118" s="1"/>
      <c r="P118" s="1"/>
    </row>
    <row r="119" customFormat="false" ht="12.75" hidden="false" customHeight="false" outlineLevel="0" collapsed="false">
      <c r="A119" s="1"/>
      <c r="B119" s="1"/>
      <c r="C119" s="1"/>
      <c r="D119" s="1"/>
      <c r="E119" s="1"/>
      <c r="G119" s="83"/>
      <c r="H119" s="83"/>
      <c r="I119" s="83"/>
      <c r="J119" s="1"/>
      <c r="L119" s="1"/>
      <c r="M119" s="1"/>
      <c r="N119" s="1"/>
      <c r="O119" s="1"/>
      <c r="P119" s="1"/>
    </row>
    <row r="120" customFormat="false" ht="12.75" hidden="false" customHeight="false" outlineLevel="0" collapsed="false">
      <c r="A120" s="1"/>
      <c r="B120" s="1"/>
      <c r="C120" s="1"/>
      <c r="D120" s="1"/>
      <c r="E120" s="1"/>
      <c r="G120" s="83"/>
      <c r="H120" s="83"/>
      <c r="I120" s="83"/>
      <c r="J120" s="1"/>
      <c r="L120" s="1"/>
      <c r="M120" s="1"/>
      <c r="N120" s="1"/>
      <c r="O120" s="1"/>
      <c r="P120" s="1"/>
    </row>
    <row r="121" customFormat="false" ht="12.75" hidden="false" customHeight="false" outlineLevel="0" collapsed="false">
      <c r="A121" s="1"/>
      <c r="B121" s="1"/>
      <c r="C121" s="1"/>
      <c r="D121" s="1"/>
      <c r="E121" s="1"/>
      <c r="G121" s="83"/>
      <c r="H121" s="83"/>
      <c r="I121" s="83"/>
      <c r="J121" s="1"/>
      <c r="L121" s="1"/>
      <c r="M121" s="1"/>
      <c r="N121" s="1"/>
      <c r="O121" s="1"/>
      <c r="P121" s="1"/>
    </row>
    <row r="122" customFormat="false" ht="12.75" hidden="false" customHeight="false" outlineLevel="0" collapsed="false">
      <c r="A122" s="1"/>
      <c r="B122" s="1"/>
      <c r="C122" s="1"/>
      <c r="D122" s="1"/>
      <c r="E122" s="1"/>
      <c r="G122" s="83"/>
      <c r="H122" s="83"/>
      <c r="I122" s="83"/>
      <c r="J122" s="1"/>
      <c r="L122" s="1"/>
      <c r="M122" s="1"/>
      <c r="N122" s="1"/>
      <c r="O122" s="1"/>
      <c r="P122" s="1"/>
    </row>
    <row r="123" customFormat="false" ht="12.75" hidden="false" customHeight="false" outlineLevel="0" collapsed="false">
      <c r="A123" s="1"/>
      <c r="B123" s="1"/>
      <c r="C123" s="1"/>
      <c r="D123" s="1"/>
      <c r="E123" s="1"/>
      <c r="G123" s="83"/>
      <c r="H123" s="83"/>
      <c r="I123" s="83"/>
      <c r="J123" s="1"/>
      <c r="L123" s="1"/>
      <c r="M123" s="1"/>
      <c r="N123" s="1"/>
      <c r="O123" s="1"/>
      <c r="P123" s="1"/>
    </row>
    <row r="124" customFormat="false" ht="12.75" hidden="false" customHeight="false" outlineLevel="0" collapsed="false">
      <c r="A124" s="1"/>
      <c r="B124" s="1"/>
      <c r="C124" s="1"/>
      <c r="D124" s="1"/>
      <c r="E124" s="1"/>
      <c r="G124" s="83"/>
      <c r="H124" s="83"/>
      <c r="I124" s="83"/>
      <c r="J124" s="1"/>
      <c r="L124" s="1"/>
      <c r="M124" s="1"/>
      <c r="N124" s="1"/>
      <c r="O124" s="1"/>
      <c r="P124" s="1"/>
    </row>
    <row r="125" customFormat="false" ht="12.75" hidden="false" customHeight="false" outlineLevel="0" collapsed="false">
      <c r="A125" s="1"/>
      <c r="B125" s="1"/>
      <c r="C125" s="1"/>
      <c r="D125" s="1"/>
      <c r="E125" s="1"/>
      <c r="G125" s="83"/>
      <c r="H125" s="83"/>
      <c r="I125" s="83"/>
      <c r="J125" s="1"/>
      <c r="L125" s="1"/>
      <c r="M125" s="1"/>
      <c r="N125" s="1"/>
      <c r="O125" s="1"/>
      <c r="P125" s="1"/>
    </row>
    <row r="126" customFormat="false" ht="12.75" hidden="false" customHeight="false" outlineLevel="0" collapsed="false">
      <c r="A126" s="1"/>
      <c r="B126" s="1"/>
      <c r="C126" s="1"/>
      <c r="D126" s="1"/>
      <c r="E126" s="1"/>
      <c r="G126" s="83"/>
      <c r="H126" s="83"/>
      <c r="I126" s="83"/>
      <c r="J126" s="1"/>
      <c r="L126" s="1"/>
      <c r="M126" s="1"/>
      <c r="N126" s="1"/>
      <c r="O126" s="1"/>
      <c r="P126" s="1"/>
    </row>
    <row r="127" customFormat="false" ht="12.75" hidden="false" customHeight="false" outlineLevel="0" collapsed="false">
      <c r="A127" s="1"/>
      <c r="B127" s="1"/>
      <c r="C127" s="1"/>
      <c r="D127" s="1"/>
      <c r="E127" s="1"/>
      <c r="G127" s="83"/>
      <c r="H127" s="83"/>
      <c r="I127" s="83"/>
      <c r="J127" s="1"/>
      <c r="L127" s="1"/>
      <c r="M127" s="1"/>
      <c r="N127" s="1"/>
      <c r="O127" s="1"/>
      <c r="P127" s="1"/>
    </row>
    <row r="128" customFormat="false" ht="12.75" hidden="false" customHeight="false" outlineLevel="0" collapsed="false">
      <c r="A128" s="1"/>
      <c r="B128" s="1"/>
      <c r="C128" s="1"/>
      <c r="D128" s="1"/>
      <c r="E128" s="1"/>
      <c r="G128" s="83"/>
      <c r="H128" s="83"/>
      <c r="I128" s="83"/>
      <c r="J128" s="1"/>
      <c r="L128" s="1"/>
      <c r="M128" s="1"/>
      <c r="N128" s="1"/>
      <c r="O128" s="1"/>
      <c r="P128" s="1"/>
    </row>
    <row r="129" customFormat="false" ht="12.75" hidden="false" customHeight="false" outlineLevel="0" collapsed="false">
      <c r="A129" s="1"/>
      <c r="B129" s="1"/>
      <c r="C129" s="1"/>
      <c r="D129" s="1"/>
      <c r="E129" s="1"/>
      <c r="G129" s="83"/>
      <c r="H129" s="83"/>
      <c r="I129" s="83"/>
      <c r="J129" s="1"/>
      <c r="L129" s="1"/>
      <c r="M129" s="1"/>
      <c r="N129" s="1"/>
      <c r="O129" s="1"/>
      <c r="P129" s="1"/>
    </row>
    <row r="130" customFormat="false" ht="12.75" hidden="false" customHeight="false" outlineLevel="0" collapsed="false">
      <c r="A130" s="1"/>
      <c r="B130" s="1"/>
      <c r="C130" s="1"/>
      <c r="D130" s="1"/>
      <c r="E130" s="1"/>
      <c r="G130" s="83"/>
      <c r="H130" s="83"/>
      <c r="I130" s="83"/>
      <c r="J130" s="1"/>
      <c r="L130" s="1"/>
      <c r="M130" s="1"/>
      <c r="N130" s="1"/>
      <c r="O130" s="1"/>
      <c r="P130" s="1"/>
    </row>
    <row r="131" customFormat="false" ht="12.75" hidden="false" customHeight="false" outlineLevel="0" collapsed="false">
      <c r="A131" s="1"/>
      <c r="B131" s="1"/>
      <c r="C131" s="1"/>
      <c r="D131" s="1"/>
      <c r="E131" s="1"/>
      <c r="G131" s="83"/>
      <c r="H131" s="83"/>
      <c r="I131" s="83"/>
      <c r="J131" s="1"/>
      <c r="L131" s="1"/>
      <c r="M131" s="1"/>
      <c r="N131" s="1"/>
      <c r="O131" s="1"/>
      <c r="P131" s="1"/>
    </row>
    <row r="132" customFormat="false" ht="12.75" hidden="false" customHeight="false" outlineLevel="0" collapsed="false">
      <c r="A132" s="1"/>
      <c r="B132" s="1"/>
      <c r="C132" s="1"/>
      <c r="D132" s="1"/>
      <c r="E132" s="1"/>
      <c r="G132" s="83"/>
      <c r="H132" s="83"/>
      <c r="I132" s="83"/>
      <c r="J132" s="1"/>
      <c r="L132" s="1"/>
      <c r="M132" s="1"/>
      <c r="N132" s="1"/>
      <c r="O132" s="1"/>
      <c r="P132" s="1"/>
    </row>
    <row r="133" customFormat="false" ht="12.75" hidden="false" customHeight="false" outlineLevel="0" collapsed="false">
      <c r="A133" s="1"/>
      <c r="B133" s="1"/>
      <c r="C133" s="1"/>
      <c r="D133" s="1"/>
      <c r="E133" s="1"/>
      <c r="G133" s="83"/>
      <c r="H133" s="83"/>
      <c r="I133" s="83"/>
      <c r="J133" s="1"/>
      <c r="L133" s="1"/>
      <c r="M133" s="1"/>
      <c r="N133" s="1"/>
      <c r="O133" s="1"/>
      <c r="P133" s="1"/>
    </row>
    <row r="134" customFormat="false" ht="12.75" hidden="false" customHeight="false" outlineLevel="0" collapsed="false">
      <c r="A134" s="1"/>
      <c r="B134" s="1"/>
      <c r="C134" s="1"/>
      <c r="D134" s="1"/>
      <c r="E134" s="1"/>
      <c r="G134" s="83"/>
      <c r="H134" s="83"/>
      <c r="I134" s="83"/>
      <c r="J134" s="1"/>
      <c r="L134" s="1"/>
      <c r="M134" s="1"/>
      <c r="N134" s="1"/>
      <c r="O134" s="1"/>
      <c r="P134" s="1"/>
    </row>
    <row r="135" customFormat="false" ht="12.75" hidden="false" customHeight="false" outlineLevel="0" collapsed="false">
      <c r="A135" s="1"/>
      <c r="B135" s="1"/>
      <c r="C135" s="1"/>
      <c r="D135" s="1"/>
      <c r="E135" s="1"/>
      <c r="G135" s="83"/>
      <c r="H135" s="83"/>
      <c r="I135" s="83"/>
      <c r="J135" s="1"/>
      <c r="L135" s="1"/>
      <c r="M135" s="1"/>
      <c r="N135" s="1"/>
      <c r="O135" s="1"/>
      <c r="P135" s="1"/>
    </row>
    <row r="136" customFormat="false" ht="12.75" hidden="false" customHeight="false" outlineLevel="0" collapsed="false">
      <c r="A136" s="1"/>
      <c r="B136" s="1"/>
      <c r="C136" s="1"/>
      <c r="D136" s="1"/>
      <c r="E136" s="1"/>
      <c r="G136" s="83"/>
      <c r="H136" s="83"/>
      <c r="I136" s="83"/>
      <c r="J136" s="1"/>
      <c r="L136" s="1"/>
      <c r="M136" s="1"/>
      <c r="N136" s="1"/>
      <c r="O136" s="1"/>
      <c r="P136" s="1"/>
    </row>
    <row r="137" customFormat="false" ht="12.75" hidden="false" customHeight="false" outlineLevel="0" collapsed="false">
      <c r="A137" s="1"/>
      <c r="B137" s="1"/>
      <c r="C137" s="1"/>
      <c r="D137" s="1"/>
      <c r="E137" s="1"/>
      <c r="G137" s="83"/>
      <c r="H137" s="83"/>
      <c r="I137" s="83"/>
      <c r="J137" s="1"/>
      <c r="L137" s="1"/>
      <c r="M137" s="1"/>
      <c r="N137" s="1"/>
      <c r="O137" s="1"/>
      <c r="P137" s="1"/>
    </row>
    <row r="138" customFormat="false" ht="12.75" hidden="false" customHeight="false" outlineLevel="0" collapsed="false">
      <c r="A138" s="1"/>
      <c r="B138" s="1"/>
      <c r="C138" s="1"/>
      <c r="D138" s="1"/>
      <c r="E138" s="1"/>
      <c r="G138" s="83"/>
      <c r="H138" s="83"/>
      <c r="I138" s="83"/>
      <c r="J138" s="1"/>
      <c r="L138" s="1"/>
      <c r="M138" s="1"/>
      <c r="N138" s="1"/>
      <c r="O138" s="1"/>
      <c r="P138" s="1"/>
    </row>
    <row r="139" customFormat="false" ht="12.75" hidden="false" customHeight="false" outlineLevel="0" collapsed="false">
      <c r="A139" s="1"/>
      <c r="B139" s="1"/>
      <c r="C139" s="1"/>
      <c r="D139" s="1"/>
      <c r="E139" s="1"/>
      <c r="G139" s="83"/>
      <c r="H139" s="83"/>
      <c r="I139" s="83"/>
      <c r="J139" s="1"/>
      <c r="L139" s="1"/>
      <c r="M139" s="1"/>
      <c r="N139" s="1"/>
      <c r="O139" s="1"/>
      <c r="P139" s="1"/>
    </row>
    <row r="140" customFormat="false" ht="12.75" hidden="false" customHeight="false" outlineLevel="0" collapsed="false">
      <c r="A140" s="1"/>
      <c r="B140" s="1"/>
      <c r="C140" s="1"/>
      <c r="D140" s="1"/>
      <c r="E140" s="1"/>
      <c r="G140" s="83"/>
      <c r="H140" s="83"/>
      <c r="I140" s="83"/>
      <c r="J140" s="1"/>
      <c r="L140" s="1"/>
      <c r="M140" s="1"/>
      <c r="N140" s="1"/>
      <c r="O140" s="1"/>
      <c r="P140" s="1"/>
    </row>
    <row r="141" customFormat="false" ht="12.75" hidden="false" customHeight="false" outlineLevel="0" collapsed="false">
      <c r="A141" s="1"/>
      <c r="B141" s="1"/>
      <c r="C141" s="1"/>
      <c r="D141" s="1"/>
      <c r="E141" s="1"/>
      <c r="G141" s="83"/>
      <c r="H141" s="83"/>
      <c r="I141" s="83"/>
      <c r="J141" s="1"/>
      <c r="L141" s="1"/>
      <c r="M141" s="1"/>
      <c r="N141" s="1"/>
      <c r="O141" s="1"/>
      <c r="P141" s="1"/>
    </row>
    <row r="142" customFormat="false" ht="12.75" hidden="false" customHeight="false" outlineLevel="0" collapsed="false">
      <c r="A142" s="1"/>
      <c r="B142" s="1"/>
      <c r="C142" s="1"/>
      <c r="D142" s="1"/>
      <c r="E142" s="1"/>
      <c r="G142" s="83"/>
      <c r="H142" s="83"/>
      <c r="I142" s="83"/>
      <c r="J142" s="1"/>
      <c r="L142" s="1"/>
      <c r="M142" s="1"/>
      <c r="N142" s="1"/>
      <c r="O142" s="1"/>
      <c r="P142" s="1"/>
    </row>
    <row r="143" customFormat="false" ht="12.75" hidden="false" customHeight="false" outlineLevel="0" collapsed="false">
      <c r="A143" s="1"/>
      <c r="B143" s="1"/>
      <c r="C143" s="1"/>
      <c r="D143" s="1"/>
      <c r="E143" s="1"/>
      <c r="G143" s="83"/>
      <c r="H143" s="83"/>
      <c r="I143" s="83"/>
      <c r="J143" s="1"/>
      <c r="L143" s="1"/>
      <c r="M143" s="1"/>
      <c r="N143" s="1"/>
      <c r="O143" s="1"/>
      <c r="P143" s="1"/>
    </row>
    <row r="144" customFormat="false" ht="12.75" hidden="false" customHeight="false" outlineLevel="0" collapsed="false">
      <c r="A144" s="1"/>
      <c r="B144" s="1"/>
      <c r="C144" s="1"/>
      <c r="D144" s="1"/>
      <c r="E144" s="1"/>
      <c r="G144" s="83"/>
      <c r="H144" s="83"/>
      <c r="I144" s="83"/>
      <c r="J144" s="1"/>
      <c r="L144" s="1"/>
      <c r="M144" s="1"/>
      <c r="N144" s="1"/>
      <c r="O144" s="1"/>
      <c r="P144" s="1"/>
    </row>
    <row r="145" customFormat="false" ht="12.75" hidden="false" customHeight="false" outlineLevel="0" collapsed="false">
      <c r="A145" s="1"/>
      <c r="B145" s="1"/>
      <c r="C145" s="1"/>
      <c r="D145" s="1"/>
      <c r="E145" s="1"/>
      <c r="G145" s="83"/>
      <c r="H145" s="83"/>
      <c r="I145" s="83"/>
      <c r="J145" s="1"/>
      <c r="L145" s="1"/>
      <c r="M145" s="1"/>
      <c r="N145" s="1"/>
      <c r="O145" s="1"/>
      <c r="P145" s="1"/>
    </row>
    <row r="146" customFormat="false" ht="12.75" hidden="false" customHeight="false" outlineLevel="0" collapsed="false">
      <c r="A146" s="1"/>
      <c r="B146" s="1"/>
      <c r="C146" s="1"/>
      <c r="D146" s="1"/>
      <c r="E146" s="1"/>
      <c r="G146" s="83"/>
      <c r="H146" s="83"/>
      <c r="I146" s="83"/>
      <c r="J146" s="1"/>
      <c r="L146" s="1"/>
      <c r="M146" s="1"/>
      <c r="N146" s="1"/>
      <c r="O146" s="1"/>
      <c r="P146" s="1"/>
    </row>
    <row r="147" customFormat="false" ht="12.75" hidden="false" customHeight="false" outlineLevel="0" collapsed="false">
      <c r="A147" s="1"/>
      <c r="B147" s="1"/>
      <c r="C147" s="1"/>
      <c r="D147" s="1"/>
      <c r="E147" s="1"/>
      <c r="G147" s="83"/>
      <c r="H147" s="83"/>
      <c r="I147" s="83"/>
      <c r="J147" s="1"/>
      <c r="L147" s="1"/>
      <c r="M147" s="1"/>
      <c r="N147" s="1"/>
      <c r="O147" s="1"/>
      <c r="P147" s="1"/>
    </row>
    <row r="148" customFormat="false" ht="12.75" hidden="false" customHeight="false" outlineLevel="0" collapsed="false">
      <c r="A148" s="1"/>
      <c r="B148" s="1"/>
      <c r="C148" s="1"/>
      <c r="D148" s="1"/>
      <c r="E148" s="1"/>
      <c r="G148" s="83"/>
      <c r="H148" s="83"/>
      <c r="I148" s="83"/>
      <c r="J148" s="1"/>
      <c r="L148" s="1"/>
      <c r="M148" s="1"/>
      <c r="N148" s="1"/>
      <c r="O148" s="1"/>
      <c r="P148" s="1"/>
    </row>
    <row r="149" customFormat="false" ht="12.75" hidden="false" customHeight="false" outlineLevel="0" collapsed="false">
      <c r="A149" s="1"/>
      <c r="B149" s="1"/>
      <c r="C149" s="1"/>
      <c r="D149" s="1"/>
      <c r="E149" s="1"/>
      <c r="G149" s="83"/>
      <c r="H149" s="83"/>
      <c r="I149" s="83"/>
      <c r="J149" s="1"/>
      <c r="L149" s="1"/>
      <c r="M149" s="1"/>
      <c r="N149" s="1"/>
      <c r="O149" s="1"/>
      <c r="P149" s="1"/>
    </row>
    <row r="150" customFormat="false" ht="12.75" hidden="false" customHeight="false" outlineLevel="0" collapsed="false">
      <c r="A150" s="1"/>
      <c r="B150" s="1"/>
      <c r="C150" s="1"/>
      <c r="D150" s="1"/>
      <c r="E150" s="1"/>
      <c r="G150" s="83"/>
      <c r="H150" s="83"/>
      <c r="I150" s="83"/>
      <c r="J150" s="1"/>
      <c r="L150" s="1"/>
      <c r="M150" s="1"/>
      <c r="N150" s="1"/>
      <c r="O150" s="1"/>
      <c r="P150" s="1"/>
    </row>
    <row r="151" customFormat="false" ht="12.75" hidden="false" customHeight="false" outlineLevel="0" collapsed="false">
      <c r="A151" s="1"/>
      <c r="B151" s="1"/>
      <c r="C151" s="1"/>
      <c r="D151" s="1"/>
      <c r="E151" s="1"/>
      <c r="G151" s="83"/>
      <c r="H151" s="83"/>
      <c r="I151" s="83"/>
      <c r="J151" s="1"/>
      <c r="L151" s="1"/>
      <c r="M151" s="1"/>
      <c r="N151" s="1"/>
      <c r="O151" s="1"/>
      <c r="P151" s="1"/>
    </row>
    <row r="152" customFormat="false" ht="12.75" hidden="false" customHeight="false" outlineLevel="0" collapsed="false">
      <c r="A152" s="1"/>
      <c r="B152" s="1"/>
      <c r="C152" s="1"/>
      <c r="D152" s="1"/>
      <c r="E152" s="1"/>
      <c r="G152" s="83"/>
      <c r="H152" s="83"/>
      <c r="I152" s="83"/>
      <c r="J152" s="1"/>
      <c r="L152" s="1"/>
      <c r="M152" s="1"/>
      <c r="N152" s="1"/>
      <c r="O152" s="1"/>
      <c r="P152" s="1"/>
    </row>
    <row r="153" customFormat="false" ht="12.75" hidden="false" customHeight="false" outlineLevel="0" collapsed="false">
      <c r="A153" s="1"/>
      <c r="B153" s="1"/>
      <c r="C153" s="1"/>
      <c r="D153" s="1"/>
      <c r="E153" s="1"/>
      <c r="G153" s="83"/>
      <c r="H153" s="83"/>
      <c r="I153" s="83"/>
      <c r="J153" s="1"/>
      <c r="L153" s="1"/>
      <c r="M153" s="1"/>
      <c r="N153" s="1"/>
      <c r="O153" s="1"/>
      <c r="P153" s="1"/>
    </row>
    <row r="154" customFormat="false" ht="12.75" hidden="false" customHeight="false" outlineLevel="0" collapsed="false">
      <c r="A154" s="1"/>
      <c r="B154" s="1"/>
      <c r="C154" s="1"/>
      <c r="D154" s="1"/>
      <c r="E154" s="1"/>
      <c r="G154" s="83"/>
      <c r="H154" s="83"/>
      <c r="I154" s="83"/>
      <c r="J154" s="1"/>
      <c r="L154" s="1"/>
      <c r="M154" s="1"/>
      <c r="N154" s="1"/>
      <c r="O154" s="1"/>
      <c r="P154" s="1"/>
    </row>
    <row r="155" customFormat="false" ht="12.75" hidden="false" customHeight="false" outlineLevel="0" collapsed="false">
      <c r="A155" s="1"/>
      <c r="B155" s="1"/>
      <c r="C155" s="1"/>
      <c r="D155" s="1"/>
      <c r="E155" s="1"/>
      <c r="G155" s="83"/>
      <c r="H155" s="83"/>
      <c r="I155" s="83"/>
      <c r="J155" s="1"/>
      <c r="L155" s="1"/>
      <c r="M155" s="1"/>
      <c r="N155" s="1"/>
      <c r="O155" s="1"/>
      <c r="P155" s="1"/>
    </row>
    <row r="156" customFormat="false" ht="12.75" hidden="false" customHeight="false" outlineLevel="0" collapsed="false">
      <c r="A156" s="1"/>
      <c r="B156" s="1"/>
      <c r="C156" s="1"/>
      <c r="D156" s="1"/>
      <c r="E156" s="1"/>
      <c r="G156" s="83"/>
      <c r="H156" s="83"/>
      <c r="I156" s="83"/>
      <c r="J156" s="1"/>
      <c r="L156" s="1"/>
      <c r="M156" s="1"/>
      <c r="N156" s="1"/>
      <c r="O156" s="1"/>
      <c r="P156" s="1"/>
    </row>
    <row r="157" customFormat="false" ht="12.75" hidden="false" customHeight="false" outlineLevel="0" collapsed="false">
      <c r="A157" s="1"/>
      <c r="B157" s="1"/>
      <c r="C157" s="1"/>
      <c r="D157" s="1"/>
      <c r="E157" s="1"/>
      <c r="G157" s="83"/>
      <c r="H157" s="83"/>
      <c r="I157" s="83"/>
      <c r="J157" s="1"/>
      <c r="L157" s="1"/>
      <c r="M157" s="1"/>
      <c r="N157" s="1"/>
      <c r="O157" s="1"/>
      <c r="P157" s="1"/>
    </row>
    <row r="158" customFormat="false" ht="12.75" hidden="false" customHeight="false" outlineLevel="0" collapsed="false">
      <c r="A158" s="1"/>
      <c r="B158" s="1"/>
      <c r="C158" s="1"/>
      <c r="D158" s="1"/>
      <c r="E158" s="1"/>
      <c r="G158" s="83"/>
      <c r="H158" s="83"/>
      <c r="I158" s="83"/>
      <c r="J158" s="1"/>
      <c r="L158" s="1"/>
      <c r="M158" s="1"/>
      <c r="N158" s="1"/>
      <c r="O158" s="1"/>
      <c r="P158" s="1"/>
    </row>
    <row r="159" customFormat="false" ht="12.75" hidden="false" customHeight="false" outlineLevel="0" collapsed="false">
      <c r="A159" s="1"/>
      <c r="B159" s="1"/>
      <c r="C159" s="1"/>
      <c r="D159" s="1"/>
      <c r="E159" s="1"/>
      <c r="G159" s="83"/>
      <c r="H159" s="83"/>
      <c r="I159" s="83"/>
      <c r="J159" s="1"/>
      <c r="L159" s="1"/>
      <c r="M159" s="1"/>
      <c r="N159" s="1"/>
      <c r="O159" s="1"/>
      <c r="P159" s="1"/>
    </row>
    <row r="160" customFormat="false" ht="12.75" hidden="false" customHeight="false" outlineLevel="0" collapsed="false">
      <c r="A160" s="1"/>
      <c r="B160" s="1"/>
      <c r="C160" s="1"/>
      <c r="D160" s="1"/>
      <c r="E160" s="1"/>
      <c r="G160" s="83"/>
      <c r="H160" s="83"/>
      <c r="I160" s="83"/>
      <c r="J160" s="1"/>
      <c r="L160" s="1"/>
      <c r="M160" s="1"/>
      <c r="N160" s="1"/>
      <c r="O160" s="1"/>
      <c r="P160" s="1"/>
    </row>
    <row r="161" customFormat="false" ht="12.75" hidden="false" customHeight="false" outlineLevel="0" collapsed="false">
      <c r="A161" s="1"/>
      <c r="B161" s="1"/>
      <c r="C161" s="1"/>
      <c r="D161" s="1"/>
      <c r="E161" s="1"/>
      <c r="G161" s="83"/>
      <c r="H161" s="83"/>
      <c r="I161" s="83"/>
      <c r="J161" s="1"/>
      <c r="L161" s="1"/>
      <c r="M161" s="1"/>
      <c r="N161" s="1"/>
      <c r="O161" s="1"/>
      <c r="P161" s="1"/>
    </row>
    <row r="162" customFormat="false" ht="12.75" hidden="false" customHeight="false" outlineLevel="0" collapsed="false">
      <c r="A162" s="1"/>
      <c r="B162" s="1"/>
      <c r="C162" s="1"/>
      <c r="D162" s="1"/>
      <c r="E162" s="1"/>
      <c r="G162" s="83"/>
      <c r="H162" s="83"/>
      <c r="I162" s="83"/>
      <c r="J162" s="1"/>
      <c r="L162" s="1"/>
      <c r="M162" s="1"/>
      <c r="N162" s="1"/>
      <c r="O162" s="1"/>
      <c r="P162" s="1"/>
    </row>
    <row r="163" customFormat="false" ht="12.75" hidden="false" customHeight="false" outlineLevel="0" collapsed="false">
      <c r="A163" s="1"/>
      <c r="B163" s="1"/>
      <c r="C163" s="1"/>
      <c r="D163" s="1"/>
      <c r="E163" s="1"/>
      <c r="G163" s="83"/>
      <c r="H163" s="83"/>
      <c r="I163" s="83"/>
      <c r="J163" s="1"/>
      <c r="L163" s="1"/>
      <c r="M163" s="1"/>
      <c r="N163" s="1"/>
      <c r="O163" s="1"/>
      <c r="P163" s="1"/>
    </row>
    <row r="164" customFormat="false" ht="12.75" hidden="false" customHeight="false" outlineLevel="0" collapsed="false">
      <c r="A164" s="1"/>
      <c r="B164" s="1"/>
      <c r="C164" s="1"/>
      <c r="D164" s="1"/>
      <c r="E164" s="1"/>
      <c r="G164" s="83"/>
      <c r="H164" s="83"/>
      <c r="I164" s="83"/>
      <c r="J164" s="1"/>
      <c r="L164" s="1"/>
      <c r="M164" s="1"/>
      <c r="N164" s="1"/>
      <c r="O164" s="1"/>
      <c r="P164" s="1"/>
    </row>
    <row r="165" customFormat="false" ht="12.75" hidden="false" customHeight="false" outlineLevel="0" collapsed="false">
      <c r="A165" s="1"/>
      <c r="B165" s="1"/>
      <c r="C165" s="1"/>
      <c r="D165" s="1"/>
      <c r="E165" s="1"/>
      <c r="G165" s="83"/>
      <c r="H165" s="83"/>
      <c r="I165" s="83"/>
      <c r="J165" s="1"/>
      <c r="L165" s="1"/>
      <c r="M165" s="1"/>
      <c r="N165" s="1"/>
      <c r="O165" s="1"/>
      <c r="P165" s="1"/>
    </row>
    <row r="166" customFormat="false" ht="12.75" hidden="false" customHeight="false" outlineLevel="0" collapsed="false">
      <c r="A166" s="1"/>
      <c r="B166" s="1"/>
      <c r="C166" s="1"/>
      <c r="D166" s="1"/>
      <c r="E166" s="1"/>
      <c r="G166" s="83"/>
      <c r="H166" s="83"/>
      <c r="I166" s="83"/>
      <c r="J166" s="1"/>
      <c r="L166" s="1"/>
      <c r="M166" s="1"/>
      <c r="N166" s="1"/>
      <c r="O166" s="1"/>
      <c r="P166" s="1"/>
    </row>
    <row r="167" customFormat="false" ht="12.75" hidden="false" customHeight="false" outlineLevel="0" collapsed="false">
      <c r="A167" s="1"/>
      <c r="B167" s="1"/>
      <c r="C167" s="1"/>
      <c r="D167" s="1"/>
      <c r="E167" s="1"/>
      <c r="G167" s="83"/>
      <c r="H167" s="83"/>
      <c r="I167" s="83"/>
      <c r="J167" s="1"/>
      <c r="L167" s="1"/>
      <c r="M167" s="1"/>
      <c r="N167" s="1"/>
      <c r="O167" s="1"/>
      <c r="P167" s="1"/>
    </row>
    <row r="168" customFormat="false" ht="12.75" hidden="false" customHeight="false" outlineLevel="0" collapsed="false">
      <c r="A168" s="1"/>
      <c r="B168" s="1"/>
      <c r="C168" s="1"/>
      <c r="D168" s="1"/>
      <c r="E168" s="1"/>
      <c r="G168" s="83"/>
      <c r="H168" s="83"/>
      <c r="I168" s="83"/>
      <c r="J168" s="1"/>
      <c r="L168" s="1"/>
      <c r="M168" s="1"/>
      <c r="N168" s="1"/>
      <c r="O168" s="1"/>
      <c r="P168" s="1"/>
    </row>
    <row r="169" customFormat="false" ht="12.75" hidden="false" customHeight="false" outlineLevel="0" collapsed="false">
      <c r="A169" s="1"/>
      <c r="B169" s="1"/>
      <c r="C169" s="1"/>
      <c r="D169" s="1"/>
      <c r="E169" s="1"/>
      <c r="G169" s="83"/>
      <c r="H169" s="83"/>
      <c r="I169" s="83"/>
      <c r="J169" s="1"/>
      <c r="L169" s="1"/>
      <c r="M169" s="1"/>
      <c r="N169" s="1"/>
      <c r="O169" s="1"/>
      <c r="P169" s="1"/>
    </row>
    <row r="170" customFormat="false" ht="12.75" hidden="false" customHeight="false" outlineLevel="0" collapsed="false">
      <c r="A170" s="1"/>
      <c r="B170" s="1"/>
      <c r="C170" s="1"/>
      <c r="D170" s="1"/>
      <c r="E170" s="1"/>
      <c r="G170" s="83"/>
      <c r="H170" s="83"/>
      <c r="I170" s="83"/>
      <c r="J170" s="1"/>
      <c r="L170" s="1"/>
      <c r="M170" s="1"/>
      <c r="N170" s="1"/>
      <c r="O170" s="1"/>
      <c r="P170" s="1"/>
    </row>
    <row r="171" customFormat="false" ht="12.75" hidden="false" customHeight="false" outlineLevel="0" collapsed="false">
      <c r="A171" s="1"/>
      <c r="B171" s="1"/>
      <c r="C171" s="1"/>
      <c r="D171" s="1"/>
      <c r="E171" s="1"/>
      <c r="G171" s="83"/>
      <c r="H171" s="83"/>
      <c r="I171" s="83"/>
      <c r="J171" s="1"/>
      <c r="L171" s="1"/>
      <c r="M171" s="1"/>
      <c r="N171" s="1"/>
      <c r="O171" s="1"/>
      <c r="P171" s="1"/>
    </row>
    <row r="172" customFormat="false" ht="12.75" hidden="false" customHeight="false" outlineLevel="0" collapsed="false">
      <c r="A172" s="1"/>
      <c r="B172" s="1"/>
      <c r="C172" s="1"/>
      <c r="D172" s="1"/>
      <c r="E172" s="1"/>
      <c r="G172" s="83"/>
      <c r="H172" s="83"/>
      <c r="I172" s="83"/>
      <c r="J172" s="1"/>
      <c r="L172" s="1"/>
      <c r="M172" s="1"/>
      <c r="N172" s="1"/>
      <c r="O172" s="1"/>
      <c r="P172" s="1"/>
    </row>
    <row r="173" customFormat="false" ht="12.75" hidden="false" customHeight="false" outlineLevel="0" collapsed="false">
      <c r="A173" s="1"/>
      <c r="B173" s="1"/>
      <c r="C173" s="1"/>
      <c r="D173" s="1"/>
      <c r="E173" s="1"/>
      <c r="G173" s="83"/>
      <c r="H173" s="83"/>
      <c r="I173" s="83"/>
      <c r="J173" s="1"/>
      <c r="L173" s="1"/>
      <c r="M173" s="1"/>
      <c r="N173" s="1"/>
      <c r="O173" s="1"/>
      <c r="P173" s="1"/>
    </row>
    <row r="174" customFormat="false" ht="12.75" hidden="false" customHeight="false" outlineLevel="0" collapsed="false">
      <c r="A174" s="1"/>
      <c r="B174" s="1"/>
      <c r="C174" s="1"/>
      <c r="D174" s="1"/>
      <c r="E174" s="1"/>
      <c r="G174" s="83"/>
      <c r="H174" s="83"/>
      <c r="I174" s="83"/>
      <c r="J174" s="1"/>
      <c r="L174" s="1"/>
      <c r="M174" s="1"/>
      <c r="N174" s="1"/>
      <c r="O174" s="1"/>
      <c r="P174" s="1"/>
    </row>
    <row r="175" customFormat="false" ht="12.75" hidden="false" customHeight="false" outlineLevel="0" collapsed="false">
      <c r="A175" s="1"/>
      <c r="B175" s="1"/>
      <c r="C175" s="1"/>
      <c r="D175" s="1"/>
      <c r="E175" s="1"/>
      <c r="G175" s="83"/>
      <c r="H175" s="83"/>
      <c r="I175" s="83"/>
      <c r="J175" s="1"/>
      <c r="L175" s="1"/>
      <c r="M175" s="1"/>
      <c r="N175" s="1"/>
      <c r="O175" s="1"/>
      <c r="P175" s="1"/>
    </row>
    <row r="176" customFormat="false" ht="12.75" hidden="false" customHeight="false" outlineLevel="0" collapsed="false">
      <c r="A176" s="1"/>
      <c r="B176" s="1"/>
      <c r="C176" s="1"/>
      <c r="D176" s="1"/>
      <c r="E176" s="1"/>
      <c r="G176" s="83"/>
      <c r="H176" s="83"/>
      <c r="I176" s="83"/>
      <c r="J176" s="1"/>
      <c r="L176" s="1"/>
      <c r="M176" s="1"/>
      <c r="N176" s="1"/>
      <c r="O176" s="1"/>
      <c r="P176" s="1"/>
    </row>
    <row r="177" customFormat="false" ht="12.75" hidden="false" customHeight="false" outlineLevel="0" collapsed="false">
      <c r="A177" s="1"/>
      <c r="B177" s="1"/>
      <c r="C177" s="1"/>
      <c r="D177" s="1"/>
      <c r="E177" s="1"/>
      <c r="G177" s="83"/>
      <c r="H177" s="83"/>
      <c r="I177" s="83"/>
      <c r="J177" s="1"/>
      <c r="L177" s="1"/>
      <c r="M177" s="1"/>
      <c r="N177" s="1"/>
      <c r="O177" s="1"/>
      <c r="P177" s="1"/>
    </row>
    <row r="178" customFormat="false" ht="12.75" hidden="false" customHeight="false" outlineLevel="0" collapsed="false">
      <c r="A178" s="1"/>
      <c r="B178" s="1"/>
      <c r="C178" s="1"/>
      <c r="D178" s="1"/>
      <c r="E178" s="1"/>
      <c r="G178" s="83"/>
      <c r="H178" s="83"/>
      <c r="I178" s="83"/>
      <c r="J178" s="1"/>
      <c r="L178" s="1"/>
      <c r="M178" s="1"/>
      <c r="N178" s="1"/>
      <c r="O178" s="1"/>
      <c r="P178" s="1"/>
    </row>
    <row r="179" customFormat="false" ht="12.75" hidden="false" customHeight="false" outlineLevel="0" collapsed="false">
      <c r="A179" s="1"/>
      <c r="B179" s="1"/>
      <c r="C179" s="1"/>
      <c r="D179" s="1"/>
      <c r="E179" s="1"/>
      <c r="G179" s="83"/>
      <c r="H179" s="83"/>
      <c r="I179" s="83"/>
      <c r="J179" s="1"/>
      <c r="L179" s="1"/>
      <c r="M179" s="1"/>
      <c r="N179" s="1"/>
      <c r="O179" s="1"/>
      <c r="P179" s="1"/>
    </row>
    <row r="180" customFormat="false" ht="12.75" hidden="false" customHeight="false" outlineLevel="0" collapsed="false">
      <c r="A180" s="1"/>
      <c r="B180" s="1"/>
      <c r="C180" s="1"/>
      <c r="D180" s="1"/>
      <c r="E180" s="1"/>
      <c r="G180" s="83"/>
      <c r="H180" s="83"/>
      <c r="I180" s="83"/>
      <c r="J180" s="1"/>
      <c r="L180" s="1"/>
      <c r="M180" s="1"/>
      <c r="N180" s="1"/>
      <c r="O180" s="1"/>
      <c r="P180" s="1"/>
    </row>
    <row r="181" customFormat="false" ht="12.75" hidden="false" customHeight="false" outlineLevel="0" collapsed="false">
      <c r="A181" s="1"/>
      <c r="B181" s="1"/>
      <c r="C181" s="1"/>
      <c r="D181" s="1"/>
      <c r="E181" s="1"/>
      <c r="G181" s="83"/>
      <c r="H181" s="83"/>
      <c r="I181" s="83"/>
      <c r="J181" s="1"/>
      <c r="L181" s="1"/>
      <c r="M181" s="1"/>
      <c r="N181" s="1"/>
      <c r="O181" s="1"/>
      <c r="P181" s="1"/>
    </row>
    <row r="182" customFormat="false" ht="12.75" hidden="false" customHeight="false" outlineLevel="0" collapsed="false">
      <c r="A182" s="1"/>
      <c r="B182" s="1"/>
      <c r="C182" s="1"/>
      <c r="D182" s="1"/>
      <c r="E182" s="1"/>
      <c r="G182" s="83"/>
      <c r="H182" s="83"/>
      <c r="I182" s="83"/>
      <c r="J182" s="1"/>
      <c r="L182" s="1"/>
      <c r="M182" s="1"/>
      <c r="N182" s="1"/>
      <c r="O182" s="1"/>
      <c r="P182" s="1"/>
    </row>
    <row r="183" customFormat="false" ht="12.75" hidden="false" customHeight="false" outlineLevel="0" collapsed="false">
      <c r="A183" s="1"/>
      <c r="B183" s="1"/>
      <c r="C183" s="1"/>
      <c r="D183" s="1"/>
      <c r="E183" s="1"/>
      <c r="G183" s="83"/>
      <c r="H183" s="83"/>
      <c r="I183" s="83"/>
      <c r="J183" s="1"/>
      <c r="L183" s="1"/>
      <c r="M183" s="1"/>
      <c r="N183" s="1"/>
      <c r="O183" s="1"/>
      <c r="P183" s="1"/>
    </row>
    <row r="184" customFormat="false" ht="12.75" hidden="false" customHeight="false" outlineLevel="0" collapsed="false">
      <c r="A184" s="1"/>
      <c r="B184" s="1"/>
      <c r="C184" s="1"/>
      <c r="D184" s="1"/>
      <c r="E184" s="1"/>
      <c r="G184" s="83"/>
      <c r="H184" s="83"/>
      <c r="I184" s="83"/>
      <c r="J184" s="1"/>
      <c r="L184" s="1"/>
      <c r="M184" s="1"/>
      <c r="N184" s="1"/>
      <c r="O184" s="1"/>
      <c r="P184" s="1"/>
    </row>
    <row r="185" customFormat="false" ht="12.75" hidden="false" customHeight="false" outlineLevel="0" collapsed="false">
      <c r="A185" s="1"/>
      <c r="B185" s="1"/>
      <c r="C185" s="1"/>
      <c r="D185" s="1"/>
      <c r="E185" s="1"/>
      <c r="G185" s="83"/>
      <c r="H185" s="83"/>
      <c r="I185" s="83"/>
      <c r="J185" s="1"/>
      <c r="L185" s="1"/>
      <c r="M185" s="1"/>
      <c r="N185" s="1"/>
      <c r="O185" s="1"/>
      <c r="P185" s="1"/>
    </row>
    <row r="186" customFormat="false" ht="12.75" hidden="false" customHeight="false" outlineLevel="0" collapsed="false">
      <c r="A186" s="1"/>
      <c r="B186" s="1"/>
      <c r="C186" s="1"/>
      <c r="D186" s="1"/>
      <c r="E186" s="1"/>
      <c r="G186" s="83"/>
      <c r="H186" s="83"/>
      <c r="I186" s="83"/>
      <c r="J186" s="1"/>
      <c r="L186" s="1"/>
      <c r="M186" s="1"/>
      <c r="N186" s="1"/>
      <c r="O186" s="1"/>
      <c r="P186" s="1"/>
    </row>
    <row r="187" customFormat="false" ht="12.75" hidden="false" customHeight="false" outlineLevel="0" collapsed="false">
      <c r="A187" s="1"/>
      <c r="B187" s="1"/>
      <c r="C187" s="1"/>
      <c r="D187" s="1"/>
      <c r="E187" s="1"/>
      <c r="G187" s="83"/>
      <c r="H187" s="83"/>
      <c r="I187" s="83"/>
      <c r="J187" s="1"/>
      <c r="L187" s="1"/>
      <c r="M187" s="1"/>
      <c r="N187" s="1"/>
      <c r="O187" s="1"/>
      <c r="P187" s="1"/>
    </row>
    <row r="188" customFormat="false" ht="12.75" hidden="false" customHeight="false" outlineLevel="0" collapsed="false">
      <c r="A188" s="1"/>
      <c r="B188" s="1"/>
      <c r="C188" s="1"/>
      <c r="D188" s="1"/>
      <c r="E188" s="1"/>
      <c r="G188" s="83"/>
      <c r="H188" s="83"/>
      <c r="I188" s="83"/>
      <c r="J188" s="1"/>
      <c r="L188" s="1"/>
      <c r="M188" s="1"/>
      <c r="N188" s="1"/>
      <c r="O188" s="1"/>
      <c r="P188" s="1"/>
    </row>
    <row r="189" customFormat="false" ht="12.75" hidden="false" customHeight="false" outlineLevel="0" collapsed="false">
      <c r="A189" s="1"/>
      <c r="B189" s="1"/>
      <c r="C189" s="1"/>
      <c r="D189" s="1"/>
      <c r="E189" s="1"/>
      <c r="G189" s="83"/>
      <c r="H189" s="83"/>
      <c r="I189" s="83"/>
      <c r="J189" s="1"/>
      <c r="L189" s="1"/>
      <c r="M189" s="1"/>
      <c r="N189" s="1"/>
      <c r="O189" s="1"/>
      <c r="P189" s="1"/>
    </row>
    <row r="190" customFormat="false" ht="12.75" hidden="false" customHeight="false" outlineLevel="0" collapsed="false">
      <c r="A190" s="1"/>
      <c r="B190" s="1"/>
      <c r="C190" s="1"/>
      <c r="D190" s="1"/>
      <c r="E190" s="1"/>
      <c r="G190" s="83"/>
      <c r="H190" s="83"/>
      <c r="I190" s="83"/>
      <c r="J190" s="1"/>
      <c r="L190" s="1"/>
      <c r="M190" s="1"/>
      <c r="N190" s="1"/>
      <c r="O190" s="1"/>
      <c r="P190" s="1"/>
    </row>
    <row r="191" customFormat="false" ht="12.75" hidden="false" customHeight="false" outlineLevel="0" collapsed="false">
      <c r="A191" s="1"/>
      <c r="B191" s="1"/>
      <c r="C191" s="1"/>
      <c r="D191" s="1"/>
      <c r="E191" s="1"/>
      <c r="G191" s="83"/>
      <c r="H191" s="83"/>
      <c r="I191" s="83"/>
      <c r="J191" s="1"/>
      <c r="L191" s="1"/>
      <c r="M191" s="1"/>
      <c r="N191" s="1"/>
      <c r="O191" s="1"/>
      <c r="P191" s="1"/>
    </row>
    <row r="192" customFormat="false" ht="12.75" hidden="false" customHeight="false" outlineLevel="0" collapsed="false">
      <c r="A192" s="1"/>
      <c r="B192" s="1"/>
      <c r="C192" s="1"/>
      <c r="D192" s="1"/>
      <c r="E192" s="1"/>
      <c r="G192" s="83"/>
      <c r="H192" s="83"/>
      <c r="I192" s="83"/>
      <c r="J192" s="1"/>
      <c r="L192" s="1"/>
      <c r="M192" s="1"/>
      <c r="N192" s="1"/>
      <c r="O192" s="1"/>
      <c r="P192" s="1"/>
    </row>
    <row r="193" customFormat="false" ht="12.75" hidden="false" customHeight="false" outlineLevel="0" collapsed="false">
      <c r="A193" s="1"/>
      <c r="B193" s="1"/>
      <c r="C193" s="1"/>
      <c r="D193" s="1"/>
      <c r="E193" s="1"/>
      <c r="G193" s="83"/>
      <c r="H193" s="83"/>
      <c r="I193" s="83"/>
      <c r="J193" s="1"/>
      <c r="L193" s="1"/>
      <c r="M193" s="1"/>
      <c r="N193" s="1"/>
      <c r="O193" s="1"/>
      <c r="P193" s="1"/>
    </row>
    <row r="194" customFormat="false" ht="12.75" hidden="false" customHeight="false" outlineLevel="0" collapsed="false">
      <c r="A194" s="1"/>
      <c r="B194" s="1"/>
      <c r="C194" s="1"/>
      <c r="D194" s="1"/>
      <c r="E194" s="1"/>
      <c r="G194" s="83"/>
      <c r="H194" s="83"/>
      <c r="I194" s="83"/>
      <c r="J194" s="1"/>
      <c r="L194" s="1"/>
      <c r="M194" s="1"/>
      <c r="N194" s="1"/>
      <c r="O194" s="1"/>
      <c r="P194" s="1"/>
    </row>
    <row r="195" customFormat="false" ht="12.75" hidden="false" customHeight="false" outlineLevel="0" collapsed="false">
      <c r="A195" s="1"/>
      <c r="B195" s="1"/>
      <c r="C195" s="1"/>
      <c r="D195" s="1"/>
      <c r="E195" s="1"/>
      <c r="G195" s="83"/>
      <c r="H195" s="83"/>
      <c r="I195" s="83"/>
      <c r="J195" s="1"/>
      <c r="L195" s="1"/>
      <c r="M195" s="1"/>
      <c r="N195" s="1"/>
      <c r="O195" s="1"/>
      <c r="P195" s="1"/>
    </row>
    <row r="196" customFormat="false" ht="12.75" hidden="false" customHeight="false" outlineLevel="0" collapsed="false">
      <c r="A196" s="1"/>
      <c r="B196" s="1"/>
      <c r="C196" s="1"/>
      <c r="D196" s="1"/>
      <c r="E196" s="1"/>
      <c r="G196" s="83"/>
      <c r="H196" s="83"/>
      <c r="I196" s="83"/>
      <c r="J196" s="1"/>
      <c r="L196" s="1"/>
      <c r="M196" s="1"/>
      <c r="N196" s="1"/>
      <c r="O196" s="1"/>
      <c r="P196" s="1"/>
    </row>
    <row r="197" customFormat="false" ht="12.75" hidden="false" customHeight="false" outlineLevel="0" collapsed="false">
      <c r="A197" s="1"/>
      <c r="B197" s="1"/>
      <c r="C197" s="1"/>
      <c r="D197" s="1"/>
      <c r="E197" s="1"/>
      <c r="G197" s="83"/>
      <c r="H197" s="83"/>
      <c r="I197" s="83"/>
      <c r="J197" s="1"/>
      <c r="L197" s="1"/>
      <c r="M197" s="1"/>
      <c r="N197" s="1"/>
      <c r="O197" s="1"/>
      <c r="P197" s="1"/>
    </row>
    <row r="198" customFormat="false" ht="12.75" hidden="false" customHeight="false" outlineLevel="0" collapsed="false">
      <c r="A198" s="1"/>
      <c r="B198" s="1"/>
      <c r="C198" s="1"/>
      <c r="D198" s="1"/>
      <c r="E198" s="1"/>
      <c r="G198" s="83"/>
      <c r="H198" s="83"/>
      <c r="I198" s="83"/>
      <c r="J198" s="1"/>
      <c r="L198" s="1"/>
      <c r="M198" s="1"/>
      <c r="N198" s="1"/>
      <c r="O198" s="1"/>
      <c r="P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G199" s="83"/>
      <c r="H199" s="83"/>
      <c r="I199" s="83"/>
      <c r="J199" s="1"/>
      <c r="L199" s="1"/>
      <c r="M199" s="1"/>
      <c r="N199" s="1"/>
      <c r="O199" s="1"/>
      <c r="P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G200" s="83"/>
      <c r="H200" s="83"/>
      <c r="I200" s="83"/>
      <c r="J200" s="1"/>
      <c r="L200" s="1"/>
      <c r="M200" s="1"/>
      <c r="N200" s="1"/>
      <c r="O200" s="1"/>
      <c r="P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G201" s="83"/>
      <c r="H201" s="83"/>
      <c r="I201" s="83"/>
      <c r="J201" s="1"/>
      <c r="L201" s="1"/>
      <c r="M201" s="1"/>
      <c r="N201" s="1"/>
      <c r="O201" s="1"/>
      <c r="P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G202" s="83"/>
      <c r="H202" s="83"/>
      <c r="I202" s="83"/>
      <c r="J202" s="1"/>
      <c r="L202" s="1"/>
      <c r="M202" s="1"/>
      <c r="N202" s="1"/>
      <c r="O202" s="1"/>
      <c r="P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G203" s="83"/>
      <c r="H203" s="83"/>
      <c r="I203" s="83"/>
      <c r="J203" s="1"/>
      <c r="L203" s="1"/>
      <c r="M203" s="1"/>
      <c r="N203" s="1"/>
      <c r="O203" s="1"/>
      <c r="P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G204" s="83"/>
      <c r="H204" s="83"/>
      <c r="I204" s="83"/>
      <c r="J204" s="1"/>
      <c r="L204" s="1"/>
      <c r="M204" s="1"/>
      <c r="N204" s="1"/>
      <c r="O204" s="1"/>
      <c r="P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G205" s="83"/>
      <c r="H205" s="83"/>
      <c r="I205" s="83"/>
      <c r="J205" s="1"/>
      <c r="L205" s="1"/>
      <c r="M205" s="1"/>
      <c r="N205" s="1"/>
      <c r="O205" s="1"/>
      <c r="P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G206" s="83"/>
      <c r="H206" s="83"/>
      <c r="I206" s="83"/>
      <c r="J206" s="1"/>
      <c r="L206" s="1"/>
      <c r="M206" s="1"/>
      <c r="N206" s="1"/>
      <c r="O206" s="1"/>
      <c r="P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G207" s="83"/>
      <c r="H207" s="83"/>
      <c r="I207" s="83"/>
      <c r="J207" s="1"/>
      <c r="L207" s="1"/>
      <c r="M207" s="1"/>
      <c r="N207" s="1"/>
      <c r="O207" s="1"/>
      <c r="P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G208" s="83"/>
      <c r="H208" s="83"/>
      <c r="I208" s="83"/>
      <c r="J208" s="1"/>
      <c r="L208" s="1"/>
      <c r="M208" s="1"/>
      <c r="N208" s="1"/>
      <c r="O208" s="1"/>
      <c r="P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G209" s="83"/>
      <c r="H209" s="83"/>
      <c r="I209" s="83"/>
      <c r="J209" s="1"/>
      <c r="L209" s="1"/>
      <c r="M209" s="1"/>
      <c r="N209" s="1"/>
      <c r="O209" s="1"/>
      <c r="P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G210" s="83"/>
      <c r="H210" s="83"/>
      <c r="I210" s="83"/>
      <c r="J210" s="1"/>
      <c r="L210" s="1"/>
      <c r="M210" s="1"/>
      <c r="N210" s="1"/>
      <c r="O210" s="1"/>
      <c r="P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G211" s="83"/>
      <c r="H211" s="83"/>
      <c r="I211" s="83"/>
      <c r="J211" s="1"/>
      <c r="L211" s="1"/>
      <c r="M211" s="1"/>
      <c r="N211" s="1"/>
      <c r="O211" s="1"/>
      <c r="P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G212" s="83"/>
      <c r="H212" s="83"/>
      <c r="I212" s="83"/>
      <c r="J212" s="1"/>
      <c r="L212" s="1"/>
      <c r="M212" s="1"/>
      <c r="N212" s="1"/>
      <c r="O212" s="1"/>
      <c r="P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G213" s="83"/>
      <c r="H213" s="83"/>
      <c r="I213" s="83"/>
      <c r="J213" s="1"/>
      <c r="L213" s="1"/>
      <c r="M213" s="1"/>
      <c r="N213" s="1"/>
      <c r="O213" s="1"/>
      <c r="P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G214" s="83"/>
      <c r="H214" s="83"/>
      <c r="I214" s="83"/>
      <c r="J214" s="1"/>
      <c r="L214" s="1"/>
      <c r="M214" s="1"/>
      <c r="N214" s="1"/>
      <c r="O214" s="1"/>
      <c r="P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G215" s="83"/>
      <c r="H215" s="83"/>
      <c r="I215" s="83"/>
      <c r="J215" s="1"/>
      <c r="L215" s="1"/>
      <c r="M215" s="1"/>
      <c r="N215" s="1"/>
      <c r="O215" s="1"/>
      <c r="P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G216" s="83"/>
      <c r="H216" s="83"/>
      <c r="I216" s="83"/>
      <c r="J216" s="1"/>
      <c r="L216" s="1"/>
      <c r="M216" s="1"/>
      <c r="N216" s="1"/>
      <c r="O216" s="1"/>
      <c r="P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G217" s="83"/>
      <c r="H217" s="83"/>
      <c r="I217" s="83"/>
      <c r="J217" s="1"/>
      <c r="L217" s="1"/>
      <c r="M217" s="1"/>
      <c r="N217" s="1"/>
      <c r="O217" s="1"/>
      <c r="P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G218" s="83"/>
      <c r="H218" s="83"/>
      <c r="I218" s="83"/>
      <c r="J218" s="1"/>
      <c r="L218" s="1"/>
      <c r="M218" s="1"/>
      <c r="N218" s="1"/>
      <c r="O218" s="1"/>
      <c r="P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G219" s="83"/>
      <c r="H219" s="83"/>
      <c r="I219" s="83"/>
      <c r="J219" s="1"/>
      <c r="L219" s="1"/>
      <c r="M219" s="1"/>
      <c r="N219" s="1"/>
      <c r="O219" s="1"/>
      <c r="P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G220" s="83"/>
      <c r="H220" s="83"/>
      <c r="I220" s="83"/>
      <c r="J220" s="1"/>
      <c r="L220" s="1"/>
      <c r="M220" s="1"/>
      <c r="N220" s="1"/>
      <c r="O220" s="1"/>
      <c r="P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G221" s="83"/>
      <c r="H221" s="83"/>
      <c r="I221" s="83"/>
      <c r="J221" s="1"/>
      <c r="L221" s="1"/>
      <c r="M221" s="1"/>
      <c r="N221" s="1"/>
      <c r="O221" s="1"/>
      <c r="P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G222" s="83"/>
      <c r="H222" s="83"/>
      <c r="I222" s="83"/>
      <c r="J222" s="1"/>
      <c r="L222" s="1"/>
      <c r="M222" s="1"/>
      <c r="N222" s="1"/>
      <c r="O222" s="1"/>
      <c r="P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G223" s="83"/>
      <c r="H223" s="83"/>
      <c r="I223" s="83"/>
      <c r="J223" s="1"/>
      <c r="L223" s="1"/>
      <c r="M223" s="1"/>
      <c r="N223" s="1"/>
      <c r="O223" s="1"/>
      <c r="P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G224" s="83"/>
      <c r="H224" s="83"/>
      <c r="I224" s="83"/>
      <c r="J224" s="1"/>
      <c r="L224" s="1"/>
      <c r="M224" s="1"/>
      <c r="N224" s="1"/>
      <c r="O224" s="1"/>
      <c r="P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G225" s="83"/>
      <c r="H225" s="83"/>
      <c r="I225" s="83"/>
      <c r="J225" s="1"/>
      <c r="L225" s="1"/>
      <c r="M225" s="1"/>
      <c r="N225" s="1"/>
      <c r="O225" s="1"/>
      <c r="P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G226" s="83"/>
      <c r="H226" s="83"/>
      <c r="I226" s="83"/>
      <c r="J226" s="1"/>
      <c r="L226" s="1"/>
      <c r="M226" s="1"/>
      <c r="N226" s="1"/>
      <c r="O226" s="1"/>
      <c r="P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G227" s="83"/>
      <c r="H227" s="83"/>
      <c r="I227" s="83"/>
      <c r="J227" s="1"/>
      <c r="L227" s="1"/>
      <c r="M227" s="1"/>
      <c r="N227" s="1"/>
      <c r="O227" s="1"/>
      <c r="P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G228" s="83"/>
      <c r="H228" s="83"/>
      <c r="I228" s="83"/>
      <c r="J228" s="1"/>
      <c r="L228" s="1"/>
      <c r="M228" s="1"/>
      <c r="N228" s="1"/>
      <c r="O228" s="1"/>
      <c r="P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G229" s="83"/>
      <c r="H229" s="83"/>
      <c r="I229" s="83"/>
      <c r="J229" s="1"/>
      <c r="L229" s="1"/>
      <c r="M229" s="1"/>
      <c r="N229" s="1"/>
      <c r="O229" s="1"/>
      <c r="P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G230" s="83"/>
      <c r="H230" s="83"/>
      <c r="I230" s="83"/>
      <c r="J230" s="1"/>
      <c r="L230" s="1"/>
      <c r="M230" s="1"/>
      <c r="N230" s="1"/>
      <c r="O230" s="1"/>
      <c r="P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G231" s="83"/>
      <c r="H231" s="83"/>
      <c r="I231" s="83"/>
      <c r="J231" s="1"/>
      <c r="L231" s="1"/>
      <c r="M231" s="1"/>
      <c r="N231" s="1"/>
      <c r="O231" s="1"/>
      <c r="P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G232" s="83"/>
      <c r="H232" s="83"/>
      <c r="I232" s="83"/>
      <c r="J232" s="1"/>
      <c r="L232" s="1"/>
      <c r="M232" s="1"/>
      <c r="N232" s="1"/>
      <c r="O232" s="1"/>
      <c r="P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G233" s="83"/>
      <c r="H233" s="83"/>
      <c r="I233" s="83"/>
      <c r="J233" s="1"/>
      <c r="L233" s="1"/>
      <c r="M233" s="1"/>
      <c r="N233" s="1"/>
      <c r="O233" s="1"/>
      <c r="P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G234" s="83"/>
      <c r="H234" s="83"/>
      <c r="I234" s="83"/>
      <c r="J234" s="1"/>
      <c r="L234" s="1"/>
      <c r="M234" s="1"/>
      <c r="N234" s="1"/>
      <c r="O234" s="1"/>
      <c r="P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G235" s="83"/>
      <c r="H235" s="83"/>
      <c r="I235" s="83"/>
      <c r="J235" s="1"/>
      <c r="L235" s="1"/>
      <c r="M235" s="1"/>
      <c r="N235" s="1"/>
      <c r="O235" s="1"/>
      <c r="P235" s="1"/>
    </row>
  </sheetData>
  <mergeCells count="1">
    <mergeCell ref="A3:O3"/>
  </mergeCells>
  <printOptions headings="false" gridLines="false" gridLinesSet="true" horizontalCentered="false" verticalCentered="false"/>
  <pageMargins left="0.65" right="0.440277777777778" top="0.37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1999-07-01T23:30:43Z</dcterms:created>
  <dc:creator>Michael Moscoso</dc:creator>
  <dc:description/>
  <dc:language>en-US</dc:language>
  <cp:lastModifiedBy>wcurry</cp:lastModifiedBy>
  <cp:lastPrinted>2000-03-09T21:22:05Z</cp:lastPrinted>
  <cp:revision>0</cp:revision>
  <dc:subject/>
  <dc:title/>
</cp:coreProperties>
</file>