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2)" sheetId="2" state="visible" r:id="rId4"/>
    <sheet name="Sheet2" sheetId="3" state="visible" r:id="rId5"/>
    <sheet name="Final" sheetId="4" state="visible" r:id="rId6"/>
    <sheet name="2-24" sheetId="5" state="visible" r:id="rId7"/>
    <sheet name="3-9" sheetId="6" state="visible" r:id="rId8"/>
    <sheet name="3-23" sheetId="7" state="visible" r:id="rId9"/>
    <sheet name="3-31" sheetId="8" state="visible" r:id="rId10"/>
    <sheet name="Sheet3" sheetId="9" state="visible" r:id="rId11"/>
  </sheets>
  <externalReferences>
    <externalReference r:id="rId12"/>
    <externalReference r:id="rId13"/>
  </externalReferences>
  <definedNames>
    <definedName function="false" hidden="false" localSheetId="7" name="_xlnm.Print_Area" vbProcedure="false">'3-31'!$A$1:$Q$69</definedName>
    <definedName function="false" hidden="false" name="PublishUSD_column" vbProcedure="false">Sheet1!$A:$A</definedName>
    <definedName function="false" hidden="false" name="PublishUSD_titles" vbProcedure="false">Sheet1!$1:$1</definedName>
    <definedName function="false" hidden="false" name="USD_data" vbProcedure="false">[2]USD!$A$1:$XFD$70</definedName>
    <definedName function="false" hidden="false" name="USD_titles" vbProcedure="false">[2]USD!$A$1:$XFD$1</definedName>
    <definedName function="false" hidden="false" localSheetId="1" name="PublishUSD_column" vbProcedure="false">'Sheet1 (2)'!$A:$A</definedName>
    <definedName function="false" hidden="false" localSheetId="1" name="PublishUSD_titles" vbProcedure="false">'Sheet1 (2)'!$1:$1</definedName>
    <definedName function="false" hidden="false" localSheetId="3" name="PublishUSD_column" vbProcedure="false">Final!$A:$A</definedName>
    <definedName function="false" hidden="false" localSheetId="3" name="PublishUSD_titles" vbProcedure="false">Final!$1:$1</definedName>
    <definedName function="false" hidden="false" localSheetId="4" name="PublishUSD_column" vbProcedure="false">'2-24'!$A:$A</definedName>
    <definedName function="false" hidden="false" localSheetId="4" name="PublishUSD_titles" vbProcedure="false">'2-24'!$1:$1</definedName>
    <definedName function="false" hidden="false" localSheetId="5" name="PublishUSD_column" vbProcedure="false">'3-9'!$A:$A</definedName>
    <definedName function="false" hidden="false" localSheetId="5" name="PublishUSD_titles" vbProcedure="false">'3-9'!$1:$1</definedName>
    <definedName function="false" hidden="false" localSheetId="6" name="PublishUSD_column" vbProcedure="false">'3-23'!$A:$A</definedName>
    <definedName function="false" hidden="false" localSheetId="6" name="PublishUSD_titles" vbProcedure="false">'3-23'!$1:$1</definedName>
    <definedName function="false" hidden="false" localSheetId="7" name="PublishUSD_column" vbProcedure="false">'3-31'!$A:$A</definedName>
    <definedName function="false" hidden="false" localSheetId="7" name="PublishUSD_titles" vbProcedure="false">'3-31'!$1:$1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<sst xmlns="http://schemas.openxmlformats.org/spreadsheetml/2006/main" count="374" uniqueCount="76">
  <si>
    <t xml:space="preserve">CONFIDENTIAL</t>
  </si>
  <si>
    <t xml:space="preserve">PRUDENCY DETAIL</t>
  </si>
  <si>
    <t xml:space="preserve">As of  June 30, 1999</t>
  </si>
  <si>
    <t xml:space="preserve">Book</t>
  </si>
  <si>
    <t xml:space="preserve">Amount</t>
  </si>
  <si>
    <t xml:space="preserve">Power West</t>
  </si>
  <si>
    <t xml:space="preserve">Power East</t>
  </si>
  <si>
    <t xml:space="preserve">Power GENCO</t>
  </si>
  <si>
    <t xml:space="preserve">Interest Rate </t>
  </si>
  <si>
    <t xml:space="preserve">Foreign Currency</t>
  </si>
  <si>
    <t xml:space="preserve">Canadian Gas</t>
  </si>
  <si>
    <t xml:space="preserve">Canada Index</t>
  </si>
  <si>
    <t xml:space="preserve">West Gas</t>
  </si>
  <si>
    <t xml:space="preserve">Texas</t>
  </si>
  <si>
    <t xml:space="preserve">New York Gas</t>
  </si>
  <si>
    <t xml:space="preserve">Southeast Gas</t>
  </si>
  <si>
    <t xml:space="preserve">EFP Basis</t>
  </si>
  <si>
    <t xml:space="preserve">Dublin Gas</t>
  </si>
  <si>
    <t xml:space="preserve">Crude Oil</t>
  </si>
  <si>
    <t xml:space="preserve">Oil Spec II</t>
  </si>
  <si>
    <t xml:space="preserve">Residuals</t>
  </si>
  <si>
    <t xml:space="preserve">Natural Gas Liquids</t>
  </si>
  <si>
    <t xml:space="preserve">Refined Products</t>
  </si>
  <si>
    <t xml:space="preserve">BTX</t>
  </si>
  <si>
    <t xml:space="preserve">London Crude</t>
  </si>
  <si>
    <t xml:space="preserve">London Refined</t>
  </si>
  <si>
    <t xml:space="preserve">London NGL</t>
  </si>
  <si>
    <t xml:space="preserve">London Residuals</t>
  </si>
  <si>
    <t xml:space="preserve">Weather</t>
  </si>
  <si>
    <t xml:space="preserve">Paper</t>
  </si>
  <si>
    <t xml:space="preserve">Plastics</t>
  </si>
  <si>
    <t xml:space="preserve">SO2</t>
  </si>
  <si>
    <t xml:space="preserve">Coal</t>
  </si>
  <si>
    <t xml:space="preserve">NOX</t>
  </si>
  <si>
    <t xml:space="preserve">European Trading - Non-Affiliate Gas</t>
  </si>
  <si>
    <t xml:space="preserve">European Trading - Enron Direct</t>
  </si>
  <si>
    <t xml:space="preserve">European Trading - UK Power</t>
  </si>
  <si>
    <t xml:space="preserve">European Trading - Continental Power</t>
  </si>
  <si>
    <t xml:space="preserve">European Trading - Nordic Power</t>
  </si>
  <si>
    <t xml:space="preserve">European Trading - Eastern 2</t>
  </si>
  <si>
    <t xml:space="preserve">European Trading - Inflation </t>
  </si>
  <si>
    <t xml:space="preserve">Singapore</t>
  </si>
  <si>
    <t xml:space="preserve">TOTAL PRUDENCY</t>
  </si>
  <si>
    <t xml:space="preserve">As of  December 21, 1999</t>
  </si>
  <si>
    <t xml:space="preserve">(Inc)/Decr</t>
  </si>
  <si>
    <t xml:space="preserve">Ontario - Central Gas</t>
  </si>
  <si>
    <t xml:space="preserve">Storage</t>
  </si>
  <si>
    <t xml:space="preserve">Oil Basis</t>
  </si>
  <si>
    <t xml:space="preserve">EGLI</t>
  </si>
  <si>
    <t xml:space="preserve">Clean Fuels</t>
  </si>
  <si>
    <t xml:space="preserve">European Trading - Continental Gas</t>
  </si>
  <si>
    <t xml:space="preserve">European Trading - Spread Option</t>
  </si>
  <si>
    <t xml:space="preserve">*</t>
  </si>
  <si>
    <t xml:space="preserve">European Trading - EES </t>
  </si>
  <si>
    <t xml:space="preserve">Enron Asia, Africa - Australia</t>
  </si>
  <si>
    <t xml:space="preserve">Enron South America, TBS </t>
  </si>
  <si>
    <t xml:space="preserve">EES - Gas</t>
  </si>
  <si>
    <t xml:space="preserve">EES - Power</t>
  </si>
  <si>
    <t xml:space="preserve">*  Not updated</t>
  </si>
  <si>
    <t xml:space="preserve">As of  February 11, 2000</t>
  </si>
  <si>
    <t xml:space="preserve">Subtotal Power</t>
  </si>
  <si>
    <t xml:space="preserve">Subtotal Gas</t>
  </si>
  <si>
    <t xml:space="preserve">Executive Trading</t>
  </si>
  <si>
    <t xml:space="preserve"> </t>
  </si>
  <si>
    <t xml:space="preserve">As of  February 24, 2000</t>
  </si>
  <si>
    <t xml:space="preserve">Subtotal Global Products</t>
  </si>
  <si>
    <t xml:space="preserve">Lumber</t>
  </si>
  <si>
    <t xml:space="preserve">Subtotal Emerging Businesses</t>
  </si>
  <si>
    <t xml:space="preserve">Subtotal European Trading</t>
  </si>
  <si>
    <t xml:space="preserve">TOTAL</t>
  </si>
  <si>
    <t xml:space="preserve">* Not updated</t>
  </si>
  <si>
    <t xml:space="preserve">As of  March 9, 2000</t>
  </si>
  <si>
    <t xml:space="preserve">  </t>
  </si>
  <si>
    <t xml:space="preserve">As of  March 23, 2000</t>
  </si>
  <si>
    <t xml:space="preserve">As of  March 31, 2000</t>
  </si>
  <si>
    <t xml:space="preserve">European Trading - Credit Trading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</si>
</sst>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_);[RED]\(#,##0\);;"/>
    <numFmt numFmtId="166" formatCode="_(* #,##0_);[RED]* \(#,##0\);_(* \-_);_(@_)"/>
    <numFmt numFmtId="167" formatCode="_(* #,##0.00_);_(* \(#,##0.00\);_(* \-??_);_(@_)"/>
    <numFmt numFmtId="168" formatCode="_(* #,##0_);_(* \(#,##0\);_(* \-??_);_(@_)"/>
    <numFmt numFmtId="169" formatCode="m/d"/>
    <numFmt numFmtId="170" formatCode="[$-409]#,##0_);\(#,##0\)"/>
    <numFmt numFmtId="171" formatCode="[$-409]m/d/yyyy"/>
    <numFmt numFmtId="172" formatCode="0.00_);[RED]\(0.00\)"/>
    <numFmt numFmtId="173" formatCode="_(* #,##0.000_);_(* \(#,##0.000\);_(* \-??_);_(@_)"/>
    <numFmt numFmtId="174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0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sz val="12"/>
      <name val="Arial"/>
      <family val="0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u val="single"/>
      <sz val="10"/>
      <name val="Arial"/>
      <family val="2"/>
    </font>
    <font>
      <b val="true"/>
      <u val="single"/>
      <sz val="10"/>
      <name val="Times New Roman"/>
      <family val="1"/>
    </font>
    <font>
      <b val="true"/>
      <sz val="10"/>
      <name val="Arial"/>
      <family val="2"/>
    </font>
    <font>
      <b val="true"/>
      <i val="true"/>
      <sz val="10"/>
      <name val="Times New Roman"/>
      <family val="1"/>
    </font>
    <font>
      <b val="true"/>
      <i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applyFont="true" applyBorder="true" applyAlignment="false" applyProtection="true">
      <protection locked="true" hidden="false"/>
    </xf>
    <xf numFmtId="165" fontId="0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3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sum" xfId="21"/>
    <cellStyle name="Zero suppres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Jun-99/London/London_summary0630xl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Jun-99/schedules/Schedul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blish USD"/>
      <sheetName val="USD"/>
      <sheetName val="Target"/>
      <sheetName val="AIAT"/>
      <sheetName val="Publish CCY"/>
      <sheetName val="US format"/>
      <sheetName val="VaR"/>
      <sheetName val="Volumes &amp; Limits"/>
      <sheetName val="Economic Positions"/>
      <sheetName val="Instructions"/>
      <sheetName val="Exposures"/>
      <sheetName val="Week"/>
      <sheetName val="Whalley"/>
      <sheetName val="MTD USD"/>
      <sheetName val="MTD CCY"/>
      <sheetName val="Work CCY"/>
      <sheetName val="Input YTD"/>
      <sheetName val="Input adjustments"/>
      <sheetName val="Standing"/>
      <sheetName val="Sys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eportFinal"/>
      <sheetName val="Summary"/>
      <sheetName val="MTD Summary"/>
      <sheetName val="Crude Oil"/>
      <sheetName val="Residuals"/>
      <sheetName val="NGL"/>
      <sheetName val="BTX"/>
      <sheetName val="Refined"/>
      <sheetName val="Weather"/>
      <sheetName val="NOX"/>
      <sheetName val="Paper, Plastics &amp; SO2"/>
      <sheetName val="coal"/>
      <sheetName val="London"/>
      <sheetName val="London2"/>
      <sheetName val="Canada"/>
      <sheetName val="Omicron, Gas Daily,Stg"/>
      <sheetName val="Natural Gas"/>
      <sheetName val="Exec"/>
      <sheetName val="FT-Southeast"/>
      <sheetName val="FT-South Texas"/>
      <sheetName val="FT West"/>
      <sheetName val="FT Texas"/>
      <sheetName val="FT New York"/>
      <sheetName val="FT East"/>
      <sheetName val="FT Central"/>
      <sheetName val="Interest Rate,FX"/>
      <sheetName val="Power"/>
      <sheetName val="European"/>
      <sheetName val="Dublin"/>
      <sheetName val="Macro"/>
      <sheetName val="Sheet1"/>
      <sheetName val="Module1"/>
      <sheetName val="Module2"/>
    </sheetNames>
    <sheetDataSet>
      <sheetData sheetId="0"/>
      <sheetData sheetId="1"/>
      <sheetData sheetId="2"/>
      <sheetData sheetId="3">
        <row r="9">
          <cell r="G9">
            <v>0</v>
          </cell>
        </row>
        <row r="10">
          <cell r="G10">
            <v>-4900</v>
          </cell>
        </row>
        <row r="20">
          <cell r="G20">
            <v>0</v>
          </cell>
        </row>
        <row r="23">
          <cell r="G23">
            <v>-140000</v>
          </cell>
        </row>
        <row r="28">
          <cell r="G28">
            <v>-500004.95</v>
          </cell>
        </row>
        <row r="29">
          <cell r="G29">
            <v>-871252</v>
          </cell>
        </row>
        <row r="32">
          <cell r="G32">
            <v>700000</v>
          </cell>
        </row>
        <row r="33">
          <cell r="G33">
            <v>0</v>
          </cell>
        </row>
        <row r="37">
          <cell r="G37">
            <v>0</v>
          </cell>
        </row>
        <row r="38">
          <cell r="G3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4.28"/>
    <col collapsed="false" customWidth="true" hidden="false" outlineLevel="0" max="8" min="8" style="0" width="6.85"/>
    <col collapsed="false" customWidth="true" hidden="false" outlineLevel="0" max="9" min="9" style="0" width="1.13"/>
    <col collapsed="false" customWidth="true" hidden="false" outlineLevel="0" max="10" min="10" style="0" width="6.85"/>
    <col collapsed="false" customWidth="true" hidden="false" outlineLevel="0" max="11" min="11" style="0" width="5.99"/>
    <col collapsed="false" customWidth="true" hidden="false" outlineLevel="0" max="12" min="12" style="1" width="6.28"/>
    <col collapsed="false" customWidth="true" hidden="false" outlineLevel="0" max="13" min="13" style="2" width="14.85"/>
    <col collapsed="false" customWidth="true" hidden="false" outlineLevel="0" max="15" min="15" style="3" width="14.85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M3" s="6" t="s">
        <v>0</v>
      </c>
    </row>
    <row r="4" customFormat="false" ht="20.1" hidden="false" customHeight="true" outlineLevel="0" collapsed="false">
      <c r="B4" s="4"/>
      <c r="C4" s="5"/>
      <c r="M4" s="6"/>
    </row>
    <row r="5" customFormat="false" ht="39.95" hidden="false" customHeight="true" outlineLevel="0" collapsed="false">
      <c r="B5" s="4"/>
      <c r="C5" s="5"/>
      <c r="M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7" t="s">
        <v>2</v>
      </c>
      <c r="N6" s="1"/>
      <c r="O6" s="10"/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"/>
      <c r="O7" s="10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"/>
      <c r="O8" s="10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"/>
      <c r="O9" s="10"/>
    </row>
    <row r="10" customFormat="false" ht="15" hidden="false" customHeight="false" outlineLevel="0" collapsed="false">
      <c r="A10" s="12" t="s">
        <v>3</v>
      </c>
      <c r="B10" s="1"/>
      <c r="C10" s="13"/>
      <c r="D10" s="14"/>
      <c r="E10" s="14"/>
      <c r="F10" s="15"/>
      <c r="G10" s="12"/>
      <c r="H10" s="13"/>
      <c r="I10" s="13"/>
      <c r="J10" s="13"/>
      <c r="K10" s="13"/>
      <c r="L10" s="13"/>
      <c r="M10" s="16" t="s">
        <v>4</v>
      </c>
      <c r="N10" s="1"/>
      <c r="O10" s="10"/>
    </row>
    <row r="11" customFormat="false" ht="13.5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I11" s="9"/>
      <c r="J11" s="9"/>
      <c r="K11" s="20"/>
      <c r="L11" s="20"/>
      <c r="M11" s="21" t="n">
        <v>-533487</v>
      </c>
    </row>
    <row r="12" customFormat="false" ht="12.75" hidden="false" customHeight="false" outlineLevel="0" collapsed="false">
      <c r="A12" s="17" t="s">
        <v>6</v>
      </c>
      <c r="C12" s="18"/>
      <c r="D12" s="9"/>
      <c r="E12" s="9"/>
      <c r="F12" s="9"/>
      <c r="G12" s="19"/>
      <c r="H12" s="9"/>
      <c r="I12" s="9"/>
      <c r="J12" s="9"/>
      <c r="K12" s="20"/>
      <c r="L12" s="20"/>
      <c r="M12" s="21" t="n">
        <v>-8298592</v>
      </c>
    </row>
    <row r="13" customFormat="false" ht="12.75" hidden="false" customHeight="false" outlineLevel="0" collapsed="false">
      <c r="A13" s="17" t="s">
        <v>7</v>
      </c>
      <c r="C13" s="18"/>
      <c r="D13" s="9"/>
      <c r="E13" s="9"/>
      <c r="F13" s="9"/>
      <c r="G13" s="19"/>
      <c r="H13" s="9"/>
      <c r="I13" s="9"/>
      <c r="J13" s="9"/>
      <c r="K13" s="20"/>
      <c r="L13" s="20"/>
      <c r="M13" s="21" t="n">
        <v>-11900000</v>
      </c>
    </row>
    <row r="14" customFormat="false" ht="12.75" hidden="true" customHeight="false" outlineLevel="0" collapsed="false">
      <c r="A14" s="17" t="s">
        <v>8</v>
      </c>
      <c r="C14" s="18"/>
      <c r="D14" s="9"/>
      <c r="E14" s="9"/>
      <c r="F14" s="9"/>
      <c r="G14" s="19"/>
      <c r="H14" s="9"/>
      <c r="I14" s="9"/>
      <c r="J14" s="9"/>
      <c r="K14" s="20"/>
      <c r="L14" s="20"/>
      <c r="M14" s="21" t="n">
        <f aca="false">+'[2]MTD Summary'!G32-700000</f>
        <v>0</v>
      </c>
    </row>
    <row r="15" customFormat="false" ht="12.75" hidden="true" customHeight="false" outlineLevel="0" collapsed="false">
      <c r="A15" s="17" t="s">
        <v>9</v>
      </c>
      <c r="C15" s="18"/>
      <c r="D15" s="9"/>
      <c r="E15" s="9"/>
      <c r="F15" s="9"/>
      <c r="G15" s="19"/>
      <c r="H15" s="9"/>
      <c r="I15" s="9"/>
      <c r="J15" s="9"/>
      <c r="K15" s="20"/>
      <c r="L15" s="20"/>
      <c r="M15" s="21" t="n">
        <f aca="false">+'[2]MTD Summary'!G33</f>
        <v>0</v>
      </c>
    </row>
    <row r="16" customFormat="false" ht="13.5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I16" s="9"/>
      <c r="J16" s="9"/>
      <c r="K16" s="20"/>
      <c r="L16" s="20"/>
      <c r="M16" s="21" t="n">
        <v>-7915642</v>
      </c>
    </row>
    <row r="17" customFormat="false" ht="0.75" hidden="false" customHeight="true" outlineLevel="0" collapsed="false">
      <c r="A17" s="17" t="s">
        <v>10</v>
      </c>
      <c r="C17" s="18"/>
      <c r="D17" s="9"/>
      <c r="E17" s="9"/>
      <c r="F17" s="9"/>
      <c r="G17" s="19"/>
      <c r="H17" s="9"/>
      <c r="I17" s="9"/>
      <c r="J17" s="9"/>
      <c r="K17" s="20"/>
      <c r="L17" s="20"/>
      <c r="M17" s="21" t="n">
        <v>0</v>
      </c>
    </row>
    <row r="18" customFormat="false" ht="13.5" hidden="false" customHeight="true" outlineLevel="0" collapsed="false">
      <c r="A18" s="17" t="s">
        <v>11</v>
      </c>
      <c r="C18" s="18"/>
      <c r="D18" s="9"/>
      <c r="E18" s="9"/>
      <c r="F18" s="9"/>
      <c r="G18" s="19"/>
      <c r="H18" s="9"/>
      <c r="I18" s="9"/>
      <c r="J18" s="9"/>
      <c r="K18" s="20"/>
      <c r="L18" s="20"/>
      <c r="M18" s="21" t="n">
        <v>-88283</v>
      </c>
    </row>
    <row r="19" customFormat="false" ht="12.75" hidden="false" customHeight="false" outlineLevel="0" collapsed="false">
      <c r="A19" s="17" t="s">
        <v>12</v>
      </c>
      <c r="C19" s="18"/>
      <c r="D19" s="9"/>
      <c r="E19" s="9"/>
      <c r="F19" s="9"/>
      <c r="G19" s="19"/>
      <c r="H19" s="9"/>
      <c r="I19" s="9"/>
      <c r="J19" s="9"/>
      <c r="K19" s="20"/>
      <c r="L19" s="20"/>
      <c r="M19" s="21" t="n">
        <v>-159524</v>
      </c>
    </row>
    <row r="20" customFormat="false" ht="12.75" hidden="true" customHeight="false" outlineLevel="0" collapsed="false">
      <c r="A20" s="17" t="s">
        <v>13</v>
      </c>
      <c r="C20" s="18"/>
      <c r="D20" s="9"/>
      <c r="E20" s="9"/>
      <c r="F20" s="9"/>
      <c r="G20" s="19"/>
      <c r="H20" s="9"/>
      <c r="I20" s="9"/>
      <c r="J20" s="9"/>
      <c r="K20" s="20"/>
      <c r="L20" s="20"/>
      <c r="M20" s="21" t="n">
        <f aca="false">+'[2]MTD Summary'!G9</f>
        <v>0</v>
      </c>
    </row>
    <row r="21" customFormat="false" ht="12.75" hidden="false" customHeight="false" outlineLevel="0" collapsed="false">
      <c r="A21" s="17" t="s">
        <v>14</v>
      </c>
      <c r="C21" s="18"/>
      <c r="D21" s="9"/>
      <c r="E21" s="9"/>
      <c r="F21" s="9"/>
      <c r="G21" s="19"/>
      <c r="H21" s="9"/>
      <c r="I21" s="9"/>
      <c r="J21" s="9"/>
      <c r="K21" s="20"/>
      <c r="L21" s="20"/>
      <c r="M21" s="21" t="n">
        <f aca="false">+'[2]MTD Summary'!G10</f>
        <v>-4900</v>
      </c>
    </row>
    <row r="22" customFormat="false" ht="12.75" hidden="false" customHeight="false" outlineLevel="0" collapsed="false">
      <c r="A22" s="17" t="s">
        <v>15</v>
      </c>
      <c r="C22" s="18"/>
      <c r="D22" s="9"/>
      <c r="E22" s="9"/>
      <c r="F22" s="9"/>
      <c r="G22" s="19"/>
      <c r="H22" s="9"/>
      <c r="I22" s="9"/>
      <c r="J22" s="9"/>
      <c r="K22" s="20"/>
      <c r="L22" s="20"/>
      <c r="M22" s="21" t="n">
        <v>-265000</v>
      </c>
      <c r="O22" s="22"/>
    </row>
    <row r="23" customFormat="false" ht="12.75" hidden="false" customHeight="false" outlineLevel="0" collapsed="false">
      <c r="A23" s="17" t="s">
        <v>16</v>
      </c>
      <c r="C23" s="18"/>
      <c r="D23" s="9"/>
      <c r="E23" s="9"/>
      <c r="F23" s="9"/>
      <c r="G23" s="19"/>
      <c r="H23" s="9"/>
      <c r="I23" s="9"/>
      <c r="J23" s="9"/>
      <c r="K23" s="20"/>
      <c r="L23" s="20"/>
      <c r="M23" s="21" t="n">
        <v>-164433</v>
      </c>
      <c r="O23" s="22"/>
    </row>
    <row r="24" customFormat="false" ht="12.75" hidden="false" customHeight="false" outlineLevel="0" collapsed="false">
      <c r="A24" s="17" t="s">
        <v>17</v>
      </c>
      <c r="C24" s="18"/>
      <c r="D24" s="9"/>
      <c r="E24" s="9"/>
      <c r="F24" s="9"/>
      <c r="G24" s="19"/>
      <c r="H24" s="9"/>
      <c r="I24" s="9"/>
      <c r="J24" s="9"/>
      <c r="K24" s="20"/>
      <c r="L24" s="20"/>
      <c r="M24" s="23" t="n">
        <v>-278321</v>
      </c>
      <c r="O24" s="22"/>
    </row>
    <row r="25" customFormat="false" ht="12.75" hidden="false" customHeight="false" outlineLevel="0" collapsed="false">
      <c r="A25" s="17" t="s">
        <v>18</v>
      </c>
      <c r="C25" s="18"/>
      <c r="D25" s="9"/>
      <c r="E25" s="9"/>
      <c r="F25" s="9"/>
      <c r="G25" s="19"/>
      <c r="H25" s="9"/>
      <c r="I25" s="9"/>
      <c r="J25" s="9"/>
      <c r="K25" s="20"/>
      <c r="L25" s="20"/>
      <c r="M25" s="21" t="n">
        <v>-514000</v>
      </c>
      <c r="O25" s="22"/>
    </row>
    <row r="26" customFormat="false" ht="12.75" hidden="false" customHeight="false" outlineLevel="0" collapsed="false">
      <c r="A26" s="17" t="s">
        <v>19</v>
      </c>
      <c r="C26" s="18"/>
      <c r="D26" s="9"/>
      <c r="E26" s="9"/>
      <c r="F26" s="9"/>
      <c r="G26" s="19"/>
      <c r="H26" s="9"/>
      <c r="I26" s="9"/>
      <c r="J26" s="9"/>
      <c r="K26" s="20"/>
      <c r="L26" s="20"/>
      <c r="M26" s="21" t="n">
        <v>-561000</v>
      </c>
      <c r="O26" s="22"/>
    </row>
    <row r="27" customFormat="false" ht="12.75" hidden="false" customHeight="false" outlineLevel="0" collapsed="false">
      <c r="A27" s="17" t="s">
        <v>20</v>
      </c>
      <c r="C27" s="18"/>
      <c r="D27" s="9"/>
      <c r="E27" s="9"/>
      <c r="F27" s="9"/>
      <c r="G27" s="19"/>
      <c r="H27" s="9"/>
      <c r="I27" s="9"/>
      <c r="J27" s="9"/>
      <c r="K27" s="20"/>
      <c r="L27" s="20"/>
      <c r="M27" s="21" t="n">
        <v>-558382</v>
      </c>
      <c r="O27" s="22"/>
    </row>
    <row r="28" customFormat="false" ht="12.75" hidden="false" customHeight="false" outlineLevel="0" collapsed="false">
      <c r="A28" s="17" t="s">
        <v>21</v>
      </c>
      <c r="C28" s="18"/>
      <c r="D28" s="9"/>
      <c r="E28" s="9"/>
      <c r="F28" s="9"/>
      <c r="G28" s="19"/>
      <c r="H28" s="9"/>
      <c r="I28" s="9"/>
      <c r="J28" s="9"/>
      <c r="K28" s="20"/>
      <c r="L28" s="20"/>
      <c r="M28" s="21" t="n">
        <v>-844000</v>
      </c>
      <c r="O28" s="22"/>
    </row>
    <row r="29" customFormat="false" ht="12.75" hidden="false" customHeight="false" outlineLevel="0" collapsed="false">
      <c r="A29" s="17" t="s">
        <v>22</v>
      </c>
      <c r="C29" s="18"/>
      <c r="D29" s="9"/>
      <c r="E29" s="9"/>
      <c r="F29" s="9"/>
      <c r="G29" s="19"/>
      <c r="H29" s="9"/>
      <c r="I29" s="9"/>
      <c r="J29" s="9"/>
      <c r="K29" s="20"/>
      <c r="L29" s="20"/>
      <c r="M29" s="21" t="n">
        <f aca="false">+'[2]MTD Summary'!G28</f>
        <v>-500004.95</v>
      </c>
      <c r="O29" s="22"/>
    </row>
    <row r="30" customFormat="false" ht="12.75" hidden="false" customHeight="false" outlineLevel="0" collapsed="false">
      <c r="A30" s="17" t="s">
        <v>23</v>
      </c>
      <c r="C30" s="18"/>
      <c r="D30" s="9"/>
      <c r="E30" s="9"/>
      <c r="F30" s="9"/>
      <c r="G30" s="19"/>
      <c r="H30" s="9"/>
      <c r="I30" s="9"/>
      <c r="J30" s="9"/>
      <c r="K30" s="20"/>
      <c r="L30" s="20"/>
      <c r="M30" s="21" t="n">
        <f aca="false">+'[2]MTD Summary'!G29</f>
        <v>-871252</v>
      </c>
      <c r="O30" s="22"/>
    </row>
    <row r="31" customFormat="false" ht="12.75" hidden="true" customHeight="false" outlineLevel="0" collapsed="false">
      <c r="A31" s="17" t="s">
        <v>24</v>
      </c>
      <c r="C31" s="18"/>
      <c r="D31" s="9"/>
      <c r="E31" s="9"/>
      <c r="F31" s="9"/>
      <c r="G31" s="19"/>
      <c r="H31" s="9"/>
      <c r="I31" s="9"/>
      <c r="J31" s="9"/>
      <c r="K31" s="20"/>
      <c r="L31" s="20"/>
      <c r="M31" s="21" t="n">
        <v>0</v>
      </c>
      <c r="O31" s="22"/>
    </row>
    <row r="32" customFormat="false" ht="12.75" hidden="true" customHeight="false" outlineLevel="0" collapsed="false">
      <c r="A32" s="17" t="s">
        <v>25</v>
      </c>
      <c r="C32" s="18"/>
      <c r="D32" s="9"/>
      <c r="E32" s="9"/>
      <c r="F32" s="9"/>
      <c r="G32" s="19"/>
      <c r="H32" s="9"/>
      <c r="I32" s="9"/>
      <c r="J32" s="9"/>
      <c r="K32" s="20"/>
      <c r="L32" s="20"/>
      <c r="M32" s="21" t="n">
        <f aca="false">+'[2]MTD Summary'!G37</f>
        <v>0</v>
      </c>
      <c r="O32" s="22"/>
    </row>
    <row r="33" customFormat="false" ht="12.75" hidden="true" customHeight="false" outlineLevel="0" collapsed="false">
      <c r="A33" s="17" t="s">
        <v>26</v>
      </c>
      <c r="C33" s="18"/>
      <c r="D33" s="9"/>
      <c r="E33" s="9"/>
      <c r="F33" s="9"/>
      <c r="G33" s="19"/>
      <c r="H33" s="9"/>
      <c r="I33" s="9"/>
      <c r="J33" s="9"/>
      <c r="K33" s="20"/>
      <c r="L33" s="20"/>
      <c r="M33" s="21" t="n">
        <f aca="false">+'[2]MTD Summary'!G38</f>
        <v>0</v>
      </c>
      <c r="O33" s="22"/>
    </row>
    <row r="34" customFormat="false" ht="12.75" hidden="true" customHeight="false" outlineLevel="0" collapsed="false">
      <c r="A34" s="17" t="s">
        <v>27</v>
      </c>
      <c r="C34" s="18"/>
      <c r="D34" s="9"/>
      <c r="E34" s="9"/>
      <c r="F34" s="9"/>
      <c r="G34" s="19"/>
      <c r="H34" s="9"/>
      <c r="I34" s="9"/>
      <c r="J34" s="9"/>
      <c r="K34" s="20"/>
      <c r="L34" s="20"/>
      <c r="M34" s="21" t="n">
        <v>0</v>
      </c>
      <c r="O34" s="22"/>
    </row>
    <row r="35" customFormat="false" ht="12.75" hidden="false" customHeight="false" outlineLevel="0" collapsed="false">
      <c r="A35" s="17" t="s">
        <v>28</v>
      </c>
      <c r="C35" s="18"/>
      <c r="D35" s="9"/>
      <c r="E35" s="9"/>
      <c r="F35" s="9"/>
      <c r="G35" s="19"/>
      <c r="H35" s="9"/>
      <c r="I35" s="9"/>
      <c r="J35" s="9"/>
      <c r="K35" s="20"/>
      <c r="L35" s="20"/>
      <c r="M35" s="21" t="n">
        <v>-3050000</v>
      </c>
      <c r="O35" s="22"/>
    </row>
    <row r="36" customFormat="false" ht="12.75" hidden="false" customHeight="false" outlineLevel="0" collapsed="false">
      <c r="A36" s="17" t="s">
        <v>29</v>
      </c>
      <c r="C36" s="18"/>
      <c r="D36" s="9"/>
      <c r="E36" s="9"/>
      <c r="F36" s="9"/>
      <c r="G36" s="19"/>
      <c r="H36" s="9"/>
      <c r="I36" s="9"/>
      <c r="J36" s="9"/>
      <c r="K36" s="20"/>
      <c r="L36" s="20"/>
      <c r="M36" s="21" t="n">
        <v>-336308</v>
      </c>
      <c r="O36" s="22"/>
    </row>
    <row r="37" customFormat="false" ht="12.75" hidden="true" customHeight="false" outlineLevel="0" collapsed="false">
      <c r="A37" s="17" t="s">
        <v>30</v>
      </c>
      <c r="C37" s="18"/>
      <c r="D37" s="9"/>
      <c r="E37" s="9"/>
      <c r="F37" s="9"/>
      <c r="G37" s="19"/>
      <c r="H37" s="9"/>
      <c r="I37" s="9"/>
      <c r="J37" s="9"/>
      <c r="K37" s="20"/>
      <c r="L37" s="20"/>
      <c r="M37" s="21" t="n">
        <f aca="false">+'[2]MTD Summary'!G20</f>
        <v>0</v>
      </c>
      <c r="O37" s="22"/>
    </row>
    <row r="38" customFormat="false" ht="12.75" hidden="false" customHeight="false" outlineLevel="0" collapsed="false">
      <c r="A38" s="17" t="s">
        <v>31</v>
      </c>
      <c r="C38" s="18"/>
      <c r="D38" s="9"/>
      <c r="E38" s="9"/>
      <c r="F38" s="9"/>
      <c r="G38" s="19"/>
      <c r="H38" s="9"/>
      <c r="I38" s="9"/>
      <c r="J38" s="9"/>
      <c r="K38" s="20"/>
      <c r="L38" s="20"/>
      <c r="M38" s="21" t="n">
        <v>-85805</v>
      </c>
      <c r="O38" s="24"/>
    </row>
    <row r="39" customFormat="false" ht="12.75" hidden="true" customHeight="false" outlineLevel="0" collapsed="false">
      <c r="A39" s="17" t="s">
        <v>32</v>
      </c>
      <c r="C39" s="18"/>
      <c r="D39" s="9"/>
      <c r="E39" s="9"/>
      <c r="F39" s="9"/>
      <c r="G39" s="19"/>
      <c r="H39" s="9"/>
      <c r="I39" s="9"/>
      <c r="J39" s="9"/>
      <c r="K39" s="20"/>
      <c r="L39" s="20"/>
      <c r="M39" s="21" t="n">
        <v>0</v>
      </c>
      <c r="O39" s="24"/>
    </row>
    <row r="40" customFormat="false" ht="13.5" hidden="false" customHeight="true" outlineLevel="0" collapsed="false">
      <c r="A40" s="17" t="s">
        <v>33</v>
      </c>
      <c r="C40" s="18"/>
      <c r="D40" s="9"/>
      <c r="E40" s="9"/>
      <c r="F40" s="9"/>
      <c r="G40" s="19"/>
      <c r="H40" s="9"/>
      <c r="I40" s="9"/>
      <c r="J40" s="9"/>
      <c r="K40" s="20"/>
      <c r="L40" s="20"/>
      <c r="M40" s="21" t="n">
        <f aca="false">+'[2]MTD Summary'!G23</f>
        <v>-140000</v>
      </c>
      <c r="O40" s="24"/>
    </row>
    <row r="41" customFormat="false" ht="12.75" hidden="false" customHeight="false" outlineLevel="0" collapsed="false">
      <c r="A41" s="17" t="s">
        <v>34</v>
      </c>
      <c r="G41" s="25"/>
      <c r="H41" s="9"/>
      <c r="I41" s="9"/>
      <c r="J41" s="9"/>
      <c r="K41" s="20"/>
      <c r="L41" s="20"/>
      <c r="M41" s="23" t="n">
        <v>-13782032</v>
      </c>
      <c r="O41" s="24"/>
    </row>
    <row r="42" customFormat="false" ht="12.75" hidden="true" customHeight="false" outlineLevel="0" collapsed="false">
      <c r="A42" s="17" t="s">
        <v>35</v>
      </c>
      <c r="G42" s="25"/>
      <c r="H42" s="9"/>
      <c r="I42" s="9"/>
      <c r="J42" s="9"/>
      <c r="K42" s="20"/>
      <c r="L42" s="20"/>
      <c r="M42" s="23" t="n">
        <v>0</v>
      </c>
      <c r="O42" s="24"/>
    </row>
    <row r="43" customFormat="false" ht="12.75" hidden="false" customHeight="false" outlineLevel="0" collapsed="false">
      <c r="A43" s="17" t="s">
        <v>36</v>
      </c>
      <c r="G43" s="25"/>
      <c r="H43" s="9"/>
      <c r="I43" s="9"/>
      <c r="J43" s="9"/>
      <c r="K43" s="20"/>
      <c r="L43" s="20"/>
      <c r="M43" s="23" t="n">
        <v>-31230467</v>
      </c>
      <c r="O43" s="24"/>
    </row>
    <row r="44" customFormat="false" ht="12.75" hidden="false" customHeight="false" outlineLevel="0" collapsed="false">
      <c r="A44" s="17" t="s">
        <v>37</v>
      </c>
      <c r="G44" s="25"/>
      <c r="H44" s="9"/>
      <c r="I44" s="9"/>
      <c r="J44" s="9"/>
      <c r="K44" s="20"/>
      <c r="L44" s="20"/>
      <c r="M44" s="23" t="n">
        <v>-6803139</v>
      </c>
      <c r="O44" s="24"/>
    </row>
    <row r="45" customFormat="false" ht="12.75" hidden="false" customHeight="false" outlineLevel="0" collapsed="false">
      <c r="A45" s="17" t="s">
        <v>38</v>
      </c>
      <c r="G45" s="25"/>
      <c r="H45" s="9"/>
      <c r="I45" s="9"/>
      <c r="J45" s="9"/>
      <c r="K45" s="20"/>
      <c r="L45" s="20"/>
      <c r="M45" s="23" t="n">
        <v>-540301</v>
      </c>
      <c r="O45" s="24"/>
    </row>
    <row r="46" customFormat="false" ht="12.75" hidden="true" customHeight="false" outlineLevel="0" collapsed="false">
      <c r="A46" s="17" t="s">
        <v>39</v>
      </c>
      <c r="G46" s="25"/>
      <c r="H46" s="9"/>
      <c r="I46" s="9"/>
      <c r="J46" s="9"/>
      <c r="K46" s="20"/>
      <c r="L46" s="20"/>
      <c r="M46" s="23" t="n">
        <v>0</v>
      </c>
      <c r="O46" s="24"/>
    </row>
    <row r="47" customFormat="false" ht="12.75" hidden="false" customHeight="false" outlineLevel="0" collapsed="false">
      <c r="A47" s="17" t="s">
        <v>40</v>
      </c>
      <c r="G47" s="25"/>
      <c r="H47" s="9"/>
      <c r="I47" s="9"/>
      <c r="J47" s="9"/>
      <c r="K47" s="20"/>
      <c r="L47" s="20"/>
      <c r="M47" s="26" t="n">
        <v>-12069310</v>
      </c>
      <c r="O47" s="24"/>
    </row>
    <row r="48" customFormat="false" ht="12.75" hidden="false" customHeight="false" outlineLevel="0" collapsed="false">
      <c r="A48" s="17" t="s">
        <v>41</v>
      </c>
      <c r="G48" s="25"/>
      <c r="H48" s="9"/>
      <c r="I48" s="9"/>
      <c r="J48" s="9"/>
      <c r="K48" s="20"/>
      <c r="L48" s="20"/>
      <c r="M48" s="26" t="n">
        <v>-291000</v>
      </c>
      <c r="O48" s="24"/>
    </row>
    <row r="49" customFormat="false" ht="12.75" hidden="false" customHeight="false" outlineLevel="0" collapsed="false">
      <c r="H49" s="9"/>
      <c r="I49" s="9"/>
      <c r="J49" s="9"/>
      <c r="K49" s="27"/>
      <c r="L49" s="28"/>
      <c r="M49" s="29"/>
      <c r="O49" s="24"/>
    </row>
    <row r="50" customFormat="false" ht="12.75" hidden="false" customHeight="false" outlineLevel="0" collapsed="false">
      <c r="H50" s="9"/>
      <c r="I50" s="9"/>
      <c r="J50" s="9"/>
      <c r="K50" s="20"/>
      <c r="L50" s="30"/>
      <c r="M50" s="31"/>
      <c r="O50" s="24"/>
    </row>
    <row r="51" customFormat="false" ht="16.5" hidden="false" customHeight="false" outlineLevel="0" collapsed="false">
      <c r="G51" s="19"/>
      <c r="H51" s="9"/>
      <c r="I51" s="9"/>
      <c r="J51" s="9"/>
      <c r="K51" s="32" t="s">
        <v>42</v>
      </c>
      <c r="M51" s="33" t="n">
        <f aca="false">SUM(M11:M50)</f>
        <v>-101785182.95</v>
      </c>
      <c r="O51" s="24"/>
    </row>
    <row r="52" customFormat="false" ht="13.5" hidden="false" customHeight="false" outlineLevel="0" collapsed="false">
      <c r="G52" s="19"/>
      <c r="H52" s="9"/>
      <c r="I52" s="9"/>
      <c r="J52" s="9"/>
      <c r="K52" s="20"/>
      <c r="L52" s="20"/>
      <c r="M52" s="21"/>
      <c r="O52" s="24"/>
    </row>
    <row r="53" customFormat="false" ht="12.75" hidden="false" customHeight="false" outlineLevel="0" collapsed="false">
      <c r="G53" s="19"/>
      <c r="M53" s="34"/>
      <c r="O53" s="24"/>
    </row>
    <row r="54" customFormat="false" ht="12.75" hidden="false" customHeight="false" outlineLevel="0" collapsed="false">
      <c r="G54" s="19"/>
      <c r="H54" s="9"/>
      <c r="I54" s="9"/>
      <c r="J54" s="9"/>
      <c r="K54" s="20"/>
      <c r="L54" s="20"/>
      <c r="M54" s="21"/>
      <c r="O54" s="24"/>
    </row>
    <row r="55" customFormat="false" ht="12.75" hidden="false" customHeight="false" outlineLevel="0" collapsed="false">
      <c r="M55" s="35"/>
      <c r="O55" s="24"/>
    </row>
    <row r="56" customFormat="false" ht="12.75" hidden="false" customHeight="false" outlineLevel="0" collapsed="false">
      <c r="M56" s="35"/>
      <c r="O56" s="24"/>
    </row>
    <row r="57" customFormat="false" ht="12.75" hidden="false" customHeight="false" outlineLevel="0" collapsed="false">
      <c r="M57" s="35"/>
      <c r="O57" s="24"/>
    </row>
    <row r="58" customFormat="false" ht="12.75" hidden="false" customHeight="false" outlineLevel="0" collapsed="false">
      <c r="M58" s="35"/>
      <c r="O58" s="24"/>
    </row>
    <row r="59" customFormat="false" ht="12.75" hidden="false" customHeight="false" outlineLevel="0" collapsed="false">
      <c r="M59" s="35"/>
      <c r="O59" s="24"/>
    </row>
    <row r="60" customFormat="false" ht="12.75" hidden="false" customHeight="false" outlineLevel="0" collapsed="false">
      <c r="M60" s="35"/>
      <c r="O60" s="24"/>
    </row>
    <row r="61" customFormat="false" ht="12.75" hidden="false" customHeight="false" outlineLevel="0" collapsed="false">
      <c r="M61" s="35"/>
      <c r="O61" s="24"/>
    </row>
    <row r="62" customFormat="false" ht="12.75" hidden="false" customHeight="false" outlineLevel="0" collapsed="false">
      <c r="M62" s="35"/>
      <c r="O62" s="24"/>
    </row>
    <row r="63" customFormat="false" ht="12.75" hidden="false" customHeight="false" outlineLevel="0" collapsed="false">
      <c r="O63" s="22"/>
    </row>
    <row r="64" customFormat="false" ht="12.75" hidden="false" customHeight="false" outlineLevel="0" collapsed="false">
      <c r="O64" s="22"/>
    </row>
    <row r="65" customFormat="false" ht="12.75" hidden="false" customHeight="false" outlineLevel="0" collapsed="false">
      <c r="O65" s="22"/>
    </row>
    <row r="66" customFormat="false" ht="12.75" hidden="false" customHeight="false" outlineLevel="0" collapsed="false">
      <c r="O66" s="22"/>
    </row>
    <row r="67" customFormat="false" ht="12.75" hidden="false" customHeight="false" outlineLevel="0" collapsed="false">
      <c r="O67" s="22"/>
    </row>
    <row r="68" customFormat="false" ht="12.75" hidden="false" customHeight="false" outlineLevel="0" collapsed="false">
      <c r="O68" s="22"/>
    </row>
    <row r="69" customFormat="false" ht="12.75" hidden="false" customHeight="false" outlineLevel="0" collapsed="false">
      <c r="O69" s="22"/>
    </row>
    <row r="70" customFormat="false" ht="12.75" hidden="false" customHeight="false" outlineLevel="0" collapsed="false">
      <c r="O70" s="22"/>
    </row>
    <row r="71" customFormat="false" ht="12.75" hidden="false" customHeight="false" outlineLevel="0" collapsed="false">
      <c r="O71" s="22"/>
    </row>
    <row r="72" customFormat="false" ht="12.75" hidden="false" customHeight="false" outlineLevel="0" collapsed="false">
      <c r="O72" s="22"/>
    </row>
    <row r="73" customFormat="false" ht="12.75" hidden="false" customHeight="false" outlineLevel="0" collapsed="false">
      <c r="O73" s="22"/>
    </row>
    <row r="74" customFormat="false" ht="12.75" hidden="false" customHeight="false" outlineLevel="0" collapsed="false">
      <c r="O74" s="22"/>
    </row>
    <row r="75" customFormat="false" ht="12.75" hidden="false" customHeight="false" outlineLevel="0" collapsed="false">
      <c r="O75" s="22"/>
    </row>
    <row r="76" customFormat="false" ht="12.75" hidden="false" customHeight="false" outlineLevel="0" collapsed="false">
      <c r="O76" s="22"/>
    </row>
    <row r="77" customFormat="false" ht="12.75" hidden="false" customHeight="false" outlineLevel="0" collapsed="false">
      <c r="O77" s="22"/>
    </row>
    <row r="78" customFormat="false" ht="12.75" hidden="false" customHeight="false" outlineLevel="0" collapsed="false">
      <c r="O78" s="22"/>
    </row>
    <row r="79" customFormat="false" ht="12.75" hidden="false" customHeight="false" outlineLevel="0" collapsed="false">
      <c r="O79" s="22"/>
    </row>
    <row r="80" customFormat="false" ht="12.75" hidden="false" customHeight="false" outlineLevel="0" collapsed="false">
      <c r="O80" s="22"/>
    </row>
    <row r="81" customFormat="false" ht="12.75" hidden="false" customHeight="false" outlineLevel="0" collapsed="false">
      <c r="O81" s="22"/>
    </row>
    <row r="82" customFormat="false" ht="12.75" hidden="false" customHeight="false" outlineLevel="0" collapsed="false">
      <c r="O82" s="22"/>
    </row>
    <row r="83" customFormat="false" ht="12.75" hidden="false" customHeight="false" outlineLevel="0" collapsed="false">
      <c r="O83" s="22"/>
    </row>
    <row r="84" customFormat="false" ht="12.75" hidden="false" customHeight="false" outlineLevel="0" collapsed="false">
      <c r="O84" s="22"/>
    </row>
  </sheetData>
  <printOptions headings="false" gridLines="false" gridLinesSet="true" horizontalCentered="false" verticalCentered="false"/>
  <pageMargins left="0.747916666666667" right="1.07013888888889" top="0.6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67" activeCellId="0" sqref="I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14.56"/>
    <col collapsed="false" customWidth="true" hidden="false" outlineLevel="0" max="10" min="10" style="0" width="2.7"/>
    <col collapsed="false" customWidth="true" hidden="false" outlineLevel="0" max="11" min="11" style="0" width="14.56"/>
    <col collapsed="false" customWidth="true" hidden="false" outlineLevel="0" max="12" min="12" style="1" width="2.7"/>
    <col collapsed="false" customWidth="true" hidden="false" outlineLevel="0" max="13" min="13" style="2" width="14.85"/>
    <col collapsed="false" customWidth="true" hidden="false" outlineLevel="0" max="14" min="14" style="2" width="2.56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43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37" t="n">
        <v>36433</v>
      </c>
      <c r="J10" s="13"/>
      <c r="K10" s="37" t="n">
        <v>36496</v>
      </c>
      <c r="M10" s="37" t="n">
        <v>36508</v>
      </c>
      <c r="N10" s="37"/>
      <c r="O10" s="37" t="n">
        <v>36515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I11" s="23" t="n">
        <v>-533487</v>
      </c>
      <c r="J11" s="20"/>
      <c r="K11" s="23" t="n">
        <v>-308146</v>
      </c>
      <c r="M11" s="23" t="n">
        <v>-308146</v>
      </c>
      <c r="N11" s="23"/>
      <c r="O11" s="39" t="n">
        <v>-308146</v>
      </c>
      <c r="Q11" s="10" t="n">
        <f aca="false">O11-I11</f>
        <v>225341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I12" s="23" t="n">
        <f aca="false">-8298592</f>
        <v>-8298592</v>
      </c>
      <c r="J12" s="20"/>
      <c r="K12" s="23" t="n">
        <f aca="false">-8298592</f>
        <v>-8298592</v>
      </c>
      <c r="M12" s="23" t="n">
        <v>-8298592</v>
      </c>
      <c r="N12" s="23"/>
      <c r="O12" s="39" t="n">
        <v>-8298592</v>
      </c>
      <c r="Q12" s="10" t="n">
        <f aca="false">O12-I12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I13" s="23" t="n">
        <v>-33726567</v>
      </c>
      <c r="J13" s="20"/>
      <c r="K13" s="23" t="n">
        <v>-32802323</v>
      </c>
      <c r="M13" s="23" t="n">
        <v>-32802323</v>
      </c>
      <c r="N13" s="23"/>
      <c r="O13" s="39" t="n">
        <v>-32802323</v>
      </c>
      <c r="Q13" s="10" t="n">
        <f aca="false">O13-I13</f>
        <v>924244</v>
      </c>
    </row>
    <row r="14" customFormat="false" ht="18" hidden="true" customHeight="true" outlineLevel="0" collapsed="false">
      <c r="A14" s="17" t="s">
        <v>8</v>
      </c>
      <c r="C14" s="18"/>
      <c r="D14" s="9"/>
      <c r="E14" s="9"/>
      <c r="F14" s="9"/>
      <c r="G14" s="19"/>
      <c r="H14" s="9"/>
      <c r="I14" s="21" t="n">
        <v>0</v>
      </c>
      <c r="J14" s="20"/>
      <c r="K14" s="23" t="n">
        <f aca="false">+'[2]MTD Summary'!G32-700000</f>
        <v>0</v>
      </c>
      <c r="M14" s="23"/>
      <c r="N14" s="23"/>
      <c r="O14" s="23"/>
      <c r="Q14" s="10" t="n">
        <f aca="false">M14-I14</f>
        <v>0</v>
      </c>
    </row>
    <row r="15" customFormat="false" ht="18" hidden="true" customHeight="true" outlineLevel="0" collapsed="false">
      <c r="A15" s="17" t="s">
        <v>9</v>
      </c>
      <c r="C15" s="18"/>
      <c r="D15" s="9"/>
      <c r="E15" s="9"/>
      <c r="F15" s="9"/>
      <c r="G15" s="19"/>
      <c r="H15" s="9"/>
      <c r="I15" s="21" t="n">
        <f aca="false">+'[2]MTD Summary'!E33</f>
        <v>0</v>
      </c>
      <c r="J15" s="20"/>
      <c r="K15" s="23" t="n">
        <f aca="false">+'[2]MTD Summary'!G33</f>
        <v>0</v>
      </c>
      <c r="M15" s="23"/>
      <c r="N15" s="23"/>
      <c r="O15" s="23"/>
      <c r="Q15" s="10" t="n">
        <f aca="false">M15-I15</f>
        <v>0</v>
      </c>
    </row>
    <row r="16" customFormat="false" ht="18" hidden="false" customHeight="true" outlineLevel="0" collapsed="false">
      <c r="A16" s="17"/>
      <c r="C16" s="18"/>
      <c r="D16" s="9"/>
      <c r="E16" s="9"/>
      <c r="F16" s="9"/>
      <c r="G16" s="19"/>
      <c r="H16" s="9"/>
      <c r="I16" s="21"/>
      <c r="J16" s="20"/>
      <c r="K16" s="23"/>
      <c r="M16" s="23"/>
      <c r="N16" s="23"/>
      <c r="O16" s="23"/>
    </row>
    <row r="17" customFormat="false" ht="18" hidden="false" customHeight="true" outlineLevel="0" collapsed="false">
      <c r="A17" s="17" t="s">
        <v>10</v>
      </c>
      <c r="C17" s="18"/>
      <c r="D17" s="9"/>
      <c r="E17" s="9"/>
      <c r="F17" s="9"/>
      <c r="G17" s="19"/>
      <c r="H17" s="9"/>
      <c r="I17" s="21" t="n">
        <v>-6405887</v>
      </c>
      <c r="J17" s="20"/>
      <c r="K17" s="23" t="n">
        <v>-7066522</v>
      </c>
      <c r="M17" s="23" t="n">
        <v>-7066522</v>
      </c>
      <c r="N17" s="23"/>
      <c r="O17" s="39" t="n">
        <v>-7066522</v>
      </c>
      <c r="Q17" s="10" t="n">
        <f aca="false">O17-I17</f>
        <v>-660635</v>
      </c>
    </row>
    <row r="18" customFormat="false" ht="18" hidden="false" customHeight="true" outlineLevel="0" collapsed="false">
      <c r="A18" s="17" t="s">
        <v>11</v>
      </c>
      <c r="C18" s="18"/>
      <c r="D18" s="9"/>
      <c r="E18" s="9"/>
      <c r="F18" s="9"/>
      <c r="G18" s="19"/>
      <c r="H18" s="9"/>
      <c r="I18" s="21" t="n">
        <v>-88018</v>
      </c>
      <c r="J18" s="20"/>
      <c r="K18" s="23" t="n">
        <v>-88018</v>
      </c>
      <c r="M18" s="23" t="n">
        <v>-88018</v>
      </c>
      <c r="N18" s="23"/>
      <c r="O18" s="39" t="n">
        <v>-88018</v>
      </c>
      <c r="Q18" s="10" t="n">
        <f aca="false">O18-I18</f>
        <v>0</v>
      </c>
    </row>
    <row r="19" customFormat="false" ht="18" hidden="false" customHeight="true" outlineLevel="0" collapsed="false">
      <c r="A19" s="17" t="s">
        <v>45</v>
      </c>
      <c r="C19" s="18"/>
      <c r="D19" s="9"/>
      <c r="E19" s="9"/>
      <c r="F19" s="9"/>
      <c r="G19" s="19"/>
      <c r="H19" s="9"/>
      <c r="I19" s="21" t="n">
        <v>-656</v>
      </c>
      <c r="J19" s="20"/>
      <c r="K19" s="23" t="n">
        <v>0</v>
      </c>
      <c r="M19" s="23" t="n">
        <v>0</v>
      </c>
      <c r="N19" s="23"/>
      <c r="O19" s="23" t="n">
        <v>0</v>
      </c>
      <c r="Q19" s="10" t="n">
        <f aca="false">O19-I19</f>
        <v>656</v>
      </c>
    </row>
    <row r="20" customFormat="false" ht="18" hidden="false" customHeight="true" outlineLevel="0" collapsed="false">
      <c r="A20" s="17" t="s">
        <v>12</v>
      </c>
      <c r="C20" s="18"/>
      <c r="D20" s="9"/>
      <c r="E20" s="9"/>
      <c r="F20" s="9"/>
      <c r="G20" s="19"/>
      <c r="H20" s="9"/>
      <c r="I20" s="21" t="n">
        <v>-159524</v>
      </c>
      <c r="J20" s="20"/>
      <c r="K20" s="23" t="n">
        <v>-95753</v>
      </c>
      <c r="M20" s="23" t="n">
        <v>-95753</v>
      </c>
      <c r="N20" s="23"/>
      <c r="O20" s="39" t="n">
        <v>-95753</v>
      </c>
      <c r="Q20" s="10" t="n">
        <f aca="false">O20-I20</f>
        <v>63771</v>
      </c>
    </row>
    <row r="21" customFormat="false" ht="18" hidden="true" customHeight="true" outlineLevel="0" collapsed="false">
      <c r="A21" s="17" t="s">
        <v>13</v>
      </c>
      <c r="C21" s="18"/>
      <c r="D21" s="9"/>
      <c r="E21" s="9"/>
      <c r="F21" s="9"/>
      <c r="G21" s="19"/>
      <c r="H21" s="9"/>
      <c r="I21" s="21" t="n">
        <f aca="false">+'[2]MTD Summary'!E9</f>
        <v>0</v>
      </c>
      <c r="J21" s="20"/>
      <c r="K21" s="23" t="n">
        <f aca="false">+'[2]MTD Summary'!G9</f>
        <v>0</v>
      </c>
      <c r="M21" s="23"/>
      <c r="N21" s="23"/>
      <c r="O21" s="23"/>
      <c r="Q21" s="10" t="n">
        <f aca="false">O21-I21</f>
        <v>0</v>
      </c>
    </row>
    <row r="22" customFormat="false" ht="18" hidden="false" customHeight="true" outlineLevel="0" collapsed="false">
      <c r="A22" s="17" t="s">
        <v>14</v>
      </c>
      <c r="C22" s="18"/>
      <c r="D22" s="9"/>
      <c r="E22" s="9"/>
      <c r="F22" s="9"/>
      <c r="G22" s="19"/>
      <c r="H22" s="9"/>
      <c r="I22" s="21" t="n">
        <v>-4900</v>
      </c>
      <c r="J22" s="20"/>
      <c r="K22" s="23" t="n">
        <v>-4900</v>
      </c>
      <c r="M22" s="23" t="n">
        <v>-4900</v>
      </c>
      <c r="N22" s="23"/>
      <c r="O22" s="39" t="n">
        <v>-4900</v>
      </c>
      <c r="Q22" s="10" t="n">
        <f aca="false">O22-I22</f>
        <v>0</v>
      </c>
    </row>
    <row r="23" customFormat="false" ht="18" hidden="false" customHeight="true" outlineLevel="0" collapsed="false">
      <c r="A23" s="17" t="s">
        <v>15</v>
      </c>
      <c r="C23" s="18"/>
      <c r="D23" s="9"/>
      <c r="E23" s="9"/>
      <c r="F23" s="9"/>
      <c r="G23" s="19"/>
      <c r="H23" s="9"/>
      <c r="I23" s="21" t="n">
        <v>-265000</v>
      </c>
      <c r="J23" s="20"/>
      <c r="K23" s="23" t="n">
        <v>-265000</v>
      </c>
      <c r="M23" s="23" t="n">
        <v>-265000</v>
      </c>
      <c r="N23" s="23"/>
      <c r="O23" s="39" t="n">
        <v>-265000</v>
      </c>
      <c r="Q23" s="10" t="n">
        <f aca="false">O23-I23</f>
        <v>0</v>
      </c>
    </row>
    <row r="24" customFormat="false" ht="18" hidden="false" customHeight="true" outlineLevel="0" collapsed="false">
      <c r="A24" s="17" t="s">
        <v>46</v>
      </c>
      <c r="C24" s="18"/>
      <c r="D24" s="9"/>
      <c r="E24" s="9"/>
      <c r="F24" s="9"/>
      <c r="G24" s="19"/>
      <c r="H24" s="9"/>
      <c r="I24" s="21" t="n">
        <v>0</v>
      </c>
      <c r="J24" s="20"/>
      <c r="K24" s="23"/>
      <c r="M24" s="23" t="n">
        <v>-2306259</v>
      </c>
      <c r="N24" s="23"/>
      <c r="O24" s="39" t="n">
        <v>-2215384</v>
      </c>
      <c r="Q24" s="10" t="n">
        <f aca="false">O24-I24</f>
        <v>-2215384</v>
      </c>
    </row>
    <row r="25" customFormat="false" ht="18" hidden="false" customHeight="true" outlineLevel="0" collapsed="false">
      <c r="A25" s="17"/>
      <c r="C25" s="18"/>
      <c r="D25" s="9"/>
      <c r="E25" s="9"/>
      <c r="F25" s="9"/>
      <c r="G25" s="19"/>
      <c r="H25" s="9"/>
      <c r="I25" s="21"/>
      <c r="J25" s="20"/>
      <c r="K25" s="23"/>
      <c r="M25" s="23"/>
      <c r="N25" s="23"/>
      <c r="O25" s="23"/>
    </row>
    <row r="26" customFormat="false" ht="18" hidden="false" customHeight="true" outlineLevel="0" collapsed="false">
      <c r="A26" s="17" t="s">
        <v>18</v>
      </c>
      <c r="C26" s="18"/>
      <c r="D26" s="9"/>
      <c r="E26" s="9"/>
      <c r="F26" s="9"/>
      <c r="G26" s="19"/>
      <c r="H26" s="9"/>
      <c r="I26" s="21" t="n">
        <v>-48000</v>
      </c>
      <c r="J26" s="20"/>
      <c r="K26" s="23" t="n">
        <v>-146000</v>
      </c>
      <c r="M26" s="23" t="n">
        <v>-146000</v>
      </c>
      <c r="N26" s="23"/>
      <c r="O26" s="39" t="n">
        <v>-146000</v>
      </c>
      <c r="Q26" s="10" t="n">
        <f aca="false">O26-I26</f>
        <v>-98000</v>
      </c>
    </row>
    <row r="27" customFormat="false" ht="18" hidden="false" customHeight="true" outlineLevel="0" collapsed="false">
      <c r="A27" s="17" t="s">
        <v>47</v>
      </c>
      <c r="C27" s="18"/>
      <c r="D27" s="9"/>
      <c r="E27" s="9"/>
      <c r="F27" s="9"/>
      <c r="G27" s="19"/>
      <c r="H27" s="9"/>
      <c r="I27" s="21" t="n">
        <v>-69000</v>
      </c>
      <c r="J27" s="20"/>
      <c r="K27" s="23" t="n">
        <v>-58000</v>
      </c>
      <c r="M27" s="23" t="n">
        <v>-80000</v>
      </c>
      <c r="N27" s="23"/>
      <c r="O27" s="39" t="n">
        <v>-80000</v>
      </c>
      <c r="Q27" s="10" t="n">
        <f aca="false">O27-I27</f>
        <v>-11000</v>
      </c>
    </row>
    <row r="28" customFormat="false" ht="18" hidden="false" customHeight="true" outlineLevel="0" collapsed="false">
      <c r="A28" s="17" t="s">
        <v>48</v>
      </c>
      <c r="C28" s="18"/>
      <c r="D28" s="9"/>
      <c r="E28" s="9"/>
      <c r="F28" s="9"/>
      <c r="G28" s="19"/>
      <c r="H28" s="9"/>
      <c r="I28" s="21" t="n">
        <v>-16000</v>
      </c>
      <c r="J28" s="20"/>
      <c r="K28" s="23" t="n">
        <v>-82000</v>
      </c>
      <c r="M28" s="23" t="n">
        <v>-62000</v>
      </c>
      <c r="N28" s="23"/>
      <c r="O28" s="39" t="n">
        <v>-61000</v>
      </c>
      <c r="Q28" s="10" t="n">
        <f aca="false">O28-I28</f>
        <v>-45000</v>
      </c>
    </row>
    <row r="29" customFormat="false" ht="18" hidden="false" customHeight="true" outlineLevel="0" collapsed="false">
      <c r="A29" s="17" t="s">
        <v>20</v>
      </c>
      <c r="C29" s="18"/>
      <c r="D29" s="9"/>
      <c r="E29" s="9"/>
      <c r="F29" s="9"/>
      <c r="G29" s="19"/>
      <c r="H29" s="9"/>
      <c r="I29" s="21" t="n">
        <v>-457000</v>
      </c>
      <c r="J29" s="20"/>
      <c r="K29" s="23" t="n">
        <v>-802000</v>
      </c>
      <c r="M29" s="23" t="n">
        <v>-807299</v>
      </c>
      <c r="N29" s="23"/>
      <c r="O29" s="39" t="n">
        <v>-478069</v>
      </c>
      <c r="Q29" s="10" t="n">
        <f aca="false">O29-I29</f>
        <v>-21069</v>
      </c>
    </row>
    <row r="30" customFormat="false" ht="18" hidden="false" customHeight="true" outlineLevel="0" collapsed="false">
      <c r="A30" s="17" t="s">
        <v>21</v>
      </c>
      <c r="C30" s="18"/>
      <c r="D30" s="9"/>
      <c r="E30" s="9"/>
      <c r="F30" s="9"/>
      <c r="G30" s="19"/>
      <c r="H30" s="9"/>
      <c r="I30" s="21" t="n">
        <v>-731000</v>
      </c>
      <c r="J30" s="20"/>
      <c r="K30" s="23" t="n">
        <v>-614000</v>
      </c>
      <c r="M30" s="23" t="n">
        <v>-654000</v>
      </c>
      <c r="N30" s="23"/>
      <c r="O30" s="39" t="n">
        <v>-753000</v>
      </c>
      <c r="Q30" s="10" t="n">
        <f aca="false">O30-I30</f>
        <v>-22000</v>
      </c>
    </row>
    <row r="31" customFormat="false" ht="18" hidden="false" customHeight="true" outlineLevel="0" collapsed="false">
      <c r="A31" s="17" t="s">
        <v>49</v>
      </c>
      <c r="C31" s="18"/>
      <c r="D31" s="9"/>
      <c r="E31" s="9"/>
      <c r="F31" s="9"/>
      <c r="G31" s="19"/>
      <c r="H31" s="9"/>
      <c r="I31" s="21" t="n">
        <v>-950000</v>
      </c>
      <c r="J31" s="20"/>
      <c r="K31" s="23" t="n">
        <v>-500000</v>
      </c>
      <c r="M31" s="23" t="n">
        <v>-500345</v>
      </c>
      <c r="N31" s="23"/>
      <c r="O31" s="39" t="n">
        <v>-500345</v>
      </c>
      <c r="Q31" s="10" t="n">
        <f aca="false">O31-I31</f>
        <v>449655</v>
      </c>
    </row>
    <row r="32" customFormat="false" ht="18" hidden="false" customHeight="true" outlineLevel="0" collapsed="false">
      <c r="A32" s="17" t="s">
        <v>23</v>
      </c>
      <c r="C32" s="18"/>
      <c r="D32" s="9"/>
      <c r="E32" s="9"/>
      <c r="F32" s="9"/>
      <c r="G32" s="19"/>
      <c r="H32" s="9"/>
      <c r="I32" s="21" t="n">
        <v>-871020</v>
      </c>
      <c r="J32" s="20"/>
      <c r="K32" s="23" t="n">
        <v>-871020</v>
      </c>
      <c r="M32" s="23" t="n">
        <v>-871020</v>
      </c>
      <c r="N32" s="23"/>
      <c r="O32" s="39" t="n">
        <v>-871020</v>
      </c>
      <c r="Q32" s="10" t="n">
        <f aca="false">O32-I32</f>
        <v>0</v>
      </c>
    </row>
    <row r="33" customFormat="false" ht="18" hidden="true" customHeight="true" outlineLevel="0" collapsed="false">
      <c r="A33" s="17" t="s">
        <v>24</v>
      </c>
      <c r="C33" s="18"/>
      <c r="D33" s="9"/>
      <c r="E33" s="9"/>
      <c r="F33" s="9"/>
      <c r="G33" s="19"/>
      <c r="H33" s="9"/>
      <c r="I33" s="21" t="n">
        <v>0</v>
      </c>
      <c r="J33" s="20"/>
      <c r="K33" s="23" t="n">
        <v>0</v>
      </c>
      <c r="M33" s="23"/>
      <c r="N33" s="23"/>
      <c r="O33" s="23"/>
      <c r="Q33" s="10" t="n">
        <f aca="false">O33-I33</f>
        <v>0</v>
      </c>
    </row>
    <row r="34" customFormat="false" ht="18" hidden="true" customHeight="true" outlineLevel="0" collapsed="false">
      <c r="A34" s="17" t="s">
        <v>25</v>
      </c>
      <c r="C34" s="18"/>
      <c r="D34" s="9"/>
      <c r="E34" s="9"/>
      <c r="F34" s="9"/>
      <c r="G34" s="19"/>
      <c r="H34" s="9"/>
      <c r="I34" s="21" t="n">
        <f aca="false">+'[2]MTD Summary'!E37</f>
        <v>0</v>
      </c>
      <c r="J34" s="20"/>
      <c r="K34" s="23" t="n">
        <f aca="false">+'[2]MTD Summary'!G37</f>
        <v>0</v>
      </c>
      <c r="M34" s="23"/>
      <c r="N34" s="23"/>
      <c r="O34" s="23"/>
      <c r="Q34" s="10" t="n">
        <f aca="false">O34-I34</f>
        <v>0</v>
      </c>
    </row>
    <row r="35" customFormat="false" ht="18" hidden="true" customHeight="true" outlineLevel="0" collapsed="false">
      <c r="A35" s="17" t="s">
        <v>26</v>
      </c>
      <c r="C35" s="18"/>
      <c r="D35" s="9"/>
      <c r="E35" s="9"/>
      <c r="F35" s="9"/>
      <c r="G35" s="19"/>
      <c r="H35" s="9"/>
      <c r="I35" s="21" t="n">
        <f aca="false">+'[2]MTD Summary'!E38</f>
        <v>0</v>
      </c>
      <c r="J35" s="20"/>
      <c r="K35" s="23" t="n">
        <f aca="false">+'[2]MTD Summary'!G38</f>
        <v>0</v>
      </c>
      <c r="M35" s="23"/>
      <c r="N35" s="23"/>
      <c r="O35" s="23"/>
      <c r="Q35" s="10" t="n">
        <f aca="false">O35-I35</f>
        <v>0</v>
      </c>
    </row>
    <row r="36" customFormat="false" ht="18" hidden="true" customHeight="true" outlineLevel="0" collapsed="false">
      <c r="A36" s="17" t="s">
        <v>27</v>
      </c>
      <c r="C36" s="18"/>
      <c r="D36" s="9"/>
      <c r="E36" s="9"/>
      <c r="F36" s="9"/>
      <c r="G36" s="19"/>
      <c r="H36" s="9"/>
      <c r="I36" s="21" t="n">
        <v>0</v>
      </c>
      <c r="J36" s="20"/>
      <c r="K36" s="23" t="n">
        <v>0</v>
      </c>
      <c r="M36" s="23"/>
      <c r="N36" s="23"/>
      <c r="O36" s="23"/>
      <c r="Q36" s="10" t="n">
        <f aca="false">O36-I36</f>
        <v>0</v>
      </c>
    </row>
    <row r="37" customFormat="false" ht="18" hidden="false" customHeight="true" outlineLevel="0" collapsed="false">
      <c r="A37" s="17" t="s">
        <v>41</v>
      </c>
      <c r="G37" s="25"/>
      <c r="H37" s="9"/>
      <c r="I37" s="26" t="n">
        <v>-327000</v>
      </c>
      <c r="J37" s="20"/>
      <c r="K37" s="26" t="n">
        <v>-201000</v>
      </c>
      <c r="M37" s="23" t="n">
        <v>-184000</v>
      </c>
      <c r="N37" s="23"/>
      <c r="O37" s="39" t="n">
        <v>-150000</v>
      </c>
      <c r="Q37" s="10" t="n">
        <f aca="false">O37-I37</f>
        <v>177000</v>
      </c>
    </row>
    <row r="38" customFormat="false" ht="18" hidden="false" customHeight="true" outlineLevel="0" collapsed="false">
      <c r="A38" s="17"/>
      <c r="C38" s="18"/>
      <c r="D38" s="9"/>
      <c r="E38" s="9"/>
      <c r="F38" s="9"/>
      <c r="G38" s="19"/>
      <c r="H38" s="9"/>
      <c r="I38" s="21"/>
      <c r="J38" s="20"/>
      <c r="K38" s="23"/>
      <c r="M38" s="23"/>
      <c r="N38" s="23"/>
      <c r="O38" s="23"/>
    </row>
    <row r="39" customFormat="false" ht="18" hidden="false" customHeight="true" outlineLevel="0" collapsed="false">
      <c r="A39" s="17" t="s">
        <v>32</v>
      </c>
      <c r="C39" s="18"/>
      <c r="D39" s="9"/>
      <c r="E39" s="9"/>
      <c r="F39" s="9"/>
      <c r="G39" s="19"/>
      <c r="H39" s="9"/>
      <c r="I39" s="21" t="n">
        <v>-3851000</v>
      </c>
      <c r="J39" s="20"/>
      <c r="K39" s="23" t="n">
        <v>-4292000</v>
      </c>
      <c r="M39" s="23" t="n">
        <v>-4291827</v>
      </c>
      <c r="N39" s="23"/>
      <c r="O39" s="39" t="n">
        <v>-4291827</v>
      </c>
      <c r="Q39" s="10" t="n">
        <f aca="false">O39-I39</f>
        <v>-440827</v>
      </c>
    </row>
    <row r="40" customFormat="false" ht="18" hidden="false" customHeight="true" outlineLevel="0" collapsed="false">
      <c r="A40" s="17" t="s">
        <v>28</v>
      </c>
      <c r="C40" s="18"/>
      <c r="D40" s="9"/>
      <c r="E40" s="9"/>
      <c r="F40" s="9"/>
      <c r="G40" s="19"/>
      <c r="H40" s="9"/>
      <c r="I40" s="21" t="n">
        <v>-2000000</v>
      </c>
      <c r="J40" s="20"/>
      <c r="K40" s="23" t="n">
        <v>-1800000</v>
      </c>
      <c r="M40" s="23" t="n">
        <v>-2250000</v>
      </c>
      <c r="N40" s="23"/>
      <c r="O40" s="39" t="n">
        <v>-2000000</v>
      </c>
      <c r="Q40" s="10" t="n">
        <f aca="false">O40-I40</f>
        <v>0</v>
      </c>
    </row>
    <row r="41" customFormat="false" ht="18" hidden="false" customHeight="true" outlineLevel="0" collapsed="false">
      <c r="A41" s="17" t="s">
        <v>29</v>
      </c>
      <c r="C41" s="18"/>
      <c r="D41" s="9"/>
      <c r="E41" s="9"/>
      <c r="F41" s="9"/>
      <c r="G41" s="19"/>
      <c r="H41" s="9"/>
      <c r="I41" s="21" t="n">
        <v>-1136308</v>
      </c>
      <c r="J41" s="20"/>
      <c r="K41" s="23" t="n">
        <v>-1136308</v>
      </c>
      <c r="M41" s="23" t="n">
        <v>-1136308</v>
      </c>
      <c r="N41" s="23"/>
      <c r="O41" s="39" t="n">
        <v>-336308</v>
      </c>
      <c r="Q41" s="10" t="n">
        <f aca="false">O41-I41</f>
        <v>800000</v>
      </c>
    </row>
    <row r="42" customFormat="false" ht="18" hidden="false" customHeight="true" outlineLevel="0" collapsed="false">
      <c r="A42" s="17" t="s">
        <v>31</v>
      </c>
      <c r="C42" s="18"/>
      <c r="D42" s="9"/>
      <c r="E42" s="9"/>
      <c r="F42" s="9"/>
      <c r="G42" s="19"/>
      <c r="H42" s="9"/>
      <c r="I42" s="21" t="n">
        <v>-85805</v>
      </c>
      <c r="J42" s="20"/>
      <c r="K42" s="23" t="n">
        <v>-83100</v>
      </c>
      <c r="M42" s="23" t="n">
        <v>-85805</v>
      </c>
      <c r="N42" s="23"/>
      <c r="O42" s="39" t="n">
        <v>-85805</v>
      </c>
      <c r="Q42" s="10" t="n">
        <f aca="false">O42-I42</f>
        <v>0</v>
      </c>
    </row>
    <row r="43" customFormat="false" ht="18" hidden="false" customHeight="true" outlineLevel="0" collapsed="false">
      <c r="A43" s="17" t="s">
        <v>33</v>
      </c>
      <c r="C43" s="18"/>
      <c r="D43" s="9"/>
      <c r="E43" s="9"/>
      <c r="F43" s="9"/>
      <c r="G43" s="19"/>
      <c r="H43" s="9"/>
      <c r="I43" s="21" t="n">
        <v>-140000</v>
      </c>
      <c r="J43" s="20"/>
      <c r="K43" s="23" t="n">
        <v>-139999</v>
      </c>
      <c r="M43" s="23" t="n">
        <v>-139999</v>
      </c>
      <c r="N43" s="23"/>
      <c r="O43" s="39" t="n">
        <v>-139999</v>
      </c>
      <c r="Q43" s="10" t="n">
        <f aca="false">O43-I43</f>
        <v>1</v>
      </c>
    </row>
    <row r="44" customFormat="false" ht="18" hidden="false" customHeight="true" outlineLevel="0" collapsed="false">
      <c r="A44" s="17"/>
      <c r="C44" s="18"/>
      <c r="D44" s="9"/>
      <c r="E44" s="9"/>
      <c r="F44" s="9"/>
      <c r="G44" s="19"/>
      <c r="H44" s="9"/>
      <c r="I44" s="21"/>
      <c r="J44" s="20"/>
      <c r="K44" s="23"/>
      <c r="M44" s="23"/>
      <c r="N44" s="23"/>
      <c r="O44" s="23"/>
    </row>
    <row r="45" customFormat="false" ht="18" hidden="false" customHeight="true" outlineLevel="0" collapsed="false">
      <c r="A45" s="17" t="s">
        <v>34</v>
      </c>
      <c r="G45" s="25"/>
      <c r="H45" s="9"/>
      <c r="I45" s="23" t="n">
        <v>-13093000</v>
      </c>
      <c r="J45" s="20"/>
      <c r="K45" s="23" t="n">
        <v>-14749000</v>
      </c>
      <c r="M45" s="23" t="n">
        <v>-14922000</v>
      </c>
      <c r="N45" s="23"/>
      <c r="O45" s="39" t="n">
        <v>-14871000</v>
      </c>
      <c r="Q45" s="10" t="n">
        <f aca="false">O45-I45</f>
        <v>-1778000</v>
      </c>
    </row>
    <row r="46" customFormat="false" ht="18" hidden="false" customHeight="true" outlineLevel="0" collapsed="false">
      <c r="A46" s="17" t="s">
        <v>50</v>
      </c>
      <c r="G46" s="25"/>
      <c r="H46" s="9"/>
      <c r="I46" s="23" t="n">
        <v>0</v>
      </c>
      <c r="J46" s="20"/>
      <c r="K46" s="23" t="n">
        <v>-420000</v>
      </c>
      <c r="M46" s="23" t="n">
        <v>-554000</v>
      </c>
      <c r="N46" s="23"/>
      <c r="O46" s="39" t="n">
        <v>-561000</v>
      </c>
      <c r="Q46" s="10" t="n">
        <f aca="false">O46-I46</f>
        <v>-561000</v>
      </c>
    </row>
    <row r="47" customFormat="false" ht="18" hidden="false" customHeight="true" outlineLevel="0" collapsed="false">
      <c r="A47" s="17" t="s">
        <v>36</v>
      </c>
      <c r="G47" s="25"/>
      <c r="H47" s="9"/>
      <c r="I47" s="23" t="n">
        <v>-38359000</v>
      </c>
      <c r="J47" s="20"/>
      <c r="K47" s="23" t="n">
        <v>-36966000</v>
      </c>
      <c r="M47" s="23" t="n">
        <v>-37767000</v>
      </c>
      <c r="N47" s="23"/>
      <c r="O47" s="39" t="n">
        <v>-37464000</v>
      </c>
      <c r="Q47" s="10" t="n">
        <f aca="false">O47-I47</f>
        <v>895000</v>
      </c>
    </row>
    <row r="48" customFormat="false" ht="18" hidden="false" customHeight="true" outlineLevel="0" collapsed="false">
      <c r="A48" s="17" t="s">
        <v>37</v>
      </c>
      <c r="G48" s="25"/>
      <c r="H48" s="9"/>
      <c r="I48" s="23" t="n">
        <v>-1346000</v>
      </c>
      <c r="J48" s="20"/>
      <c r="K48" s="23" t="n">
        <v>-1658000</v>
      </c>
      <c r="M48" s="23" t="n">
        <v>-1542000</v>
      </c>
      <c r="N48" s="23"/>
      <c r="O48" s="39" t="n">
        <v>-1734000</v>
      </c>
      <c r="Q48" s="10" t="n">
        <f aca="false">O48-I48</f>
        <v>-388000</v>
      </c>
    </row>
    <row r="49" customFormat="false" ht="18" hidden="false" customHeight="true" outlineLevel="0" collapsed="false">
      <c r="A49" s="17" t="s">
        <v>38</v>
      </c>
      <c r="G49" s="25"/>
      <c r="H49" s="9"/>
      <c r="I49" s="23" t="n">
        <v>-1278000</v>
      </c>
      <c r="J49" s="20"/>
      <c r="K49" s="23" t="n">
        <v>-1558000</v>
      </c>
      <c r="M49" s="23" t="n">
        <v>-1412000</v>
      </c>
      <c r="N49" s="23"/>
      <c r="O49" s="39" t="n">
        <v>-1333000</v>
      </c>
      <c r="Q49" s="10" t="n">
        <f aca="false">O49-I49</f>
        <v>-55000</v>
      </c>
    </row>
    <row r="50" customFormat="false" ht="18" hidden="false" customHeight="true" outlineLevel="0" collapsed="false">
      <c r="A50" s="17" t="s">
        <v>51</v>
      </c>
      <c r="G50" s="25"/>
      <c r="H50" s="9"/>
      <c r="I50" s="23" t="n">
        <v>-1235000</v>
      </c>
      <c r="J50" s="20"/>
      <c r="K50" s="23" t="n">
        <v>-1199000</v>
      </c>
      <c r="M50" s="23" t="n">
        <v>-1199000</v>
      </c>
      <c r="N50" s="23"/>
      <c r="O50" s="39" t="n">
        <v>-1199000</v>
      </c>
      <c r="Q50" s="10" t="n">
        <f aca="false">O50-I50</f>
        <v>36000</v>
      </c>
    </row>
    <row r="51" customFormat="false" ht="18" hidden="true" customHeight="true" outlineLevel="0" collapsed="false">
      <c r="A51" s="17" t="s">
        <v>39</v>
      </c>
      <c r="G51" s="25"/>
      <c r="H51" s="9"/>
      <c r="I51" s="23" t="n">
        <v>0</v>
      </c>
      <c r="J51" s="20"/>
      <c r="K51" s="23" t="n">
        <v>0</v>
      </c>
      <c r="M51" s="23"/>
      <c r="N51" s="23"/>
      <c r="O51" s="23"/>
      <c r="P51" s="0" t="s">
        <v>52</v>
      </c>
      <c r="Q51" s="10" t="n">
        <f aca="false">O51-I51</f>
        <v>0</v>
      </c>
    </row>
    <row r="52" customFormat="false" ht="18" hidden="false" customHeight="true" outlineLevel="0" collapsed="false">
      <c r="A52" s="17" t="s">
        <v>40</v>
      </c>
      <c r="G52" s="25"/>
      <c r="H52" s="9"/>
      <c r="I52" s="26" t="n">
        <v>-2572000</v>
      </c>
      <c r="J52" s="20"/>
      <c r="K52" s="26" t="n">
        <v>-3450000</v>
      </c>
      <c r="M52" s="23" t="n">
        <v>-3450000</v>
      </c>
      <c r="N52" s="23"/>
      <c r="O52" s="39" t="n">
        <v>-3450000</v>
      </c>
      <c r="Q52" s="10" t="n">
        <f aca="false">O52-I52</f>
        <v>-878000</v>
      </c>
    </row>
    <row r="53" customFormat="false" ht="18" hidden="false" customHeight="true" outlineLevel="0" collapsed="false">
      <c r="A53" s="17" t="s">
        <v>53</v>
      </c>
      <c r="G53" s="25"/>
      <c r="H53" s="9"/>
      <c r="I53" s="26" t="n">
        <v>-870000</v>
      </c>
      <c r="J53" s="20"/>
      <c r="K53" s="26" t="n">
        <v>0</v>
      </c>
      <c r="M53" s="23" t="n">
        <v>0</v>
      </c>
      <c r="N53" s="23"/>
      <c r="O53" s="23" t="n">
        <v>0</v>
      </c>
      <c r="Q53" s="10" t="n">
        <f aca="false">O53-I53</f>
        <v>870000</v>
      </c>
    </row>
    <row r="54" customFormat="false" ht="18" hidden="false" customHeight="true" outlineLevel="0" collapsed="false">
      <c r="A54" s="17"/>
      <c r="G54" s="25"/>
      <c r="H54" s="9"/>
      <c r="I54" s="26"/>
      <c r="J54" s="20"/>
      <c r="K54" s="26"/>
      <c r="M54" s="23"/>
      <c r="N54" s="23"/>
      <c r="O54" s="23"/>
    </row>
    <row r="55" customFormat="false" ht="18" hidden="false" customHeight="true" outlineLevel="0" collapsed="false">
      <c r="A55" s="17" t="s">
        <v>54</v>
      </c>
      <c r="G55" s="25"/>
      <c r="H55" s="9"/>
      <c r="I55" s="26" t="n">
        <v>-302850</v>
      </c>
      <c r="J55" s="20"/>
      <c r="K55" s="26" t="n">
        <v>-359655</v>
      </c>
      <c r="M55" s="23" t="n">
        <v>-327046</v>
      </c>
      <c r="N55" s="23"/>
      <c r="O55" s="39" t="n">
        <v>-327046</v>
      </c>
      <c r="Q55" s="10" t="n">
        <f aca="false">O55-I55</f>
        <v>-24196</v>
      </c>
    </row>
    <row r="56" customFormat="false" ht="18" hidden="false" customHeight="true" outlineLevel="0" collapsed="false">
      <c r="A56" s="17"/>
      <c r="G56" s="25"/>
      <c r="H56" s="9"/>
      <c r="I56" s="26"/>
      <c r="J56" s="20"/>
      <c r="K56" s="26"/>
      <c r="M56" s="23"/>
      <c r="N56" s="23"/>
      <c r="O56" s="23"/>
    </row>
    <row r="57" customFormat="false" ht="18" hidden="false" customHeight="true" outlineLevel="0" collapsed="false">
      <c r="A57" s="17" t="s">
        <v>55</v>
      </c>
      <c r="G57" s="25"/>
      <c r="H57" s="9"/>
      <c r="I57" s="26" t="n">
        <v>-1000000</v>
      </c>
      <c r="J57" s="20"/>
      <c r="K57" s="26" t="n">
        <v>-1000000</v>
      </c>
      <c r="M57" s="23" t="n">
        <v>-1000000</v>
      </c>
      <c r="N57" s="23"/>
      <c r="O57" s="39" t="n">
        <v>-1000000</v>
      </c>
      <c r="Q57" s="10" t="n">
        <f aca="false">O57-I57</f>
        <v>0</v>
      </c>
    </row>
    <row r="58" customFormat="false" ht="18" hidden="false" customHeight="true" outlineLevel="0" collapsed="false">
      <c r="A58" s="17"/>
      <c r="G58" s="25"/>
      <c r="H58" s="9"/>
      <c r="I58" s="26"/>
      <c r="J58" s="20"/>
      <c r="K58" s="26"/>
      <c r="M58" s="23"/>
      <c r="N58" s="23"/>
      <c r="O58" s="23"/>
    </row>
    <row r="59" customFormat="false" ht="18" hidden="false" customHeight="true" outlineLevel="0" collapsed="false">
      <c r="A59" s="17" t="s">
        <v>56</v>
      </c>
      <c r="G59" s="25"/>
      <c r="H59" s="9"/>
      <c r="I59" s="26" t="n">
        <v>-740000</v>
      </c>
      <c r="J59" s="20"/>
      <c r="K59" s="26" t="n">
        <v>-817552</v>
      </c>
      <c r="M59" s="23" t="n">
        <v>-708134</v>
      </c>
      <c r="N59" s="23"/>
      <c r="O59" s="23" t="n">
        <v>-708134</v>
      </c>
      <c r="P59" s="0" t="s">
        <v>52</v>
      </c>
      <c r="Q59" s="10" t="n">
        <f aca="false">O59-I59</f>
        <v>31866</v>
      </c>
    </row>
    <row r="60" customFormat="false" ht="18" hidden="false" customHeight="true" outlineLevel="0" collapsed="false">
      <c r="A60" s="17" t="s">
        <v>57</v>
      </c>
      <c r="G60" s="25"/>
      <c r="H60" s="9"/>
      <c r="I60" s="26" t="n">
        <v>-345000</v>
      </c>
      <c r="J60" s="20"/>
      <c r="K60" s="26" t="n">
        <v>-301061</v>
      </c>
      <c r="M60" s="23" t="n">
        <v>-806940</v>
      </c>
      <c r="N60" s="23"/>
      <c r="O60" s="23" t="n">
        <v>-806940</v>
      </c>
      <c r="P60" s="0" t="s">
        <v>52</v>
      </c>
      <c r="Q60" s="10" t="n">
        <f aca="false">O60-I60</f>
        <v>-461940</v>
      </c>
    </row>
    <row r="61" customFormat="false" ht="12.75" hidden="false" customHeight="false" outlineLevel="0" collapsed="false">
      <c r="H61" s="9"/>
      <c r="I61" s="40"/>
      <c r="J61" s="28"/>
      <c r="K61" s="40"/>
      <c r="M61" s="41"/>
      <c r="N61" s="0"/>
      <c r="O61" s="41"/>
      <c r="Q61" s="40"/>
    </row>
    <row r="62" customFormat="false" ht="7.5" hidden="false" customHeight="true" outlineLevel="0" collapsed="false">
      <c r="H62" s="9"/>
      <c r="I62" s="42"/>
      <c r="J62" s="30"/>
      <c r="K62" s="43"/>
      <c r="N62" s="0"/>
    </row>
    <row r="63" customFormat="false" ht="16.5" hidden="false" customHeight="false" outlineLevel="0" collapsed="false">
      <c r="G63" s="19"/>
      <c r="H63" s="9"/>
      <c r="I63" s="44" t="n">
        <f aca="false">SUM(I11:I60)</f>
        <v>-121305614</v>
      </c>
      <c r="J63" s="1"/>
      <c r="K63" s="44" t="n">
        <f aca="false">SUM(K11:K60)</f>
        <v>-122132949</v>
      </c>
      <c r="M63" s="45" t="n">
        <f aca="false">SUM(M11:M60)</f>
        <v>-126132236</v>
      </c>
      <c r="N63" s="0"/>
      <c r="O63" s="45" t="n">
        <f aca="false">SUM(O11:O60)</f>
        <v>-124492131</v>
      </c>
      <c r="Q63" s="44" t="n">
        <f aca="false">SUM(Q11:Q60)</f>
        <v>-3186517</v>
      </c>
    </row>
    <row r="64" customFormat="false" ht="13.5" hidden="false" customHeight="false" outlineLevel="0" collapsed="false">
      <c r="G64" s="19"/>
      <c r="H64" s="9"/>
      <c r="I64" s="46"/>
      <c r="J64" s="20"/>
      <c r="K64" s="47"/>
    </row>
    <row r="65" customFormat="false" ht="12.75" hidden="false" customHeight="false" outlineLevel="0" collapsed="false">
      <c r="A65" s="48" t="s">
        <v>58</v>
      </c>
      <c r="G65" s="19"/>
      <c r="J65" s="1"/>
      <c r="K65" s="34"/>
    </row>
    <row r="66" customFormat="false" ht="12.75" hidden="false" customHeight="false" outlineLevel="0" collapsed="false">
      <c r="G66" s="19"/>
      <c r="H66" s="9"/>
      <c r="I66" s="20"/>
      <c r="J66" s="20"/>
      <c r="K66" s="21"/>
    </row>
    <row r="67" customFormat="false" ht="12.75" hidden="false" customHeight="false" outlineLevel="0" collapsed="false">
      <c r="J67" s="1"/>
      <c r="K67" s="35"/>
    </row>
    <row r="68" customFormat="false" ht="12.75" hidden="false" customHeight="false" outlineLevel="0" collapsed="false">
      <c r="J68" s="1"/>
      <c r="K68" s="35"/>
    </row>
    <row r="69" customFormat="false" ht="12.75" hidden="false" customHeight="false" outlineLevel="0" collapsed="false">
      <c r="M69" s="35"/>
      <c r="N69" s="35"/>
      <c r="O69" s="35"/>
    </row>
    <row r="70" customFormat="false" ht="12.75" hidden="false" customHeight="false" outlineLevel="0" collapsed="false">
      <c r="M70" s="35"/>
      <c r="N70" s="35"/>
      <c r="O70" s="35"/>
    </row>
    <row r="71" customFormat="false" ht="12.75" hidden="false" customHeight="false" outlineLevel="0" collapsed="false">
      <c r="M71" s="35"/>
      <c r="N71" s="35"/>
      <c r="O71" s="35"/>
    </row>
    <row r="72" customFormat="false" ht="12.75" hidden="false" customHeight="false" outlineLevel="0" collapsed="false">
      <c r="M72" s="35"/>
      <c r="N72" s="35"/>
      <c r="O72" s="35"/>
    </row>
    <row r="73" customFormat="false" ht="12.75" hidden="false" customHeight="false" outlineLevel="0" collapsed="false">
      <c r="M73" s="35"/>
      <c r="N73" s="35"/>
      <c r="O73" s="35"/>
    </row>
    <row r="74" customFormat="false" ht="12.75" hidden="false" customHeight="false" outlineLevel="0" collapsed="false">
      <c r="M74" s="35"/>
      <c r="N74" s="35"/>
      <c r="O74" s="35"/>
    </row>
  </sheetData>
  <printOptions headings="false" gridLines="false" gridLinesSet="true" horizontalCentered="false" verticalCentered="false"/>
  <pageMargins left="0.65" right="0.509722222222222" top="0.3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:F1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14.56"/>
    <col collapsed="false" customWidth="true" hidden="false" outlineLevel="0" max="10" min="10" style="0" width="14.28"/>
    <col collapsed="false" customWidth="true" hidden="false" outlineLevel="0" max="11" min="11" style="0" width="14.56"/>
    <col collapsed="false" customWidth="true" hidden="false" outlineLevel="0" max="12" min="12" style="1" width="0.99"/>
    <col collapsed="false" customWidth="true" hidden="true" outlineLevel="0" max="13" min="13" style="2" width="14.85"/>
    <col collapsed="false" customWidth="true" hidden="false" outlineLevel="0" max="14" min="14" style="2" width="2.56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59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1"/>
      <c r="J10" s="13"/>
      <c r="K10" s="37" t="n">
        <v>36525</v>
      </c>
      <c r="L10" s="0"/>
      <c r="M10" s="37" t="n">
        <v>36515</v>
      </c>
      <c r="N10" s="37"/>
      <c r="O10" s="37" t="n">
        <v>36567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J11" s="20"/>
      <c r="K11" s="23" t="n">
        <v>-308146</v>
      </c>
      <c r="L11" s="0"/>
      <c r="M11" s="23" t="n">
        <v>-308146</v>
      </c>
      <c r="N11" s="23"/>
      <c r="O11" s="23" t="n">
        <v>-308146</v>
      </c>
      <c r="Q11" s="10" t="n">
        <f aca="false">O11-K11</f>
        <v>0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J12" s="20"/>
      <c r="K12" s="23" t="n">
        <v>-8298592</v>
      </c>
      <c r="L12" s="0"/>
      <c r="M12" s="23" t="n">
        <v>-8298592</v>
      </c>
      <c r="N12" s="23"/>
      <c r="O12" s="23" t="n">
        <v>-8298592</v>
      </c>
      <c r="Q12" s="10" t="n">
        <f aca="false">O12-K12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J13" s="20"/>
      <c r="K13" s="23" t="n">
        <v>-32639994</v>
      </c>
      <c r="L13" s="0"/>
      <c r="M13" s="23" t="n">
        <v>-32802323</v>
      </c>
      <c r="N13" s="23"/>
      <c r="O13" s="23" t="n">
        <v>-32639994</v>
      </c>
      <c r="Q13" s="10" t="n">
        <f aca="false">O13-K13</f>
        <v>0</v>
      </c>
    </row>
    <row r="14" customFormat="false" ht="18" hidden="false" customHeight="true" outlineLevel="0" collapsed="false">
      <c r="A14" s="49" t="s">
        <v>60</v>
      </c>
      <c r="C14" s="18"/>
      <c r="D14" s="9"/>
      <c r="E14" s="9"/>
      <c r="F14" s="9"/>
      <c r="G14" s="19"/>
      <c r="H14" s="9"/>
      <c r="J14" s="20"/>
      <c r="K14" s="50" t="n">
        <f aca="false">SUM(K11:K13)</f>
        <v>-41246732</v>
      </c>
      <c r="L14" s="0"/>
      <c r="M14" s="23"/>
      <c r="N14" s="23"/>
      <c r="O14" s="50" t="n">
        <f aca="false">SUM(O11:O13)</f>
        <v>-41246732</v>
      </c>
    </row>
    <row r="15" customFormat="false" ht="18" hidden="false" customHeight="true" outlineLevel="0" collapsed="false">
      <c r="A15" s="17"/>
      <c r="C15" s="18"/>
      <c r="D15" s="9"/>
      <c r="E15" s="9"/>
      <c r="F15" s="9"/>
      <c r="G15" s="19"/>
      <c r="H15" s="9"/>
      <c r="J15" s="20"/>
      <c r="K15" s="21"/>
      <c r="L15" s="0"/>
      <c r="M15" s="23"/>
      <c r="N15" s="23"/>
      <c r="O15" s="23"/>
    </row>
    <row r="16" customFormat="false" ht="18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J16" s="20"/>
      <c r="K16" s="21" t="n">
        <v>-6512852</v>
      </c>
      <c r="L16" s="0"/>
      <c r="M16" s="23" t="n">
        <v>-7066522</v>
      </c>
      <c r="N16" s="23"/>
      <c r="O16" s="23" t="n">
        <v>-7066522</v>
      </c>
      <c r="Q16" s="10" t="n">
        <f aca="false">O16-K16</f>
        <v>-553670</v>
      </c>
    </row>
    <row r="17" customFormat="false" ht="18" hidden="false" customHeight="true" outlineLevel="0" collapsed="false">
      <c r="A17" s="17" t="s">
        <v>11</v>
      </c>
      <c r="C17" s="18"/>
      <c r="D17" s="9"/>
      <c r="E17" s="9"/>
      <c r="F17" s="9"/>
      <c r="G17" s="19"/>
      <c r="H17" s="9"/>
      <c r="J17" s="20"/>
      <c r="K17" s="21" t="n">
        <v>-88018</v>
      </c>
      <c r="L17" s="0"/>
      <c r="M17" s="23" t="n">
        <v>-88018</v>
      </c>
      <c r="N17" s="23"/>
      <c r="O17" s="23" t="n">
        <v>-88018</v>
      </c>
      <c r="Q17" s="10" t="n">
        <f aca="false">O17-K17</f>
        <v>0</v>
      </c>
    </row>
    <row r="18" customFormat="false" ht="18" hidden="false" customHeight="true" outlineLevel="0" collapsed="false">
      <c r="A18" s="17" t="s">
        <v>45</v>
      </c>
      <c r="C18" s="18"/>
      <c r="D18" s="9"/>
      <c r="E18" s="9"/>
      <c r="F18" s="9"/>
      <c r="G18" s="19"/>
      <c r="H18" s="9"/>
      <c r="J18" s="20"/>
      <c r="K18" s="21" t="n">
        <v>0</v>
      </c>
      <c r="L18" s="0"/>
      <c r="M18" s="23" t="n">
        <v>0</v>
      </c>
      <c r="N18" s="23"/>
      <c r="O18" s="23" t="n">
        <v>0</v>
      </c>
      <c r="Q18" s="10" t="n">
        <f aca="false">O18-K18</f>
        <v>0</v>
      </c>
    </row>
    <row r="19" customFormat="false" ht="18" hidden="false" customHeight="true" outlineLevel="0" collapsed="false">
      <c r="A19" s="17" t="s">
        <v>12</v>
      </c>
      <c r="C19" s="18"/>
      <c r="D19" s="9"/>
      <c r="E19" s="9"/>
      <c r="F19" s="9"/>
      <c r="G19" s="19"/>
      <c r="H19" s="9"/>
      <c r="J19" s="20"/>
      <c r="K19" s="21" t="n">
        <v>-95753</v>
      </c>
      <c r="L19" s="0"/>
      <c r="M19" s="23" t="n">
        <v>-95753</v>
      </c>
      <c r="N19" s="23"/>
      <c r="O19" s="23" t="n">
        <v>-95753</v>
      </c>
      <c r="Q19" s="10" t="n">
        <f aca="false">O19-K19</f>
        <v>0</v>
      </c>
    </row>
    <row r="20" customFormat="false" ht="18" hidden="false" customHeight="true" outlineLevel="0" collapsed="false">
      <c r="A20" s="17" t="s">
        <v>14</v>
      </c>
      <c r="C20" s="18"/>
      <c r="D20" s="9"/>
      <c r="E20" s="9"/>
      <c r="F20" s="9"/>
      <c r="G20" s="19"/>
      <c r="H20" s="9"/>
      <c r="J20" s="20"/>
      <c r="K20" s="21" t="n">
        <v>-4900</v>
      </c>
      <c r="L20" s="0"/>
      <c r="M20" s="23" t="n">
        <v>-4900</v>
      </c>
      <c r="N20" s="23"/>
      <c r="O20" s="23" t="n">
        <v>-4900</v>
      </c>
      <c r="Q20" s="10" t="n">
        <f aca="false">O20-K20</f>
        <v>0</v>
      </c>
    </row>
    <row r="21" customFormat="false" ht="18" hidden="false" customHeight="true" outlineLevel="0" collapsed="false">
      <c r="A21" s="17" t="s">
        <v>15</v>
      </c>
      <c r="C21" s="18"/>
      <c r="D21" s="9"/>
      <c r="E21" s="9"/>
      <c r="F21" s="9"/>
      <c r="G21" s="19"/>
      <c r="H21" s="9"/>
      <c r="J21" s="20"/>
      <c r="K21" s="21" t="n">
        <v>-265000</v>
      </c>
      <c r="L21" s="0"/>
      <c r="M21" s="23" t="n">
        <v>-265000</v>
      </c>
      <c r="N21" s="23"/>
      <c r="O21" s="23" t="n">
        <v>-265000</v>
      </c>
      <c r="Q21" s="10" t="n">
        <f aca="false">O21-K21</f>
        <v>0</v>
      </c>
    </row>
    <row r="22" customFormat="false" ht="18" hidden="false" customHeight="true" outlineLevel="0" collapsed="false">
      <c r="A22" s="17" t="s">
        <v>46</v>
      </c>
      <c r="C22" s="18"/>
      <c r="D22" s="9"/>
      <c r="E22" s="9"/>
      <c r="F22" s="9"/>
      <c r="G22" s="19"/>
      <c r="H22" s="9"/>
      <c r="J22" s="20"/>
      <c r="K22" s="21" t="n">
        <v>-4573700</v>
      </c>
      <c r="L22" s="0"/>
      <c r="M22" s="23" t="n">
        <v>-2215384</v>
      </c>
      <c r="N22" s="23"/>
      <c r="O22" s="23" t="n">
        <v>0</v>
      </c>
      <c r="Q22" s="10" t="n">
        <f aca="false">O22-K22</f>
        <v>4573700</v>
      </c>
    </row>
    <row r="23" customFormat="false" ht="18" hidden="false" customHeight="true" outlineLevel="0" collapsed="false">
      <c r="A23" s="49" t="s">
        <v>61</v>
      </c>
      <c r="C23" s="18"/>
      <c r="D23" s="9"/>
      <c r="E23" s="9"/>
      <c r="F23" s="9"/>
      <c r="G23" s="19"/>
      <c r="H23" s="9"/>
      <c r="J23" s="20"/>
      <c r="K23" s="51" t="n">
        <f aca="false">SUM(K16:K22)</f>
        <v>-11540223</v>
      </c>
      <c r="L23" s="0"/>
      <c r="M23" s="23"/>
      <c r="N23" s="23"/>
      <c r="O23" s="50" t="n">
        <f aca="false">SUM(O16:O22)</f>
        <v>-7520193</v>
      </c>
    </row>
    <row r="24" customFormat="false" ht="18" hidden="false" customHeight="true" outlineLevel="0" collapsed="false">
      <c r="A24" s="17"/>
      <c r="C24" s="18"/>
      <c r="D24" s="9"/>
      <c r="E24" s="9"/>
      <c r="F24" s="9"/>
      <c r="G24" s="19"/>
      <c r="H24" s="9"/>
      <c r="J24" s="20"/>
      <c r="K24" s="21"/>
      <c r="L24" s="0"/>
      <c r="M24" s="23"/>
      <c r="N24" s="23"/>
      <c r="O24" s="23"/>
    </row>
    <row r="25" customFormat="false" ht="18" hidden="true" customHeight="true" outlineLevel="0" collapsed="false">
      <c r="A25" s="17" t="s">
        <v>18</v>
      </c>
      <c r="C25" s="18"/>
      <c r="D25" s="9"/>
      <c r="E25" s="9"/>
      <c r="F25" s="9"/>
      <c r="G25" s="19"/>
      <c r="H25" s="9"/>
      <c r="J25" s="20"/>
      <c r="K25" s="21" t="n">
        <v>-146000</v>
      </c>
      <c r="L25" s="0"/>
      <c r="M25" s="23" t="n">
        <v>-146000</v>
      </c>
      <c r="N25" s="23"/>
      <c r="O25" s="23" t="n">
        <v>-146000</v>
      </c>
      <c r="Q25" s="10" t="n">
        <f aca="false">O25-K25</f>
        <v>0</v>
      </c>
    </row>
    <row r="26" customFormat="false" ht="18" hidden="true" customHeight="true" outlineLevel="0" collapsed="false">
      <c r="A26" s="17" t="s">
        <v>47</v>
      </c>
      <c r="C26" s="18"/>
      <c r="D26" s="9"/>
      <c r="E26" s="9"/>
      <c r="F26" s="9"/>
      <c r="G26" s="19"/>
      <c r="H26" s="9"/>
      <c r="J26" s="20"/>
      <c r="K26" s="21" t="n">
        <v>-128000</v>
      </c>
      <c r="L26" s="0"/>
      <c r="M26" s="23" t="n">
        <v>-80000</v>
      </c>
      <c r="N26" s="23"/>
      <c r="O26" s="23" t="n">
        <v>-128000</v>
      </c>
      <c r="Q26" s="10" t="n">
        <f aca="false">O26-K26</f>
        <v>0</v>
      </c>
    </row>
    <row r="27" customFormat="false" ht="18" hidden="true" customHeight="true" outlineLevel="0" collapsed="false">
      <c r="A27" s="17" t="s">
        <v>48</v>
      </c>
      <c r="C27" s="18"/>
      <c r="D27" s="9"/>
      <c r="E27" s="9"/>
      <c r="F27" s="9"/>
      <c r="G27" s="19"/>
      <c r="H27" s="9"/>
      <c r="J27" s="20"/>
      <c r="K27" s="21" t="n">
        <v>-10000</v>
      </c>
      <c r="L27" s="0"/>
      <c r="M27" s="23" t="n">
        <v>-61000</v>
      </c>
      <c r="N27" s="23"/>
      <c r="O27" s="23" t="n">
        <v>-10000</v>
      </c>
      <c r="Q27" s="10" t="n">
        <f aca="false">O27-K27</f>
        <v>0</v>
      </c>
    </row>
    <row r="28" customFormat="false" ht="18" hidden="true" customHeight="true" outlineLevel="0" collapsed="false">
      <c r="A28" s="17" t="s">
        <v>20</v>
      </c>
      <c r="C28" s="18"/>
      <c r="D28" s="9"/>
      <c r="E28" s="9"/>
      <c r="F28" s="9"/>
      <c r="G28" s="19"/>
      <c r="H28" s="9"/>
      <c r="J28" s="20"/>
      <c r="K28" s="21" t="n">
        <v>-461332</v>
      </c>
      <c r="L28" s="0"/>
      <c r="M28" s="23" t="n">
        <v>-478069</v>
      </c>
      <c r="N28" s="23"/>
      <c r="O28" s="23" t="n">
        <v>-461332</v>
      </c>
      <c r="Q28" s="10" t="n">
        <f aca="false">O28-K28</f>
        <v>0</v>
      </c>
    </row>
    <row r="29" customFormat="false" ht="18" hidden="true" customHeight="true" outlineLevel="0" collapsed="false">
      <c r="A29" s="17" t="s">
        <v>21</v>
      </c>
      <c r="C29" s="18"/>
      <c r="D29" s="9"/>
      <c r="E29" s="9"/>
      <c r="F29" s="9"/>
      <c r="G29" s="19"/>
      <c r="H29" s="9"/>
      <c r="J29" s="20"/>
      <c r="K29" s="21" t="n">
        <v>-731000</v>
      </c>
      <c r="L29" s="0"/>
      <c r="M29" s="23" t="n">
        <v>-753000</v>
      </c>
      <c r="N29" s="23"/>
      <c r="O29" s="23" t="n">
        <v>-731000</v>
      </c>
      <c r="Q29" s="10" t="n">
        <f aca="false">O29-K29</f>
        <v>0</v>
      </c>
    </row>
    <row r="30" customFormat="false" ht="18" hidden="true" customHeight="true" outlineLevel="0" collapsed="false">
      <c r="A30" s="17" t="s">
        <v>49</v>
      </c>
      <c r="C30" s="18"/>
      <c r="D30" s="9"/>
      <c r="E30" s="9"/>
      <c r="F30" s="9"/>
      <c r="G30" s="19"/>
      <c r="H30" s="9"/>
      <c r="J30" s="20"/>
      <c r="K30" s="21" t="n">
        <v>-500345</v>
      </c>
      <c r="L30" s="0"/>
      <c r="M30" s="23" t="n">
        <v>-500345</v>
      </c>
      <c r="N30" s="23"/>
      <c r="O30" s="23" t="n">
        <v>-500345</v>
      </c>
      <c r="Q30" s="10" t="n">
        <f aca="false">O30-K30</f>
        <v>0</v>
      </c>
    </row>
    <row r="31" customFormat="false" ht="18" hidden="true" customHeight="true" outlineLevel="0" collapsed="false">
      <c r="A31" s="17" t="s">
        <v>23</v>
      </c>
      <c r="C31" s="18"/>
      <c r="D31" s="9"/>
      <c r="E31" s="9"/>
      <c r="F31" s="9"/>
      <c r="G31" s="19"/>
      <c r="H31" s="9"/>
      <c r="J31" s="20"/>
      <c r="K31" s="21" t="n">
        <v>-871020</v>
      </c>
      <c r="L31" s="0"/>
      <c r="M31" s="23" t="n">
        <v>-871020</v>
      </c>
      <c r="N31" s="23"/>
      <c r="O31" s="23" t="n">
        <v>-871020</v>
      </c>
      <c r="Q31" s="10" t="n">
        <f aca="false">O31-K31</f>
        <v>0</v>
      </c>
    </row>
    <row r="32" customFormat="false" ht="18" hidden="true" customHeight="true" outlineLevel="0" collapsed="false">
      <c r="A32" s="17" t="s">
        <v>24</v>
      </c>
      <c r="C32" s="18"/>
      <c r="D32" s="9"/>
      <c r="E32" s="9"/>
      <c r="F32" s="9"/>
      <c r="G32" s="19"/>
      <c r="H32" s="9"/>
      <c r="J32" s="20"/>
      <c r="K32" s="21"/>
      <c r="L32" s="0"/>
      <c r="M32" s="23"/>
      <c r="N32" s="23"/>
      <c r="O32" s="23"/>
      <c r="Q32" s="10" t="n">
        <f aca="false">O32-K32</f>
        <v>0</v>
      </c>
    </row>
    <row r="33" customFormat="false" ht="18" hidden="true" customHeight="true" outlineLevel="0" collapsed="false">
      <c r="A33" s="17" t="s">
        <v>25</v>
      </c>
      <c r="C33" s="18"/>
      <c r="D33" s="9"/>
      <c r="E33" s="9"/>
      <c r="F33" s="9"/>
      <c r="G33" s="19"/>
      <c r="H33" s="9"/>
      <c r="J33" s="20"/>
      <c r="K33" s="21"/>
      <c r="L33" s="0"/>
      <c r="M33" s="23"/>
      <c r="N33" s="23"/>
      <c r="O33" s="23"/>
      <c r="Q33" s="10" t="n">
        <f aca="false">O33-K33</f>
        <v>0</v>
      </c>
    </row>
    <row r="34" customFormat="false" ht="18" hidden="true" customHeight="true" outlineLevel="0" collapsed="false">
      <c r="A34" s="17" t="s">
        <v>26</v>
      </c>
      <c r="C34" s="18"/>
      <c r="D34" s="9"/>
      <c r="E34" s="9"/>
      <c r="F34" s="9"/>
      <c r="G34" s="19"/>
      <c r="H34" s="9"/>
      <c r="J34" s="20"/>
      <c r="K34" s="21"/>
      <c r="L34" s="0"/>
      <c r="M34" s="23"/>
      <c r="N34" s="23"/>
      <c r="O34" s="23"/>
      <c r="Q34" s="10" t="n">
        <f aca="false">O34-K34</f>
        <v>0</v>
      </c>
    </row>
    <row r="35" customFormat="false" ht="18" hidden="true" customHeight="true" outlineLevel="0" collapsed="false">
      <c r="A35" s="17" t="s">
        <v>27</v>
      </c>
      <c r="C35" s="18"/>
      <c r="D35" s="9"/>
      <c r="E35" s="9"/>
      <c r="F35" s="9"/>
      <c r="G35" s="19"/>
      <c r="H35" s="9"/>
      <c r="J35" s="20"/>
      <c r="K35" s="21"/>
      <c r="L35" s="0"/>
      <c r="M35" s="23"/>
      <c r="N35" s="23"/>
      <c r="O35" s="23"/>
      <c r="Q35" s="10" t="n">
        <f aca="false">O35-K35</f>
        <v>0</v>
      </c>
    </row>
    <row r="36" customFormat="false" ht="18" hidden="true" customHeight="true" outlineLevel="0" collapsed="false">
      <c r="A36" s="17" t="s">
        <v>41</v>
      </c>
      <c r="G36" s="25"/>
      <c r="H36" s="9"/>
      <c r="J36" s="20"/>
      <c r="K36" s="26" t="n">
        <v>-114000</v>
      </c>
      <c r="L36" s="0"/>
      <c r="M36" s="23" t="n">
        <v>-150000</v>
      </c>
      <c r="N36" s="23"/>
      <c r="O36" s="23" t="n">
        <v>-114000</v>
      </c>
      <c r="Q36" s="10" t="n">
        <f aca="false">O36-K36</f>
        <v>0</v>
      </c>
    </row>
    <row r="37" customFormat="false" ht="18" hidden="true" customHeight="true" outlineLevel="0" collapsed="false">
      <c r="A37" s="17"/>
      <c r="C37" s="18"/>
      <c r="D37" s="9"/>
      <c r="E37" s="9"/>
      <c r="F37" s="9"/>
      <c r="G37" s="19"/>
      <c r="H37" s="9"/>
      <c r="J37" s="20"/>
      <c r="K37" s="21"/>
      <c r="L37" s="0"/>
      <c r="M37" s="23"/>
      <c r="N37" s="23"/>
      <c r="O37" s="23"/>
    </row>
    <row r="38" customFormat="false" ht="18" hidden="true" customHeight="true" outlineLevel="0" collapsed="false">
      <c r="A38" s="17" t="s">
        <v>32</v>
      </c>
      <c r="C38" s="18"/>
      <c r="D38" s="9"/>
      <c r="E38" s="9"/>
      <c r="F38" s="9"/>
      <c r="G38" s="19"/>
      <c r="H38" s="9"/>
      <c r="J38" s="20"/>
      <c r="K38" s="21" t="n">
        <v>-3169056</v>
      </c>
      <c r="L38" s="0"/>
      <c r="M38" s="23" t="n">
        <v>-4291827</v>
      </c>
      <c r="N38" s="23"/>
      <c r="O38" s="23" t="n">
        <v>-3169056</v>
      </c>
      <c r="Q38" s="10" t="n">
        <f aca="false">O38-K38</f>
        <v>0</v>
      </c>
    </row>
    <row r="39" customFormat="false" ht="18" hidden="true" customHeight="true" outlineLevel="0" collapsed="false">
      <c r="A39" s="17" t="s">
        <v>28</v>
      </c>
      <c r="C39" s="18"/>
      <c r="D39" s="9"/>
      <c r="E39" s="9"/>
      <c r="F39" s="9"/>
      <c r="G39" s="19"/>
      <c r="H39" s="9"/>
      <c r="J39" s="20"/>
      <c r="K39" s="21" t="n">
        <v>-200000</v>
      </c>
      <c r="L39" s="0"/>
      <c r="M39" s="23" t="n">
        <v>-2000000</v>
      </c>
      <c r="N39" s="23"/>
      <c r="O39" s="23" t="n">
        <v>-200000</v>
      </c>
      <c r="Q39" s="10" t="n">
        <f aca="false">O39-K39</f>
        <v>0</v>
      </c>
    </row>
    <row r="40" customFormat="false" ht="18" hidden="true" customHeight="true" outlineLevel="0" collapsed="false">
      <c r="A40" s="17" t="s">
        <v>29</v>
      </c>
      <c r="C40" s="18"/>
      <c r="D40" s="9"/>
      <c r="E40" s="9"/>
      <c r="F40" s="9"/>
      <c r="G40" s="19"/>
      <c r="H40" s="9"/>
      <c r="J40" s="20"/>
      <c r="K40" s="21" t="n">
        <v>-336308</v>
      </c>
      <c r="L40" s="0"/>
      <c r="M40" s="23" t="n">
        <v>-336308</v>
      </c>
      <c r="N40" s="23"/>
      <c r="O40" s="23" t="n">
        <v>-336308</v>
      </c>
      <c r="Q40" s="10" t="n">
        <f aca="false">O40-K40</f>
        <v>0</v>
      </c>
    </row>
    <row r="41" customFormat="false" ht="18" hidden="true" customHeight="true" outlineLevel="0" collapsed="false">
      <c r="A41" s="17" t="s">
        <v>31</v>
      </c>
      <c r="C41" s="18"/>
      <c r="D41" s="9"/>
      <c r="E41" s="9"/>
      <c r="F41" s="9"/>
      <c r="G41" s="19"/>
      <c r="H41" s="9"/>
      <c r="J41" s="20"/>
      <c r="K41" s="21" t="n">
        <v>-85805</v>
      </c>
      <c r="L41" s="0"/>
      <c r="M41" s="23" t="n">
        <v>-85805</v>
      </c>
      <c r="N41" s="23"/>
      <c r="O41" s="23" t="n">
        <v>-85805</v>
      </c>
      <c r="Q41" s="10" t="n">
        <f aca="false">O41-K41</f>
        <v>0</v>
      </c>
    </row>
    <row r="42" customFormat="false" ht="18" hidden="true" customHeight="true" outlineLevel="0" collapsed="false">
      <c r="A42" s="17" t="s">
        <v>33</v>
      </c>
      <c r="C42" s="18"/>
      <c r="D42" s="9"/>
      <c r="E42" s="9"/>
      <c r="F42" s="9"/>
      <c r="G42" s="19"/>
      <c r="H42" s="9"/>
      <c r="J42" s="20"/>
      <c r="K42" s="21" t="n">
        <v>-139999</v>
      </c>
      <c r="L42" s="0"/>
      <c r="M42" s="23" t="n">
        <v>-139999</v>
      </c>
      <c r="N42" s="23"/>
      <c r="O42" s="23" t="n">
        <v>-139999</v>
      </c>
      <c r="Q42" s="10" t="n">
        <f aca="false">O42-K42</f>
        <v>0</v>
      </c>
    </row>
    <row r="43" customFormat="false" ht="18" hidden="true" customHeight="true" outlineLevel="0" collapsed="false">
      <c r="A43" s="17"/>
      <c r="C43" s="18"/>
      <c r="D43" s="9"/>
      <c r="E43" s="9"/>
      <c r="F43" s="9"/>
      <c r="G43" s="19"/>
      <c r="H43" s="9"/>
      <c r="J43" s="20"/>
      <c r="K43" s="21"/>
      <c r="L43" s="0"/>
      <c r="M43" s="23"/>
      <c r="N43" s="23"/>
      <c r="O43" s="23"/>
    </row>
    <row r="44" customFormat="false" ht="18" hidden="true" customHeight="true" outlineLevel="0" collapsed="false">
      <c r="A44" s="17" t="s">
        <v>34</v>
      </c>
      <c r="G44" s="25"/>
      <c r="H44" s="9"/>
      <c r="J44" s="20"/>
      <c r="K44" s="23" t="n">
        <v>-13127000</v>
      </c>
      <c r="L44" s="0"/>
      <c r="M44" s="23" t="n">
        <v>-14871000</v>
      </c>
      <c r="N44" s="23"/>
      <c r="O44" s="23" t="n">
        <v>-13127000</v>
      </c>
      <c r="Q44" s="10" t="n">
        <f aca="false">O44-K44</f>
        <v>0</v>
      </c>
    </row>
    <row r="45" customFormat="false" ht="18" hidden="true" customHeight="true" outlineLevel="0" collapsed="false">
      <c r="A45" s="17" t="s">
        <v>50</v>
      </c>
      <c r="G45" s="25"/>
      <c r="H45" s="9"/>
      <c r="J45" s="20"/>
      <c r="K45" s="23" t="n">
        <v>-883000</v>
      </c>
      <c r="L45" s="0"/>
      <c r="M45" s="23" t="n">
        <v>-561000</v>
      </c>
      <c r="N45" s="23"/>
      <c r="O45" s="23" t="n">
        <v>-883000</v>
      </c>
      <c r="Q45" s="10" t="n">
        <f aca="false">O45-K45</f>
        <v>0</v>
      </c>
    </row>
    <row r="46" customFormat="false" ht="18" hidden="true" customHeight="true" outlineLevel="0" collapsed="false">
      <c r="A46" s="17" t="s">
        <v>36</v>
      </c>
      <c r="G46" s="25"/>
      <c r="H46" s="9"/>
      <c r="J46" s="20"/>
      <c r="K46" s="23" t="n">
        <v>-35239000</v>
      </c>
      <c r="L46" s="0"/>
      <c r="M46" s="23" t="n">
        <v>-37464000</v>
      </c>
      <c r="N46" s="23"/>
      <c r="O46" s="23" t="n">
        <v>-35239000</v>
      </c>
      <c r="Q46" s="10" t="n">
        <f aca="false">O46-K46</f>
        <v>0</v>
      </c>
    </row>
    <row r="47" customFormat="false" ht="18" hidden="true" customHeight="true" outlineLevel="0" collapsed="false">
      <c r="A47" s="17" t="s">
        <v>37</v>
      </c>
      <c r="G47" s="25"/>
      <c r="H47" s="9"/>
      <c r="J47" s="20"/>
      <c r="K47" s="23" t="n">
        <v>-2044000</v>
      </c>
      <c r="L47" s="0"/>
      <c r="M47" s="23" t="n">
        <v>-1734000</v>
      </c>
      <c r="N47" s="23"/>
      <c r="O47" s="23" t="n">
        <v>-2044000</v>
      </c>
      <c r="Q47" s="10" t="n">
        <f aca="false">O47-K47</f>
        <v>0</v>
      </c>
    </row>
    <row r="48" customFormat="false" ht="18" hidden="true" customHeight="true" outlineLevel="0" collapsed="false">
      <c r="A48" s="17" t="s">
        <v>38</v>
      </c>
      <c r="G48" s="25"/>
      <c r="H48" s="9"/>
      <c r="J48" s="20"/>
      <c r="K48" s="23" t="n">
        <v>-1324000</v>
      </c>
      <c r="L48" s="0"/>
      <c r="M48" s="23" t="n">
        <v>-1333000</v>
      </c>
      <c r="N48" s="23"/>
      <c r="O48" s="23" t="n">
        <v>-1324000</v>
      </c>
      <c r="Q48" s="10" t="n">
        <f aca="false">O48-K48</f>
        <v>0</v>
      </c>
    </row>
    <row r="49" customFormat="false" ht="18" hidden="true" customHeight="true" outlineLevel="0" collapsed="false">
      <c r="A49" s="17" t="s">
        <v>51</v>
      </c>
      <c r="G49" s="25"/>
      <c r="H49" s="9"/>
      <c r="J49" s="20"/>
      <c r="K49" s="23" t="n">
        <v>-1211000</v>
      </c>
      <c r="L49" s="0"/>
      <c r="M49" s="23" t="n">
        <v>-1199000</v>
      </c>
      <c r="N49" s="23"/>
      <c r="O49" s="23" t="n">
        <v>-1211000</v>
      </c>
      <c r="Q49" s="10" t="n">
        <f aca="false">O49-K49</f>
        <v>0</v>
      </c>
    </row>
    <row r="50" customFormat="false" ht="18" hidden="true" customHeight="true" outlineLevel="0" collapsed="false">
      <c r="A50" s="17" t="s">
        <v>39</v>
      </c>
      <c r="G50" s="25"/>
      <c r="H50" s="9"/>
      <c r="J50" s="20"/>
      <c r="K50" s="23"/>
      <c r="L50" s="0"/>
      <c r="M50" s="23"/>
      <c r="N50" s="23"/>
      <c r="O50" s="23"/>
      <c r="P50" s="0" t="s">
        <v>52</v>
      </c>
      <c r="Q50" s="10" t="n">
        <f aca="false">O50-K50</f>
        <v>0</v>
      </c>
    </row>
    <row r="51" customFormat="false" ht="18" hidden="true" customHeight="true" outlineLevel="0" collapsed="false">
      <c r="A51" s="17" t="s">
        <v>40</v>
      </c>
      <c r="G51" s="25"/>
      <c r="H51" s="9"/>
      <c r="J51" s="20"/>
      <c r="K51" s="26" t="n">
        <v>-3484000</v>
      </c>
      <c r="L51" s="0"/>
      <c r="M51" s="23" t="n">
        <v>-3450000</v>
      </c>
      <c r="N51" s="23"/>
      <c r="O51" s="23" t="n">
        <v>-3484000</v>
      </c>
      <c r="Q51" s="10" t="n">
        <f aca="false">O51-K51</f>
        <v>0</v>
      </c>
    </row>
    <row r="52" customFormat="false" ht="18" hidden="true" customHeight="true" outlineLevel="0" collapsed="false">
      <c r="A52" s="17" t="s">
        <v>53</v>
      </c>
      <c r="G52" s="25"/>
      <c r="H52" s="9"/>
      <c r="J52" s="20"/>
      <c r="K52" s="26" t="n">
        <v>0</v>
      </c>
      <c r="L52" s="0"/>
      <c r="M52" s="23" t="n">
        <v>0</v>
      </c>
      <c r="N52" s="23"/>
      <c r="O52" s="23" t="n">
        <v>0</v>
      </c>
      <c r="Q52" s="10" t="n">
        <f aca="false">O52-K52</f>
        <v>0</v>
      </c>
    </row>
    <row r="53" customFormat="false" ht="18" hidden="true" customHeight="true" outlineLevel="0" collapsed="false">
      <c r="A53" s="17"/>
      <c r="G53" s="25"/>
      <c r="H53" s="9"/>
      <c r="J53" s="20"/>
      <c r="K53" s="26"/>
      <c r="L53" s="0"/>
      <c r="M53" s="23"/>
      <c r="N53" s="23"/>
      <c r="O53" s="23"/>
    </row>
    <row r="54" customFormat="false" ht="18" hidden="true" customHeight="true" outlineLevel="0" collapsed="false">
      <c r="A54" s="17" t="s">
        <v>54</v>
      </c>
      <c r="G54" s="25"/>
      <c r="H54" s="9"/>
      <c r="J54" s="20"/>
      <c r="K54" s="26" t="n">
        <v>-346867</v>
      </c>
      <c r="L54" s="0"/>
      <c r="M54" s="23" t="n">
        <v>-327046</v>
      </c>
      <c r="N54" s="23"/>
      <c r="O54" s="23" t="n">
        <v>-346867</v>
      </c>
      <c r="Q54" s="10" t="n">
        <f aca="false">O54-K54</f>
        <v>0</v>
      </c>
    </row>
    <row r="55" customFormat="false" ht="18" hidden="true" customHeight="true" outlineLevel="0" collapsed="false">
      <c r="A55" s="17"/>
      <c r="G55" s="25"/>
      <c r="H55" s="9"/>
      <c r="J55" s="20"/>
      <c r="K55" s="26"/>
      <c r="L55" s="0"/>
      <c r="M55" s="23"/>
      <c r="N55" s="23"/>
      <c r="O55" s="23"/>
    </row>
    <row r="56" customFormat="false" ht="18" hidden="true" customHeight="true" outlineLevel="0" collapsed="false">
      <c r="A56" s="17" t="s">
        <v>55</v>
      </c>
      <c r="G56" s="25"/>
      <c r="H56" s="9"/>
      <c r="J56" s="20"/>
      <c r="K56" s="26" t="n">
        <v>-1000000</v>
      </c>
      <c r="L56" s="0"/>
      <c r="M56" s="23" t="n">
        <v>-1000000</v>
      </c>
      <c r="N56" s="23"/>
      <c r="O56" s="23" t="n">
        <v>-1000000</v>
      </c>
      <c r="Q56" s="10" t="n">
        <f aca="false">O56-K56</f>
        <v>0</v>
      </c>
    </row>
    <row r="57" customFormat="false" ht="18" hidden="true" customHeight="true" outlineLevel="0" collapsed="false">
      <c r="A57" s="17"/>
      <c r="G57" s="25"/>
      <c r="H57" s="9"/>
      <c r="J57" s="20"/>
      <c r="K57" s="26"/>
      <c r="L57" s="0"/>
      <c r="M57" s="23"/>
      <c r="N57" s="23"/>
      <c r="O57" s="23"/>
    </row>
    <row r="58" customFormat="false" ht="18" hidden="true" customHeight="true" outlineLevel="0" collapsed="false">
      <c r="A58" s="17" t="s">
        <v>56</v>
      </c>
      <c r="G58" s="25"/>
      <c r="H58" s="9"/>
      <c r="J58" s="20"/>
      <c r="K58" s="26" t="n">
        <v>-759026</v>
      </c>
      <c r="L58" s="0"/>
      <c r="M58" s="23" t="n">
        <v>-708134</v>
      </c>
      <c r="N58" s="23"/>
      <c r="O58" s="23" t="n">
        <v>-759026</v>
      </c>
      <c r="Q58" s="10" t="n">
        <f aca="false">O58-K58</f>
        <v>0</v>
      </c>
    </row>
    <row r="59" customFormat="false" ht="18" hidden="true" customHeight="true" outlineLevel="0" collapsed="false">
      <c r="A59" s="17" t="s">
        <v>57</v>
      </c>
      <c r="G59" s="25"/>
      <c r="H59" s="9"/>
      <c r="J59" s="20"/>
      <c r="K59" s="26" t="n">
        <v>-961456</v>
      </c>
      <c r="L59" s="0"/>
      <c r="M59" s="23" t="n">
        <v>-806940</v>
      </c>
      <c r="N59" s="23"/>
      <c r="O59" s="23" t="n">
        <v>-961456</v>
      </c>
      <c r="Q59" s="10" t="n">
        <f aca="false">O59-K59</f>
        <v>0</v>
      </c>
    </row>
    <row r="60" customFormat="false" ht="18" hidden="true" customHeight="true" outlineLevel="0" collapsed="false">
      <c r="A60" s="17"/>
      <c r="G60" s="25"/>
      <c r="H60" s="9"/>
      <c r="J60" s="20"/>
      <c r="K60" s="26"/>
      <c r="L60" s="0"/>
      <c r="M60" s="23"/>
      <c r="N60" s="23"/>
      <c r="O60" s="23"/>
    </row>
    <row r="61" customFormat="false" ht="18" hidden="false" customHeight="true" outlineLevel="0" collapsed="false">
      <c r="A61" s="17" t="s">
        <v>62</v>
      </c>
      <c r="G61" s="25"/>
      <c r="H61" s="9"/>
      <c r="J61" s="20"/>
      <c r="K61" s="26" t="n">
        <v>6000000</v>
      </c>
      <c r="L61" s="0"/>
      <c r="M61" s="23"/>
      <c r="N61" s="23"/>
      <c r="O61" s="23" t="n">
        <v>6000000</v>
      </c>
      <c r="Q61" s="10" t="n">
        <f aca="false">O61-K61</f>
        <v>0</v>
      </c>
    </row>
    <row r="62" customFormat="false" ht="18" hidden="false" customHeight="true" outlineLevel="0" collapsed="false">
      <c r="A62" s="17"/>
      <c r="G62" s="25"/>
      <c r="H62" s="9"/>
      <c r="J62" s="20"/>
      <c r="K62" s="26"/>
      <c r="L62" s="0"/>
      <c r="M62" s="23"/>
      <c r="N62" s="23"/>
      <c r="O62" s="23"/>
    </row>
    <row r="63" customFormat="false" ht="13.5" hidden="false" customHeight="false" outlineLevel="0" collapsed="false">
      <c r="H63" s="9"/>
      <c r="J63" s="28"/>
      <c r="K63" s="52" t="n">
        <f aca="false">K14+K23+K61</f>
        <v>-46786955</v>
      </c>
      <c r="L63" s="0"/>
      <c r="M63" s="41"/>
      <c r="N63" s="0"/>
      <c r="O63" s="52" t="n">
        <f aca="false">O14+O23+O61</f>
        <v>-42766925</v>
      </c>
      <c r="Q63" s="53"/>
    </row>
    <row r="64" customFormat="false" ht="13.5" hidden="true" customHeight="true" outlineLevel="0" collapsed="false">
      <c r="H64" s="9" t="s">
        <v>63</v>
      </c>
      <c r="J64" s="30"/>
      <c r="K64" s="42"/>
      <c r="L64" s="0"/>
      <c r="N64" s="0"/>
      <c r="O64" s="54"/>
    </row>
    <row r="65" customFormat="false" ht="16.5" hidden="true" customHeight="false" outlineLevel="0" collapsed="false">
      <c r="G65" s="19"/>
      <c r="H65" s="9"/>
      <c r="J65" s="1"/>
      <c r="K65" s="44" t="n">
        <v>-114059169</v>
      </c>
      <c r="L65" s="0"/>
      <c r="M65" s="44" t="n">
        <f aca="false">SUM(M11:M59)</f>
        <v>-124492131</v>
      </c>
      <c r="N65" s="0"/>
      <c r="O65" s="44" t="n">
        <f aca="false">SUM(O11:O63)</f>
        <v>-201572989</v>
      </c>
      <c r="Q65" s="44" t="n">
        <f aca="false">SUM(Q11:Q63)</f>
        <v>4020030</v>
      </c>
    </row>
    <row r="66" customFormat="false" ht="13.5" hidden="true" customHeight="false" outlineLevel="0" collapsed="false">
      <c r="G66" s="19"/>
      <c r="H66" s="9"/>
      <c r="J66" s="20"/>
      <c r="K66" s="46"/>
      <c r="L66" s="0"/>
      <c r="O66" s="54"/>
    </row>
    <row r="67" customFormat="false" ht="13.5" hidden="false" customHeight="false" outlineLevel="0" collapsed="false">
      <c r="A67" s="48"/>
      <c r="G67" s="19"/>
      <c r="J67" s="1"/>
      <c r="L67" s="0"/>
      <c r="M67" s="0"/>
      <c r="O67" s="55"/>
    </row>
    <row r="68" customFormat="false" ht="12.75" hidden="false" customHeight="false" outlineLevel="0" collapsed="false">
      <c r="G68" s="19"/>
      <c r="H68" s="9"/>
      <c r="I68" s="20"/>
      <c r="J68" s="20"/>
      <c r="K68" s="21"/>
      <c r="O68" s="54"/>
    </row>
    <row r="69" customFormat="false" ht="12.75" hidden="false" customHeight="false" outlineLevel="0" collapsed="false">
      <c r="J69" s="1"/>
      <c r="K69" s="35"/>
      <c r="O69" s="54"/>
    </row>
    <row r="70" customFormat="false" ht="12.75" hidden="false" customHeight="false" outlineLevel="0" collapsed="false">
      <c r="J70" s="1"/>
      <c r="K70" s="35"/>
    </row>
    <row r="71" customFormat="false" ht="12.75" hidden="false" customHeight="false" outlineLevel="0" collapsed="false">
      <c r="M71" s="35"/>
      <c r="N71" s="35"/>
      <c r="O71" s="35"/>
    </row>
    <row r="72" customFormat="false" ht="12.75" hidden="false" customHeight="false" outlineLevel="0" collapsed="false">
      <c r="M72" s="35"/>
      <c r="N72" s="35"/>
      <c r="O72" s="35"/>
    </row>
    <row r="73" customFormat="false" ht="12.75" hidden="false" customHeight="false" outlineLevel="0" collapsed="false">
      <c r="M73" s="35"/>
      <c r="N73" s="35"/>
      <c r="O73" s="35"/>
    </row>
    <row r="74" customFormat="false" ht="12.75" hidden="false" customHeight="false" outlineLevel="0" collapsed="false">
      <c r="M74" s="35"/>
      <c r="N74" s="35"/>
      <c r="O74" s="35"/>
    </row>
    <row r="75" customFormat="false" ht="12.75" hidden="false" customHeight="false" outlineLevel="0" collapsed="false">
      <c r="M75" s="35"/>
      <c r="N75" s="35"/>
      <c r="O75" s="35"/>
    </row>
    <row r="76" customFormat="false" ht="12.75" hidden="false" customHeight="false" outlineLevel="0" collapsed="false">
      <c r="M76" s="35"/>
      <c r="N76" s="35"/>
      <c r="O76" s="35"/>
    </row>
  </sheetData>
  <printOptions headings="false" gridLines="false" gridLinesSet="true" horizontalCentered="false" verticalCentered="false"/>
  <pageMargins left="0.65" right="0.509722222222222" top="0.370138888888889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25.41"/>
    <col collapsed="false" customWidth="true" hidden="false" outlineLevel="0" max="10" min="10" style="0" width="14.28"/>
    <col collapsed="false" customWidth="true" hidden="false" outlineLevel="0" max="11" min="11" style="0" width="14.56"/>
    <col collapsed="false" customWidth="true" hidden="false" outlineLevel="0" max="12" min="12" style="1" width="0.99"/>
    <col collapsed="false" customWidth="true" hidden="true" outlineLevel="0" max="13" min="13" style="2" width="14.85"/>
    <col collapsed="false" customWidth="true" hidden="false" outlineLevel="0" max="14" min="14" style="2" width="2.56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64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1"/>
      <c r="J10" s="13"/>
      <c r="K10" s="37" t="n">
        <v>36525</v>
      </c>
      <c r="L10" s="0"/>
      <c r="M10" s="37" t="n">
        <v>36515</v>
      </c>
      <c r="N10" s="37"/>
      <c r="O10" s="37" t="n">
        <v>36580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J11" s="20"/>
      <c r="K11" s="23" t="n">
        <v>-308146</v>
      </c>
      <c r="L11" s="0"/>
      <c r="M11" s="23" t="n">
        <v>-308146</v>
      </c>
      <c r="N11" s="23"/>
      <c r="O11" s="23" t="n">
        <v>-308146</v>
      </c>
      <c r="Q11" s="10" t="n">
        <f aca="false">O11-K11</f>
        <v>0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J12" s="20"/>
      <c r="K12" s="23" t="n">
        <v>-8298592</v>
      </c>
      <c r="L12" s="0"/>
      <c r="M12" s="23" t="n">
        <v>-8298592</v>
      </c>
      <c r="N12" s="23"/>
      <c r="O12" s="23" t="n">
        <v>-8298592</v>
      </c>
      <c r="Q12" s="10" t="n">
        <f aca="false">O12-K12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J13" s="20"/>
      <c r="K13" s="23" t="n">
        <v>-32639994</v>
      </c>
      <c r="L13" s="0"/>
      <c r="M13" s="23" t="n">
        <v>-32802323</v>
      </c>
      <c r="N13" s="23"/>
      <c r="O13" s="23" t="n">
        <v>-12639994</v>
      </c>
      <c r="Q13" s="10" t="n">
        <f aca="false">O13-K13</f>
        <v>20000000</v>
      </c>
    </row>
    <row r="14" customFormat="false" ht="18" hidden="false" customHeight="true" outlineLevel="0" collapsed="false">
      <c r="A14" s="49" t="s">
        <v>60</v>
      </c>
      <c r="C14" s="18"/>
      <c r="D14" s="9"/>
      <c r="E14" s="9"/>
      <c r="F14" s="9"/>
      <c r="G14" s="19"/>
      <c r="H14" s="9"/>
      <c r="J14" s="20"/>
      <c r="K14" s="50" t="n">
        <f aca="false">SUM(K11:K13)</f>
        <v>-41246732</v>
      </c>
      <c r="L14" s="0"/>
      <c r="M14" s="23"/>
      <c r="N14" s="23"/>
      <c r="O14" s="50" t="n">
        <f aca="false">SUM(O11:O13)</f>
        <v>-21246732</v>
      </c>
      <c r="Q14" s="56" t="n">
        <f aca="false">SUM(Q11:Q13)</f>
        <v>20000000</v>
      </c>
    </row>
    <row r="15" customFormat="false" ht="18" hidden="false" customHeight="true" outlineLevel="0" collapsed="false">
      <c r="A15" s="17"/>
      <c r="C15" s="18"/>
      <c r="D15" s="9"/>
      <c r="E15" s="9"/>
      <c r="F15" s="9"/>
      <c r="G15" s="19"/>
      <c r="H15" s="9"/>
      <c r="J15" s="20"/>
      <c r="K15" s="21"/>
      <c r="L15" s="0"/>
      <c r="M15" s="23"/>
      <c r="N15" s="23"/>
      <c r="O15" s="23"/>
    </row>
    <row r="16" customFormat="false" ht="18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J16" s="20"/>
      <c r="K16" s="21" t="n">
        <v>-6512852</v>
      </c>
      <c r="L16" s="0"/>
      <c r="M16" s="23" t="n">
        <v>-7066522</v>
      </c>
      <c r="N16" s="23"/>
      <c r="O16" s="23" t="n">
        <v>-2236105</v>
      </c>
      <c r="Q16" s="10" t="n">
        <f aca="false">O16-K16</f>
        <v>4276747</v>
      </c>
    </row>
    <row r="17" customFormat="false" ht="18" hidden="false" customHeight="true" outlineLevel="0" collapsed="false">
      <c r="A17" s="17" t="s">
        <v>11</v>
      </c>
      <c r="C17" s="18"/>
      <c r="D17" s="9"/>
      <c r="E17" s="9"/>
      <c r="F17" s="9"/>
      <c r="G17" s="19"/>
      <c r="H17" s="9"/>
      <c r="J17" s="20"/>
      <c r="K17" s="21" t="n">
        <v>-88018</v>
      </c>
      <c r="L17" s="0"/>
      <c r="M17" s="23" t="n">
        <v>-88018</v>
      </c>
      <c r="N17" s="23"/>
      <c r="O17" s="23" t="n">
        <v>-88018</v>
      </c>
      <c r="Q17" s="10" t="n">
        <f aca="false">O17-K17</f>
        <v>0</v>
      </c>
    </row>
    <row r="18" customFormat="false" ht="18" hidden="false" customHeight="true" outlineLevel="0" collapsed="false">
      <c r="A18" s="17" t="s">
        <v>45</v>
      </c>
      <c r="C18" s="18"/>
      <c r="D18" s="9"/>
      <c r="E18" s="9"/>
      <c r="F18" s="9"/>
      <c r="G18" s="19"/>
      <c r="H18" s="9"/>
      <c r="J18" s="20"/>
      <c r="K18" s="21" t="n">
        <v>0</v>
      </c>
      <c r="L18" s="0"/>
      <c r="M18" s="23" t="n">
        <v>0</v>
      </c>
      <c r="N18" s="23"/>
      <c r="O18" s="23" t="n">
        <v>0</v>
      </c>
      <c r="Q18" s="10" t="n">
        <f aca="false">O18-K18</f>
        <v>0</v>
      </c>
    </row>
    <row r="19" customFormat="false" ht="18" hidden="false" customHeight="true" outlineLevel="0" collapsed="false">
      <c r="A19" s="17" t="s">
        <v>12</v>
      </c>
      <c r="C19" s="18"/>
      <c r="D19" s="9"/>
      <c r="E19" s="9"/>
      <c r="F19" s="9"/>
      <c r="G19" s="19"/>
      <c r="H19" s="9"/>
      <c r="J19" s="20"/>
      <c r="K19" s="21" t="n">
        <v>-95753</v>
      </c>
      <c r="L19" s="0"/>
      <c r="M19" s="23" t="n">
        <v>-95753</v>
      </c>
      <c r="N19" s="23"/>
      <c r="O19" s="23" t="n">
        <v>-95753</v>
      </c>
      <c r="Q19" s="10" t="n">
        <f aca="false">O19-K19</f>
        <v>0</v>
      </c>
    </row>
    <row r="20" customFormat="false" ht="18" hidden="false" customHeight="true" outlineLevel="0" collapsed="false">
      <c r="A20" s="17" t="s">
        <v>14</v>
      </c>
      <c r="C20" s="18"/>
      <c r="D20" s="9"/>
      <c r="E20" s="9"/>
      <c r="F20" s="9"/>
      <c r="G20" s="19"/>
      <c r="H20" s="9"/>
      <c r="J20" s="20"/>
      <c r="K20" s="21" t="n">
        <v>-4900</v>
      </c>
      <c r="L20" s="0"/>
      <c r="M20" s="23" t="n">
        <v>-4900</v>
      </c>
      <c r="N20" s="23"/>
      <c r="O20" s="23" t="n">
        <v>-4900</v>
      </c>
      <c r="Q20" s="10" t="n">
        <f aca="false">O20-K20</f>
        <v>0</v>
      </c>
    </row>
    <row r="21" customFormat="false" ht="18" hidden="false" customHeight="true" outlineLevel="0" collapsed="false">
      <c r="A21" s="17" t="s">
        <v>15</v>
      </c>
      <c r="C21" s="18"/>
      <c r="D21" s="9"/>
      <c r="E21" s="9"/>
      <c r="F21" s="9"/>
      <c r="G21" s="19"/>
      <c r="H21" s="9"/>
      <c r="J21" s="20"/>
      <c r="K21" s="21" t="n">
        <v>-265000</v>
      </c>
      <c r="L21" s="0"/>
      <c r="M21" s="23" t="n">
        <v>-265000</v>
      </c>
      <c r="N21" s="23"/>
      <c r="O21" s="23" t="n">
        <v>-265000</v>
      </c>
      <c r="Q21" s="10" t="n">
        <f aca="false">O21-K21</f>
        <v>0</v>
      </c>
    </row>
    <row r="22" customFormat="false" ht="18" hidden="false" customHeight="true" outlineLevel="0" collapsed="false">
      <c r="A22" s="17" t="s">
        <v>46</v>
      </c>
      <c r="C22" s="18"/>
      <c r="D22" s="9"/>
      <c r="E22" s="9"/>
      <c r="F22" s="9"/>
      <c r="G22" s="19"/>
      <c r="H22" s="9"/>
      <c r="J22" s="20"/>
      <c r="K22" s="21" t="n">
        <v>-4573700</v>
      </c>
      <c r="L22" s="0"/>
      <c r="M22" s="23" t="n">
        <v>-2215384</v>
      </c>
      <c r="N22" s="23"/>
      <c r="O22" s="23" t="n">
        <v>0</v>
      </c>
      <c r="Q22" s="10" t="n">
        <f aca="false">O22-K22</f>
        <v>4573700</v>
      </c>
    </row>
    <row r="23" customFormat="false" ht="18" hidden="false" customHeight="true" outlineLevel="0" collapsed="false">
      <c r="A23" s="49" t="s">
        <v>61</v>
      </c>
      <c r="C23" s="18"/>
      <c r="D23" s="9"/>
      <c r="E23" s="9"/>
      <c r="F23" s="9"/>
      <c r="G23" s="19"/>
      <c r="H23" s="9"/>
      <c r="J23" s="20"/>
      <c r="K23" s="51" t="n">
        <f aca="false">SUM(K16:K22)</f>
        <v>-11540223</v>
      </c>
      <c r="L23" s="0"/>
      <c r="M23" s="23"/>
      <c r="N23" s="23"/>
      <c r="O23" s="50" t="n">
        <f aca="false">SUM(O16:O22)</f>
        <v>-2689776</v>
      </c>
      <c r="Q23" s="56" t="n">
        <f aca="false">SUM(Q16:Q22)</f>
        <v>8850447</v>
      </c>
    </row>
    <row r="24" customFormat="false" ht="18" hidden="false" customHeight="true" outlineLevel="0" collapsed="false">
      <c r="A24" s="17"/>
      <c r="C24" s="18"/>
      <c r="D24" s="9"/>
      <c r="E24" s="9"/>
      <c r="F24" s="9"/>
      <c r="G24" s="19"/>
      <c r="H24" s="9"/>
      <c r="J24" s="20"/>
      <c r="K24" s="21"/>
      <c r="L24" s="0"/>
      <c r="M24" s="23"/>
      <c r="N24" s="23"/>
      <c r="O24" s="23"/>
    </row>
    <row r="25" customFormat="false" ht="18" hidden="false" customHeight="true" outlineLevel="0" collapsed="false">
      <c r="A25" s="17" t="s">
        <v>18</v>
      </c>
      <c r="C25" s="18"/>
      <c r="D25" s="9"/>
      <c r="E25" s="9"/>
      <c r="F25" s="9"/>
      <c r="G25" s="19"/>
      <c r="H25" s="9"/>
      <c r="J25" s="20"/>
      <c r="K25" s="21" t="n">
        <v>-146000</v>
      </c>
      <c r="L25" s="0"/>
      <c r="M25" s="23" t="n">
        <v>-146000</v>
      </c>
      <c r="N25" s="23"/>
      <c r="O25" s="23" t="n">
        <v>-146000</v>
      </c>
      <c r="Q25" s="10" t="n">
        <f aca="false">O25-K25</f>
        <v>0</v>
      </c>
    </row>
    <row r="26" customFormat="false" ht="18" hidden="false" customHeight="true" outlineLevel="0" collapsed="false">
      <c r="A26" s="17" t="s">
        <v>47</v>
      </c>
      <c r="C26" s="18"/>
      <c r="D26" s="9"/>
      <c r="E26" s="9"/>
      <c r="F26" s="9"/>
      <c r="G26" s="19"/>
      <c r="H26" s="9"/>
      <c r="J26" s="20"/>
      <c r="K26" s="21" t="n">
        <v>-128000</v>
      </c>
      <c r="L26" s="0"/>
      <c r="M26" s="23" t="n">
        <v>-80000</v>
      </c>
      <c r="N26" s="23"/>
      <c r="O26" s="23" t="n">
        <v>-90000</v>
      </c>
      <c r="Q26" s="10" t="n">
        <f aca="false">O26-K26</f>
        <v>38000</v>
      </c>
    </row>
    <row r="27" customFormat="false" ht="18" hidden="false" customHeight="true" outlineLevel="0" collapsed="false">
      <c r="A27" s="17" t="s">
        <v>48</v>
      </c>
      <c r="C27" s="18"/>
      <c r="D27" s="9"/>
      <c r="E27" s="9"/>
      <c r="F27" s="9"/>
      <c r="G27" s="19"/>
      <c r="H27" s="9"/>
      <c r="J27" s="20"/>
      <c r="K27" s="21" t="n">
        <v>-10000</v>
      </c>
      <c r="L27" s="0"/>
      <c r="M27" s="23" t="n">
        <v>-61000</v>
      </c>
      <c r="N27" s="23"/>
      <c r="O27" s="23" t="n">
        <v>-148077</v>
      </c>
      <c r="Q27" s="10" t="n">
        <f aca="false">O27-K27</f>
        <v>-138077</v>
      </c>
    </row>
    <row r="28" customFormat="false" ht="18" hidden="false" customHeight="true" outlineLevel="0" collapsed="false">
      <c r="A28" s="17" t="s">
        <v>20</v>
      </c>
      <c r="C28" s="18"/>
      <c r="D28" s="9"/>
      <c r="E28" s="9"/>
      <c r="F28" s="9"/>
      <c r="G28" s="19"/>
      <c r="H28" s="9"/>
      <c r="J28" s="20"/>
      <c r="K28" s="21" t="n">
        <v>-461332</v>
      </c>
      <c r="L28" s="0"/>
      <c r="M28" s="23" t="n">
        <v>-478069</v>
      </c>
      <c r="N28" s="23"/>
      <c r="O28" s="23" t="n">
        <v>-446312</v>
      </c>
      <c r="Q28" s="10" t="n">
        <f aca="false">O28-K28</f>
        <v>15020</v>
      </c>
    </row>
    <row r="29" customFormat="false" ht="18" hidden="false" customHeight="true" outlineLevel="0" collapsed="false">
      <c r="A29" s="17" t="s">
        <v>21</v>
      </c>
      <c r="C29" s="18"/>
      <c r="D29" s="9"/>
      <c r="E29" s="9"/>
      <c r="F29" s="9"/>
      <c r="G29" s="19"/>
      <c r="H29" s="9"/>
      <c r="J29" s="20"/>
      <c r="K29" s="21" t="n">
        <v>-731000</v>
      </c>
      <c r="L29" s="0"/>
      <c r="M29" s="23" t="n">
        <v>-753000</v>
      </c>
      <c r="N29" s="23"/>
      <c r="O29" s="23" t="n">
        <v>-262000</v>
      </c>
      <c r="Q29" s="10" t="n">
        <f aca="false">O29-K29</f>
        <v>469000</v>
      </c>
    </row>
    <row r="30" customFormat="false" ht="18" hidden="false" customHeight="true" outlineLevel="0" collapsed="false">
      <c r="A30" s="17" t="s">
        <v>49</v>
      </c>
      <c r="C30" s="18"/>
      <c r="D30" s="9"/>
      <c r="E30" s="9"/>
      <c r="F30" s="9"/>
      <c r="G30" s="19"/>
      <c r="H30" s="9"/>
      <c r="J30" s="20"/>
      <c r="K30" s="21" t="n">
        <v>-500345</v>
      </c>
      <c r="L30" s="0"/>
      <c r="M30" s="23" t="n">
        <v>-500345</v>
      </c>
      <c r="N30" s="23"/>
      <c r="O30" s="23" t="n">
        <v>-500345</v>
      </c>
      <c r="Q30" s="10" t="n">
        <f aca="false">O30-K30</f>
        <v>0</v>
      </c>
    </row>
    <row r="31" customFormat="false" ht="18" hidden="false" customHeight="true" outlineLevel="0" collapsed="false">
      <c r="A31" s="17" t="s">
        <v>23</v>
      </c>
      <c r="C31" s="18"/>
      <c r="D31" s="9"/>
      <c r="E31" s="9"/>
      <c r="F31" s="9"/>
      <c r="G31" s="19"/>
      <c r="H31" s="9"/>
      <c r="J31" s="20"/>
      <c r="K31" s="21" t="n">
        <v>-871020</v>
      </c>
      <c r="L31" s="0"/>
      <c r="M31" s="23" t="n">
        <v>-871020</v>
      </c>
      <c r="N31" s="23"/>
      <c r="O31" s="23" t="n">
        <v>-871020</v>
      </c>
      <c r="Q31" s="10" t="n">
        <f aca="false">O31-K31</f>
        <v>0</v>
      </c>
    </row>
    <row r="32" customFormat="false" ht="18" hidden="true" customHeight="true" outlineLevel="0" collapsed="false">
      <c r="A32" s="17" t="s">
        <v>24</v>
      </c>
      <c r="C32" s="18"/>
      <c r="D32" s="9"/>
      <c r="E32" s="9"/>
      <c r="F32" s="9"/>
      <c r="G32" s="19"/>
      <c r="H32" s="9"/>
      <c r="J32" s="20"/>
      <c r="K32" s="21"/>
      <c r="L32" s="0"/>
      <c r="M32" s="23"/>
      <c r="N32" s="23"/>
      <c r="O32" s="23"/>
      <c r="Q32" s="10" t="n">
        <f aca="false">O32-K32</f>
        <v>0</v>
      </c>
    </row>
    <row r="33" customFormat="false" ht="18" hidden="true" customHeight="true" outlineLevel="0" collapsed="false">
      <c r="A33" s="17" t="s">
        <v>25</v>
      </c>
      <c r="C33" s="18"/>
      <c r="D33" s="9"/>
      <c r="E33" s="9"/>
      <c r="F33" s="9"/>
      <c r="G33" s="19"/>
      <c r="H33" s="9"/>
      <c r="J33" s="20"/>
      <c r="K33" s="21"/>
      <c r="L33" s="0"/>
      <c r="M33" s="23"/>
      <c r="N33" s="23"/>
      <c r="O33" s="23"/>
      <c r="Q33" s="10" t="n">
        <f aca="false">O33-K33</f>
        <v>0</v>
      </c>
    </row>
    <row r="34" customFormat="false" ht="18" hidden="true" customHeight="true" outlineLevel="0" collapsed="false">
      <c r="A34" s="17" t="s">
        <v>26</v>
      </c>
      <c r="C34" s="18"/>
      <c r="D34" s="9"/>
      <c r="E34" s="9"/>
      <c r="F34" s="9"/>
      <c r="G34" s="19"/>
      <c r="H34" s="9"/>
      <c r="J34" s="20"/>
      <c r="K34" s="21"/>
      <c r="L34" s="0"/>
      <c r="M34" s="23"/>
      <c r="N34" s="23"/>
      <c r="O34" s="23"/>
      <c r="Q34" s="10" t="n">
        <f aca="false">O34-K34</f>
        <v>0</v>
      </c>
    </row>
    <row r="35" customFormat="false" ht="18" hidden="true" customHeight="true" outlineLevel="0" collapsed="false">
      <c r="A35" s="17" t="s">
        <v>27</v>
      </c>
      <c r="C35" s="18"/>
      <c r="D35" s="9"/>
      <c r="E35" s="9"/>
      <c r="F35" s="9"/>
      <c r="G35" s="19"/>
      <c r="H35" s="9"/>
      <c r="J35" s="20"/>
      <c r="K35" s="21"/>
      <c r="L35" s="0"/>
      <c r="M35" s="23"/>
      <c r="N35" s="23"/>
      <c r="O35" s="23"/>
      <c r="Q35" s="10" t="n">
        <f aca="false">O35-K35</f>
        <v>0</v>
      </c>
    </row>
    <row r="36" customFormat="false" ht="18" hidden="false" customHeight="true" outlineLevel="0" collapsed="false">
      <c r="A36" s="17" t="s">
        <v>41</v>
      </c>
      <c r="G36" s="25"/>
      <c r="H36" s="9"/>
      <c r="J36" s="20"/>
      <c r="K36" s="26" t="n">
        <v>-114000</v>
      </c>
      <c r="L36" s="0"/>
      <c r="M36" s="23" t="n">
        <v>-150000</v>
      </c>
      <c r="N36" s="23"/>
      <c r="O36" s="23" t="n">
        <v>-211000</v>
      </c>
      <c r="Q36" s="10" t="n">
        <f aca="false">O36-K36</f>
        <v>-97000</v>
      </c>
    </row>
    <row r="37" customFormat="false" ht="18" hidden="false" customHeight="true" outlineLevel="0" collapsed="false">
      <c r="A37" s="49" t="s">
        <v>65</v>
      </c>
      <c r="G37" s="25"/>
      <c r="H37" s="9"/>
      <c r="J37" s="20"/>
      <c r="K37" s="50" t="n">
        <f aca="false">SUM(K25:K36)</f>
        <v>-2961697</v>
      </c>
      <c r="L37" s="0"/>
      <c r="M37" s="23"/>
      <c r="N37" s="23"/>
      <c r="O37" s="50" t="n">
        <f aca="false">SUM(O25:O36)</f>
        <v>-2674754</v>
      </c>
      <c r="Q37" s="56" t="n">
        <f aca="false">SUM(Q25:Q36)</f>
        <v>286943</v>
      </c>
    </row>
    <row r="38" customFormat="false" ht="18" hidden="false" customHeight="true" outlineLevel="0" collapsed="false">
      <c r="A38" s="17"/>
      <c r="C38" s="18"/>
      <c r="D38" s="9"/>
      <c r="E38" s="9"/>
      <c r="F38" s="9"/>
      <c r="G38" s="19"/>
      <c r="H38" s="9"/>
      <c r="J38" s="20"/>
      <c r="K38" s="21"/>
      <c r="L38" s="0"/>
      <c r="M38" s="23"/>
      <c r="N38" s="23"/>
      <c r="O38" s="23"/>
    </row>
    <row r="39" customFormat="false" ht="18" hidden="false" customHeight="true" outlineLevel="0" collapsed="false">
      <c r="A39" s="17" t="s">
        <v>32</v>
      </c>
      <c r="C39" s="18"/>
      <c r="D39" s="9"/>
      <c r="E39" s="9"/>
      <c r="F39" s="9"/>
      <c r="G39" s="19"/>
      <c r="H39" s="9"/>
      <c r="J39" s="20"/>
      <c r="K39" s="21" t="n">
        <v>-3169056</v>
      </c>
      <c r="L39" s="0"/>
      <c r="M39" s="23" t="n">
        <v>-4291827</v>
      </c>
      <c r="N39" s="23"/>
      <c r="O39" s="23" t="n">
        <v>-2798951</v>
      </c>
      <c r="Q39" s="10" t="n">
        <f aca="false">O39-K39</f>
        <v>370105</v>
      </c>
    </row>
    <row r="40" customFormat="false" ht="18" hidden="false" customHeight="true" outlineLevel="0" collapsed="false">
      <c r="A40" s="17" t="s">
        <v>28</v>
      </c>
      <c r="C40" s="18"/>
      <c r="D40" s="9"/>
      <c r="E40" s="9"/>
      <c r="F40" s="9"/>
      <c r="G40" s="19"/>
      <c r="H40" s="9"/>
      <c r="J40" s="20"/>
      <c r="K40" s="21" t="n">
        <v>-200000</v>
      </c>
      <c r="L40" s="0"/>
      <c r="M40" s="23" t="n">
        <v>-2000000</v>
      </c>
      <c r="N40" s="23"/>
      <c r="O40" s="23" t="n">
        <v>-1000000</v>
      </c>
      <c r="Q40" s="10" t="n">
        <f aca="false">O40-K40</f>
        <v>-800000</v>
      </c>
    </row>
    <row r="41" customFormat="false" ht="18" hidden="false" customHeight="true" outlineLevel="0" collapsed="false">
      <c r="A41" s="17" t="s">
        <v>29</v>
      </c>
      <c r="C41" s="18"/>
      <c r="D41" s="9"/>
      <c r="E41" s="9"/>
      <c r="F41" s="9"/>
      <c r="G41" s="19"/>
      <c r="H41" s="9"/>
      <c r="J41" s="20"/>
      <c r="K41" s="21" t="n">
        <v>-336308</v>
      </c>
      <c r="L41" s="0"/>
      <c r="M41" s="23" t="n">
        <v>-336308</v>
      </c>
      <c r="N41" s="23"/>
      <c r="O41" s="23" t="n">
        <v>-336308</v>
      </c>
      <c r="Q41" s="10" t="n">
        <f aca="false">O41-K41</f>
        <v>0</v>
      </c>
    </row>
    <row r="42" customFormat="false" ht="18" hidden="false" customHeight="true" outlineLevel="0" collapsed="false">
      <c r="A42" s="17" t="s">
        <v>31</v>
      </c>
      <c r="C42" s="18"/>
      <c r="D42" s="9"/>
      <c r="E42" s="9"/>
      <c r="F42" s="9"/>
      <c r="G42" s="19"/>
      <c r="H42" s="9"/>
      <c r="J42" s="20"/>
      <c r="K42" s="21" t="n">
        <v>-85805</v>
      </c>
      <c r="L42" s="0"/>
      <c r="M42" s="23" t="n">
        <v>-85805</v>
      </c>
      <c r="N42" s="23"/>
      <c r="O42" s="23" t="n">
        <v>-85805</v>
      </c>
      <c r="Q42" s="10" t="n">
        <f aca="false">O42-K42</f>
        <v>0</v>
      </c>
    </row>
    <row r="43" customFormat="false" ht="18" hidden="false" customHeight="true" outlineLevel="0" collapsed="false">
      <c r="A43" s="17" t="s">
        <v>33</v>
      </c>
      <c r="C43" s="18"/>
      <c r="D43" s="9"/>
      <c r="E43" s="9"/>
      <c r="F43" s="9"/>
      <c r="G43" s="19"/>
      <c r="H43" s="9"/>
      <c r="J43" s="20"/>
      <c r="K43" s="21" t="n">
        <v>-139999</v>
      </c>
      <c r="L43" s="0"/>
      <c r="M43" s="23" t="n">
        <v>-139999</v>
      </c>
      <c r="N43" s="23"/>
      <c r="O43" s="23" t="n">
        <v>-139999</v>
      </c>
      <c r="Q43" s="10" t="n">
        <f aca="false">O43-K43</f>
        <v>0</v>
      </c>
    </row>
    <row r="44" customFormat="false" ht="18" hidden="false" customHeight="true" outlineLevel="0" collapsed="false">
      <c r="A44" s="17" t="s">
        <v>66</v>
      </c>
      <c r="C44" s="18"/>
      <c r="D44" s="9"/>
      <c r="E44" s="9"/>
      <c r="F44" s="9"/>
      <c r="G44" s="19"/>
      <c r="H44" s="9"/>
      <c r="J44" s="20"/>
      <c r="K44" s="21" t="n">
        <v>0</v>
      </c>
      <c r="L44" s="0"/>
      <c r="M44" s="23"/>
      <c r="N44" s="23"/>
      <c r="O44" s="23" t="n">
        <v>0</v>
      </c>
      <c r="Q44" s="10" t="n">
        <f aca="false">O44-K44</f>
        <v>0</v>
      </c>
    </row>
    <row r="45" customFormat="false" ht="18" hidden="false" customHeight="true" outlineLevel="0" collapsed="false">
      <c r="A45" s="49" t="s">
        <v>67</v>
      </c>
      <c r="C45" s="18"/>
      <c r="D45" s="9"/>
      <c r="E45" s="9"/>
      <c r="F45" s="9"/>
      <c r="G45" s="19"/>
      <c r="H45" s="9"/>
      <c r="J45" s="20"/>
      <c r="K45" s="51" t="n">
        <f aca="false">SUM(K39:K44)</f>
        <v>-3931168</v>
      </c>
      <c r="L45" s="0"/>
      <c r="M45" s="23"/>
      <c r="N45" s="23"/>
      <c r="O45" s="50" t="n">
        <f aca="false">SUM(O39:O44)</f>
        <v>-4361063</v>
      </c>
      <c r="Q45" s="56" t="n">
        <f aca="false">SUM(Q39:Q44)</f>
        <v>-429895</v>
      </c>
    </row>
    <row r="46" customFormat="false" ht="18" hidden="false" customHeight="true" outlineLevel="0" collapsed="false">
      <c r="A46" s="17"/>
      <c r="C46" s="18"/>
      <c r="D46" s="9"/>
      <c r="E46" s="9"/>
      <c r="F46" s="9"/>
      <c r="G46" s="19"/>
      <c r="H46" s="9"/>
      <c r="J46" s="20"/>
      <c r="K46" s="21"/>
      <c r="L46" s="0"/>
      <c r="M46" s="23"/>
      <c r="N46" s="23"/>
      <c r="O46" s="23"/>
    </row>
    <row r="47" customFormat="false" ht="18" hidden="false" customHeight="true" outlineLevel="0" collapsed="false">
      <c r="A47" s="17" t="s">
        <v>34</v>
      </c>
      <c r="G47" s="25"/>
      <c r="H47" s="9"/>
      <c r="J47" s="20"/>
      <c r="K47" s="23" t="n">
        <v>-13127000</v>
      </c>
      <c r="L47" s="0"/>
      <c r="M47" s="23" t="n">
        <v>-14871000</v>
      </c>
      <c r="N47" s="23"/>
      <c r="O47" s="23" t="n">
        <v>-10701000</v>
      </c>
      <c r="Q47" s="10" t="n">
        <f aca="false">O47-K47</f>
        <v>2426000</v>
      </c>
    </row>
    <row r="48" customFormat="false" ht="18" hidden="false" customHeight="true" outlineLevel="0" collapsed="false">
      <c r="A48" s="17" t="s">
        <v>50</v>
      </c>
      <c r="G48" s="25"/>
      <c r="H48" s="9"/>
      <c r="J48" s="20"/>
      <c r="K48" s="23" t="n">
        <v>-883000</v>
      </c>
      <c r="L48" s="0"/>
      <c r="M48" s="23" t="n">
        <v>-561000</v>
      </c>
      <c r="N48" s="23"/>
      <c r="O48" s="23" t="n">
        <v>-709000</v>
      </c>
      <c r="Q48" s="10" t="n">
        <f aca="false">O48-K48</f>
        <v>174000</v>
      </c>
    </row>
    <row r="49" customFormat="false" ht="18" hidden="false" customHeight="true" outlineLevel="0" collapsed="false">
      <c r="A49" s="17" t="s">
        <v>36</v>
      </c>
      <c r="G49" s="25"/>
      <c r="H49" s="9"/>
      <c r="J49" s="20"/>
      <c r="K49" s="23" t="n">
        <v>-35239000</v>
      </c>
      <c r="L49" s="0"/>
      <c r="M49" s="23" t="n">
        <v>-37464000</v>
      </c>
      <c r="N49" s="23"/>
      <c r="O49" s="23" t="n">
        <v>-35109000</v>
      </c>
      <c r="Q49" s="10" t="n">
        <f aca="false">O49-K49</f>
        <v>130000</v>
      </c>
    </row>
    <row r="50" customFormat="false" ht="18" hidden="false" customHeight="true" outlineLevel="0" collapsed="false">
      <c r="A50" s="17" t="s">
        <v>37</v>
      </c>
      <c r="G50" s="25"/>
      <c r="H50" s="9"/>
      <c r="J50" s="20"/>
      <c r="K50" s="23" t="n">
        <v>-2044000</v>
      </c>
      <c r="L50" s="0"/>
      <c r="M50" s="23" t="n">
        <v>-1734000</v>
      </c>
      <c r="N50" s="23"/>
      <c r="O50" s="23" t="n">
        <v>-1510000</v>
      </c>
      <c r="Q50" s="10" t="n">
        <f aca="false">O50-K50</f>
        <v>534000</v>
      </c>
    </row>
    <row r="51" customFormat="false" ht="18" hidden="false" customHeight="true" outlineLevel="0" collapsed="false">
      <c r="A51" s="17" t="s">
        <v>38</v>
      </c>
      <c r="G51" s="25"/>
      <c r="H51" s="9"/>
      <c r="J51" s="20"/>
      <c r="K51" s="23" t="n">
        <v>-1324000</v>
      </c>
      <c r="L51" s="0"/>
      <c r="M51" s="23" t="n">
        <v>-1333000</v>
      </c>
      <c r="N51" s="23"/>
      <c r="O51" s="23" t="n">
        <v>-683000</v>
      </c>
      <c r="Q51" s="10" t="n">
        <f aca="false">O51-K51</f>
        <v>641000</v>
      </c>
    </row>
    <row r="52" customFormat="false" ht="18" hidden="false" customHeight="true" outlineLevel="0" collapsed="false">
      <c r="A52" s="17" t="s">
        <v>51</v>
      </c>
      <c r="G52" s="25"/>
      <c r="H52" s="9"/>
      <c r="J52" s="20"/>
      <c r="K52" s="23" t="n">
        <v>-1211000</v>
      </c>
      <c r="L52" s="0"/>
      <c r="M52" s="23" t="n">
        <v>-1199000</v>
      </c>
      <c r="N52" s="23"/>
      <c r="O52" s="23" t="n">
        <v>-2173000</v>
      </c>
      <c r="Q52" s="10" t="n">
        <f aca="false">O52-K52</f>
        <v>-962000</v>
      </c>
    </row>
    <row r="53" customFormat="false" ht="18" hidden="true" customHeight="true" outlineLevel="0" collapsed="false">
      <c r="A53" s="17" t="s">
        <v>39</v>
      </c>
      <c r="G53" s="25"/>
      <c r="H53" s="9"/>
      <c r="J53" s="20"/>
      <c r="K53" s="23"/>
      <c r="L53" s="0"/>
      <c r="M53" s="23"/>
      <c r="N53" s="23"/>
      <c r="O53" s="23"/>
      <c r="P53" s="0" t="s">
        <v>52</v>
      </c>
      <c r="Q53" s="10" t="n">
        <f aca="false">O53-K53</f>
        <v>0</v>
      </c>
    </row>
    <row r="54" customFormat="false" ht="18" hidden="false" customHeight="true" outlineLevel="0" collapsed="false">
      <c r="A54" s="17" t="s">
        <v>40</v>
      </c>
      <c r="G54" s="25"/>
      <c r="H54" s="9"/>
      <c r="J54" s="20"/>
      <c r="K54" s="26" t="n">
        <v>-3484000</v>
      </c>
      <c r="L54" s="0"/>
      <c r="M54" s="23" t="n">
        <v>-3450000</v>
      </c>
      <c r="N54" s="23"/>
      <c r="O54" s="23" t="n">
        <v>-3485000</v>
      </c>
      <c r="Q54" s="10" t="n">
        <f aca="false">O54-K54</f>
        <v>-1000</v>
      </c>
    </row>
    <row r="55" customFormat="false" ht="18" hidden="false" customHeight="true" outlineLevel="0" collapsed="false">
      <c r="A55" s="17" t="s">
        <v>53</v>
      </c>
      <c r="G55" s="25"/>
      <c r="H55" s="9"/>
      <c r="J55" s="20"/>
      <c r="K55" s="26" t="n">
        <v>0</v>
      </c>
      <c r="L55" s="0"/>
      <c r="M55" s="23" t="n">
        <v>0</v>
      </c>
      <c r="N55" s="23"/>
      <c r="O55" s="23" t="n">
        <v>0</v>
      </c>
      <c r="Q55" s="10" t="n">
        <f aca="false">O55-K55</f>
        <v>0</v>
      </c>
    </row>
    <row r="56" customFormat="false" ht="18" hidden="false" customHeight="true" outlineLevel="0" collapsed="false">
      <c r="A56" s="49" t="s">
        <v>68</v>
      </c>
      <c r="G56" s="25"/>
      <c r="H56" s="9"/>
      <c r="J56" s="20"/>
      <c r="K56" s="50" t="n">
        <f aca="false">SUM(K47:K55)</f>
        <v>-57312000</v>
      </c>
      <c r="L56" s="0"/>
      <c r="M56" s="23"/>
      <c r="N56" s="23"/>
      <c r="O56" s="50" t="n">
        <f aca="false">SUM(O47:O55)</f>
        <v>-54370000</v>
      </c>
      <c r="Q56" s="56" t="n">
        <f aca="false">SUM(Q47:Q55)</f>
        <v>2942000</v>
      </c>
    </row>
    <row r="57" customFormat="false" ht="18" hidden="false" customHeight="true" outlineLevel="0" collapsed="false">
      <c r="A57" s="17"/>
      <c r="G57" s="25"/>
      <c r="H57" s="9"/>
      <c r="J57" s="20"/>
      <c r="K57" s="26"/>
      <c r="L57" s="0"/>
      <c r="M57" s="23"/>
      <c r="N57" s="23"/>
      <c r="O57" s="23"/>
    </row>
    <row r="58" customFormat="false" ht="18" hidden="false" customHeight="true" outlineLevel="0" collapsed="false">
      <c r="A58" s="17" t="s">
        <v>54</v>
      </c>
      <c r="G58" s="25"/>
      <c r="H58" s="9"/>
      <c r="J58" s="20"/>
      <c r="K58" s="26" t="n">
        <v>-346867</v>
      </c>
      <c r="L58" s="0"/>
      <c r="M58" s="23" t="n">
        <v>-327046</v>
      </c>
      <c r="N58" s="23"/>
      <c r="O58" s="23" t="n">
        <v>-226855</v>
      </c>
      <c r="Q58" s="10" t="n">
        <f aca="false">O58-K58</f>
        <v>120012</v>
      </c>
    </row>
    <row r="59" customFormat="false" ht="18" hidden="false" customHeight="true" outlineLevel="0" collapsed="false">
      <c r="A59" s="17"/>
      <c r="G59" s="25"/>
      <c r="H59" s="9"/>
      <c r="J59" s="20"/>
      <c r="K59" s="26"/>
      <c r="L59" s="0"/>
      <c r="M59" s="23"/>
      <c r="N59" s="23"/>
      <c r="O59" s="23"/>
    </row>
    <row r="60" customFormat="false" ht="18" hidden="false" customHeight="true" outlineLevel="0" collapsed="false">
      <c r="A60" s="17" t="s">
        <v>55</v>
      </c>
      <c r="G60" s="25"/>
      <c r="H60" s="9"/>
      <c r="J60" s="20"/>
      <c r="K60" s="26" t="n">
        <v>-1000000</v>
      </c>
      <c r="L60" s="0"/>
      <c r="M60" s="23" t="n">
        <v>-1000000</v>
      </c>
      <c r="N60" s="23"/>
      <c r="O60" s="23" t="n">
        <v>-1000000</v>
      </c>
      <c r="Q60" s="10" t="n">
        <f aca="false">O60-K60</f>
        <v>0</v>
      </c>
    </row>
    <row r="61" customFormat="false" ht="18" hidden="false" customHeight="true" outlineLevel="0" collapsed="false">
      <c r="A61" s="17"/>
      <c r="G61" s="25"/>
      <c r="H61" s="9"/>
      <c r="J61" s="20"/>
      <c r="K61" s="26"/>
      <c r="L61" s="0"/>
      <c r="M61" s="23"/>
      <c r="N61" s="23"/>
      <c r="O61" s="23"/>
    </row>
    <row r="62" customFormat="false" ht="18" hidden="false" customHeight="true" outlineLevel="0" collapsed="false">
      <c r="A62" s="17" t="s">
        <v>56</v>
      </c>
      <c r="G62" s="25"/>
      <c r="H62" s="9"/>
      <c r="J62" s="20"/>
      <c r="K62" s="26" t="n">
        <v>-759026</v>
      </c>
      <c r="L62" s="0"/>
      <c r="M62" s="23" t="n">
        <v>-708134</v>
      </c>
      <c r="N62" s="23"/>
      <c r="O62" s="23" t="n">
        <v>-759026</v>
      </c>
      <c r="P62" s="0" t="s">
        <v>52</v>
      </c>
      <c r="Q62" s="10" t="n">
        <f aca="false">O62-K62</f>
        <v>0</v>
      </c>
    </row>
    <row r="63" customFormat="false" ht="18" hidden="false" customHeight="true" outlineLevel="0" collapsed="false">
      <c r="A63" s="17" t="s">
        <v>57</v>
      </c>
      <c r="G63" s="25"/>
      <c r="H63" s="9"/>
      <c r="J63" s="20"/>
      <c r="K63" s="26" t="n">
        <v>-961456</v>
      </c>
      <c r="L63" s="0"/>
      <c r="M63" s="23" t="n">
        <v>-806940</v>
      </c>
      <c r="N63" s="23"/>
      <c r="O63" s="23" t="n">
        <v>-961456</v>
      </c>
      <c r="P63" s="0" t="s">
        <v>52</v>
      </c>
      <c r="Q63" s="10" t="n">
        <f aca="false">O63-K63</f>
        <v>0</v>
      </c>
    </row>
    <row r="64" customFormat="false" ht="18" hidden="false" customHeight="true" outlineLevel="0" collapsed="false">
      <c r="A64" s="17"/>
      <c r="G64" s="25"/>
      <c r="H64" s="9"/>
      <c r="J64" s="20"/>
      <c r="K64" s="26"/>
      <c r="L64" s="0"/>
      <c r="M64" s="23"/>
      <c r="N64" s="23"/>
      <c r="O64" s="23"/>
    </row>
    <row r="65" customFormat="false" ht="18" hidden="false" customHeight="true" outlineLevel="0" collapsed="false">
      <c r="A65" s="17" t="s">
        <v>62</v>
      </c>
      <c r="G65" s="25"/>
      <c r="H65" s="9"/>
      <c r="J65" s="20"/>
      <c r="K65" s="26" t="n">
        <v>6000000</v>
      </c>
      <c r="L65" s="0"/>
      <c r="M65" s="23"/>
      <c r="N65" s="23"/>
      <c r="O65" s="23" t="n">
        <v>6000000</v>
      </c>
      <c r="Q65" s="10" t="n">
        <f aca="false">O65-K65</f>
        <v>0</v>
      </c>
    </row>
    <row r="66" customFormat="false" ht="18" hidden="false" customHeight="true" outlineLevel="0" collapsed="false">
      <c r="A66" s="17"/>
      <c r="G66" s="25"/>
      <c r="H66" s="9"/>
      <c r="J66" s="20"/>
      <c r="K66" s="57"/>
      <c r="L66" s="0"/>
      <c r="M66" s="23"/>
      <c r="N66" s="23"/>
      <c r="O66" s="57"/>
      <c r="Q66" s="58"/>
    </row>
    <row r="67" customFormat="false" ht="13.5" hidden="false" customHeight="true" outlineLevel="0" collapsed="false">
      <c r="H67" s="9" t="s">
        <v>63</v>
      </c>
      <c r="J67" s="30"/>
      <c r="K67" s="42"/>
      <c r="L67" s="0"/>
      <c r="N67" s="0"/>
      <c r="O67" s="54"/>
    </row>
    <row r="68" customFormat="false" ht="16.5" hidden="false" customHeight="false" outlineLevel="0" collapsed="false">
      <c r="A68" s="59" t="s">
        <v>69</v>
      </c>
      <c r="G68" s="19"/>
      <c r="H68" s="9"/>
      <c r="J68" s="1"/>
      <c r="K68" s="44" t="n">
        <v>-114059169</v>
      </c>
      <c r="L68" s="0"/>
      <c r="M68" s="44" t="n">
        <f aca="false">SUM(M11:M63)</f>
        <v>-124492131</v>
      </c>
      <c r="N68" s="0"/>
      <c r="O68" s="44" t="n">
        <f aca="false">O14+O23+O37+O45+O56+O58+O60+O62+O63+O65</f>
        <v>-82289662</v>
      </c>
      <c r="Q68" s="44" t="n">
        <f aca="false">Q14+Q23+Q37+Q45+Q56+Q58+Q60+Q62+Q63+Q65</f>
        <v>31769507</v>
      </c>
    </row>
    <row r="69" customFormat="false" ht="13.5" hidden="false" customHeight="false" outlineLevel="0" collapsed="false">
      <c r="G69" s="19"/>
      <c r="H69" s="9"/>
      <c r="J69" s="20"/>
      <c r="K69" s="46"/>
      <c r="L69" s="0"/>
      <c r="O69" s="54"/>
    </row>
    <row r="70" customFormat="false" ht="12.75" hidden="false" customHeight="false" outlineLevel="0" collapsed="false">
      <c r="A70" s="60" t="s">
        <v>70</v>
      </c>
      <c r="G70" s="19"/>
      <c r="J70" s="1"/>
      <c r="L70" s="0"/>
      <c r="M70" s="0"/>
      <c r="O70" s="61"/>
    </row>
    <row r="71" customFormat="false" ht="12.75" hidden="false" customHeight="false" outlineLevel="0" collapsed="false">
      <c r="G71" s="19"/>
      <c r="H71" s="9"/>
      <c r="I71" s="20"/>
      <c r="J71" s="20"/>
      <c r="K71" s="21"/>
      <c r="O71" s="54"/>
    </row>
    <row r="72" customFormat="false" ht="12.75" hidden="false" customHeight="false" outlineLevel="0" collapsed="false">
      <c r="J72" s="1"/>
      <c r="K72" s="35"/>
      <c r="O72" s="54"/>
    </row>
    <row r="73" customFormat="false" ht="12.75" hidden="false" customHeight="false" outlineLevel="0" collapsed="false">
      <c r="J73" s="1"/>
      <c r="K73" s="35"/>
    </row>
    <row r="74" customFormat="false" ht="12.75" hidden="false" customHeight="false" outlineLevel="0" collapsed="false">
      <c r="M74" s="35"/>
      <c r="N74" s="35"/>
      <c r="O74" s="35"/>
    </row>
    <row r="75" customFormat="false" ht="12.75" hidden="false" customHeight="false" outlineLevel="0" collapsed="false">
      <c r="M75" s="35"/>
      <c r="N75" s="35"/>
      <c r="O75" s="35"/>
    </row>
    <row r="76" customFormat="false" ht="12.75" hidden="false" customHeight="false" outlineLevel="0" collapsed="false">
      <c r="M76" s="35"/>
      <c r="N76" s="35"/>
      <c r="O76" s="35"/>
    </row>
    <row r="77" customFormat="false" ht="12.75" hidden="false" customHeight="false" outlineLevel="0" collapsed="false">
      <c r="M77" s="35"/>
      <c r="N77" s="35"/>
      <c r="O77" s="35"/>
    </row>
    <row r="78" customFormat="false" ht="12.75" hidden="false" customHeight="false" outlineLevel="0" collapsed="false">
      <c r="M78" s="35"/>
      <c r="N78" s="35"/>
      <c r="O78" s="35"/>
    </row>
    <row r="79" customFormat="false" ht="12.75" hidden="false" customHeight="false" outlineLevel="0" collapsed="false">
      <c r="M79" s="35"/>
      <c r="N79" s="35"/>
      <c r="O79" s="35"/>
    </row>
  </sheetData>
  <printOptions headings="false" gridLines="false" gridLinesSet="true" horizontalCentered="false" verticalCentered="false"/>
  <pageMargins left="0.65" right="0.440277777777778" top="0.370138888888889" bottom="0.3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8.56"/>
    <col collapsed="false" customWidth="true" hidden="false" outlineLevel="0" max="10" min="10" style="0" width="14.28"/>
    <col collapsed="false" customWidth="true" hidden="false" outlineLevel="0" max="11" min="11" style="0" width="14.56"/>
    <col collapsed="false" customWidth="true" hidden="false" outlineLevel="0" max="12" min="12" style="1" width="2.7"/>
    <col collapsed="false" customWidth="true" hidden="false" outlineLevel="0" max="13" min="13" style="2" width="16.13"/>
    <col collapsed="false" customWidth="true" hidden="false" outlineLevel="0" max="14" min="14" style="2" width="2.13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71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1"/>
      <c r="J10" s="13"/>
      <c r="K10" s="37" t="n">
        <v>36525</v>
      </c>
      <c r="L10" s="0"/>
      <c r="M10" s="37" t="n">
        <v>36580</v>
      </c>
      <c r="N10" s="37"/>
      <c r="O10" s="37" t="n">
        <v>36594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J11" s="20"/>
      <c r="K11" s="23" t="n">
        <v>-308146</v>
      </c>
      <c r="L11" s="0"/>
      <c r="M11" s="23" t="n">
        <v>-308146</v>
      </c>
      <c r="N11" s="23"/>
      <c r="O11" s="23" t="n">
        <v>-308146</v>
      </c>
      <c r="Q11" s="10" t="n">
        <f aca="false">O11-K11</f>
        <v>0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J12" s="20"/>
      <c r="K12" s="23" t="n">
        <v>-8298592</v>
      </c>
      <c r="L12" s="0"/>
      <c r="M12" s="23" t="n">
        <v>-8298592</v>
      </c>
      <c r="N12" s="23"/>
      <c r="O12" s="23" t="n">
        <v>-8298592</v>
      </c>
      <c r="Q12" s="10" t="n">
        <f aca="false">O12-K12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J13" s="20"/>
      <c r="K13" s="23" t="n">
        <v>-32639994</v>
      </c>
      <c r="L13" s="0"/>
      <c r="M13" s="23" t="n">
        <v>-12639994</v>
      </c>
      <c r="N13" s="23"/>
      <c r="O13" s="23" t="n">
        <v>-12639994</v>
      </c>
      <c r="Q13" s="10" t="n">
        <f aca="false">O13-K13</f>
        <v>20000000</v>
      </c>
    </row>
    <row r="14" customFormat="false" ht="18" hidden="false" customHeight="true" outlineLevel="0" collapsed="false">
      <c r="A14" s="49" t="s">
        <v>60</v>
      </c>
      <c r="C14" s="18"/>
      <c r="D14" s="9"/>
      <c r="E14" s="9"/>
      <c r="F14" s="9"/>
      <c r="G14" s="19"/>
      <c r="H14" s="9"/>
      <c r="J14" s="20"/>
      <c r="K14" s="50" t="n">
        <f aca="false">SUM(K11:K13)</f>
        <v>-41246732</v>
      </c>
      <c r="L14" s="0"/>
      <c r="M14" s="50" t="n">
        <f aca="false">SUM(M11:M13)</f>
        <v>-21246732</v>
      </c>
      <c r="N14" s="23"/>
      <c r="O14" s="50" t="n">
        <f aca="false">SUM(O11:O13)</f>
        <v>-21246732</v>
      </c>
      <c r="Q14" s="56" t="n">
        <f aca="false">O14-K14</f>
        <v>20000000</v>
      </c>
    </row>
    <row r="15" customFormat="false" ht="18" hidden="false" customHeight="true" outlineLevel="0" collapsed="false">
      <c r="A15" s="17"/>
      <c r="C15" s="18"/>
      <c r="D15" s="9"/>
      <c r="E15" s="9"/>
      <c r="F15" s="9"/>
      <c r="G15" s="19"/>
      <c r="H15" s="9"/>
      <c r="J15" s="20"/>
      <c r="K15" s="21"/>
      <c r="L15" s="0"/>
      <c r="M15" s="23"/>
      <c r="N15" s="23"/>
    </row>
    <row r="16" customFormat="false" ht="18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J16" s="20"/>
      <c r="K16" s="21" t="n">
        <v>-6512852</v>
      </c>
      <c r="L16" s="0"/>
      <c r="M16" s="23" t="n">
        <v>-2236105</v>
      </c>
      <c r="N16" s="23"/>
      <c r="O16" s="23" t="n">
        <v>-2236627</v>
      </c>
      <c r="Q16" s="10" t="n">
        <f aca="false">O16-K16</f>
        <v>4276225</v>
      </c>
    </row>
    <row r="17" customFormat="false" ht="18" hidden="false" customHeight="true" outlineLevel="0" collapsed="false">
      <c r="A17" s="17" t="s">
        <v>11</v>
      </c>
      <c r="C17" s="18"/>
      <c r="D17" s="9"/>
      <c r="E17" s="9"/>
      <c r="F17" s="9"/>
      <c r="G17" s="19"/>
      <c r="H17" s="9"/>
      <c r="J17" s="20"/>
      <c r="K17" s="21" t="n">
        <v>-88018</v>
      </c>
      <c r="L17" s="0"/>
      <c r="M17" s="23" t="n">
        <v>-88018</v>
      </c>
      <c r="N17" s="23"/>
      <c r="O17" s="23" t="n">
        <v>-88018</v>
      </c>
      <c r="Q17" s="10" t="n">
        <f aca="false">O17-K17</f>
        <v>0</v>
      </c>
    </row>
    <row r="18" customFormat="false" ht="18" hidden="false" customHeight="true" outlineLevel="0" collapsed="false">
      <c r="A18" s="17" t="s">
        <v>45</v>
      </c>
      <c r="C18" s="18"/>
      <c r="D18" s="9"/>
      <c r="E18" s="9"/>
      <c r="F18" s="9"/>
      <c r="G18" s="19"/>
      <c r="H18" s="9"/>
      <c r="J18" s="20"/>
      <c r="K18" s="21" t="n">
        <v>0</v>
      </c>
      <c r="L18" s="0"/>
      <c r="M18" s="23" t="n">
        <v>0</v>
      </c>
      <c r="N18" s="23"/>
      <c r="O18" s="23" t="n">
        <v>0</v>
      </c>
      <c r="Q18" s="10" t="n">
        <f aca="false">O18-K18</f>
        <v>0</v>
      </c>
    </row>
    <row r="19" customFormat="false" ht="18" hidden="false" customHeight="true" outlineLevel="0" collapsed="false">
      <c r="A19" s="17" t="s">
        <v>12</v>
      </c>
      <c r="C19" s="18"/>
      <c r="D19" s="9"/>
      <c r="E19" s="9"/>
      <c r="F19" s="9"/>
      <c r="G19" s="19"/>
      <c r="H19" s="9"/>
      <c r="I19" s="0" t="s">
        <v>72</v>
      </c>
      <c r="J19" s="20"/>
      <c r="K19" s="21" t="n">
        <v>-95753</v>
      </c>
      <c r="L19" s="0"/>
      <c r="M19" s="23" t="n">
        <v>-95753</v>
      </c>
      <c r="N19" s="23"/>
      <c r="O19" s="23" t="n">
        <v>-95753</v>
      </c>
      <c r="Q19" s="10" t="n">
        <f aca="false">O19-K19</f>
        <v>0</v>
      </c>
    </row>
    <row r="20" customFormat="false" ht="18" hidden="false" customHeight="true" outlineLevel="0" collapsed="false">
      <c r="A20" s="17" t="s">
        <v>14</v>
      </c>
      <c r="C20" s="18"/>
      <c r="D20" s="9"/>
      <c r="E20" s="9"/>
      <c r="F20" s="9"/>
      <c r="G20" s="19"/>
      <c r="H20" s="9"/>
      <c r="J20" s="20"/>
      <c r="K20" s="21" t="n">
        <v>-4900</v>
      </c>
      <c r="L20" s="0"/>
      <c r="M20" s="23" t="n">
        <v>-4900</v>
      </c>
      <c r="N20" s="23"/>
      <c r="O20" s="23" t="n">
        <v>-4900</v>
      </c>
      <c r="Q20" s="10" t="n">
        <f aca="false">O20-K20</f>
        <v>0</v>
      </c>
    </row>
    <row r="21" customFormat="false" ht="18" hidden="false" customHeight="true" outlineLevel="0" collapsed="false">
      <c r="A21" s="17" t="s">
        <v>15</v>
      </c>
      <c r="C21" s="18"/>
      <c r="D21" s="9"/>
      <c r="E21" s="9"/>
      <c r="F21" s="9"/>
      <c r="G21" s="19"/>
      <c r="H21" s="9"/>
      <c r="J21" s="20"/>
      <c r="K21" s="21" t="n">
        <v>-265000</v>
      </c>
      <c r="L21" s="0"/>
      <c r="M21" s="23" t="n">
        <v>-265000</v>
      </c>
      <c r="N21" s="23"/>
      <c r="O21" s="23" t="n">
        <v>-265000</v>
      </c>
      <c r="Q21" s="10" t="n">
        <f aca="false">O21-K21</f>
        <v>0</v>
      </c>
    </row>
    <row r="22" customFormat="false" ht="18" hidden="false" customHeight="true" outlineLevel="0" collapsed="false">
      <c r="A22" s="17" t="s">
        <v>46</v>
      </c>
      <c r="C22" s="18"/>
      <c r="D22" s="9"/>
      <c r="E22" s="9"/>
      <c r="F22" s="9"/>
      <c r="G22" s="19"/>
      <c r="H22" s="9"/>
      <c r="J22" s="20"/>
      <c r="K22" s="21" t="n">
        <v>-4573700</v>
      </c>
      <c r="L22" s="0"/>
      <c r="M22" s="23" t="n">
        <v>0</v>
      </c>
      <c r="N22" s="23"/>
      <c r="O22" s="23" t="n">
        <v>0</v>
      </c>
      <c r="Q22" s="10" t="n">
        <f aca="false">O22-K22</f>
        <v>4573700</v>
      </c>
    </row>
    <row r="23" customFormat="false" ht="18" hidden="false" customHeight="true" outlineLevel="0" collapsed="false">
      <c r="A23" s="49" t="s">
        <v>61</v>
      </c>
      <c r="C23" s="18"/>
      <c r="D23" s="9"/>
      <c r="E23" s="9"/>
      <c r="F23" s="9"/>
      <c r="G23" s="19"/>
      <c r="H23" s="9"/>
      <c r="J23" s="20"/>
      <c r="K23" s="51" t="n">
        <f aca="false">SUM(K16:K22)</f>
        <v>-11540223</v>
      </c>
      <c r="L23" s="0"/>
      <c r="M23" s="50" t="n">
        <f aca="false">SUM(M16:M22)</f>
        <v>-2689776</v>
      </c>
      <c r="N23" s="23"/>
      <c r="O23" s="50" t="n">
        <f aca="false">SUM(O16:O22)</f>
        <v>-2690298</v>
      </c>
      <c r="Q23" s="56" t="n">
        <f aca="false">O23-K23</f>
        <v>8849925</v>
      </c>
    </row>
    <row r="24" customFormat="false" ht="18" hidden="false" customHeight="true" outlineLevel="0" collapsed="false">
      <c r="A24" s="17"/>
      <c r="C24" s="18"/>
      <c r="D24" s="9"/>
      <c r="E24" s="9"/>
      <c r="F24" s="9"/>
      <c r="G24" s="19"/>
      <c r="H24" s="9"/>
      <c r="J24" s="20"/>
      <c r="K24" s="21"/>
      <c r="L24" s="0"/>
      <c r="M24" s="23"/>
      <c r="N24" s="23"/>
    </row>
    <row r="25" customFormat="false" ht="18" hidden="false" customHeight="true" outlineLevel="0" collapsed="false">
      <c r="A25" s="17" t="s">
        <v>18</v>
      </c>
      <c r="C25" s="18"/>
      <c r="D25" s="9"/>
      <c r="E25" s="9"/>
      <c r="F25" s="9"/>
      <c r="G25" s="19"/>
      <c r="H25" s="9"/>
      <c r="J25" s="20"/>
      <c r="K25" s="21" t="n">
        <v>-146000</v>
      </c>
      <c r="L25" s="0"/>
      <c r="M25" s="23" t="n">
        <v>-146000</v>
      </c>
      <c r="N25" s="23"/>
      <c r="O25" s="23" t="n">
        <v>-146000</v>
      </c>
      <c r="Q25" s="10" t="n">
        <f aca="false">O25-K25</f>
        <v>0</v>
      </c>
    </row>
    <row r="26" customFormat="false" ht="18" hidden="false" customHeight="true" outlineLevel="0" collapsed="false">
      <c r="A26" s="17" t="s">
        <v>47</v>
      </c>
      <c r="C26" s="18"/>
      <c r="D26" s="9"/>
      <c r="E26" s="9"/>
      <c r="F26" s="9"/>
      <c r="G26" s="19"/>
      <c r="H26" s="9"/>
      <c r="J26" s="20"/>
      <c r="K26" s="21" t="n">
        <v>-128000</v>
      </c>
      <c r="L26" s="0"/>
      <c r="M26" s="23" t="n">
        <v>-90000</v>
      </c>
      <c r="N26" s="23"/>
      <c r="O26" s="23" t="n">
        <v>-125000</v>
      </c>
      <c r="Q26" s="10" t="n">
        <f aca="false">O26-K26</f>
        <v>3000</v>
      </c>
    </row>
    <row r="27" customFormat="false" ht="18" hidden="false" customHeight="true" outlineLevel="0" collapsed="false">
      <c r="A27" s="17" t="s">
        <v>48</v>
      </c>
      <c r="C27" s="18"/>
      <c r="D27" s="9"/>
      <c r="E27" s="9"/>
      <c r="F27" s="9"/>
      <c r="G27" s="19"/>
      <c r="H27" s="9"/>
      <c r="J27" s="20"/>
      <c r="K27" s="21" t="n">
        <v>-10000</v>
      </c>
      <c r="L27" s="0"/>
      <c r="M27" s="23" t="n">
        <v>-148077</v>
      </c>
      <c r="N27" s="23"/>
      <c r="O27" s="23" t="n">
        <v>-35655</v>
      </c>
      <c r="Q27" s="10" t="n">
        <f aca="false">O27-K27</f>
        <v>-25655</v>
      </c>
    </row>
    <row r="28" customFormat="false" ht="18" hidden="false" customHeight="true" outlineLevel="0" collapsed="false">
      <c r="A28" s="17" t="s">
        <v>20</v>
      </c>
      <c r="C28" s="18"/>
      <c r="D28" s="9"/>
      <c r="E28" s="9"/>
      <c r="F28" s="9"/>
      <c r="G28" s="19"/>
      <c r="H28" s="9"/>
      <c r="J28" s="20"/>
      <c r="K28" s="21" t="n">
        <v>-461332</v>
      </c>
      <c r="L28" s="0"/>
      <c r="M28" s="23" t="n">
        <v>-446312</v>
      </c>
      <c r="N28" s="23"/>
      <c r="O28" s="23" t="n">
        <v>-440349</v>
      </c>
      <c r="Q28" s="10" t="n">
        <f aca="false">O28-K28</f>
        <v>20983</v>
      </c>
    </row>
    <row r="29" customFormat="false" ht="18" hidden="false" customHeight="true" outlineLevel="0" collapsed="false">
      <c r="A29" s="17" t="s">
        <v>21</v>
      </c>
      <c r="C29" s="18"/>
      <c r="D29" s="9"/>
      <c r="E29" s="9"/>
      <c r="F29" s="9"/>
      <c r="G29" s="19"/>
      <c r="H29" s="9"/>
      <c r="J29" s="20"/>
      <c r="K29" s="21" t="n">
        <v>-731000</v>
      </c>
      <c r="L29" s="0"/>
      <c r="M29" s="23" t="n">
        <v>-262000</v>
      </c>
      <c r="N29" s="23"/>
      <c r="O29" s="23" t="n">
        <v>-178000</v>
      </c>
      <c r="Q29" s="10" t="n">
        <f aca="false">O29-K29</f>
        <v>553000</v>
      </c>
    </row>
    <row r="30" customFormat="false" ht="18" hidden="false" customHeight="true" outlineLevel="0" collapsed="false">
      <c r="A30" s="17" t="s">
        <v>49</v>
      </c>
      <c r="C30" s="18"/>
      <c r="D30" s="9"/>
      <c r="E30" s="9"/>
      <c r="F30" s="9"/>
      <c r="G30" s="19"/>
      <c r="H30" s="9"/>
      <c r="J30" s="20"/>
      <c r="K30" s="21" t="n">
        <v>-500345</v>
      </c>
      <c r="L30" s="0"/>
      <c r="M30" s="23" t="n">
        <v>-500345</v>
      </c>
      <c r="N30" s="23"/>
      <c r="O30" s="23" t="n">
        <v>-500175</v>
      </c>
      <c r="Q30" s="10" t="n">
        <f aca="false">O30-K30</f>
        <v>170</v>
      </c>
    </row>
    <row r="31" customFormat="false" ht="18" hidden="false" customHeight="true" outlineLevel="0" collapsed="false">
      <c r="A31" s="17" t="s">
        <v>23</v>
      </c>
      <c r="C31" s="18"/>
      <c r="D31" s="9"/>
      <c r="E31" s="9"/>
      <c r="F31" s="9"/>
      <c r="G31" s="19"/>
      <c r="H31" s="9"/>
      <c r="J31" s="20"/>
      <c r="K31" s="21" t="n">
        <v>-871020</v>
      </c>
      <c r="L31" s="0"/>
      <c r="M31" s="23" t="n">
        <v>-871020</v>
      </c>
      <c r="N31" s="23"/>
      <c r="O31" s="23" t="n">
        <v>-871020</v>
      </c>
      <c r="Q31" s="10" t="n">
        <f aca="false">O31-K31</f>
        <v>0</v>
      </c>
    </row>
    <row r="32" customFormat="false" ht="18" hidden="true" customHeight="true" outlineLevel="0" collapsed="false">
      <c r="A32" s="17" t="s">
        <v>24</v>
      </c>
      <c r="C32" s="18"/>
      <c r="D32" s="9"/>
      <c r="E32" s="9"/>
      <c r="F32" s="9"/>
      <c r="G32" s="19"/>
      <c r="H32" s="9"/>
      <c r="J32" s="20"/>
      <c r="K32" s="21"/>
      <c r="L32" s="0"/>
      <c r="M32" s="23"/>
      <c r="N32" s="23"/>
      <c r="O32" s="23"/>
      <c r="Q32" s="10" t="n">
        <f aca="false">O32-K32</f>
        <v>0</v>
      </c>
    </row>
    <row r="33" customFormat="false" ht="18" hidden="true" customHeight="true" outlineLevel="0" collapsed="false">
      <c r="A33" s="17" t="s">
        <v>25</v>
      </c>
      <c r="C33" s="18"/>
      <c r="D33" s="9"/>
      <c r="E33" s="9"/>
      <c r="F33" s="9"/>
      <c r="G33" s="19"/>
      <c r="H33" s="9"/>
      <c r="J33" s="20"/>
      <c r="K33" s="21"/>
      <c r="L33" s="0"/>
      <c r="M33" s="23"/>
      <c r="N33" s="23"/>
      <c r="O33" s="23"/>
      <c r="Q33" s="10" t="n">
        <f aca="false">O33-K33</f>
        <v>0</v>
      </c>
    </row>
    <row r="34" customFormat="false" ht="18" hidden="true" customHeight="true" outlineLevel="0" collapsed="false">
      <c r="A34" s="17" t="s">
        <v>26</v>
      </c>
      <c r="C34" s="18"/>
      <c r="D34" s="9"/>
      <c r="E34" s="9"/>
      <c r="F34" s="9"/>
      <c r="G34" s="19"/>
      <c r="H34" s="9"/>
      <c r="J34" s="20"/>
      <c r="K34" s="21"/>
      <c r="L34" s="0"/>
      <c r="M34" s="23"/>
      <c r="N34" s="23"/>
      <c r="O34" s="23"/>
      <c r="Q34" s="10" t="n">
        <f aca="false">O34-K34</f>
        <v>0</v>
      </c>
    </row>
    <row r="35" customFormat="false" ht="18" hidden="true" customHeight="true" outlineLevel="0" collapsed="false">
      <c r="A35" s="17" t="s">
        <v>27</v>
      </c>
      <c r="C35" s="18"/>
      <c r="D35" s="9"/>
      <c r="E35" s="9"/>
      <c r="F35" s="9"/>
      <c r="G35" s="19"/>
      <c r="H35" s="9"/>
      <c r="J35" s="20"/>
      <c r="K35" s="21"/>
      <c r="L35" s="0"/>
      <c r="M35" s="23"/>
      <c r="N35" s="23"/>
      <c r="O35" s="23"/>
      <c r="Q35" s="10" t="n">
        <f aca="false">O35-K35</f>
        <v>0</v>
      </c>
    </row>
    <row r="36" customFormat="false" ht="18" hidden="false" customHeight="true" outlineLevel="0" collapsed="false">
      <c r="A36" s="17" t="s">
        <v>41</v>
      </c>
      <c r="G36" s="25"/>
      <c r="H36" s="9"/>
      <c r="J36" s="20"/>
      <c r="K36" s="26" t="n">
        <v>-114000</v>
      </c>
      <c r="L36" s="0"/>
      <c r="M36" s="23" t="n">
        <v>-211000</v>
      </c>
      <c r="N36" s="23"/>
      <c r="O36" s="23" t="n">
        <v>-241000</v>
      </c>
      <c r="Q36" s="10" t="n">
        <f aca="false">O36-K36</f>
        <v>-127000</v>
      </c>
    </row>
    <row r="37" customFormat="false" ht="18" hidden="false" customHeight="true" outlineLevel="0" collapsed="false">
      <c r="A37" s="49" t="s">
        <v>65</v>
      </c>
      <c r="G37" s="25"/>
      <c r="H37" s="9"/>
      <c r="J37" s="20"/>
      <c r="K37" s="50" t="n">
        <f aca="false">SUM(K25:K36)</f>
        <v>-2961697</v>
      </c>
      <c r="L37" s="0"/>
      <c r="M37" s="50" t="n">
        <f aca="false">SUM(M25:M36)</f>
        <v>-2674754</v>
      </c>
      <c r="N37" s="23"/>
      <c r="O37" s="50" t="n">
        <f aca="false">SUM(O25:O36)</f>
        <v>-2537199</v>
      </c>
      <c r="Q37" s="56" t="n">
        <f aca="false">O37-K37</f>
        <v>424498</v>
      </c>
    </row>
    <row r="38" customFormat="false" ht="18" hidden="false" customHeight="true" outlineLevel="0" collapsed="false">
      <c r="A38" s="17"/>
      <c r="C38" s="18"/>
      <c r="D38" s="9"/>
      <c r="E38" s="9"/>
      <c r="F38" s="9"/>
      <c r="G38" s="19"/>
      <c r="H38" s="9"/>
      <c r="J38" s="20"/>
      <c r="K38" s="21"/>
      <c r="L38" s="0"/>
      <c r="M38" s="23"/>
      <c r="N38" s="23"/>
      <c r="O38" s="23"/>
    </row>
    <row r="39" customFormat="false" ht="18" hidden="false" customHeight="true" outlineLevel="0" collapsed="false">
      <c r="A39" s="17" t="s">
        <v>32</v>
      </c>
      <c r="C39" s="18"/>
      <c r="D39" s="9"/>
      <c r="E39" s="9"/>
      <c r="F39" s="9"/>
      <c r="G39" s="19"/>
      <c r="H39" s="9"/>
      <c r="J39" s="20"/>
      <c r="K39" s="21" t="n">
        <v>-3169056</v>
      </c>
      <c r="L39" s="0"/>
      <c r="M39" s="23" t="n">
        <v>-2798951</v>
      </c>
      <c r="N39" s="23"/>
      <c r="O39" s="23" t="n">
        <v>-2865951</v>
      </c>
      <c r="Q39" s="10" t="n">
        <f aca="false">O39-K39</f>
        <v>303105</v>
      </c>
    </row>
    <row r="40" customFormat="false" ht="18" hidden="false" customHeight="true" outlineLevel="0" collapsed="false">
      <c r="A40" s="17" t="s">
        <v>28</v>
      </c>
      <c r="C40" s="18"/>
      <c r="D40" s="9"/>
      <c r="E40" s="9"/>
      <c r="F40" s="9"/>
      <c r="G40" s="19"/>
      <c r="H40" s="9"/>
      <c r="J40" s="20"/>
      <c r="K40" s="21" t="n">
        <v>-200000</v>
      </c>
      <c r="L40" s="0"/>
      <c r="M40" s="23" t="n">
        <v>-1000000</v>
      </c>
      <c r="N40" s="23"/>
      <c r="O40" s="23" t="n">
        <v>-1000000</v>
      </c>
      <c r="Q40" s="10" t="n">
        <f aca="false">O40-K40</f>
        <v>-800000</v>
      </c>
    </row>
    <row r="41" customFormat="false" ht="18" hidden="false" customHeight="true" outlineLevel="0" collapsed="false">
      <c r="A41" s="17" t="s">
        <v>29</v>
      </c>
      <c r="C41" s="18"/>
      <c r="D41" s="9"/>
      <c r="E41" s="9"/>
      <c r="F41" s="9"/>
      <c r="G41" s="19"/>
      <c r="H41" s="9"/>
      <c r="J41" s="20"/>
      <c r="K41" s="21" t="n">
        <v>-336308</v>
      </c>
      <c r="L41" s="0"/>
      <c r="M41" s="23" t="n">
        <v>-336308</v>
      </c>
      <c r="N41" s="23"/>
      <c r="O41" s="23" t="n">
        <v>-611105</v>
      </c>
      <c r="Q41" s="10" t="n">
        <f aca="false">O41-K41</f>
        <v>-274797</v>
      </c>
    </row>
    <row r="42" customFormat="false" ht="18" hidden="false" customHeight="true" outlineLevel="0" collapsed="false">
      <c r="A42" s="17" t="s">
        <v>31</v>
      </c>
      <c r="C42" s="18"/>
      <c r="D42" s="9"/>
      <c r="E42" s="9"/>
      <c r="F42" s="9"/>
      <c r="G42" s="19"/>
      <c r="H42" s="9"/>
      <c r="J42" s="20"/>
      <c r="K42" s="21" t="n">
        <v>-85805</v>
      </c>
      <c r="L42" s="0"/>
      <c r="M42" s="23" t="n">
        <v>-85805</v>
      </c>
      <c r="N42" s="23"/>
      <c r="O42" s="23" t="n">
        <v>-85805</v>
      </c>
      <c r="Q42" s="10" t="n">
        <f aca="false">O42-K42</f>
        <v>0</v>
      </c>
    </row>
    <row r="43" customFormat="false" ht="18" hidden="false" customHeight="true" outlineLevel="0" collapsed="false">
      <c r="A43" s="17" t="s">
        <v>33</v>
      </c>
      <c r="C43" s="18"/>
      <c r="D43" s="9"/>
      <c r="E43" s="9"/>
      <c r="F43" s="9"/>
      <c r="G43" s="19"/>
      <c r="H43" s="9"/>
      <c r="J43" s="20"/>
      <c r="K43" s="21" t="n">
        <v>-139999</v>
      </c>
      <c r="L43" s="0"/>
      <c r="M43" s="23" t="n">
        <v>-139999</v>
      </c>
      <c r="N43" s="23"/>
      <c r="O43" s="23" t="n">
        <v>-139999</v>
      </c>
      <c r="Q43" s="10" t="n">
        <f aca="false">O43-K43</f>
        <v>0</v>
      </c>
    </row>
    <row r="44" customFormat="false" ht="18" hidden="false" customHeight="true" outlineLevel="0" collapsed="false">
      <c r="A44" s="17" t="s">
        <v>66</v>
      </c>
      <c r="C44" s="18"/>
      <c r="D44" s="9"/>
      <c r="E44" s="9"/>
      <c r="F44" s="9"/>
      <c r="G44" s="19"/>
      <c r="H44" s="9"/>
      <c r="J44" s="20"/>
      <c r="K44" s="21" t="n">
        <v>0</v>
      </c>
      <c r="L44" s="0"/>
      <c r="M44" s="23" t="n">
        <v>0</v>
      </c>
      <c r="N44" s="23"/>
      <c r="O44" s="2" t="n">
        <v>0</v>
      </c>
      <c r="Q44" s="10" t="n">
        <f aca="false">O44-K44</f>
        <v>0</v>
      </c>
    </row>
    <row r="45" customFormat="false" ht="18" hidden="false" customHeight="true" outlineLevel="0" collapsed="false">
      <c r="A45" s="49" t="s">
        <v>67</v>
      </c>
      <c r="C45" s="18"/>
      <c r="D45" s="9"/>
      <c r="E45" s="9"/>
      <c r="F45" s="9"/>
      <c r="G45" s="19"/>
      <c r="H45" s="9"/>
      <c r="J45" s="20"/>
      <c r="K45" s="51" t="n">
        <f aca="false">SUM(K39:K44)</f>
        <v>-3931168</v>
      </c>
      <c r="L45" s="0"/>
      <c r="M45" s="50" t="n">
        <f aca="false">SUM(M39:M44)</f>
        <v>-4361063</v>
      </c>
      <c r="N45" s="23"/>
      <c r="O45" s="50" t="n">
        <f aca="false">SUM(O39:O44)</f>
        <v>-4702860</v>
      </c>
      <c r="Q45" s="56" t="n">
        <f aca="false">O45-K45</f>
        <v>-771692</v>
      </c>
    </row>
    <row r="46" customFormat="false" ht="18" hidden="false" customHeight="true" outlineLevel="0" collapsed="false">
      <c r="A46" s="17"/>
      <c r="C46" s="18"/>
      <c r="D46" s="9"/>
      <c r="E46" s="9"/>
      <c r="F46" s="9"/>
      <c r="G46" s="19"/>
      <c r="H46" s="9"/>
      <c r="J46" s="20"/>
      <c r="K46" s="21"/>
      <c r="L46" s="0"/>
      <c r="M46" s="23"/>
      <c r="N46" s="23"/>
    </row>
    <row r="47" customFormat="false" ht="18" hidden="false" customHeight="true" outlineLevel="0" collapsed="false">
      <c r="A47" s="17" t="s">
        <v>34</v>
      </c>
      <c r="G47" s="25"/>
      <c r="H47" s="9"/>
      <c r="J47" s="20"/>
      <c r="K47" s="23" t="n">
        <v>-13127000</v>
      </c>
      <c r="L47" s="0"/>
      <c r="M47" s="23" t="n">
        <v>-10701000</v>
      </c>
      <c r="N47" s="23"/>
      <c r="O47" s="23" t="n">
        <v>-9576000</v>
      </c>
      <c r="Q47" s="10" t="n">
        <f aca="false">O47-K47</f>
        <v>3551000</v>
      </c>
    </row>
    <row r="48" customFormat="false" ht="18" hidden="false" customHeight="true" outlineLevel="0" collapsed="false">
      <c r="A48" s="17" t="s">
        <v>50</v>
      </c>
      <c r="G48" s="25"/>
      <c r="H48" s="9"/>
      <c r="J48" s="20"/>
      <c r="K48" s="23" t="n">
        <v>-883000</v>
      </c>
      <c r="L48" s="0"/>
      <c r="M48" s="23" t="n">
        <v>-709000</v>
      </c>
      <c r="N48" s="23"/>
      <c r="O48" s="23" t="n">
        <v>-558000</v>
      </c>
      <c r="Q48" s="10" t="n">
        <f aca="false">O48-K48</f>
        <v>325000</v>
      </c>
    </row>
    <row r="49" customFormat="false" ht="18" hidden="false" customHeight="true" outlineLevel="0" collapsed="false">
      <c r="A49" s="17" t="s">
        <v>36</v>
      </c>
      <c r="G49" s="25"/>
      <c r="H49" s="9"/>
      <c r="J49" s="20"/>
      <c r="K49" s="23" t="n">
        <v>-35239000</v>
      </c>
      <c r="L49" s="0"/>
      <c r="M49" s="23" t="n">
        <v>-35109000</v>
      </c>
      <c r="N49" s="23"/>
      <c r="O49" s="23" t="n">
        <v>-32927000</v>
      </c>
      <c r="Q49" s="10" t="n">
        <f aca="false">O49-K49</f>
        <v>2312000</v>
      </c>
    </row>
    <row r="50" customFormat="false" ht="18" hidden="false" customHeight="true" outlineLevel="0" collapsed="false">
      <c r="A50" s="17" t="s">
        <v>37</v>
      </c>
      <c r="G50" s="25"/>
      <c r="H50" s="9"/>
      <c r="J50" s="20"/>
      <c r="K50" s="23" t="n">
        <v>-2044000</v>
      </c>
      <c r="L50" s="0"/>
      <c r="M50" s="23" t="n">
        <v>-1510000</v>
      </c>
      <c r="N50" s="23"/>
      <c r="O50" s="23" t="n">
        <v>-1749000</v>
      </c>
      <c r="Q50" s="10" t="n">
        <f aca="false">O50-K50</f>
        <v>295000</v>
      </c>
    </row>
    <row r="51" customFormat="false" ht="18" hidden="false" customHeight="true" outlineLevel="0" collapsed="false">
      <c r="A51" s="17" t="s">
        <v>38</v>
      </c>
      <c r="G51" s="25"/>
      <c r="H51" s="9"/>
      <c r="J51" s="20"/>
      <c r="K51" s="23" t="n">
        <v>-1324000</v>
      </c>
      <c r="L51" s="0"/>
      <c r="M51" s="23" t="n">
        <v>-683000</v>
      </c>
      <c r="N51" s="23"/>
      <c r="O51" s="23" t="n">
        <v>-650000</v>
      </c>
      <c r="Q51" s="10" t="n">
        <f aca="false">O51-K51</f>
        <v>674000</v>
      </c>
    </row>
    <row r="52" customFormat="false" ht="18" hidden="false" customHeight="true" outlineLevel="0" collapsed="false">
      <c r="A52" s="17" t="s">
        <v>51</v>
      </c>
      <c r="G52" s="25"/>
      <c r="H52" s="9"/>
      <c r="J52" s="20"/>
      <c r="K52" s="23" t="n">
        <v>-1211000</v>
      </c>
      <c r="L52" s="0"/>
      <c r="M52" s="23" t="n">
        <v>-2173000</v>
      </c>
      <c r="N52" s="23"/>
      <c r="O52" s="23" t="n">
        <v>-1412000</v>
      </c>
      <c r="Q52" s="10" t="n">
        <f aca="false">O52-K52</f>
        <v>-201000</v>
      </c>
    </row>
    <row r="53" customFormat="false" ht="18" hidden="true" customHeight="true" outlineLevel="0" collapsed="false">
      <c r="A53" s="17" t="s">
        <v>39</v>
      </c>
      <c r="G53" s="25"/>
      <c r="H53" s="9"/>
      <c r="J53" s="20"/>
      <c r="K53" s="23"/>
      <c r="L53" s="0"/>
      <c r="M53" s="23"/>
      <c r="N53" s="23"/>
      <c r="O53" s="23"/>
      <c r="P53" s="0" t="s">
        <v>52</v>
      </c>
      <c r="Q53" s="10" t="n">
        <f aca="false">O53-K53</f>
        <v>0</v>
      </c>
    </row>
    <row r="54" customFormat="false" ht="18" hidden="false" customHeight="true" outlineLevel="0" collapsed="false">
      <c r="A54" s="17" t="s">
        <v>40</v>
      </c>
      <c r="G54" s="25"/>
      <c r="H54" s="9"/>
      <c r="J54" s="20"/>
      <c r="K54" s="26" t="n">
        <v>-3484000</v>
      </c>
      <c r="L54" s="0"/>
      <c r="M54" s="23" t="n">
        <v>-3485000</v>
      </c>
      <c r="N54" s="23"/>
      <c r="O54" s="23" t="n">
        <v>-3404000</v>
      </c>
      <c r="Q54" s="10" t="n">
        <f aca="false">O54-K54</f>
        <v>80000</v>
      </c>
    </row>
    <row r="55" customFormat="false" ht="18" hidden="false" customHeight="true" outlineLevel="0" collapsed="false">
      <c r="A55" s="17" t="s">
        <v>53</v>
      </c>
      <c r="G55" s="25"/>
      <c r="H55" s="9"/>
      <c r="J55" s="20"/>
      <c r="K55" s="26" t="n">
        <v>0</v>
      </c>
      <c r="L55" s="0"/>
      <c r="M55" s="23" t="n">
        <v>0</v>
      </c>
      <c r="N55" s="23"/>
      <c r="O55" s="23" t="n">
        <v>0</v>
      </c>
      <c r="Q55" s="10" t="n">
        <f aca="false">O55-K55</f>
        <v>0</v>
      </c>
    </row>
    <row r="56" customFormat="false" ht="18" hidden="false" customHeight="true" outlineLevel="0" collapsed="false">
      <c r="A56" s="49" t="s">
        <v>68</v>
      </c>
      <c r="G56" s="25"/>
      <c r="H56" s="9"/>
      <c r="J56" s="20"/>
      <c r="K56" s="50" t="n">
        <f aca="false">SUM(K47:K55)</f>
        <v>-57312000</v>
      </c>
      <c r="L56" s="0"/>
      <c r="M56" s="50" t="n">
        <f aca="false">SUM(M47:M55)</f>
        <v>-54370000</v>
      </c>
      <c r="N56" s="23"/>
      <c r="O56" s="50" t="n">
        <f aca="false">SUM(O47:O55)</f>
        <v>-50276000</v>
      </c>
      <c r="Q56" s="56" t="n">
        <f aca="false">O56-K56</f>
        <v>7036000</v>
      </c>
    </row>
    <row r="57" customFormat="false" ht="18" hidden="false" customHeight="true" outlineLevel="0" collapsed="false">
      <c r="A57" s="17"/>
      <c r="G57" s="25"/>
      <c r="H57" s="9"/>
      <c r="J57" s="20"/>
      <c r="K57" s="26"/>
      <c r="L57" s="0"/>
      <c r="M57" s="23"/>
      <c r="N57" s="23"/>
    </row>
    <row r="58" customFormat="false" ht="18" hidden="false" customHeight="true" outlineLevel="0" collapsed="false">
      <c r="A58" s="17" t="s">
        <v>54</v>
      </c>
      <c r="G58" s="25"/>
      <c r="H58" s="9"/>
      <c r="J58" s="20"/>
      <c r="K58" s="26" t="n">
        <v>-346867</v>
      </c>
      <c r="L58" s="0"/>
      <c r="M58" s="23" t="n">
        <v>-226855</v>
      </c>
      <c r="N58" s="23"/>
      <c r="O58" s="23" t="n">
        <v>-226855</v>
      </c>
      <c r="Q58" s="10" t="n">
        <f aca="false">O58-K58</f>
        <v>120012</v>
      </c>
    </row>
    <row r="59" customFormat="false" ht="18" hidden="false" customHeight="true" outlineLevel="0" collapsed="false">
      <c r="A59" s="17"/>
      <c r="G59" s="25"/>
      <c r="H59" s="9"/>
      <c r="J59" s="20"/>
      <c r="K59" s="26"/>
      <c r="L59" s="0"/>
      <c r="M59" s="23"/>
      <c r="N59" s="23"/>
      <c r="O59" s="23"/>
    </row>
    <row r="60" customFormat="false" ht="18" hidden="false" customHeight="true" outlineLevel="0" collapsed="false">
      <c r="A60" s="17" t="s">
        <v>55</v>
      </c>
      <c r="G60" s="25"/>
      <c r="H60" s="9"/>
      <c r="J60" s="20"/>
      <c r="K60" s="26" t="n">
        <v>-1000000</v>
      </c>
      <c r="L60" s="0"/>
      <c r="M60" s="23" t="n">
        <v>-1000000</v>
      </c>
      <c r="N60" s="23"/>
      <c r="O60" s="23" t="n">
        <v>-1000000</v>
      </c>
      <c r="Q60" s="10" t="n">
        <f aca="false">O60-K60</f>
        <v>0</v>
      </c>
    </row>
    <row r="61" customFormat="false" ht="18" hidden="false" customHeight="true" outlineLevel="0" collapsed="false">
      <c r="A61" s="17"/>
      <c r="G61" s="25"/>
      <c r="H61" s="9"/>
      <c r="J61" s="20"/>
      <c r="K61" s="26"/>
      <c r="L61" s="0"/>
      <c r="M61" s="23"/>
      <c r="N61" s="23"/>
      <c r="O61" s="23"/>
    </row>
    <row r="62" customFormat="false" ht="18" hidden="false" customHeight="true" outlineLevel="0" collapsed="false">
      <c r="A62" s="17" t="s">
        <v>56</v>
      </c>
      <c r="G62" s="25"/>
      <c r="H62" s="9"/>
      <c r="J62" s="20"/>
      <c r="K62" s="26" t="n">
        <v>-759026</v>
      </c>
      <c r="L62" s="0"/>
      <c r="M62" s="23" t="n">
        <v>-759026</v>
      </c>
      <c r="N62" s="23"/>
      <c r="O62" s="23" t="n">
        <v>-754994</v>
      </c>
      <c r="Q62" s="10" t="n">
        <f aca="false">O62-K62</f>
        <v>4032</v>
      </c>
    </row>
    <row r="63" customFormat="false" ht="18" hidden="false" customHeight="true" outlineLevel="0" collapsed="false">
      <c r="A63" s="17" t="s">
        <v>57</v>
      </c>
      <c r="G63" s="25"/>
      <c r="H63" s="9"/>
      <c r="J63" s="20"/>
      <c r="K63" s="26" t="n">
        <v>-961456</v>
      </c>
      <c r="L63" s="0"/>
      <c r="M63" s="23" t="n">
        <v>-961456</v>
      </c>
      <c r="N63" s="23"/>
      <c r="O63" s="23" t="n">
        <v>-1852406</v>
      </c>
      <c r="Q63" s="10" t="n">
        <f aca="false">O63-K63</f>
        <v>-890950</v>
      </c>
    </row>
    <row r="64" customFormat="false" ht="18" hidden="false" customHeight="true" outlineLevel="0" collapsed="false">
      <c r="A64" s="17"/>
      <c r="G64" s="25"/>
      <c r="H64" s="9"/>
      <c r="J64" s="20"/>
      <c r="K64" s="26"/>
      <c r="L64" s="0"/>
      <c r="M64" s="23"/>
      <c r="N64" s="23"/>
      <c r="O64" s="23"/>
    </row>
    <row r="65" customFormat="false" ht="18" hidden="false" customHeight="true" outlineLevel="0" collapsed="false">
      <c r="A65" s="17" t="s">
        <v>62</v>
      </c>
      <c r="G65" s="25"/>
      <c r="H65" s="9"/>
      <c r="J65" s="20"/>
      <c r="K65" s="26" t="n">
        <v>6000000</v>
      </c>
      <c r="L65" s="0"/>
      <c r="M65" s="23" t="n">
        <v>6000000</v>
      </c>
      <c r="N65" s="23"/>
      <c r="O65" s="23" t="n">
        <v>6000000</v>
      </c>
      <c r="Q65" s="10" t="n">
        <f aca="false">O65-K65</f>
        <v>0</v>
      </c>
    </row>
    <row r="66" customFormat="false" ht="18" hidden="false" customHeight="true" outlineLevel="0" collapsed="false">
      <c r="A66" s="17"/>
      <c r="G66" s="25"/>
      <c r="H66" s="9"/>
      <c r="J66" s="20"/>
      <c r="K66" s="57"/>
      <c r="L66" s="0"/>
      <c r="M66" s="57"/>
      <c r="N66" s="23"/>
      <c r="O66" s="57"/>
      <c r="Q66" s="58"/>
    </row>
    <row r="67" customFormat="false" ht="13.5" hidden="false" customHeight="true" outlineLevel="0" collapsed="false">
      <c r="H67" s="9" t="s">
        <v>63</v>
      </c>
      <c r="J67" s="30"/>
      <c r="K67" s="42"/>
      <c r="L67" s="0"/>
      <c r="M67" s="54"/>
      <c r="N67" s="0"/>
      <c r="O67" s="54"/>
    </row>
    <row r="68" customFormat="false" ht="16.5" hidden="false" customHeight="false" outlineLevel="0" collapsed="false">
      <c r="A68" s="59" t="s">
        <v>69</v>
      </c>
      <c r="G68" s="19"/>
      <c r="H68" s="9"/>
      <c r="J68" s="1"/>
      <c r="K68" s="44" t="n">
        <v>-114059169</v>
      </c>
      <c r="L68" s="0"/>
      <c r="M68" s="44" t="n">
        <f aca="false">M14+M23+M37+M45+M56+M58+M60+M62+M63+M65</f>
        <v>-82289662</v>
      </c>
      <c r="N68" s="0"/>
      <c r="O68" s="44" t="n">
        <f aca="false">O14+O23+O37+O45+O56+O58+O60+O62+O63+O65</f>
        <v>-79287344</v>
      </c>
      <c r="Q68" s="44" t="n">
        <f aca="false">O68-K68</f>
        <v>34771825</v>
      </c>
    </row>
    <row r="69" customFormat="false" ht="13.5" hidden="false" customHeight="false" outlineLevel="0" collapsed="false">
      <c r="G69" s="19"/>
      <c r="H69" s="9"/>
      <c r="J69" s="20"/>
      <c r="K69" s="46"/>
      <c r="L69" s="0"/>
      <c r="M69" s="54"/>
      <c r="O69" s="54"/>
    </row>
    <row r="70" customFormat="false" ht="12.75" hidden="false" customHeight="false" outlineLevel="0" collapsed="false">
      <c r="A70" s="60"/>
      <c r="G70" s="19"/>
      <c r="J70" s="1"/>
      <c r="L70" s="0"/>
      <c r="M70" s="0"/>
      <c r="O70" s="0"/>
    </row>
    <row r="71" customFormat="false" ht="12.75" hidden="false" customHeight="false" outlineLevel="0" collapsed="false">
      <c r="G71" s="19"/>
      <c r="H71" s="9"/>
      <c r="I71" s="20"/>
      <c r="J71" s="20"/>
      <c r="K71" s="21"/>
      <c r="O71" s="54" t="s">
        <v>63</v>
      </c>
    </row>
    <row r="72" customFormat="false" ht="12.75" hidden="false" customHeight="false" outlineLevel="0" collapsed="false">
      <c r="J72" s="1"/>
      <c r="K72" s="35"/>
      <c r="O72" s="54"/>
    </row>
    <row r="73" customFormat="false" ht="12.75" hidden="false" customHeight="false" outlineLevel="0" collapsed="false">
      <c r="J73" s="1"/>
      <c r="K73" s="35"/>
    </row>
    <row r="74" customFormat="false" ht="12.75" hidden="false" customHeight="false" outlineLevel="0" collapsed="false">
      <c r="M74" s="35"/>
      <c r="N74" s="35"/>
      <c r="O74" s="35"/>
    </row>
    <row r="75" customFormat="false" ht="12.75" hidden="false" customHeight="false" outlineLevel="0" collapsed="false">
      <c r="M75" s="35"/>
      <c r="N75" s="35"/>
      <c r="O75" s="35"/>
    </row>
    <row r="76" customFormat="false" ht="12.75" hidden="false" customHeight="false" outlineLevel="0" collapsed="false">
      <c r="M76" s="35"/>
      <c r="N76" s="35"/>
      <c r="O76" s="35"/>
    </row>
    <row r="77" customFormat="false" ht="12.75" hidden="false" customHeight="false" outlineLevel="0" collapsed="false">
      <c r="M77" s="35"/>
      <c r="N77" s="35"/>
      <c r="O77" s="35"/>
    </row>
    <row r="78" customFormat="false" ht="12.75" hidden="false" customHeight="false" outlineLevel="0" collapsed="false">
      <c r="M78" s="35"/>
      <c r="N78" s="35"/>
      <c r="O78" s="35"/>
    </row>
    <row r="79" customFormat="false" ht="12.75" hidden="false" customHeight="false" outlineLevel="0" collapsed="false">
      <c r="M79" s="35"/>
      <c r="N79" s="35"/>
      <c r="O79" s="35"/>
    </row>
  </sheetData>
  <printOptions headings="false" gridLines="false" gridLinesSet="true" horizontalCentered="false" verticalCentered="false"/>
  <pageMargins left="0.65" right="0.440277777777778" top="0.370138888888889" bottom="0.3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J54" activeCellId="0" sqref="J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8.56"/>
    <col collapsed="false" customWidth="true" hidden="false" outlineLevel="0" max="10" min="10" style="0" width="22.14"/>
    <col collapsed="false" customWidth="true" hidden="false" outlineLevel="0" max="11" min="11" style="0" width="14.56"/>
    <col collapsed="false" customWidth="true" hidden="false" outlineLevel="0" max="12" min="12" style="1" width="2.7"/>
    <col collapsed="false" customWidth="true" hidden="true" outlineLevel="0" max="13" min="13" style="2" width="16.13"/>
    <col collapsed="false" customWidth="true" hidden="true" outlineLevel="0" max="14" min="14" style="2" width="2.13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73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1"/>
      <c r="J10" s="13"/>
      <c r="K10" s="37" t="n">
        <v>36525</v>
      </c>
      <c r="L10" s="0"/>
      <c r="M10" s="37" t="n">
        <v>36580</v>
      </c>
      <c r="N10" s="37"/>
      <c r="O10" s="37" t="n">
        <v>36608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J11" s="20"/>
      <c r="K11" s="23" t="n">
        <v>-308146</v>
      </c>
      <c r="L11" s="0"/>
      <c r="M11" s="23" t="n">
        <v>-308146</v>
      </c>
      <c r="N11" s="23"/>
      <c r="O11" s="23" t="n">
        <v>-308146</v>
      </c>
      <c r="Q11" s="10" t="n">
        <f aca="false">O11-K11</f>
        <v>0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J12" s="20"/>
      <c r="K12" s="23" t="n">
        <v>-8298592</v>
      </c>
      <c r="L12" s="0"/>
      <c r="M12" s="23" t="n">
        <v>-8298592</v>
      </c>
      <c r="N12" s="23"/>
      <c r="O12" s="23" t="n">
        <v>-8298592</v>
      </c>
      <c r="Q12" s="10" t="n">
        <f aca="false">O12-K12</f>
        <v>0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J13" s="20"/>
      <c r="K13" s="23" t="n">
        <v>-32639994</v>
      </c>
      <c r="L13" s="0"/>
      <c r="M13" s="23" t="n">
        <v>-12639994</v>
      </c>
      <c r="N13" s="23"/>
      <c r="O13" s="23" t="n">
        <v>-12639994</v>
      </c>
      <c r="Q13" s="10" t="n">
        <f aca="false">O13-K13</f>
        <v>20000000</v>
      </c>
    </row>
    <row r="14" customFormat="false" ht="18" hidden="false" customHeight="true" outlineLevel="0" collapsed="false">
      <c r="A14" s="49" t="s">
        <v>60</v>
      </c>
      <c r="C14" s="18"/>
      <c r="D14" s="9"/>
      <c r="E14" s="9"/>
      <c r="F14" s="9"/>
      <c r="G14" s="19"/>
      <c r="H14" s="9"/>
      <c r="J14" s="20"/>
      <c r="K14" s="50" t="n">
        <f aca="false">SUM(K11:K13)</f>
        <v>-41246732</v>
      </c>
      <c r="L14" s="0"/>
      <c r="M14" s="50" t="n">
        <f aca="false">SUM(M11:M13)</f>
        <v>-21246732</v>
      </c>
      <c r="N14" s="23"/>
      <c r="O14" s="50" t="n">
        <f aca="false">SUM(O11:O13)</f>
        <v>-21246732</v>
      </c>
      <c r="Q14" s="56" t="n">
        <f aca="false">O14-K14</f>
        <v>20000000</v>
      </c>
    </row>
    <row r="15" customFormat="false" ht="18" hidden="false" customHeight="true" outlineLevel="0" collapsed="false">
      <c r="A15" s="17"/>
      <c r="C15" s="18"/>
      <c r="D15" s="9"/>
      <c r="E15" s="9"/>
      <c r="F15" s="9"/>
      <c r="G15" s="19"/>
      <c r="H15" s="9"/>
      <c r="J15" s="20"/>
      <c r="K15" s="21"/>
      <c r="L15" s="0"/>
      <c r="M15" s="23"/>
      <c r="N15" s="23"/>
      <c r="O15" s="54"/>
    </row>
    <row r="16" customFormat="false" ht="18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J16" s="20"/>
      <c r="K16" s="21" t="n">
        <v>-6512852</v>
      </c>
      <c r="L16" s="0"/>
      <c r="M16" s="23" t="n">
        <v>-2236105</v>
      </c>
      <c r="N16" s="23"/>
      <c r="O16" s="23" t="n">
        <v>-2236627</v>
      </c>
      <c r="Q16" s="10" t="n">
        <f aca="false">O16-K16</f>
        <v>4276225</v>
      </c>
    </row>
    <row r="17" customFormat="false" ht="18" hidden="false" customHeight="true" outlineLevel="0" collapsed="false">
      <c r="A17" s="17" t="s">
        <v>11</v>
      </c>
      <c r="C17" s="18"/>
      <c r="D17" s="9"/>
      <c r="E17" s="9"/>
      <c r="F17" s="9"/>
      <c r="G17" s="19"/>
      <c r="H17" s="9"/>
      <c r="J17" s="20"/>
      <c r="K17" s="21" t="n">
        <v>-88018</v>
      </c>
      <c r="L17" s="0"/>
      <c r="M17" s="23" t="n">
        <v>-88018</v>
      </c>
      <c r="N17" s="23"/>
      <c r="O17" s="23" t="n">
        <v>-88018</v>
      </c>
      <c r="Q17" s="10" t="n">
        <f aca="false">O17-K17</f>
        <v>0</v>
      </c>
    </row>
    <row r="18" customFormat="false" ht="18" hidden="false" customHeight="true" outlineLevel="0" collapsed="false">
      <c r="A18" s="17" t="s">
        <v>45</v>
      </c>
      <c r="C18" s="18"/>
      <c r="D18" s="9"/>
      <c r="E18" s="9"/>
      <c r="F18" s="9"/>
      <c r="G18" s="19"/>
      <c r="H18" s="9"/>
      <c r="J18" s="20"/>
      <c r="K18" s="21" t="n">
        <v>0</v>
      </c>
      <c r="L18" s="0"/>
      <c r="M18" s="23" t="n">
        <v>0</v>
      </c>
      <c r="N18" s="23"/>
      <c r="O18" s="23" t="n">
        <v>0</v>
      </c>
      <c r="Q18" s="10" t="n">
        <f aca="false">O18-K18</f>
        <v>0</v>
      </c>
    </row>
    <row r="19" customFormat="false" ht="18" hidden="false" customHeight="true" outlineLevel="0" collapsed="false">
      <c r="A19" s="17" t="s">
        <v>12</v>
      </c>
      <c r="C19" s="18"/>
      <c r="D19" s="9"/>
      <c r="E19" s="9"/>
      <c r="F19" s="9"/>
      <c r="G19" s="19"/>
      <c r="H19" s="9"/>
      <c r="I19" s="0" t="s">
        <v>72</v>
      </c>
      <c r="J19" s="20"/>
      <c r="K19" s="21" t="n">
        <v>-95753</v>
      </c>
      <c r="L19" s="0"/>
      <c r="M19" s="23" t="n">
        <v>-95753</v>
      </c>
      <c r="N19" s="23"/>
      <c r="O19" s="23" t="n">
        <v>-95753</v>
      </c>
      <c r="Q19" s="10" t="n">
        <f aca="false">O19-K19</f>
        <v>0</v>
      </c>
    </row>
    <row r="20" customFormat="false" ht="18" hidden="false" customHeight="true" outlineLevel="0" collapsed="false">
      <c r="A20" s="17" t="s">
        <v>14</v>
      </c>
      <c r="C20" s="18"/>
      <c r="D20" s="9"/>
      <c r="E20" s="9"/>
      <c r="F20" s="9"/>
      <c r="G20" s="19"/>
      <c r="H20" s="9"/>
      <c r="J20" s="20"/>
      <c r="K20" s="21" t="n">
        <v>-4900</v>
      </c>
      <c r="L20" s="0"/>
      <c r="M20" s="23" t="n">
        <v>-4900</v>
      </c>
      <c r="N20" s="23"/>
      <c r="O20" s="23" t="n">
        <v>-4900</v>
      </c>
      <c r="Q20" s="10" t="n">
        <f aca="false">O20-K20</f>
        <v>0</v>
      </c>
    </row>
    <row r="21" customFormat="false" ht="18" hidden="false" customHeight="true" outlineLevel="0" collapsed="false">
      <c r="A21" s="17" t="s">
        <v>15</v>
      </c>
      <c r="C21" s="18"/>
      <c r="D21" s="9"/>
      <c r="E21" s="9"/>
      <c r="F21" s="9"/>
      <c r="G21" s="19"/>
      <c r="H21" s="9"/>
      <c r="J21" s="20"/>
      <c r="K21" s="21" t="n">
        <v>-265000</v>
      </c>
      <c r="L21" s="0"/>
      <c r="M21" s="23" t="n">
        <v>-265000</v>
      </c>
      <c r="N21" s="23"/>
      <c r="O21" s="23" t="n">
        <v>-265000</v>
      </c>
      <c r="Q21" s="10" t="n">
        <f aca="false">O21-K21</f>
        <v>0</v>
      </c>
    </row>
    <row r="22" customFormat="false" ht="18" hidden="false" customHeight="true" outlineLevel="0" collapsed="false">
      <c r="A22" s="17" t="s">
        <v>46</v>
      </c>
      <c r="C22" s="18"/>
      <c r="D22" s="9"/>
      <c r="E22" s="9"/>
      <c r="F22" s="9"/>
      <c r="G22" s="19"/>
      <c r="H22" s="9"/>
      <c r="J22" s="20"/>
      <c r="K22" s="21" t="n">
        <v>-4573700</v>
      </c>
      <c r="L22" s="0"/>
      <c r="M22" s="23" t="n">
        <v>0</v>
      </c>
      <c r="N22" s="23"/>
      <c r="O22" s="23" t="n">
        <v>0</v>
      </c>
      <c r="Q22" s="10" t="n">
        <f aca="false">O22-K22</f>
        <v>4573700</v>
      </c>
    </row>
    <row r="23" customFormat="false" ht="18" hidden="false" customHeight="true" outlineLevel="0" collapsed="false">
      <c r="A23" s="49" t="s">
        <v>61</v>
      </c>
      <c r="C23" s="18"/>
      <c r="D23" s="9"/>
      <c r="E23" s="9"/>
      <c r="F23" s="9"/>
      <c r="G23" s="19"/>
      <c r="H23" s="9"/>
      <c r="J23" s="20"/>
      <c r="K23" s="51" t="n">
        <f aca="false">SUM(K16:K22)</f>
        <v>-11540223</v>
      </c>
      <c r="L23" s="0"/>
      <c r="M23" s="50" t="n">
        <f aca="false">SUM(M16:M22)</f>
        <v>-2689776</v>
      </c>
      <c r="N23" s="23"/>
      <c r="O23" s="50" t="n">
        <f aca="false">SUM(O16:O22)</f>
        <v>-2690298</v>
      </c>
      <c r="Q23" s="56" t="n">
        <f aca="false">O23-K23</f>
        <v>8849925</v>
      </c>
    </row>
    <row r="24" customFormat="false" ht="18" hidden="false" customHeight="true" outlineLevel="0" collapsed="false">
      <c r="A24" s="17"/>
      <c r="C24" s="18"/>
      <c r="D24" s="9"/>
      <c r="E24" s="9"/>
      <c r="F24" s="9"/>
      <c r="G24" s="19"/>
      <c r="H24" s="9"/>
      <c r="J24" s="20"/>
      <c r="K24" s="21"/>
      <c r="L24" s="0"/>
      <c r="M24" s="23"/>
      <c r="N24" s="23"/>
      <c r="O24" s="54"/>
    </row>
    <row r="25" customFormat="false" ht="18" hidden="false" customHeight="true" outlineLevel="0" collapsed="false">
      <c r="A25" s="17" t="s">
        <v>18</v>
      </c>
      <c r="C25" s="18"/>
      <c r="D25" s="9"/>
      <c r="E25" s="9"/>
      <c r="F25" s="9"/>
      <c r="G25" s="19"/>
      <c r="H25" s="9"/>
      <c r="J25" s="20"/>
      <c r="K25" s="21" t="n">
        <v>-146000</v>
      </c>
      <c r="L25" s="0"/>
      <c r="M25" s="23" t="n">
        <v>-146000</v>
      </c>
      <c r="N25" s="23"/>
      <c r="O25" s="23" t="n">
        <v>-146000</v>
      </c>
      <c r="Q25" s="10" t="n">
        <f aca="false">O25-K25</f>
        <v>0</v>
      </c>
    </row>
    <row r="26" customFormat="false" ht="18" hidden="false" customHeight="true" outlineLevel="0" collapsed="false">
      <c r="A26" s="17" t="s">
        <v>47</v>
      </c>
      <c r="C26" s="18"/>
      <c r="D26" s="9"/>
      <c r="E26" s="9"/>
      <c r="F26" s="9"/>
      <c r="G26" s="19"/>
      <c r="H26" s="9"/>
      <c r="J26" s="20"/>
      <c r="K26" s="21" t="n">
        <v>-128000</v>
      </c>
      <c r="L26" s="0"/>
      <c r="M26" s="23" t="n">
        <v>-90000</v>
      </c>
      <c r="N26" s="23"/>
      <c r="O26" s="23" t="n">
        <v>-108000</v>
      </c>
      <c r="Q26" s="10" t="n">
        <f aca="false">O26-K26</f>
        <v>20000</v>
      </c>
    </row>
    <row r="27" customFormat="false" ht="18" hidden="false" customHeight="true" outlineLevel="0" collapsed="false">
      <c r="A27" s="17" t="s">
        <v>48</v>
      </c>
      <c r="C27" s="18"/>
      <c r="D27" s="9"/>
      <c r="E27" s="9"/>
      <c r="F27" s="9"/>
      <c r="G27" s="19"/>
      <c r="H27" s="9"/>
      <c r="J27" s="20"/>
      <c r="K27" s="21" t="n">
        <v>-10000</v>
      </c>
      <c r="L27" s="0"/>
      <c r="M27" s="23" t="n">
        <v>-148077</v>
      </c>
      <c r="N27" s="23"/>
      <c r="O27" s="23" t="n">
        <v>0</v>
      </c>
      <c r="Q27" s="10" t="n">
        <f aca="false">O27-K27</f>
        <v>10000</v>
      </c>
    </row>
    <row r="28" customFormat="false" ht="18" hidden="false" customHeight="true" outlineLevel="0" collapsed="false">
      <c r="A28" s="17" t="s">
        <v>20</v>
      </c>
      <c r="C28" s="18"/>
      <c r="D28" s="9"/>
      <c r="E28" s="9"/>
      <c r="F28" s="9"/>
      <c r="G28" s="19"/>
      <c r="H28" s="9"/>
      <c r="J28" s="20"/>
      <c r="K28" s="21" t="n">
        <v>-461332</v>
      </c>
      <c r="L28" s="0"/>
      <c r="M28" s="23" t="n">
        <v>-446312</v>
      </c>
      <c r="N28" s="23"/>
      <c r="O28" s="23" t="n">
        <v>-440985</v>
      </c>
      <c r="Q28" s="10" t="n">
        <f aca="false">O28-K28</f>
        <v>20347</v>
      </c>
    </row>
    <row r="29" customFormat="false" ht="18" hidden="false" customHeight="true" outlineLevel="0" collapsed="false">
      <c r="A29" s="17" t="s">
        <v>21</v>
      </c>
      <c r="C29" s="18"/>
      <c r="D29" s="9"/>
      <c r="E29" s="9"/>
      <c r="F29" s="9"/>
      <c r="G29" s="19"/>
      <c r="H29" s="9"/>
      <c r="J29" s="20"/>
      <c r="K29" s="21" t="n">
        <v>-731000</v>
      </c>
      <c r="L29" s="0"/>
      <c r="M29" s="23" t="n">
        <v>-262000</v>
      </c>
      <c r="N29" s="23"/>
      <c r="O29" s="23" t="n">
        <v>-166000</v>
      </c>
      <c r="Q29" s="10" t="n">
        <f aca="false">O29-K29</f>
        <v>565000</v>
      </c>
    </row>
    <row r="30" customFormat="false" ht="18" hidden="false" customHeight="true" outlineLevel="0" collapsed="false">
      <c r="A30" s="17" t="s">
        <v>49</v>
      </c>
      <c r="C30" s="18"/>
      <c r="D30" s="9"/>
      <c r="E30" s="9"/>
      <c r="F30" s="9"/>
      <c r="G30" s="19"/>
      <c r="H30" s="9"/>
      <c r="J30" s="20"/>
      <c r="K30" s="21" t="n">
        <v>-500345</v>
      </c>
      <c r="L30" s="0"/>
      <c r="M30" s="23" t="n">
        <v>-500345</v>
      </c>
      <c r="N30" s="23"/>
      <c r="O30" s="23" t="n">
        <v>-500175</v>
      </c>
      <c r="Q30" s="10" t="n">
        <f aca="false">O30-K30</f>
        <v>170</v>
      </c>
    </row>
    <row r="31" customFormat="false" ht="18" hidden="false" customHeight="true" outlineLevel="0" collapsed="false">
      <c r="A31" s="17" t="s">
        <v>23</v>
      </c>
      <c r="C31" s="18"/>
      <c r="D31" s="9"/>
      <c r="E31" s="9"/>
      <c r="F31" s="9"/>
      <c r="G31" s="19"/>
      <c r="H31" s="9"/>
      <c r="J31" s="20"/>
      <c r="K31" s="21" t="n">
        <v>-871020</v>
      </c>
      <c r="L31" s="0"/>
      <c r="M31" s="23" t="n">
        <v>-871020</v>
      </c>
      <c r="N31" s="23"/>
      <c r="O31" s="23" t="n">
        <v>-871020</v>
      </c>
      <c r="Q31" s="10" t="n">
        <f aca="false">O31-K31</f>
        <v>0</v>
      </c>
    </row>
    <row r="32" customFormat="false" ht="18" hidden="true" customHeight="true" outlineLevel="0" collapsed="false">
      <c r="A32" s="17" t="s">
        <v>24</v>
      </c>
      <c r="C32" s="18"/>
      <c r="D32" s="9"/>
      <c r="E32" s="9"/>
      <c r="F32" s="9"/>
      <c r="G32" s="19"/>
      <c r="H32" s="9"/>
      <c r="J32" s="20"/>
      <c r="K32" s="21"/>
      <c r="L32" s="0"/>
      <c r="M32" s="23"/>
      <c r="N32" s="23"/>
      <c r="O32" s="23"/>
      <c r="Q32" s="10" t="n">
        <f aca="false">O32-K32</f>
        <v>0</v>
      </c>
    </row>
    <row r="33" customFormat="false" ht="18" hidden="true" customHeight="true" outlineLevel="0" collapsed="false">
      <c r="A33" s="17" t="s">
        <v>25</v>
      </c>
      <c r="C33" s="18"/>
      <c r="D33" s="9"/>
      <c r="E33" s="9"/>
      <c r="F33" s="9"/>
      <c r="G33" s="19"/>
      <c r="H33" s="9"/>
      <c r="J33" s="20"/>
      <c r="K33" s="21"/>
      <c r="L33" s="0"/>
      <c r="M33" s="23"/>
      <c r="N33" s="23"/>
      <c r="O33" s="23"/>
      <c r="Q33" s="10" t="n">
        <f aca="false">O33-K33</f>
        <v>0</v>
      </c>
    </row>
    <row r="34" customFormat="false" ht="18" hidden="true" customHeight="true" outlineLevel="0" collapsed="false">
      <c r="A34" s="17" t="s">
        <v>26</v>
      </c>
      <c r="C34" s="18"/>
      <c r="D34" s="9"/>
      <c r="E34" s="9"/>
      <c r="F34" s="9"/>
      <c r="G34" s="19"/>
      <c r="H34" s="9"/>
      <c r="J34" s="20"/>
      <c r="K34" s="21"/>
      <c r="L34" s="0"/>
      <c r="M34" s="23"/>
      <c r="N34" s="23"/>
      <c r="O34" s="23"/>
      <c r="Q34" s="10" t="n">
        <f aca="false">O34-K34</f>
        <v>0</v>
      </c>
    </row>
    <row r="35" customFormat="false" ht="18" hidden="true" customHeight="true" outlineLevel="0" collapsed="false">
      <c r="A35" s="17" t="s">
        <v>27</v>
      </c>
      <c r="C35" s="18"/>
      <c r="D35" s="9"/>
      <c r="E35" s="9"/>
      <c r="F35" s="9"/>
      <c r="G35" s="19"/>
      <c r="H35" s="9"/>
      <c r="J35" s="20"/>
      <c r="K35" s="21"/>
      <c r="L35" s="0"/>
      <c r="M35" s="23"/>
      <c r="N35" s="23"/>
      <c r="O35" s="23"/>
      <c r="Q35" s="10" t="n">
        <f aca="false">O35-K35</f>
        <v>0</v>
      </c>
    </row>
    <row r="36" customFormat="false" ht="18" hidden="false" customHeight="true" outlineLevel="0" collapsed="false">
      <c r="A36" s="17" t="s">
        <v>41</v>
      </c>
      <c r="G36" s="25"/>
      <c r="H36" s="9"/>
      <c r="J36" s="20"/>
      <c r="K36" s="26" t="n">
        <v>-114000</v>
      </c>
      <c r="L36" s="0"/>
      <c r="M36" s="23" t="n">
        <v>-211000</v>
      </c>
      <c r="N36" s="23"/>
      <c r="O36" s="23" t="n">
        <v>-242000</v>
      </c>
      <c r="Q36" s="10" t="n">
        <f aca="false">O36-K36</f>
        <v>-128000</v>
      </c>
    </row>
    <row r="37" customFormat="false" ht="18" hidden="false" customHeight="true" outlineLevel="0" collapsed="false">
      <c r="A37" s="49" t="s">
        <v>65</v>
      </c>
      <c r="G37" s="25"/>
      <c r="H37" s="9"/>
      <c r="J37" s="20"/>
      <c r="K37" s="50" t="n">
        <f aca="false">SUM(K25:K36)</f>
        <v>-2961697</v>
      </c>
      <c r="L37" s="0"/>
      <c r="M37" s="50" t="n">
        <f aca="false">SUM(M25:M36)</f>
        <v>-2674754</v>
      </c>
      <c r="N37" s="23"/>
      <c r="O37" s="50" t="n">
        <f aca="false">SUM(O25:O36)</f>
        <v>-2474180</v>
      </c>
      <c r="Q37" s="56" t="n">
        <f aca="false">O37-K37</f>
        <v>487517</v>
      </c>
    </row>
    <row r="38" customFormat="false" ht="18" hidden="false" customHeight="true" outlineLevel="0" collapsed="false">
      <c r="A38" s="17"/>
      <c r="C38" s="18"/>
      <c r="D38" s="9"/>
      <c r="E38" s="9"/>
      <c r="F38" s="9"/>
      <c r="G38" s="19"/>
      <c r="H38" s="9"/>
      <c r="J38" s="20"/>
      <c r="K38" s="21"/>
      <c r="L38" s="0"/>
      <c r="M38" s="23"/>
      <c r="N38" s="23"/>
      <c r="O38" s="23"/>
    </row>
    <row r="39" customFormat="false" ht="18" hidden="false" customHeight="true" outlineLevel="0" collapsed="false">
      <c r="A39" s="17" t="s">
        <v>32</v>
      </c>
      <c r="C39" s="18"/>
      <c r="D39" s="9"/>
      <c r="E39" s="9"/>
      <c r="F39" s="9"/>
      <c r="G39" s="19"/>
      <c r="H39" s="9"/>
      <c r="J39" s="20"/>
      <c r="K39" s="21" t="n">
        <v>-3169056</v>
      </c>
      <c r="L39" s="0"/>
      <c r="M39" s="23" t="n">
        <v>-2798951</v>
      </c>
      <c r="N39" s="23"/>
      <c r="O39" s="23" t="n">
        <v>-2865951</v>
      </c>
      <c r="Q39" s="10" t="n">
        <f aca="false">O39-K39</f>
        <v>303105</v>
      </c>
    </row>
    <row r="40" customFormat="false" ht="18" hidden="false" customHeight="true" outlineLevel="0" collapsed="false">
      <c r="A40" s="17" t="s">
        <v>28</v>
      </c>
      <c r="C40" s="18"/>
      <c r="D40" s="9"/>
      <c r="E40" s="9"/>
      <c r="F40" s="9"/>
      <c r="G40" s="19"/>
      <c r="H40" s="9"/>
      <c r="J40" s="20"/>
      <c r="K40" s="21" t="n">
        <v>-200000</v>
      </c>
      <c r="L40" s="0"/>
      <c r="M40" s="23" t="n">
        <v>-1000000</v>
      </c>
      <c r="N40" s="23"/>
      <c r="O40" s="23" t="n">
        <v>-1740000</v>
      </c>
      <c r="Q40" s="10" t="n">
        <f aca="false">O40-K40</f>
        <v>-1540000</v>
      </c>
    </row>
    <row r="41" customFormat="false" ht="18" hidden="false" customHeight="true" outlineLevel="0" collapsed="false">
      <c r="A41" s="17" t="s">
        <v>29</v>
      </c>
      <c r="C41" s="18"/>
      <c r="D41" s="9"/>
      <c r="E41" s="9"/>
      <c r="F41" s="9"/>
      <c r="G41" s="19"/>
      <c r="H41" s="9"/>
      <c r="J41" s="20"/>
      <c r="K41" s="21" t="n">
        <v>-336308</v>
      </c>
      <c r="L41" s="0"/>
      <c r="M41" s="23" t="n">
        <v>-336308</v>
      </c>
      <c r="N41" s="23"/>
      <c r="O41" s="23" t="n">
        <v>-611105</v>
      </c>
      <c r="Q41" s="10" t="n">
        <f aca="false">O41-K41</f>
        <v>-274797</v>
      </c>
    </row>
    <row r="42" customFormat="false" ht="18" hidden="false" customHeight="true" outlineLevel="0" collapsed="false">
      <c r="A42" s="17" t="s">
        <v>31</v>
      </c>
      <c r="C42" s="18"/>
      <c r="D42" s="9"/>
      <c r="E42" s="9"/>
      <c r="F42" s="9"/>
      <c r="G42" s="19"/>
      <c r="H42" s="9"/>
      <c r="J42" s="20"/>
      <c r="K42" s="21" t="n">
        <v>-85805</v>
      </c>
      <c r="L42" s="0"/>
      <c r="M42" s="23" t="n">
        <v>-85805</v>
      </c>
      <c r="N42" s="23"/>
      <c r="O42" s="23" t="n">
        <v>-85805</v>
      </c>
      <c r="Q42" s="10" t="n">
        <f aca="false">O42-K42</f>
        <v>0</v>
      </c>
    </row>
    <row r="43" customFormat="false" ht="18" hidden="false" customHeight="true" outlineLevel="0" collapsed="false">
      <c r="A43" s="17" t="s">
        <v>33</v>
      </c>
      <c r="C43" s="18"/>
      <c r="D43" s="9"/>
      <c r="E43" s="9"/>
      <c r="F43" s="9"/>
      <c r="G43" s="19"/>
      <c r="H43" s="9"/>
      <c r="J43" s="20"/>
      <c r="K43" s="21" t="n">
        <v>-139999</v>
      </c>
      <c r="L43" s="0"/>
      <c r="M43" s="23" t="n">
        <v>-139999</v>
      </c>
      <c r="N43" s="23"/>
      <c r="O43" s="23" t="n">
        <v>-139999</v>
      </c>
      <c r="Q43" s="10" t="n">
        <f aca="false">O43-K43</f>
        <v>0</v>
      </c>
    </row>
    <row r="44" customFormat="false" ht="18" hidden="false" customHeight="true" outlineLevel="0" collapsed="false">
      <c r="A44" s="17" t="s">
        <v>66</v>
      </c>
      <c r="C44" s="18"/>
      <c r="D44" s="9"/>
      <c r="E44" s="9"/>
      <c r="F44" s="9"/>
      <c r="G44" s="19"/>
      <c r="H44" s="9"/>
      <c r="J44" s="20"/>
      <c r="K44" s="21" t="n">
        <v>0</v>
      </c>
      <c r="L44" s="0"/>
      <c r="M44" s="23" t="n">
        <v>0</v>
      </c>
      <c r="N44" s="23"/>
      <c r="O44" s="54" t="n">
        <v>0</v>
      </c>
      <c r="Q44" s="10" t="n">
        <f aca="false">O44-K44</f>
        <v>0</v>
      </c>
    </row>
    <row r="45" customFormat="false" ht="18" hidden="false" customHeight="true" outlineLevel="0" collapsed="false">
      <c r="A45" s="49" t="s">
        <v>67</v>
      </c>
      <c r="C45" s="18"/>
      <c r="D45" s="9"/>
      <c r="E45" s="9"/>
      <c r="F45" s="9"/>
      <c r="G45" s="19"/>
      <c r="H45" s="9"/>
      <c r="J45" s="20"/>
      <c r="K45" s="51" t="n">
        <f aca="false">SUM(K39:K44)</f>
        <v>-3931168</v>
      </c>
      <c r="L45" s="0"/>
      <c r="M45" s="50" t="n">
        <f aca="false">SUM(M39:M44)</f>
        <v>-4361063</v>
      </c>
      <c r="N45" s="23"/>
      <c r="O45" s="50" t="n">
        <f aca="false">SUM(O39:O44)</f>
        <v>-5442860</v>
      </c>
      <c r="Q45" s="56" t="n">
        <f aca="false">O45-K45</f>
        <v>-1511692</v>
      </c>
    </row>
    <row r="46" customFormat="false" ht="18" hidden="false" customHeight="true" outlineLevel="0" collapsed="false">
      <c r="A46" s="17"/>
      <c r="C46" s="18"/>
      <c r="D46" s="9"/>
      <c r="E46" s="9"/>
      <c r="F46" s="9"/>
      <c r="G46" s="19"/>
      <c r="H46" s="9"/>
      <c r="J46" s="20"/>
      <c r="K46" s="21"/>
      <c r="L46" s="0"/>
      <c r="M46" s="23"/>
      <c r="N46" s="23"/>
      <c r="O46" s="54"/>
    </row>
    <row r="47" customFormat="false" ht="18" hidden="false" customHeight="true" outlineLevel="0" collapsed="false">
      <c r="A47" s="17" t="s">
        <v>34</v>
      </c>
      <c r="G47" s="25"/>
      <c r="H47" s="9"/>
      <c r="J47" s="20"/>
      <c r="K47" s="23" t="n">
        <v>-13127000</v>
      </c>
      <c r="L47" s="0"/>
      <c r="M47" s="23" t="n">
        <v>-10701000</v>
      </c>
      <c r="N47" s="23"/>
      <c r="O47" s="23" t="n">
        <v>-11426000</v>
      </c>
      <c r="Q47" s="10" t="n">
        <f aca="false">O47-K47</f>
        <v>1701000</v>
      </c>
    </row>
    <row r="48" customFormat="false" ht="18" hidden="false" customHeight="true" outlineLevel="0" collapsed="false">
      <c r="A48" s="17" t="s">
        <v>50</v>
      </c>
      <c r="G48" s="25"/>
      <c r="H48" s="9"/>
      <c r="J48" s="20"/>
      <c r="K48" s="23" t="n">
        <v>-883000</v>
      </c>
      <c r="L48" s="0"/>
      <c r="M48" s="23" t="n">
        <v>-709000</v>
      </c>
      <c r="N48" s="23"/>
      <c r="O48" s="23" t="n">
        <v>-606000</v>
      </c>
      <c r="Q48" s="10" t="n">
        <f aca="false">O48-K48</f>
        <v>277000</v>
      </c>
    </row>
    <row r="49" customFormat="false" ht="18" hidden="false" customHeight="true" outlineLevel="0" collapsed="false">
      <c r="A49" s="17" t="s">
        <v>36</v>
      </c>
      <c r="G49" s="25"/>
      <c r="H49" s="9"/>
      <c r="J49" s="20"/>
      <c r="K49" s="23" t="n">
        <v>-35239000</v>
      </c>
      <c r="L49" s="0"/>
      <c r="M49" s="23" t="n">
        <v>-35109000</v>
      </c>
      <c r="N49" s="23"/>
      <c r="O49" s="23" t="n">
        <v>-32717000</v>
      </c>
      <c r="Q49" s="10" t="n">
        <f aca="false">O49-K49</f>
        <v>2522000</v>
      </c>
    </row>
    <row r="50" customFormat="false" ht="18" hidden="false" customHeight="true" outlineLevel="0" collapsed="false">
      <c r="A50" s="17" t="s">
        <v>37</v>
      </c>
      <c r="G50" s="25"/>
      <c r="H50" s="9"/>
      <c r="J50" s="20"/>
      <c r="K50" s="23" t="n">
        <v>-2044000</v>
      </c>
      <c r="L50" s="0"/>
      <c r="M50" s="23" t="n">
        <v>-1510000</v>
      </c>
      <c r="N50" s="23"/>
      <c r="O50" s="23" t="n">
        <v>-1803000</v>
      </c>
      <c r="Q50" s="10" t="n">
        <f aca="false">O50-K50</f>
        <v>241000</v>
      </c>
    </row>
    <row r="51" customFormat="false" ht="18" hidden="false" customHeight="true" outlineLevel="0" collapsed="false">
      <c r="A51" s="17" t="s">
        <v>38</v>
      </c>
      <c r="G51" s="25"/>
      <c r="H51" s="9"/>
      <c r="J51" s="20"/>
      <c r="K51" s="23" t="n">
        <v>-1324000</v>
      </c>
      <c r="L51" s="0"/>
      <c r="M51" s="23" t="n">
        <v>-683000</v>
      </c>
      <c r="N51" s="23"/>
      <c r="O51" s="23" t="n">
        <v>-792000</v>
      </c>
      <c r="Q51" s="10" t="n">
        <f aca="false">O51-K51</f>
        <v>532000</v>
      </c>
    </row>
    <row r="52" customFormat="false" ht="18" hidden="false" customHeight="true" outlineLevel="0" collapsed="false">
      <c r="A52" s="17" t="s">
        <v>51</v>
      </c>
      <c r="G52" s="25"/>
      <c r="H52" s="9"/>
      <c r="J52" s="20"/>
      <c r="K52" s="23" t="n">
        <v>-1211000</v>
      </c>
      <c r="L52" s="0"/>
      <c r="M52" s="23" t="n">
        <v>-2173000</v>
      </c>
      <c r="N52" s="23"/>
      <c r="O52" s="23" t="n">
        <v>-1681000</v>
      </c>
      <c r="Q52" s="10" t="n">
        <f aca="false">O52-K52</f>
        <v>-470000</v>
      </c>
    </row>
    <row r="53" customFormat="false" ht="18" hidden="true" customHeight="true" outlineLevel="0" collapsed="false">
      <c r="A53" s="17" t="s">
        <v>39</v>
      </c>
      <c r="G53" s="25"/>
      <c r="H53" s="9"/>
      <c r="J53" s="20"/>
      <c r="K53" s="23"/>
      <c r="L53" s="0"/>
      <c r="M53" s="23"/>
      <c r="N53" s="23"/>
      <c r="O53" s="23"/>
      <c r="P53" s="0" t="s">
        <v>52</v>
      </c>
      <c r="Q53" s="10" t="n">
        <f aca="false">O53-K53</f>
        <v>0</v>
      </c>
    </row>
    <row r="54" customFormat="false" ht="18" hidden="false" customHeight="true" outlineLevel="0" collapsed="false">
      <c r="A54" s="17" t="s">
        <v>40</v>
      </c>
      <c r="G54" s="25"/>
      <c r="H54" s="9"/>
      <c r="J54" s="20"/>
      <c r="K54" s="26" t="n">
        <v>-3484000</v>
      </c>
      <c r="L54" s="0"/>
      <c r="M54" s="23" t="n">
        <v>-3485000</v>
      </c>
      <c r="N54" s="23"/>
      <c r="O54" s="23" t="n">
        <v>-3404000</v>
      </c>
      <c r="Q54" s="10" t="n">
        <f aca="false">O54-K54</f>
        <v>80000</v>
      </c>
    </row>
    <row r="55" customFormat="false" ht="18" hidden="false" customHeight="true" outlineLevel="0" collapsed="false">
      <c r="A55" s="17" t="s">
        <v>53</v>
      </c>
      <c r="G55" s="25"/>
      <c r="H55" s="9"/>
      <c r="J55" s="20"/>
      <c r="K55" s="26" t="n">
        <v>0</v>
      </c>
      <c r="L55" s="0"/>
      <c r="M55" s="23" t="n">
        <v>0</v>
      </c>
      <c r="N55" s="23"/>
      <c r="O55" s="23" t="n">
        <v>0</v>
      </c>
      <c r="Q55" s="10" t="n">
        <f aca="false">O55-K55</f>
        <v>0</v>
      </c>
    </row>
    <row r="56" customFormat="false" ht="18" hidden="false" customHeight="true" outlineLevel="0" collapsed="false">
      <c r="A56" s="49" t="s">
        <v>68</v>
      </c>
      <c r="G56" s="25"/>
      <c r="H56" s="9"/>
      <c r="J56" s="20"/>
      <c r="K56" s="50" t="n">
        <f aca="false">SUM(K47:K55)</f>
        <v>-57312000</v>
      </c>
      <c r="L56" s="0"/>
      <c r="M56" s="50" t="n">
        <f aca="false">SUM(M47:M55)</f>
        <v>-54370000</v>
      </c>
      <c r="N56" s="23"/>
      <c r="O56" s="50" t="n">
        <f aca="false">SUM(O47:O55)</f>
        <v>-52429000</v>
      </c>
      <c r="Q56" s="56" t="n">
        <f aca="false">O56-K56</f>
        <v>4883000</v>
      </c>
    </row>
    <row r="57" customFormat="false" ht="18" hidden="false" customHeight="true" outlineLevel="0" collapsed="false">
      <c r="A57" s="17"/>
      <c r="G57" s="25"/>
      <c r="H57" s="9"/>
      <c r="J57" s="20"/>
      <c r="K57" s="26"/>
      <c r="L57" s="0"/>
      <c r="M57" s="23"/>
      <c r="N57" s="23"/>
      <c r="O57" s="54"/>
    </row>
    <row r="58" customFormat="false" ht="18" hidden="false" customHeight="true" outlineLevel="0" collapsed="false">
      <c r="A58" s="17" t="s">
        <v>54</v>
      </c>
      <c r="G58" s="25"/>
      <c r="H58" s="9"/>
      <c r="J58" s="20"/>
      <c r="K58" s="26" t="n">
        <v>-346867</v>
      </c>
      <c r="L58" s="0"/>
      <c r="M58" s="23" t="n">
        <v>-226855</v>
      </c>
      <c r="N58" s="23"/>
      <c r="O58" s="23" t="n">
        <v>-472282</v>
      </c>
      <c r="Q58" s="10" t="n">
        <f aca="false">O58-K58</f>
        <v>-125415</v>
      </c>
    </row>
    <row r="59" customFormat="false" ht="18" hidden="false" customHeight="true" outlineLevel="0" collapsed="false">
      <c r="A59" s="17"/>
      <c r="G59" s="25"/>
      <c r="H59" s="9"/>
      <c r="J59" s="20"/>
      <c r="K59" s="26"/>
      <c r="L59" s="0"/>
      <c r="M59" s="23"/>
      <c r="N59" s="23"/>
      <c r="O59" s="23"/>
    </row>
    <row r="60" customFormat="false" ht="18" hidden="false" customHeight="true" outlineLevel="0" collapsed="false">
      <c r="A60" s="17" t="s">
        <v>55</v>
      </c>
      <c r="G60" s="25"/>
      <c r="H60" s="9"/>
      <c r="J60" s="20"/>
      <c r="K60" s="26" t="n">
        <v>-1000000</v>
      </c>
      <c r="L60" s="0"/>
      <c r="M60" s="23" t="n">
        <v>-1000000</v>
      </c>
      <c r="N60" s="23"/>
      <c r="O60" s="23" t="n">
        <v>-1000000</v>
      </c>
      <c r="Q60" s="10" t="n">
        <f aca="false">O60-K60</f>
        <v>0</v>
      </c>
    </row>
    <row r="61" customFormat="false" ht="18" hidden="false" customHeight="true" outlineLevel="0" collapsed="false">
      <c r="A61" s="17"/>
      <c r="G61" s="25"/>
      <c r="H61" s="9"/>
      <c r="J61" s="20"/>
      <c r="K61" s="26"/>
      <c r="L61" s="0"/>
      <c r="M61" s="23"/>
      <c r="N61" s="23"/>
      <c r="O61" s="23"/>
    </row>
    <row r="62" customFormat="false" ht="18" hidden="false" customHeight="true" outlineLevel="0" collapsed="false">
      <c r="A62" s="17" t="s">
        <v>56</v>
      </c>
      <c r="G62" s="25"/>
      <c r="H62" s="9"/>
      <c r="J62" s="20"/>
      <c r="K62" s="26" t="n">
        <v>-759026</v>
      </c>
      <c r="L62" s="0"/>
      <c r="M62" s="23" t="n">
        <v>-759026</v>
      </c>
      <c r="N62" s="23"/>
      <c r="O62" s="23" t="n">
        <v>-754994</v>
      </c>
      <c r="Q62" s="10" t="n">
        <f aca="false">O62-K62</f>
        <v>4032</v>
      </c>
    </row>
    <row r="63" customFormat="false" ht="18" hidden="false" customHeight="true" outlineLevel="0" collapsed="false">
      <c r="A63" s="17" t="s">
        <v>57</v>
      </c>
      <c r="G63" s="25"/>
      <c r="H63" s="9"/>
      <c r="J63" s="20"/>
      <c r="K63" s="26" t="n">
        <v>-961456</v>
      </c>
      <c r="L63" s="0"/>
      <c r="M63" s="23" t="n">
        <v>-961456</v>
      </c>
      <c r="N63" s="23"/>
      <c r="O63" s="23" t="n">
        <v>-1852406</v>
      </c>
      <c r="Q63" s="10" t="n">
        <f aca="false">O63-K63</f>
        <v>-890950</v>
      </c>
    </row>
    <row r="64" customFormat="false" ht="18" hidden="false" customHeight="true" outlineLevel="0" collapsed="false">
      <c r="A64" s="17"/>
      <c r="G64" s="25"/>
      <c r="H64" s="9"/>
      <c r="J64" s="20"/>
      <c r="K64" s="26"/>
      <c r="L64" s="0"/>
      <c r="M64" s="23"/>
      <c r="N64" s="23"/>
      <c r="O64" s="23"/>
    </row>
    <row r="65" customFormat="false" ht="18" hidden="false" customHeight="true" outlineLevel="0" collapsed="false">
      <c r="A65" s="17" t="s">
        <v>62</v>
      </c>
      <c r="G65" s="25"/>
      <c r="H65" s="9"/>
      <c r="J65" s="20"/>
      <c r="K65" s="26" t="n">
        <v>6000000</v>
      </c>
      <c r="L65" s="0"/>
      <c r="M65" s="23" t="n">
        <v>6000000</v>
      </c>
      <c r="N65" s="23"/>
      <c r="O65" s="23" t="n">
        <v>6000000</v>
      </c>
      <c r="Q65" s="10" t="n">
        <f aca="false">O65-K65</f>
        <v>0</v>
      </c>
    </row>
    <row r="66" customFormat="false" ht="18" hidden="false" customHeight="true" outlineLevel="0" collapsed="false">
      <c r="A66" s="17"/>
      <c r="G66" s="25"/>
      <c r="H66" s="9"/>
      <c r="J66" s="20"/>
      <c r="K66" s="57"/>
      <c r="L66" s="0"/>
      <c r="M66" s="57"/>
      <c r="N66" s="23"/>
      <c r="O66" s="57"/>
      <c r="Q66" s="58"/>
    </row>
    <row r="67" customFormat="false" ht="13.5" hidden="false" customHeight="true" outlineLevel="0" collapsed="false">
      <c r="H67" s="9" t="s">
        <v>63</v>
      </c>
      <c r="J67" s="30"/>
      <c r="K67" s="42"/>
      <c r="L67" s="0"/>
      <c r="M67" s="54"/>
      <c r="N67" s="0"/>
      <c r="O67" s="54"/>
    </row>
    <row r="68" customFormat="false" ht="16.5" hidden="false" customHeight="false" outlineLevel="0" collapsed="false">
      <c r="A68" s="59" t="s">
        <v>69</v>
      </c>
      <c r="G68" s="19"/>
      <c r="H68" s="9"/>
      <c r="J68" s="1"/>
      <c r="K68" s="44" t="n">
        <v>-114059169</v>
      </c>
      <c r="L68" s="0"/>
      <c r="M68" s="44" t="n">
        <f aca="false">M14+M23+M37+M45+M56+M58+M60+M62+M63+M65</f>
        <v>-82289662</v>
      </c>
      <c r="N68" s="0"/>
      <c r="O68" s="44" t="n">
        <f aca="false">O14+O23+O37+O45+O56+O58+O60+O62+O63+O65</f>
        <v>-82362752</v>
      </c>
      <c r="Q68" s="44" t="n">
        <f aca="false">Q14+Q23+Q37+Q45+Q56+Q58+Q60+Q62+Q63+Q65</f>
        <v>31696417</v>
      </c>
    </row>
    <row r="69" customFormat="false" ht="13.5" hidden="false" customHeight="false" outlineLevel="0" collapsed="false">
      <c r="G69" s="19"/>
      <c r="H69" s="9"/>
      <c r="J69" s="20"/>
      <c r="K69" s="46"/>
      <c r="L69" s="0"/>
      <c r="M69" s="54"/>
      <c r="O69" s="54"/>
    </row>
    <row r="70" customFormat="false" ht="12.75" hidden="false" customHeight="false" outlineLevel="0" collapsed="false">
      <c r="A70" s="60"/>
      <c r="G70" s="19"/>
      <c r="J70" s="1"/>
      <c r="L70" s="0"/>
      <c r="M70" s="0"/>
      <c r="O70" s="35"/>
    </row>
    <row r="71" customFormat="false" ht="12.75" hidden="false" customHeight="false" outlineLevel="0" collapsed="false">
      <c r="G71" s="19"/>
      <c r="H71" s="9"/>
      <c r="I71" s="20"/>
      <c r="J71" s="20"/>
      <c r="K71" s="21"/>
      <c r="O71" s="54" t="s">
        <v>63</v>
      </c>
    </row>
    <row r="72" customFormat="false" ht="12.75" hidden="false" customHeight="false" outlineLevel="0" collapsed="false">
      <c r="J72" s="1"/>
      <c r="K72" s="35"/>
      <c r="O72" s="54"/>
    </row>
    <row r="73" customFormat="false" ht="12.75" hidden="false" customHeight="false" outlineLevel="0" collapsed="false">
      <c r="J73" s="1"/>
      <c r="K73" s="35"/>
    </row>
    <row r="74" customFormat="false" ht="12.75" hidden="false" customHeight="false" outlineLevel="0" collapsed="false">
      <c r="M74" s="35"/>
      <c r="N74" s="35"/>
      <c r="O74" s="35"/>
    </row>
    <row r="75" customFormat="false" ht="12.75" hidden="false" customHeight="false" outlineLevel="0" collapsed="false">
      <c r="M75" s="35"/>
      <c r="N75" s="35"/>
      <c r="O75" s="35"/>
    </row>
    <row r="76" customFormat="false" ht="12.75" hidden="false" customHeight="false" outlineLevel="0" collapsed="false">
      <c r="M76" s="35"/>
      <c r="N76" s="35"/>
      <c r="O76" s="35"/>
    </row>
    <row r="77" customFormat="false" ht="12.75" hidden="false" customHeight="false" outlineLevel="0" collapsed="false">
      <c r="M77" s="35"/>
      <c r="N77" s="35"/>
      <c r="O77" s="35"/>
    </row>
    <row r="78" customFormat="false" ht="12.75" hidden="false" customHeight="false" outlineLevel="0" collapsed="false">
      <c r="M78" s="35"/>
      <c r="N78" s="35"/>
      <c r="O78" s="35"/>
    </row>
    <row r="79" customFormat="false" ht="12.75" hidden="false" customHeight="false" outlineLevel="0" collapsed="false">
      <c r="M79" s="35"/>
      <c r="N79" s="35"/>
      <c r="O79" s="35"/>
    </row>
  </sheetData>
  <printOptions headings="false" gridLines="false" gridLinesSet="true" horizontalCentered="false" verticalCentered="false"/>
  <pageMargins left="0.65" right="0.440277777777778" top="0.370138888888889" bottom="0.3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.56"/>
    <col collapsed="false" customWidth="true" hidden="false" outlineLevel="0" max="3" min="3" style="0" width="2.84"/>
    <col collapsed="false" customWidth="true" hidden="false" outlineLevel="0" max="4" min="4" style="0" width="6.7"/>
    <col collapsed="false" customWidth="true" hidden="false" outlineLevel="0" max="5" min="5" style="0" width="1.56"/>
    <col collapsed="false" customWidth="true" hidden="false" outlineLevel="0" max="6" min="6" style="0" width="3.14"/>
    <col collapsed="false" customWidth="true" hidden="false" outlineLevel="0" max="7" min="7" style="0" width="2.84"/>
    <col collapsed="false" customWidth="true" hidden="false" outlineLevel="0" max="8" min="8" style="0" width="7.85"/>
    <col collapsed="false" customWidth="true" hidden="false" outlineLevel="0" max="9" min="9" style="0" width="8.56"/>
    <col collapsed="false" customWidth="true" hidden="false" outlineLevel="0" max="10" min="10" style="0" width="22.28"/>
    <col collapsed="false" customWidth="true" hidden="false" outlineLevel="0" max="11" min="11" style="0" width="14.56"/>
    <col collapsed="false" customWidth="true" hidden="false" outlineLevel="0" max="12" min="12" style="1" width="2.7"/>
    <col collapsed="false" customWidth="true" hidden="true" outlineLevel="0" max="13" min="13" style="2" width="16.13"/>
    <col collapsed="false" customWidth="true" hidden="true" outlineLevel="0" max="14" min="14" style="2" width="2.13"/>
    <col collapsed="false" customWidth="true" hidden="false" outlineLevel="0" max="15" min="15" style="2" width="14.85"/>
    <col collapsed="false" customWidth="true" hidden="false" outlineLevel="0" max="16" min="16" style="0" width="2.99"/>
    <col collapsed="false" customWidth="true" hidden="false" outlineLevel="0" max="17" min="17" style="10" width="15.7"/>
  </cols>
  <sheetData>
    <row r="1" customFormat="false" ht="20.1" hidden="false" customHeight="true" outlineLevel="0" collapsed="false">
      <c r="B1" s="4"/>
      <c r="C1" s="5"/>
    </row>
    <row r="2" customFormat="false" ht="20.1" hidden="false" customHeight="true" outlineLevel="0" collapsed="false">
      <c r="B2" s="4"/>
      <c r="C2" s="5"/>
    </row>
    <row r="3" customFormat="false" ht="20.1" hidden="false" customHeight="true" outlineLevel="0" collapsed="false">
      <c r="B3" s="4"/>
      <c r="C3" s="5"/>
      <c r="Q3" s="6" t="s">
        <v>0</v>
      </c>
    </row>
    <row r="4" customFormat="false" ht="20.1" hidden="false" customHeight="true" outlineLevel="0" collapsed="false">
      <c r="B4" s="4"/>
      <c r="C4" s="5"/>
      <c r="Q4" s="6"/>
    </row>
    <row r="5" customFormat="false" ht="20.25" hidden="false" customHeight="true" outlineLevel="0" collapsed="false">
      <c r="B5" s="4"/>
      <c r="C5" s="5"/>
      <c r="Q5" s="7" t="s">
        <v>1</v>
      </c>
    </row>
    <row r="6" customFormat="false" ht="23.25" hidden="false" customHeight="true" outlineLevel="0" collapsed="false">
      <c r="A6" s="1"/>
      <c r="B6" s="8"/>
      <c r="C6" s="8"/>
      <c r="D6" s="1"/>
      <c r="E6" s="1"/>
      <c r="F6" s="1"/>
      <c r="G6" s="1"/>
      <c r="H6" s="1"/>
      <c r="I6" s="1"/>
      <c r="J6" s="1"/>
      <c r="K6" s="9"/>
      <c r="L6" s="9"/>
      <c r="M6" s="1"/>
      <c r="N6" s="1"/>
      <c r="O6" s="1"/>
      <c r="P6" s="1"/>
      <c r="Q6" s="7" t="s">
        <v>74</v>
      </c>
    </row>
    <row r="7" customFormat="false" ht="12.95" hidden="false" customHeight="true" outlineLevel="0" collapsed="false">
      <c r="A7" s="1"/>
      <c r="B7" s="8"/>
      <c r="C7" s="8"/>
      <c r="D7" s="1"/>
      <c r="E7" s="1"/>
      <c r="F7" s="1"/>
      <c r="G7" s="1"/>
      <c r="H7" s="1"/>
      <c r="I7" s="1"/>
      <c r="J7" s="1"/>
      <c r="K7" s="9"/>
      <c r="L7" s="9"/>
      <c r="M7" s="11"/>
      <c r="N7" s="11"/>
      <c r="O7" s="11"/>
      <c r="P7" s="1"/>
    </row>
    <row r="8" customFormat="false" ht="12.95" hidden="false" customHeight="true" outlineLevel="0" collapsed="false">
      <c r="A8" s="1"/>
      <c r="B8" s="8"/>
      <c r="C8" s="8"/>
      <c r="D8" s="1"/>
      <c r="E8" s="1"/>
      <c r="F8" s="1"/>
      <c r="G8" s="1"/>
      <c r="H8" s="1"/>
      <c r="I8" s="1"/>
      <c r="J8" s="1"/>
      <c r="K8" s="9"/>
      <c r="L8" s="9"/>
      <c r="M8" s="11"/>
      <c r="N8" s="11"/>
      <c r="O8" s="11"/>
      <c r="P8" s="1"/>
    </row>
    <row r="9" customFormat="false" ht="12.95" hidden="false" customHeight="true" outlineLevel="0" collapsed="false">
      <c r="A9" s="1"/>
      <c r="B9" s="8"/>
      <c r="C9" s="8"/>
      <c r="D9" s="1"/>
      <c r="E9" s="1"/>
      <c r="F9" s="1"/>
      <c r="G9" s="1"/>
      <c r="H9" s="1"/>
      <c r="I9" s="1"/>
      <c r="J9" s="1"/>
      <c r="K9" s="9"/>
      <c r="L9" s="9"/>
      <c r="M9" s="11"/>
      <c r="N9" s="11"/>
      <c r="O9" s="11"/>
      <c r="P9" s="1"/>
    </row>
    <row r="10" customFormat="false" ht="17.25" hidden="false" customHeight="false" outlineLevel="0" collapsed="false">
      <c r="A10" s="36" t="s">
        <v>3</v>
      </c>
      <c r="B10" s="1"/>
      <c r="C10" s="13"/>
      <c r="D10" s="14"/>
      <c r="E10" s="14"/>
      <c r="F10" s="15"/>
      <c r="G10" s="12"/>
      <c r="H10" s="13"/>
      <c r="I10" s="1"/>
      <c r="J10" s="13"/>
      <c r="K10" s="37" t="n">
        <v>36525</v>
      </c>
      <c r="L10" s="0"/>
      <c r="M10" s="37" t="n">
        <v>36580</v>
      </c>
      <c r="N10" s="37"/>
      <c r="O10" s="37" t="n">
        <v>36616</v>
      </c>
      <c r="P10" s="1"/>
      <c r="Q10" s="38" t="s">
        <v>44</v>
      </c>
    </row>
    <row r="11" customFormat="false" ht="18" hidden="false" customHeight="true" outlineLevel="0" collapsed="false">
      <c r="A11" s="17" t="s">
        <v>5</v>
      </c>
      <c r="C11" s="18"/>
      <c r="D11" s="9"/>
      <c r="E11" s="9"/>
      <c r="F11" s="9"/>
      <c r="G11" s="19"/>
      <c r="H11" s="9"/>
      <c r="J11" s="20"/>
      <c r="K11" s="23" t="n">
        <v>-308146</v>
      </c>
      <c r="L11" s="0"/>
      <c r="M11" s="23" t="n">
        <v>-308146</v>
      </c>
      <c r="N11" s="23"/>
      <c r="O11" s="23" t="n">
        <v>0</v>
      </c>
      <c r="Q11" s="10" t="n">
        <f aca="false">O11-K11</f>
        <v>308146</v>
      </c>
    </row>
    <row r="12" customFormat="false" ht="18" hidden="false" customHeight="true" outlineLevel="0" collapsed="false">
      <c r="A12" s="17" t="s">
        <v>6</v>
      </c>
      <c r="C12" s="18"/>
      <c r="D12" s="9"/>
      <c r="E12" s="9"/>
      <c r="F12" s="9"/>
      <c r="G12" s="19"/>
      <c r="H12" s="9"/>
      <c r="J12" s="20"/>
      <c r="K12" s="23" t="n">
        <v>-8298592</v>
      </c>
      <c r="L12" s="0"/>
      <c r="M12" s="23" t="n">
        <v>-8298592</v>
      </c>
      <c r="N12" s="23"/>
      <c r="O12" s="23" t="n">
        <v>0</v>
      </c>
      <c r="Q12" s="10" t="n">
        <f aca="false">O12-K12</f>
        <v>8298592</v>
      </c>
    </row>
    <row r="13" customFormat="false" ht="18" hidden="false" customHeight="true" outlineLevel="0" collapsed="false">
      <c r="A13" s="17" t="s">
        <v>7</v>
      </c>
      <c r="C13" s="18"/>
      <c r="D13" s="9"/>
      <c r="E13" s="9"/>
      <c r="F13" s="9"/>
      <c r="G13" s="19"/>
      <c r="H13" s="9"/>
      <c r="J13" s="20"/>
      <c r="K13" s="23" t="n">
        <v>-32639994</v>
      </c>
      <c r="L13" s="0"/>
      <c r="M13" s="23" t="n">
        <v>-12639994</v>
      </c>
      <c r="N13" s="23"/>
      <c r="O13" s="23" t="n">
        <v>0</v>
      </c>
      <c r="Q13" s="10" t="n">
        <f aca="false">O13-K13</f>
        <v>32639994</v>
      </c>
    </row>
    <row r="14" customFormat="false" ht="18" hidden="false" customHeight="true" outlineLevel="0" collapsed="false">
      <c r="A14" s="49" t="s">
        <v>60</v>
      </c>
      <c r="C14" s="18"/>
      <c r="D14" s="9"/>
      <c r="E14" s="9"/>
      <c r="F14" s="9"/>
      <c r="G14" s="19"/>
      <c r="H14" s="9"/>
      <c r="J14" s="20"/>
      <c r="K14" s="50" t="n">
        <f aca="false">SUM(K11:K13)</f>
        <v>-41246732</v>
      </c>
      <c r="L14" s="0"/>
      <c r="M14" s="50" t="n">
        <f aca="false">SUM(M11:M13)</f>
        <v>-21246732</v>
      </c>
      <c r="N14" s="23"/>
      <c r="O14" s="50" t="n">
        <f aca="false">SUM(O11:O13)</f>
        <v>0</v>
      </c>
      <c r="Q14" s="56" t="n">
        <f aca="false">O14-K14</f>
        <v>41246732</v>
      </c>
    </row>
    <row r="15" customFormat="false" ht="18" hidden="false" customHeight="true" outlineLevel="0" collapsed="false">
      <c r="A15" s="17"/>
      <c r="C15" s="18"/>
      <c r="D15" s="9"/>
      <c r="E15" s="9"/>
      <c r="F15" s="9"/>
      <c r="G15" s="19"/>
      <c r="H15" s="9"/>
      <c r="J15" s="20"/>
      <c r="K15" s="21"/>
      <c r="L15" s="0"/>
      <c r="M15" s="23"/>
      <c r="N15" s="23"/>
      <c r="O15" s="54"/>
    </row>
    <row r="16" customFormat="false" ht="18" hidden="false" customHeight="true" outlineLevel="0" collapsed="false">
      <c r="A16" s="17" t="s">
        <v>10</v>
      </c>
      <c r="C16" s="18"/>
      <c r="D16" s="9"/>
      <c r="E16" s="9"/>
      <c r="F16" s="9"/>
      <c r="G16" s="19"/>
      <c r="H16" s="9"/>
      <c r="J16" s="20"/>
      <c r="K16" s="21" t="n">
        <v>-6512852</v>
      </c>
      <c r="L16" s="0"/>
      <c r="M16" s="23" t="n">
        <v>-2236105</v>
      </c>
      <c r="N16" s="23"/>
      <c r="O16" s="23" t="n">
        <v>0</v>
      </c>
      <c r="Q16" s="10" t="n">
        <f aca="false">O16-K16</f>
        <v>6512852</v>
      </c>
    </row>
    <row r="17" customFormat="false" ht="18" hidden="false" customHeight="true" outlineLevel="0" collapsed="false">
      <c r="A17" s="17" t="s">
        <v>11</v>
      </c>
      <c r="C17" s="18"/>
      <c r="D17" s="9"/>
      <c r="E17" s="9"/>
      <c r="F17" s="9"/>
      <c r="G17" s="19"/>
      <c r="H17" s="9"/>
      <c r="J17" s="20"/>
      <c r="K17" s="21" t="n">
        <v>-88018</v>
      </c>
      <c r="L17" s="0"/>
      <c r="M17" s="23" t="n">
        <v>-88018</v>
      </c>
      <c r="N17" s="23"/>
      <c r="O17" s="23" t="n">
        <v>-88018</v>
      </c>
      <c r="Q17" s="10" t="n">
        <f aca="false">O17-K17</f>
        <v>0</v>
      </c>
    </row>
    <row r="18" customFormat="false" ht="18" hidden="false" customHeight="true" outlineLevel="0" collapsed="false">
      <c r="A18" s="17" t="s">
        <v>45</v>
      </c>
      <c r="C18" s="18"/>
      <c r="D18" s="9"/>
      <c r="E18" s="9"/>
      <c r="F18" s="9"/>
      <c r="G18" s="19"/>
      <c r="H18" s="9"/>
      <c r="J18" s="20"/>
      <c r="K18" s="21" t="n">
        <v>0</v>
      </c>
      <c r="L18" s="0"/>
      <c r="M18" s="23" t="n">
        <v>0</v>
      </c>
      <c r="N18" s="23"/>
      <c r="O18" s="23" t="n">
        <v>0</v>
      </c>
      <c r="Q18" s="10" t="n">
        <f aca="false">O18-K18</f>
        <v>0</v>
      </c>
    </row>
    <row r="19" customFormat="false" ht="18" hidden="false" customHeight="true" outlineLevel="0" collapsed="false">
      <c r="A19" s="17" t="s">
        <v>12</v>
      </c>
      <c r="C19" s="18"/>
      <c r="D19" s="9"/>
      <c r="E19" s="9"/>
      <c r="F19" s="9"/>
      <c r="G19" s="19"/>
      <c r="H19" s="9"/>
      <c r="I19" s="0" t="s">
        <v>72</v>
      </c>
      <c r="J19" s="20"/>
      <c r="K19" s="21" t="n">
        <v>-95753</v>
      </c>
      <c r="L19" s="0"/>
      <c r="M19" s="23" t="n">
        <v>-95753</v>
      </c>
      <c r="N19" s="23"/>
      <c r="O19" s="23" t="n">
        <v>0</v>
      </c>
      <c r="Q19" s="10" t="n">
        <f aca="false">O19-K19</f>
        <v>95753</v>
      </c>
    </row>
    <row r="20" customFormat="false" ht="18" hidden="false" customHeight="true" outlineLevel="0" collapsed="false">
      <c r="A20" s="17" t="s">
        <v>14</v>
      </c>
      <c r="C20" s="18"/>
      <c r="D20" s="9"/>
      <c r="E20" s="9"/>
      <c r="F20" s="9"/>
      <c r="G20" s="19"/>
      <c r="H20" s="9"/>
      <c r="J20" s="20"/>
      <c r="K20" s="21" t="n">
        <v>-4900</v>
      </c>
      <c r="L20" s="0"/>
      <c r="M20" s="23" t="n">
        <v>-4900</v>
      </c>
      <c r="N20" s="23"/>
      <c r="O20" s="23" t="n">
        <v>-4900</v>
      </c>
      <c r="Q20" s="10" t="n">
        <f aca="false">O20-K20</f>
        <v>0</v>
      </c>
    </row>
    <row r="21" customFormat="false" ht="18" hidden="false" customHeight="true" outlineLevel="0" collapsed="false">
      <c r="A21" s="17" t="s">
        <v>15</v>
      </c>
      <c r="C21" s="18"/>
      <c r="D21" s="9"/>
      <c r="E21" s="9"/>
      <c r="F21" s="9"/>
      <c r="G21" s="19"/>
      <c r="H21" s="9"/>
      <c r="J21" s="20"/>
      <c r="K21" s="21" t="n">
        <v>-265000</v>
      </c>
      <c r="L21" s="0"/>
      <c r="M21" s="23" t="n">
        <v>-265000</v>
      </c>
      <c r="N21" s="23"/>
      <c r="O21" s="23" t="n">
        <v>0</v>
      </c>
      <c r="Q21" s="10" t="n">
        <f aca="false">O21-K21</f>
        <v>265000</v>
      </c>
    </row>
    <row r="22" customFormat="false" ht="18" hidden="false" customHeight="true" outlineLevel="0" collapsed="false">
      <c r="A22" s="17" t="s">
        <v>46</v>
      </c>
      <c r="C22" s="18"/>
      <c r="D22" s="9"/>
      <c r="E22" s="9"/>
      <c r="F22" s="9"/>
      <c r="G22" s="19"/>
      <c r="H22" s="9"/>
      <c r="J22" s="20"/>
      <c r="K22" s="21" t="n">
        <v>-4573700</v>
      </c>
      <c r="L22" s="0"/>
      <c r="M22" s="23" t="n">
        <v>0</v>
      </c>
      <c r="N22" s="23"/>
      <c r="O22" s="23" t="n">
        <v>0</v>
      </c>
      <c r="Q22" s="10" t="n">
        <f aca="false">O22-K22</f>
        <v>4573700</v>
      </c>
    </row>
    <row r="23" customFormat="false" ht="18" hidden="false" customHeight="true" outlineLevel="0" collapsed="false">
      <c r="A23" s="49" t="s">
        <v>61</v>
      </c>
      <c r="C23" s="18"/>
      <c r="D23" s="9"/>
      <c r="E23" s="9"/>
      <c r="F23" s="9"/>
      <c r="G23" s="19"/>
      <c r="H23" s="9"/>
      <c r="J23" s="20"/>
      <c r="K23" s="51" t="n">
        <f aca="false">SUM(K16:K22)</f>
        <v>-11540223</v>
      </c>
      <c r="L23" s="0"/>
      <c r="M23" s="50" t="n">
        <f aca="false">SUM(M16:M22)</f>
        <v>-2689776</v>
      </c>
      <c r="N23" s="23"/>
      <c r="O23" s="50" t="n">
        <f aca="false">SUM(O16:O22)</f>
        <v>-92918</v>
      </c>
      <c r="Q23" s="56" t="n">
        <f aca="false">O23-K23</f>
        <v>11447305</v>
      </c>
    </row>
    <row r="24" customFormat="false" ht="18" hidden="false" customHeight="true" outlineLevel="0" collapsed="false">
      <c r="A24" s="17"/>
      <c r="C24" s="18"/>
      <c r="D24" s="9"/>
      <c r="E24" s="9"/>
      <c r="F24" s="9"/>
      <c r="G24" s="19"/>
      <c r="H24" s="9"/>
      <c r="J24" s="20"/>
      <c r="K24" s="21"/>
      <c r="L24" s="0"/>
      <c r="M24" s="23"/>
      <c r="N24" s="23"/>
      <c r="O24" s="54"/>
    </row>
    <row r="25" customFormat="false" ht="18" hidden="false" customHeight="true" outlineLevel="0" collapsed="false">
      <c r="A25" s="17" t="s">
        <v>18</v>
      </c>
      <c r="C25" s="18"/>
      <c r="D25" s="9"/>
      <c r="E25" s="9"/>
      <c r="F25" s="9"/>
      <c r="G25" s="19"/>
      <c r="H25" s="9"/>
      <c r="J25" s="20"/>
      <c r="K25" s="21" t="n">
        <v>-146000</v>
      </c>
      <c r="L25" s="0"/>
      <c r="M25" s="23" t="n">
        <v>-146000</v>
      </c>
      <c r="N25" s="23"/>
      <c r="O25" s="23" t="n">
        <v>0</v>
      </c>
      <c r="Q25" s="10" t="n">
        <f aca="false">O25-K25</f>
        <v>146000</v>
      </c>
    </row>
    <row r="26" customFormat="false" ht="18" hidden="false" customHeight="true" outlineLevel="0" collapsed="false">
      <c r="A26" s="17" t="s">
        <v>47</v>
      </c>
      <c r="C26" s="18"/>
      <c r="D26" s="9"/>
      <c r="E26" s="9"/>
      <c r="F26" s="9"/>
      <c r="G26" s="19"/>
      <c r="H26" s="9"/>
      <c r="J26" s="20"/>
      <c r="K26" s="21" t="n">
        <v>-128000</v>
      </c>
      <c r="L26" s="0"/>
      <c r="M26" s="23" t="n">
        <v>-90000</v>
      </c>
      <c r="N26" s="23"/>
      <c r="O26" s="23" t="n">
        <v>0</v>
      </c>
      <c r="Q26" s="10" t="n">
        <f aca="false">O26-K26</f>
        <v>128000</v>
      </c>
    </row>
    <row r="27" customFormat="false" ht="18" hidden="false" customHeight="true" outlineLevel="0" collapsed="false">
      <c r="A27" s="17" t="s">
        <v>48</v>
      </c>
      <c r="C27" s="18"/>
      <c r="D27" s="9"/>
      <c r="E27" s="9"/>
      <c r="F27" s="9"/>
      <c r="G27" s="19"/>
      <c r="H27" s="9"/>
      <c r="J27" s="20"/>
      <c r="K27" s="21" t="n">
        <v>-10000</v>
      </c>
      <c r="L27" s="0"/>
      <c r="M27" s="23" t="n">
        <v>-148077</v>
      </c>
      <c r="N27" s="23"/>
      <c r="O27" s="23" t="n">
        <v>0</v>
      </c>
      <c r="Q27" s="10" t="n">
        <f aca="false">O27-K27</f>
        <v>10000</v>
      </c>
    </row>
    <row r="28" customFormat="false" ht="18" hidden="false" customHeight="true" outlineLevel="0" collapsed="false">
      <c r="A28" s="17" t="s">
        <v>20</v>
      </c>
      <c r="C28" s="18"/>
      <c r="D28" s="9"/>
      <c r="E28" s="9"/>
      <c r="F28" s="9"/>
      <c r="G28" s="19"/>
      <c r="H28" s="9"/>
      <c r="J28" s="20"/>
      <c r="K28" s="21" t="n">
        <v>-461332</v>
      </c>
      <c r="L28" s="0"/>
      <c r="M28" s="23" t="n">
        <v>-446312</v>
      </c>
      <c r="N28" s="23"/>
      <c r="O28" s="23" t="n">
        <v>0</v>
      </c>
      <c r="Q28" s="10" t="n">
        <f aca="false">O28-K28</f>
        <v>461332</v>
      </c>
    </row>
    <row r="29" customFormat="false" ht="18" hidden="false" customHeight="true" outlineLevel="0" collapsed="false">
      <c r="A29" s="17" t="s">
        <v>21</v>
      </c>
      <c r="C29" s="18"/>
      <c r="D29" s="9"/>
      <c r="E29" s="9"/>
      <c r="F29" s="9"/>
      <c r="G29" s="19"/>
      <c r="H29" s="9"/>
      <c r="J29" s="20"/>
      <c r="K29" s="21" t="n">
        <v>-731000</v>
      </c>
      <c r="L29" s="0"/>
      <c r="M29" s="23" t="n">
        <v>-262000</v>
      </c>
      <c r="N29" s="23"/>
      <c r="O29" s="23" t="n">
        <v>0</v>
      </c>
      <c r="Q29" s="10" t="n">
        <f aca="false">O29-K29</f>
        <v>731000</v>
      </c>
    </row>
    <row r="30" customFormat="false" ht="18" hidden="false" customHeight="true" outlineLevel="0" collapsed="false">
      <c r="A30" s="17" t="s">
        <v>49</v>
      </c>
      <c r="C30" s="18"/>
      <c r="D30" s="9"/>
      <c r="E30" s="9"/>
      <c r="F30" s="9"/>
      <c r="G30" s="19"/>
      <c r="H30" s="9"/>
      <c r="J30" s="20"/>
      <c r="K30" s="21" t="n">
        <v>-500345</v>
      </c>
      <c r="L30" s="0"/>
      <c r="M30" s="23" t="n">
        <v>-500345</v>
      </c>
      <c r="N30" s="23"/>
      <c r="O30" s="23" t="n">
        <v>0</v>
      </c>
      <c r="Q30" s="10" t="n">
        <f aca="false">O30-K30</f>
        <v>500345</v>
      </c>
    </row>
    <row r="31" customFormat="false" ht="18" hidden="false" customHeight="true" outlineLevel="0" collapsed="false">
      <c r="A31" s="17" t="s">
        <v>23</v>
      </c>
      <c r="C31" s="18"/>
      <c r="D31" s="9"/>
      <c r="E31" s="9"/>
      <c r="F31" s="9"/>
      <c r="G31" s="19"/>
      <c r="H31" s="9"/>
      <c r="J31" s="20"/>
      <c r="K31" s="21" t="n">
        <v>-871020</v>
      </c>
      <c r="L31" s="0"/>
      <c r="M31" s="23" t="n">
        <v>-871020</v>
      </c>
      <c r="N31" s="23"/>
      <c r="O31" s="23" t="n">
        <v>0</v>
      </c>
      <c r="Q31" s="10" t="n">
        <f aca="false">O31-K31</f>
        <v>871020</v>
      </c>
    </row>
    <row r="32" customFormat="false" ht="18" hidden="true" customHeight="true" outlineLevel="0" collapsed="false">
      <c r="A32" s="17" t="s">
        <v>24</v>
      </c>
      <c r="C32" s="18"/>
      <c r="D32" s="9"/>
      <c r="E32" s="9"/>
      <c r="F32" s="9"/>
      <c r="G32" s="19"/>
      <c r="H32" s="9"/>
      <c r="J32" s="20"/>
      <c r="K32" s="21"/>
      <c r="L32" s="0"/>
      <c r="M32" s="23"/>
      <c r="N32" s="23"/>
      <c r="O32" s="23"/>
      <c r="Q32" s="10" t="n">
        <f aca="false">O32-K32</f>
        <v>0</v>
      </c>
    </row>
    <row r="33" customFormat="false" ht="18" hidden="true" customHeight="true" outlineLevel="0" collapsed="false">
      <c r="A33" s="17" t="s">
        <v>25</v>
      </c>
      <c r="C33" s="18"/>
      <c r="D33" s="9"/>
      <c r="E33" s="9"/>
      <c r="F33" s="9"/>
      <c r="G33" s="19"/>
      <c r="H33" s="9"/>
      <c r="J33" s="20"/>
      <c r="K33" s="21"/>
      <c r="L33" s="0"/>
      <c r="M33" s="23"/>
      <c r="N33" s="23"/>
      <c r="O33" s="23"/>
      <c r="Q33" s="10" t="n">
        <f aca="false">O33-K33</f>
        <v>0</v>
      </c>
    </row>
    <row r="34" customFormat="false" ht="18" hidden="true" customHeight="true" outlineLevel="0" collapsed="false">
      <c r="A34" s="17" t="s">
        <v>26</v>
      </c>
      <c r="C34" s="18"/>
      <c r="D34" s="9"/>
      <c r="E34" s="9"/>
      <c r="F34" s="9"/>
      <c r="G34" s="19"/>
      <c r="H34" s="9"/>
      <c r="J34" s="20"/>
      <c r="K34" s="21"/>
      <c r="L34" s="0"/>
      <c r="M34" s="23"/>
      <c r="N34" s="23"/>
      <c r="O34" s="23"/>
      <c r="Q34" s="10" t="n">
        <f aca="false">O34-K34</f>
        <v>0</v>
      </c>
    </row>
    <row r="35" customFormat="false" ht="18" hidden="true" customHeight="true" outlineLevel="0" collapsed="false">
      <c r="A35" s="17" t="s">
        <v>27</v>
      </c>
      <c r="C35" s="18"/>
      <c r="D35" s="9"/>
      <c r="E35" s="9"/>
      <c r="F35" s="9"/>
      <c r="G35" s="19"/>
      <c r="H35" s="9"/>
      <c r="J35" s="20"/>
      <c r="K35" s="21"/>
      <c r="L35" s="0"/>
      <c r="M35" s="23"/>
      <c r="N35" s="23"/>
      <c r="O35" s="23"/>
      <c r="Q35" s="10" t="n">
        <f aca="false">O35-K35</f>
        <v>0</v>
      </c>
    </row>
    <row r="36" customFormat="false" ht="18" hidden="false" customHeight="true" outlineLevel="0" collapsed="false">
      <c r="A36" s="17" t="s">
        <v>41</v>
      </c>
      <c r="G36" s="25"/>
      <c r="H36" s="9"/>
      <c r="J36" s="20"/>
      <c r="K36" s="26" t="n">
        <v>-114000</v>
      </c>
      <c r="L36" s="0"/>
      <c r="M36" s="23" t="n">
        <v>-211000</v>
      </c>
      <c r="N36" s="23"/>
      <c r="O36" s="23" t="n">
        <v>0</v>
      </c>
      <c r="Q36" s="10" t="n">
        <f aca="false">O36-K36</f>
        <v>114000</v>
      </c>
    </row>
    <row r="37" customFormat="false" ht="18" hidden="false" customHeight="true" outlineLevel="0" collapsed="false">
      <c r="A37" s="49" t="s">
        <v>65</v>
      </c>
      <c r="G37" s="25"/>
      <c r="H37" s="9"/>
      <c r="J37" s="20"/>
      <c r="K37" s="50" t="n">
        <f aca="false">SUM(K25:K36)</f>
        <v>-2961697</v>
      </c>
      <c r="L37" s="0"/>
      <c r="M37" s="50" t="n">
        <f aca="false">SUM(M25:M36)</f>
        <v>-2674754</v>
      </c>
      <c r="N37" s="23"/>
      <c r="O37" s="50" t="n">
        <f aca="false">SUM(O25:O36)</f>
        <v>0</v>
      </c>
      <c r="Q37" s="56" t="n">
        <f aca="false">O37-K37</f>
        <v>2961697</v>
      </c>
    </row>
    <row r="38" customFormat="false" ht="18" hidden="false" customHeight="true" outlineLevel="0" collapsed="false">
      <c r="A38" s="17"/>
      <c r="C38" s="18"/>
      <c r="D38" s="9"/>
      <c r="E38" s="9"/>
      <c r="F38" s="9"/>
      <c r="G38" s="19"/>
      <c r="H38" s="9"/>
      <c r="J38" s="20"/>
      <c r="K38" s="21"/>
      <c r="L38" s="0"/>
      <c r="M38" s="23"/>
      <c r="N38" s="23"/>
      <c r="O38" s="23"/>
    </row>
    <row r="39" customFormat="false" ht="18" hidden="false" customHeight="true" outlineLevel="0" collapsed="false">
      <c r="A39" s="17" t="s">
        <v>32</v>
      </c>
      <c r="C39" s="18"/>
      <c r="D39" s="9"/>
      <c r="E39" s="9"/>
      <c r="F39" s="9"/>
      <c r="G39" s="19"/>
      <c r="H39" s="9"/>
      <c r="J39" s="20"/>
      <c r="K39" s="21" t="n">
        <v>-3169056</v>
      </c>
      <c r="L39" s="0"/>
      <c r="M39" s="23" t="n">
        <v>-2798951</v>
      </c>
      <c r="N39" s="23"/>
      <c r="O39" s="23" t="n">
        <v>-119116</v>
      </c>
      <c r="Q39" s="10" t="n">
        <f aca="false">O39-K39</f>
        <v>3049940</v>
      </c>
    </row>
    <row r="40" customFormat="false" ht="18" hidden="false" customHeight="true" outlineLevel="0" collapsed="false">
      <c r="A40" s="17" t="s">
        <v>28</v>
      </c>
      <c r="C40" s="18"/>
      <c r="D40" s="9"/>
      <c r="E40" s="9"/>
      <c r="F40" s="9"/>
      <c r="G40" s="19"/>
      <c r="H40" s="9"/>
      <c r="J40" s="20"/>
      <c r="K40" s="21" t="n">
        <v>-200000</v>
      </c>
      <c r="L40" s="0"/>
      <c r="M40" s="23" t="n">
        <v>-1000000</v>
      </c>
      <c r="N40" s="23"/>
      <c r="O40" s="23" t="n">
        <v>0</v>
      </c>
      <c r="Q40" s="10" t="n">
        <f aca="false">O40-K40</f>
        <v>200000</v>
      </c>
    </row>
    <row r="41" customFormat="false" ht="18" hidden="false" customHeight="true" outlineLevel="0" collapsed="false">
      <c r="A41" s="17" t="s">
        <v>29</v>
      </c>
      <c r="C41" s="18"/>
      <c r="D41" s="9"/>
      <c r="E41" s="9"/>
      <c r="F41" s="9"/>
      <c r="G41" s="19"/>
      <c r="H41" s="9"/>
      <c r="J41" s="20"/>
      <c r="K41" s="21" t="n">
        <v>-336308</v>
      </c>
      <c r="L41" s="0"/>
      <c r="M41" s="23" t="n">
        <v>-336308</v>
      </c>
      <c r="N41" s="23"/>
      <c r="O41" s="23" t="n">
        <v>0</v>
      </c>
      <c r="Q41" s="10" t="n">
        <f aca="false">O41-K41</f>
        <v>336308</v>
      </c>
    </row>
    <row r="42" customFormat="false" ht="18" hidden="false" customHeight="true" outlineLevel="0" collapsed="false">
      <c r="A42" s="17" t="s">
        <v>31</v>
      </c>
      <c r="C42" s="18"/>
      <c r="D42" s="9"/>
      <c r="E42" s="9"/>
      <c r="F42" s="9"/>
      <c r="G42" s="19"/>
      <c r="H42" s="9"/>
      <c r="J42" s="20"/>
      <c r="K42" s="21" t="n">
        <v>-85805</v>
      </c>
      <c r="L42" s="0"/>
      <c r="M42" s="23" t="n">
        <v>-85805</v>
      </c>
      <c r="N42" s="23"/>
      <c r="O42" s="23" t="n">
        <v>0</v>
      </c>
      <c r="Q42" s="10" t="n">
        <f aca="false">O42-K42</f>
        <v>85805</v>
      </c>
    </row>
    <row r="43" customFormat="false" ht="18" hidden="false" customHeight="true" outlineLevel="0" collapsed="false">
      <c r="A43" s="17" t="s">
        <v>33</v>
      </c>
      <c r="C43" s="18"/>
      <c r="D43" s="9"/>
      <c r="E43" s="9"/>
      <c r="F43" s="9"/>
      <c r="G43" s="19"/>
      <c r="H43" s="9"/>
      <c r="J43" s="20"/>
      <c r="K43" s="21" t="n">
        <v>-139999</v>
      </c>
      <c r="L43" s="0"/>
      <c r="M43" s="23" t="n">
        <v>-139999</v>
      </c>
      <c r="N43" s="23"/>
      <c r="O43" s="23" t="n">
        <v>0</v>
      </c>
      <c r="Q43" s="10" t="n">
        <f aca="false">O43-K43</f>
        <v>139999</v>
      </c>
    </row>
    <row r="44" customFormat="false" ht="18" hidden="false" customHeight="true" outlineLevel="0" collapsed="false">
      <c r="A44" s="17" t="s">
        <v>66</v>
      </c>
      <c r="C44" s="18"/>
      <c r="D44" s="9"/>
      <c r="E44" s="9"/>
      <c r="F44" s="9"/>
      <c r="G44" s="19"/>
      <c r="H44" s="9"/>
      <c r="J44" s="20"/>
      <c r="K44" s="21" t="n">
        <v>0</v>
      </c>
      <c r="L44" s="0"/>
      <c r="M44" s="23" t="n">
        <v>0</v>
      </c>
      <c r="N44" s="23"/>
      <c r="O44" s="54" t="n">
        <v>0</v>
      </c>
      <c r="Q44" s="10" t="n">
        <f aca="false">O44-K44</f>
        <v>0</v>
      </c>
    </row>
    <row r="45" customFormat="false" ht="18" hidden="false" customHeight="true" outlineLevel="0" collapsed="false">
      <c r="A45" s="49" t="s">
        <v>67</v>
      </c>
      <c r="C45" s="18"/>
      <c r="D45" s="9"/>
      <c r="E45" s="9"/>
      <c r="F45" s="9"/>
      <c r="G45" s="19"/>
      <c r="H45" s="9"/>
      <c r="J45" s="20"/>
      <c r="K45" s="51" t="n">
        <f aca="false">SUM(K39:K44)</f>
        <v>-3931168</v>
      </c>
      <c r="L45" s="0"/>
      <c r="M45" s="50" t="n">
        <f aca="false">SUM(M39:M44)</f>
        <v>-4361063</v>
      </c>
      <c r="N45" s="23"/>
      <c r="O45" s="50" t="n">
        <f aca="false">SUM(O39:O44)</f>
        <v>-119116</v>
      </c>
      <c r="Q45" s="56" t="n">
        <f aca="false">O45-K45</f>
        <v>3812052</v>
      </c>
    </row>
    <row r="46" customFormat="false" ht="18" hidden="false" customHeight="true" outlineLevel="0" collapsed="false">
      <c r="A46" s="17"/>
      <c r="C46" s="18"/>
      <c r="D46" s="9"/>
      <c r="E46" s="9"/>
      <c r="F46" s="9"/>
      <c r="G46" s="19"/>
      <c r="H46" s="9"/>
      <c r="J46" s="20"/>
      <c r="K46" s="21"/>
      <c r="L46" s="0"/>
      <c r="M46" s="23"/>
      <c r="N46" s="23"/>
      <c r="O46" s="54"/>
    </row>
    <row r="47" customFormat="false" ht="18" hidden="false" customHeight="true" outlineLevel="0" collapsed="false">
      <c r="A47" s="17" t="s">
        <v>34</v>
      </c>
      <c r="G47" s="25"/>
      <c r="H47" s="9"/>
      <c r="J47" s="20"/>
      <c r="K47" s="23" t="n">
        <v>-13127000</v>
      </c>
      <c r="L47" s="0"/>
      <c r="M47" s="23" t="n">
        <v>-10701000</v>
      </c>
      <c r="N47" s="23"/>
      <c r="O47" s="23" t="n">
        <v>-13822000</v>
      </c>
      <c r="Q47" s="10" t="n">
        <f aca="false">O47-K47</f>
        <v>-695000</v>
      </c>
    </row>
    <row r="48" customFormat="false" ht="18" hidden="false" customHeight="true" outlineLevel="0" collapsed="false">
      <c r="A48" s="17" t="s">
        <v>50</v>
      </c>
      <c r="G48" s="25"/>
      <c r="H48" s="9"/>
      <c r="J48" s="20"/>
      <c r="K48" s="23" t="n">
        <v>-883000</v>
      </c>
      <c r="L48" s="0"/>
      <c r="M48" s="23" t="n">
        <v>-709000</v>
      </c>
      <c r="N48" s="23"/>
      <c r="O48" s="23" t="n">
        <v>-609000</v>
      </c>
      <c r="Q48" s="10" t="n">
        <f aca="false">O48-K48</f>
        <v>274000</v>
      </c>
    </row>
    <row r="49" customFormat="false" ht="18" hidden="false" customHeight="true" outlineLevel="0" collapsed="false">
      <c r="A49" s="17" t="s">
        <v>36</v>
      </c>
      <c r="G49" s="25"/>
      <c r="H49" s="9"/>
      <c r="J49" s="20"/>
      <c r="K49" s="23" t="n">
        <v>-35239000</v>
      </c>
      <c r="L49" s="0"/>
      <c r="M49" s="23" t="n">
        <v>-35109000</v>
      </c>
      <c r="N49" s="23"/>
      <c r="O49" s="23" t="n">
        <v>-32527000</v>
      </c>
      <c r="Q49" s="10" t="n">
        <f aca="false">O49-K49</f>
        <v>2712000</v>
      </c>
    </row>
    <row r="50" customFormat="false" ht="18" hidden="false" customHeight="true" outlineLevel="0" collapsed="false">
      <c r="A50" s="17" t="s">
        <v>37</v>
      </c>
      <c r="G50" s="25"/>
      <c r="H50" s="9"/>
      <c r="J50" s="20"/>
      <c r="K50" s="23" t="n">
        <v>-2044000</v>
      </c>
      <c r="L50" s="0"/>
      <c r="M50" s="23" t="n">
        <v>-1510000</v>
      </c>
      <c r="N50" s="23"/>
      <c r="O50" s="23" t="n">
        <v>-1741000</v>
      </c>
      <c r="Q50" s="10" t="n">
        <f aca="false">O50-K50</f>
        <v>303000</v>
      </c>
    </row>
    <row r="51" customFormat="false" ht="18" hidden="false" customHeight="true" outlineLevel="0" collapsed="false">
      <c r="A51" s="17" t="s">
        <v>38</v>
      </c>
      <c r="G51" s="25"/>
      <c r="H51" s="9"/>
      <c r="J51" s="20"/>
      <c r="K51" s="23" t="n">
        <v>-1324000</v>
      </c>
      <c r="L51" s="0"/>
      <c r="M51" s="23" t="n">
        <v>-683000</v>
      </c>
      <c r="N51" s="23"/>
      <c r="O51" s="23" t="n">
        <v>-838000</v>
      </c>
      <c r="Q51" s="10" t="n">
        <f aca="false">O51-K51</f>
        <v>486000</v>
      </c>
    </row>
    <row r="52" customFormat="false" ht="18" hidden="false" customHeight="true" outlineLevel="0" collapsed="false">
      <c r="A52" s="17" t="s">
        <v>51</v>
      </c>
      <c r="G52" s="25"/>
      <c r="H52" s="9"/>
      <c r="J52" s="20"/>
      <c r="K52" s="23" t="n">
        <v>-1211000</v>
      </c>
      <c r="L52" s="0"/>
      <c r="M52" s="23" t="n">
        <v>-2173000</v>
      </c>
      <c r="N52" s="23"/>
      <c r="O52" s="23" t="n">
        <v>-2140000</v>
      </c>
      <c r="Q52" s="10" t="n">
        <f aca="false">O52-K52</f>
        <v>-929000</v>
      </c>
    </row>
    <row r="53" customFormat="false" ht="18" hidden="true" customHeight="true" outlineLevel="0" collapsed="false">
      <c r="A53" s="17" t="s">
        <v>39</v>
      </c>
      <c r="G53" s="25"/>
      <c r="H53" s="9"/>
      <c r="J53" s="20"/>
      <c r="K53" s="23"/>
      <c r="L53" s="0"/>
      <c r="M53" s="23"/>
      <c r="N53" s="23"/>
      <c r="O53" s="23"/>
      <c r="P53" s="0" t="s">
        <v>52</v>
      </c>
      <c r="Q53" s="10" t="n">
        <f aca="false">O53-K53</f>
        <v>0</v>
      </c>
    </row>
    <row r="54" customFormat="false" ht="18" hidden="false" customHeight="true" outlineLevel="0" collapsed="false">
      <c r="A54" s="17" t="s">
        <v>40</v>
      </c>
      <c r="G54" s="25"/>
      <c r="H54" s="9"/>
      <c r="J54" s="20"/>
      <c r="K54" s="26" t="n">
        <v>-3484000</v>
      </c>
      <c r="L54" s="0"/>
      <c r="M54" s="23" t="n">
        <v>-3485000</v>
      </c>
      <c r="N54" s="23"/>
      <c r="O54" s="23" t="n">
        <v>-1183000</v>
      </c>
      <c r="Q54" s="10" t="n">
        <f aca="false">O54-K54</f>
        <v>2301000</v>
      </c>
    </row>
    <row r="55" customFormat="false" ht="18" hidden="false" customHeight="true" outlineLevel="0" collapsed="false">
      <c r="A55" s="17" t="s">
        <v>75</v>
      </c>
      <c r="G55" s="25"/>
      <c r="H55" s="9"/>
      <c r="J55" s="20"/>
      <c r="K55" s="26" t="n">
        <v>0</v>
      </c>
      <c r="L55" s="0"/>
      <c r="M55" s="23" t="n">
        <v>0</v>
      </c>
      <c r="N55" s="23"/>
      <c r="O55" s="23" t="n">
        <v>-24000</v>
      </c>
      <c r="Q55" s="10" t="n">
        <f aca="false">O55-K55</f>
        <v>-24000</v>
      </c>
    </row>
    <row r="56" customFormat="false" ht="18" hidden="false" customHeight="true" outlineLevel="0" collapsed="false">
      <c r="A56" s="49" t="s">
        <v>68</v>
      </c>
      <c r="G56" s="25"/>
      <c r="H56" s="9"/>
      <c r="J56" s="20"/>
      <c r="K56" s="50" t="n">
        <f aca="false">SUM(K47:K55)</f>
        <v>-57312000</v>
      </c>
      <c r="L56" s="0"/>
      <c r="M56" s="50" t="n">
        <f aca="false">SUM(M47:M55)</f>
        <v>-54370000</v>
      </c>
      <c r="N56" s="23"/>
      <c r="O56" s="50" t="n">
        <f aca="false">SUM(O47:O55)</f>
        <v>-52884000</v>
      </c>
      <c r="Q56" s="56" t="n">
        <f aca="false">O56-K56</f>
        <v>4428000</v>
      </c>
    </row>
    <row r="57" customFormat="false" ht="18" hidden="false" customHeight="true" outlineLevel="0" collapsed="false">
      <c r="A57" s="17"/>
      <c r="G57" s="25"/>
      <c r="H57" s="9"/>
      <c r="J57" s="20"/>
      <c r="K57" s="26"/>
      <c r="L57" s="0"/>
      <c r="M57" s="23"/>
      <c r="N57" s="23"/>
      <c r="O57" s="54"/>
    </row>
    <row r="58" customFormat="false" ht="18" hidden="false" customHeight="true" outlineLevel="0" collapsed="false">
      <c r="A58" s="17" t="s">
        <v>54</v>
      </c>
      <c r="G58" s="25"/>
      <c r="H58" s="9"/>
      <c r="J58" s="20"/>
      <c r="K58" s="26" t="n">
        <v>-346867</v>
      </c>
      <c r="L58" s="0"/>
      <c r="M58" s="23" t="n">
        <v>-226855</v>
      </c>
      <c r="N58" s="23"/>
      <c r="O58" s="23" t="n">
        <v>-472282</v>
      </c>
      <c r="Q58" s="10" t="n">
        <f aca="false">O58-K58</f>
        <v>-125415</v>
      </c>
    </row>
    <row r="59" customFormat="false" ht="18" hidden="false" customHeight="true" outlineLevel="0" collapsed="false">
      <c r="A59" s="17"/>
      <c r="G59" s="25"/>
      <c r="H59" s="9"/>
      <c r="J59" s="20"/>
      <c r="K59" s="26"/>
      <c r="L59" s="0"/>
      <c r="M59" s="23"/>
      <c r="N59" s="23"/>
      <c r="O59" s="23"/>
    </row>
    <row r="60" customFormat="false" ht="18" hidden="false" customHeight="true" outlineLevel="0" collapsed="false">
      <c r="A60" s="17" t="s">
        <v>55</v>
      </c>
      <c r="G60" s="25"/>
      <c r="H60" s="9"/>
      <c r="J60" s="20"/>
      <c r="K60" s="26" t="n">
        <v>-1000000</v>
      </c>
      <c r="L60" s="0"/>
      <c r="M60" s="23" t="n">
        <v>-1000000</v>
      </c>
      <c r="N60" s="23"/>
      <c r="O60" s="23" t="n">
        <v>-1000000</v>
      </c>
      <c r="Q60" s="10" t="n">
        <f aca="false">O60-K60</f>
        <v>0</v>
      </c>
    </row>
    <row r="61" customFormat="false" ht="18" hidden="false" customHeight="true" outlineLevel="0" collapsed="false">
      <c r="A61" s="17"/>
      <c r="G61" s="25"/>
      <c r="H61" s="9"/>
      <c r="J61" s="20"/>
      <c r="K61" s="26"/>
      <c r="L61" s="0"/>
      <c r="M61" s="23"/>
      <c r="N61" s="23"/>
      <c r="O61" s="23"/>
    </row>
    <row r="62" customFormat="false" ht="18" hidden="false" customHeight="true" outlineLevel="0" collapsed="false">
      <c r="A62" s="17" t="s">
        <v>56</v>
      </c>
      <c r="G62" s="25"/>
      <c r="H62" s="9"/>
      <c r="J62" s="20"/>
      <c r="K62" s="26" t="n">
        <v>-759026</v>
      </c>
      <c r="L62" s="0"/>
      <c r="M62" s="23" t="n">
        <v>-759026</v>
      </c>
      <c r="N62" s="23"/>
      <c r="O62" s="23" t="n">
        <v>-909854</v>
      </c>
      <c r="Q62" s="10" t="n">
        <f aca="false">O62-K62</f>
        <v>-150828</v>
      </c>
    </row>
    <row r="63" customFormat="false" ht="18" hidden="false" customHeight="true" outlineLevel="0" collapsed="false">
      <c r="A63" s="17" t="s">
        <v>57</v>
      </c>
      <c r="G63" s="25"/>
      <c r="H63" s="9"/>
      <c r="J63" s="20"/>
      <c r="K63" s="26" t="n">
        <v>-961456</v>
      </c>
      <c r="L63" s="0"/>
      <c r="M63" s="23" t="n">
        <v>-961456</v>
      </c>
      <c r="N63" s="23"/>
      <c r="O63" s="23" t="n">
        <v>-2338134</v>
      </c>
      <c r="Q63" s="10" t="n">
        <f aca="false">O63-K63</f>
        <v>-1376678</v>
      </c>
    </row>
    <row r="64" customFormat="false" ht="18" hidden="false" customHeight="true" outlineLevel="0" collapsed="false">
      <c r="A64" s="17"/>
      <c r="G64" s="25"/>
      <c r="H64" s="9"/>
      <c r="J64" s="20"/>
      <c r="K64" s="26"/>
      <c r="L64" s="0"/>
      <c r="M64" s="23"/>
      <c r="N64" s="23"/>
      <c r="O64" s="23"/>
    </row>
    <row r="65" customFormat="false" ht="18" hidden="false" customHeight="true" outlineLevel="0" collapsed="false">
      <c r="A65" s="17" t="s">
        <v>62</v>
      </c>
      <c r="G65" s="25"/>
      <c r="H65" s="9"/>
      <c r="J65" s="20"/>
      <c r="K65" s="26" t="n">
        <v>6000000</v>
      </c>
      <c r="L65" s="0"/>
      <c r="M65" s="23" t="n">
        <v>6000000</v>
      </c>
      <c r="N65" s="23"/>
      <c r="O65" s="23" t="n">
        <v>0</v>
      </c>
      <c r="Q65" s="10" t="n">
        <f aca="false">O65-K65</f>
        <v>-6000000</v>
      </c>
    </row>
    <row r="66" customFormat="false" ht="18" hidden="false" customHeight="true" outlineLevel="0" collapsed="false">
      <c r="A66" s="17"/>
      <c r="G66" s="25"/>
      <c r="H66" s="9"/>
      <c r="J66" s="20"/>
      <c r="K66" s="57"/>
      <c r="L66" s="0"/>
      <c r="M66" s="57"/>
      <c r="N66" s="23"/>
      <c r="O66" s="57"/>
      <c r="Q66" s="58"/>
    </row>
    <row r="67" customFormat="false" ht="13.5" hidden="false" customHeight="true" outlineLevel="0" collapsed="false">
      <c r="H67" s="9" t="s">
        <v>63</v>
      </c>
      <c r="J67" s="30"/>
      <c r="K67" s="42"/>
      <c r="L67" s="0"/>
      <c r="M67" s="54"/>
      <c r="N67" s="0"/>
      <c r="O67" s="54"/>
    </row>
    <row r="68" customFormat="false" ht="16.5" hidden="false" customHeight="false" outlineLevel="0" collapsed="false">
      <c r="A68" s="62" t="s">
        <v>69</v>
      </c>
      <c r="G68" s="19"/>
      <c r="H68" s="9"/>
      <c r="J68" s="1"/>
      <c r="K68" s="44" t="n">
        <v>-114059169</v>
      </c>
      <c r="L68" s="0"/>
      <c r="M68" s="44" t="n">
        <f aca="false">M14+M23+M37+M45+M56+M58+M60+M62+M63+M65</f>
        <v>-82289662</v>
      </c>
      <c r="N68" s="0"/>
      <c r="O68" s="44" t="n">
        <f aca="false">O14+O23+O37+O45+O56+O58+O60+O62+O63+O65</f>
        <v>-57816304</v>
      </c>
      <c r="Q68" s="44" t="n">
        <f aca="false">Q14+Q23+Q37+Q45+Q56+Q58+Q60+Q62+Q63+Q65</f>
        <v>56242865</v>
      </c>
    </row>
    <row r="69" customFormat="false" ht="13.5" hidden="false" customHeight="false" outlineLevel="0" collapsed="false">
      <c r="G69" s="19"/>
      <c r="H69" s="9"/>
      <c r="J69" s="20"/>
      <c r="K69" s="46"/>
      <c r="L69" s="0"/>
      <c r="M69" s="54"/>
      <c r="O69" s="54"/>
    </row>
    <row r="70" customFormat="false" ht="12.75" hidden="false" customHeight="false" outlineLevel="0" collapsed="false">
      <c r="A70" s="60"/>
      <c r="G70" s="19"/>
      <c r="J70" s="1"/>
      <c r="L70" s="0"/>
      <c r="M70" s="0"/>
      <c r="O70" s="35"/>
    </row>
    <row r="71" customFormat="false" ht="12.75" hidden="false" customHeight="false" outlineLevel="0" collapsed="false">
      <c r="G71" s="19"/>
      <c r="H71" s="9"/>
      <c r="I71" s="20"/>
      <c r="J71" s="20"/>
      <c r="K71" s="21"/>
      <c r="O71" s="54" t="n">
        <f aca="false">K68-O68</f>
        <v>-56242865</v>
      </c>
    </row>
    <row r="72" customFormat="false" ht="12.75" hidden="false" customHeight="false" outlineLevel="0" collapsed="false">
      <c r="J72" s="1"/>
      <c r="K72" s="35"/>
      <c r="O72" s="54"/>
    </row>
    <row r="73" customFormat="false" ht="12.75" hidden="false" customHeight="false" outlineLevel="0" collapsed="false">
      <c r="J73" s="1"/>
      <c r="K73" s="35"/>
    </row>
    <row r="74" customFormat="false" ht="12.75" hidden="false" customHeight="false" outlineLevel="0" collapsed="false">
      <c r="M74" s="35"/>
      <c r="N74" s="35"/>
      <c r="O74" s="35"/>
    </row>
    <row r="75" customFormat="false" ht="12.75" hidden="false" customHeight="false" outlineLevel="0" collapsed="false">
      <c r="M75" s="35"/>
      <c r="N75" s="35"/>
      <c r="O75" s="35"/>
    </row>
    <row r="76" customFormat="false" ht="12.75" hidden="false" customHeight="false" outlineLevel="0" collapsed="false">
      <c r="M76" s="35"/>
      <c r="N76" s="35"/>
      <c r="O76" s="35"/>
    </row>
    <row r="77" customFormat="false" ht="12.75" hidden="false" customHeight="false" outlineLevel="0" collapsed="false">
      <c r="M77" s="35"/>
      <c r="N77" s="35"/>
      <c r="O77" s="35"/>
    </row>
    <row r="78" customFormat="false" ht="12.75" hidden="false" customHeight="false" outlineLevel="0" collapsed="false">
      <c r="M78" s="35"/>
      <c r="N78" s="35"/>
      <c r="O78" s="35"/>
    </row>
    <row r="79" customFormat="false" ht="12.75" hidden="false" customHeight="false" outlineLevel="0" collapsed="false">
      <c r="M79" s="35"/>
      <c r="N79" s="35"/>
      <c r="O79" s="35"/>
    </row>
  </sheetData>
  <printOptions headings="false" gridLines="false" gridLinesSet="true" horizontalCentered="true" verticalCentered="true"/>
  <pageMargins left="0.65" right="0.440277777777778" top="0.370138888888889" bottom="0.3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1999-07-01T23:30:43Z</dcterms:created>
  <dc:creator>Michael Moscoso</dc:creator>
  <dc:description/>
  <dc:language>en-US</dc:language>
  <cp:lastModifiedBy>mmoscos</cp:lastModifiedBy>
  <cp:lastPrinted>2000-04-10T16:32:44Z</cp:lastPrinted>
  <cp:revision>0</cp:revision>
  <dc:subject/>
  <dc:title/>
</cp:coreProperties>
</file>