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Sheet1!$A$6:$K$53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7" authorId="0">
      <text>
        <r>
          <rPr>
            <b val="true"/>
            <sz val="8"/>
            <color rgb="FF000000"/>
            <rFont val="Tahoma"/>
            <family val="0"/>
          </rPr>
          <t xml:space="preserve">eshim:
</t>
        </r>
        <r>
          <rPr>
            <sz val="8"/>
            <color rgb="FF000000"/>
            <rFont val="Tahoma"/>
            <family val="0"/>
          </rPr>
          <t xml:space="preserve">Gomez reports 320 MW and 640 MW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12</xdr:rowOff>
              </xdr:from>
              <xdr:to>
                <xdr:col>3</xdr:col>
                <xdr:colOff>-31</xdr:colOff>
                <xdr:row>20</xdr:row>
                <xdr:rowOff>8</xdr:rowOff>
              </xdr:to>
            </anchor>
          </commentPr>
        </mc:Choice>
        <mc:Fallback/>
      </mc:AlternateContent>
    </comment>
    <comment ref="B44" authorId="0">
      <text>
        <r>
          <rPr>
            <b val="true"/>
            <sz val="8"/>
            <color rgb="FF000000"/>
            <rFont val="Tahoma"/>
            <family val="0"/>
          </rPr>
          <t xml:space="preserve">eshim:
</t>
        </r>
        <r>
          <rPr>
            <sz val="8"/>
            <color rgb="FF000000"/>
            <rFont val="Tahoma"/>
            <family val="0"/>
          </rPr>
          <t xml:space="preserve">FROM THERESA BRANNEY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8</xdr:rowOff>
              </xdr:from>
              <xdr:to>
                <xdr:col>3</xdr:col>
                <xdr:colOff>-31</xdr:colOff>
                <xdr:row>46</xdr:row>
                <xdr:rowOff>13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eshim:
</t>
        </r>
        <r>
          <rPr>
            <sz val="8"/>
            <color rgb="FF000000"/>
            <rFont val="Tahoma"/>
            <family val="0"/>
          </rPr>
          <t xml:space="preserve">CT = combination turbine
CC = comination cycle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31</xdr:colOff>
                <xdr:row>5</xdr:row>
                <xdr:rowOff>20</xdr:rowOff>
              </xdr:from>
              <xdr:to>
                <xdr:col>6</xdr:col>
                <xdr:colOff>18</xdr:colOff>
                <xdr:row>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<sst xmlns="http://schemas.openxmlformats.org/spreadsheetml/2006/main" count="401" uniqueCount="189">
  <si>
    <t xml:space="preserve">Run Hrs</t>
  </si>
  <si>
    <t xml:space="preserve">Heat Rate</t>
  </si>
  <si>
    <t xml:space="preserve">Peaker</t>
  </si>
  <si>
    <t xml:space="preserve">CC</t>
  </si>
  <si>
    <t xml:space="preserve">Power Plants Online, 1999-2000</t>
  </si>
  <si>
    <t xml:space="preserve">Region</t>
  </si>
  <si>
    <t xml:space="preserve">Company</t>
  </si>
  <si>
    <t xml:space="preserve">Plant</t>
  </si>
  <si>
    <t xml:space="preserve">State</t>
  </si>
  <si>
    <t xml:space="preserve">Type</t>
  </si>
  <si>
    <t xml:space="preserve">Year</t>
  </si>
  <si>
    <t xml:space="preserve">Disparity?</t>
  </si>
  <si>
    <t xml:space="preserve">Gomez MW</t>
  </si>
  <si>
    <t xml:space="preserve">Rogers MW</t>
  </si>
  <si>
    <t xml:space="preserve">Equiv Gas Demand</t>
  </si>
  <si>
    <t xml:space="preserve">Delivering Pipeline</t>
  </si>
  <si>
    <t xml:space="preserve">SERC</t>
  </si>
  <si>
    <t xml:space="preserve">Alabama Power</t>
  </si>
  <si>
    <t xml:space="preserve">APC1</t>
  </si>
  <si>
    <t xml:space="preserve">AL</t>
  </si>
  <si>
    <t xml:space="preserve">yes</t>
  </si>
  <si>
    <t xml:space="preserve">Koch</t>
  </si>
  <si>
    <t xml:space="preserve">NEPOOL</t>
  </si>
  <si>
    <t xml:space="preserve">Power Development</t>
  </si>
  <si>
    <t xml:space="preserve">Milford Power/Devon</t>
  </si>
  <si>
    <t xml:space="preserve">CT</t>
  </si>
  <si>
    <t xml:space="preserve">no</t>
  </si>
  <si>
    <t xml:space="preserve">Iroquois or Tennessee</t>
  </si>
  <si>
    <t xml:space="preserve">FRCC</t>
  </si>
  <si>
    <t xml:space="preserve">Tallahassee, City of</t>
  </si>
  <si>
    <t xml:space="preserve">S.O. Purdom Unit 8</t>
  </si>
  <si>
    <t xml:space="preserve">FL</t>
  </si>
  <si>
    <t xml:space="preserve">FGT</t>
  </si>
  <si>
    <t xml:space="preserve">Tampa Electric</t>
  </si>
  <si>
    <t xml:space="preserve">Hardee Power Station</t>
  </si>
  <si>
    <t xml:space="preserve">Georgia Power Co.</t>
  </si>
  <si>
    <t xml:space="preserve">Plant Dahlberg</t>
  </si>
  <si>
    <t xml:space="preserve">GA</t>
  </si>
  <si>
    <t xml:space="preserve">Transco Z4</t>
  </si>
  <si>
    <t xml:space="preserve">Sonat</t>
  </si>
  <si>
    <t xml:space="preserve">Thomaston Peaker</t>
  </si>
  <si>
    <t xml:space="preserve">SoNat</t>
  </si>
  <si>
    <t xml:space="preserve">MAIN</t>
  </si>
  <si>
    <t xml:space="preserve">Enron North America</t>
  </si>
  <si>
    <t xml:space="preserve">Wilton Center</t>
  </si>
  <si>
    <t xml:space="preserve">IL</t>
  </si>
  <si>
    <t xml:space="preserve">NBPL</t>
  </si>
  <si>
    <t xml:space="preserve">Reliant Energy</t>
  </si>
  <si>
    <t xml:space="preserve">Shelby County Peaker</t>
  </si>
  <si>
    <t xml:space="preserve">NGPL/TRKL</t>
  </si>
  <si>
    <t xml:space="preserve">ECAR</t>
  </si>
  <si>
    <t xml:space="preserve">Duke Energy</t>
  </si>
  <si>
    <t xml:space="preserve">Vermilion County Merchant</t>
  </si>
  <si>
    <t xml:space="preserve">IN</t>
  </si>
  <si>
    <t xml:space="preserve">Midwestern</t>
  </si>
  <si>
    <t xml:space="preserve">West Fork Land LLC Peaker</t>
  </si>
  <si>
    <t xml:space="preserve">IPALCO &amp;DTE J/V</t>
  </si>
  <si>
    <t xml:space="preserve">Marion County</t>
  </si>
  <si>
    <t xml:space="preserve">GT</t>
  </si>
  <si>
    <t xml:space="preserve">Panhandle</t>
  </si>
  <si>
    <t xml:space="preserve">SPP</t>
  </si>
  <si>
    <t xml:space="preserve">Western Resources</t>
  </si>
  <si>
    <t xml:space="preserve">Gordon Evans Energy Ctr</t>
  </si>
  <si>
    <t xml:space="preserve">KS</t>
  </si>
  <si>
    <t xml:space="preserve">Williams</t>
  </si>
  <si>
    <t xml:space="preserve">Cleco Evangeline</t>
  </si>
  <si>
    <t xml:space="preserve">Coughlin</t>
  </si>
  <si>
    <t xml:space="preserve">LA</t>
  </si>
  <si>
    <t xml:space="preserve">ANR</t>
  </si>
  <si>
    <t xml:space="preserve">PG&amp;E Gen (US Gen)</t>
  </si>
  <si>
    <t xml:space="preserve">Millennium</t>
  </si>
  <si>
    <t xml:space="preserve">MA</t>
  </si>
  <si>
    <t xml:space="preserve">Tennessee</t>
  </si>
  <si>
    <t xml:space="preserve">Casco Bay Energy/Duke</t>
  </si>
  <si>
    <t xml:space="preserve">ME Independence</t>
  </si>
  <si>
    <t xml:space="preserve">ME</t>
  </si>
  <si>
    <t xml:space="preserve">PNGTS M&amp;NE</t>
  </si>
  <si>
    <t xml:space="preserve">EMI /Calpine</t>
  </si>
  <si>
    <t xml:space="preserve">Rumford</t>
  </si>
  <si>
    <t xml:space="preserve">Holland, City of</t>
  </si>
  <si>
    <t xml:space="preserve">48th Street</t>
  </si>
  <si>
    <t xml:space="preserve">MI</t>
  </si>
  <si>
    <t xml:space="preserve">-</t>
  </si>
  <si>
    <t xml:space="preserve">Ameren</t>
  </si>
  <si>
    <t xml:space="preserve">Carlyle Lake</t>
  </si>
  <si>
    <t xml:space="preserve">MO</t>
  </si>
  <si>
    <t xml:space="preserve">MRT or NGPL</t>
  </si>
  <si>
    <t xml:space="preserve">Gibson City Peaker</t>
  </si>
  <si>
    <t xml:space="preserve">NGPL</t>
  </si>
  <si>
    <t xml:space="preserve">LS Power/Cogentrix</t>
  </si>
  <si>
    <t xml:space="preserve">Batesville</t>
  </si>
  <si>
    <t xml:space="preserve">MS</t>
  </si>
  <si>
    <t xml:space="preserve">ANR or Tennessee</t>
  </si>
  <si>
    <t xml:space="preserve">Carolina Power and Light</t>
  </si>
  <si>
    <t xml:space="preserve">Asheville CT</t>
  </si>
  <si>
    <t xml:space="preserve">NC</t>
  </si>
  <si>
    <t xml:space="preserve">Transco or NCNG</t>
  </si>
  <si>
    <t xml:space="preserve">MAPP</t>
  </si>
  <si>
    <t xml:space="preserve">OPPD</t>
  </si>
  <si>
    <t xml:space="preserve">Sarpy</t>
  </si>
  <si>
    <t xml:space="preserve">NE</t>
  </si>
  <si>
    <t xml:space="preserve">Northern Natural</t>
  </si>
  <si>
    <t xml:space="preserve">Madison Generating Station</t>
  </si>
  <si>
    <t xml:space="preserve">OH</t>
  </si>
  <si>
    <t xml:space="preserve">TETCO</t>
  </si>
  <si>
    <t xml:space="preserve">Associated Elec Coop</t>
  </si>
  <si>
    <t xml:space="preserve">Chouteau</t>
  </si>
  <si>
    <t xml:space="preserve">OK</t>
  </si>
  <si>
    <t xml:space="preserve">Transok or ONG</t>
  </si>
  <si>
    <t xml:space="preserve">EMI </t>
  </si>
  <si>
    <t xml:space="preserve">Tiverton</t>
  </si>
  <si>
    <t xml:space="preserve">RI</t>
  </si>
  <si>
    <t xml:space="preserve">Algonquin</t>
  </si>
  <si>
    <t xml:space="preserve">Gleason Peaker</t>
  </si>
  <si>
    <t xml:space="preserve">TN</t>
  </si>
  <si>
    <t xml:space="preserve">ERCOT</t>
  </si>
  <si>
    <t xml:space="preserve">ANP</t>
  </si>
  <si>
    <t xml:space="preserve">Midlothian</t>
  </si>
  <si>
    <t xml:space="preserve">TX</t>
  </si>
  <si>
    <t xml:space="preserve">Lone Star or Valero</t>
  </si>
  <si>
    <t xml:space="preserve">Calpine</t>
  </si>
  <si>
    <t xml:space="preserve">Pasadena Expansion</t>
  </si>
  <si>
    <t xml:space="preserve">Midcon/Channel</t>
  </si>
  <si>
    <t xml:space="preserve">City Public Service</t>
  </si>
  <si>
    <t xml:space="preserve">Arthur Von Roseburg</t>
  </si>
  <si>
    <t xml:space="preserve">Valero</t>
  </si>
  <si>
    <t xml:space="preserve">Hidalgo</t>
  </si>
  <si>
    <t xml:space="preserve">HPL</t>
  </si>
  <si>
    <t xml:space="preserve">Dynegy</t>
  </si>
  <si>
    <t xml:space="preserve">CoGen Lyondell</t>
  </si>
  <si>
    <t xml:space="preserve">Lamar Power Partner</t>
  </si>
  <si>
    <t xml:space="preserve">Paris</t>
  </si>
  <si>
    <t xml:space="preserve">LG&amp;E</t>
  </si>
  <si>
    <t xml:space="preserve">Reynolds/Gregory</t>
  </si>
  <si>
    <t xml:space="preserve">CG</t>
  </si>
  <si>
    <t xml:space="preserve">Southern Energy</t>
  </si>
  <si>
    <t xml:space="preserve">Herman</t>
  </si>
  <si>
    <t xml:space="preserve">WI</t>
  </si>
  <si>
    <t xml:space="preserve">Wisconsin Electric Power</t>
  </si>
  <si>
    <t xml:space="preserve">Germantown</t>
  </si>
  <si>
    <t xml:space="preserve">Ameren </t>
  </si>
  <si>
    <t xml:space="preserve">Arkansas Electric Coop.</t>
  </si>
  <si>
    <t xml:space="preserve">LS Power </t>
  </si>
  <si>
    <t xml:space="preserve">SWECO</t>
  </si>
  <si>
    <t xml:space="preserve">Lamar Power Partner (Panda)</t>
  </si>
  <si>
    <t xml:space="preserve">Detroit Edison</t>
  </si>
  <si>
    <t xml:space="preserve">Greenwood</t>
  </si>
  <si>
    <t xml:space="preserve">Dayton Power and Light</t>
  </si>
  <si>
    <t xml:space="preserve">FM Tait</t>
  </si>
  <si>
    <t xml:space="preserve">CMS Energy</t>
  </si>
  <si>
    <t xml:space="preserve">Livingston</t>
  </si>
  <si>
    <t xml:space="preserve">AMP-Ohio</t>
  </si>
  <si>
    <t xml:space="preserve">DistGen Project Phase I</t>
  </si>
  <si>
    <t xml:space="preserve">ST</t>
  </si>
  <si>
    <t xml:space="preserve">St. Mary's GT</t>
  </si>
  <si>
    <t xml:space="preserve">Kalamazoo</t>
  </si>
  <si>
    <t xml:space="preserve">Lakeland, City of</t>
  </si>
  <si>
    <t xml:space="preserve">Coga Industries</t>
  </si>
  <si>
    <t xml:space="preserve">Macoupin County</t>
  </si>
  <si>
    <t xml:space="preserve">Soyland Power Coop</t>
  </si>
  <si>
    <t xml:space="preserve">Winchester (Alsey)</t>
  </si>
  <si>
    <t xml:space="preserve">Trigen Energy</t>
  </si>
  <si>
    <t xml:space="preserve">St. Louis Cogen</t>
  </si>
  <si>
    <t xml:space="preserve">Illinois Power</t>
  </si>
  <si>
    <t xml:space="preserve">Havana</t>
  </si>
  <si>
    <t xml:space="preserve">Nodaway</t>
  </si>
  <si>
    <t xml:space="preserve">SkyGen (Polsky)</t>
  </si>
  <si>
    <t xml:space="preserve">DePere Energy/Phase I</t>
  </si>
  <si>
    <t xml:space="preserve">TransAlta</t>
  </si>
  <si>
    <t xml:space="preserve">Meridian Cogen Project</t>
  </si>
  <si>
    <t xml:space="preserve">MEAG/Merchant</t>
  </si>
  <si>
    <t xml:space="preserve">Ohio</t>
  </si>
  <si>
    <t xml:space="preserve">Illinois</t>
  </si>
  <si>
    <t xml:space="preserve">Michigan</t>
  </si>
  <si>
    <t xml:space="preserve">=</t>
  </si>
  <si>
    <t xml:space="preserve">Wisconsin</t>
  </si>
  <si>
    <t xml:space="preserve">Indiana</t>
  </si>
  <si>
    <t xml:space="preserve">Texas</t>
  </si>
  <si>
    <t xml:space="preserve">Kansas</t>
  </si>
  <si>
    <t xml:space="preserve">Lousiana</t>
  </si>
  <si>
    <t xml:space="preserve">Connecticut</t>
  </si>
  <si>
    <t xml:space="preserve">Maine</t>
  </si>
  <si>
    <t xml:space="preserve">Massachusetts</t>
  </si>
  <si>
    <t xml:space="preserve">Geogia</t>
  </si>
  <si>
    <t xml:space="preserve">Alabama</t>
  </si>
  <si>
    <t xml:space="preserve">North Carolina</t>
  </si>
  <si>
    <t xml:space="preserve">Mississippi</t>
  </si>
  <si>
    <t xml:space="preserve">Rhode Island</t>
  </si>
  <si>
    <t xml:space="preserve">Florida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</si>
</sst>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1" width="25.85"/>
    <col collapsed="false" customWidth="true" hidden="false" outlineLevel="0" max="3" min="3" style="0" width="24.56"/>
    <col collapsed="false" customWidth="true" hidden="false" outlineLevel="0" max="4" min="4" style="0" width="5.99"/>
    <col collapsed="false" customWidth="true" hidden="false" outlineLevel="0" max="5" min="5" style="2" width="13.7"/>
    <col collapsed="false" customWidth="true" hidden="false" outlineLevel="0" max="6" min="6" style="0" width="13.7"/>
    <col collapsed="false" customWidth="true" hidden="false" outlineLevel="0" max="7" min="7" style="2" width="13.7"/>
    <col collapsed="false" customWidth="true" hidden="false" outlineLevel="0" max="8" min="8" style="0" width="13.7"/>
    <col collapsed="false" customWidth="true" hidden="false" outlineLevel="0" max="9" min="9" style="0" width="12.7"/>
    <col collapsed="false" customWidth="true" hidden="false" outlineLevel="0" max="10" min="10" style="0" width="19.7"/>
    <col collapsed="false" customWidth="true" hidden="false" outlineLevel="0" max="11" min="11" style="2" width="19.7"/>
  </cols>
  <sheetData>
    <row r="1" customFormat="false" ht="12.75" hidden="false" customHeight="false" outlineLevel="0" collapsed="false">
      <c r="B1" s="1" t="s">
        <v>0</v>
      </c>
      <c r="C1" s="1" t="s">
        <v>1</v>
      </c>
    </row>
    <row r="2" customFormat="false" ht="12.75" hidden="false" customHeight="false" outlineLevel="0" collapsed="false">
      <c r="A2" s="1" t="s">
        <v>2</v>
      </c>
      <c r="B2" s="3" t="n">
        <v>8</v>
      </c>
      <c r="C2" s="4" t="n">
        <v>13000</v>
      </c>
    </row>
    <row r="3" customFormat="false" ht="12.75" hidden="false" customHeight="false" outlineLevel="0" collapsed="false">
      <c r="A3" s="1" t="s">
        <v>3</v>
      </c>
      <c r="B3" s="5" t="n">
        <v>24</v>
      </c>
      <c r="C3" s="6" t="n">
        <v>7000</v>
      </c>
    </row>
    <row r="6" customFormat="false" ht="15.75" hidden="false" customHeight="false" outlineLevel="0" collapsed="false">
      <c r="A6" s="7" t="s">
        <v>4</v>
      </c>
      <c r="B6" s="8"/>
      <c r="C6" s="9"/>
      <c r="D6" s="9"/>
      <c r="E6" s="10"/>
      <c r="F6" s="11"/>
      <c r="G6" s="12"/>
      <c r="H6" s="11"/>
      <c r="I6" s="11"/>
      <c r="J6" s="11"/>
      <c r="K6" s="12"/>
    </row>
    <row r="7" customFormat="false" ht="13.5" hidden="false" customHeight="false" outlineLevel="0" collapsed="false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</row>
    <row r="8" customFormat="false" ht="12.75" hidden="false" customHeight="false" outlineLevel="0" collapsed="false">
      <c r="A8" s="14" t="n">
        <v>2000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customFormat="false" ht="12.75" hidden="false" customHeight="false" outlineLevel="0" collapsed="false">
      <c r="A9" s="16" t="s">
        <v>16</v>
      </c>
      <c r="B9" s="16" t="s">
        <v>17</v>
      </c>
      <c r="C9" s="11" t="s">
        <v>18</v>
      </c>
      <c r="D9" s="11" t="s">
        <v>19</v>
      </c>
      <c r="E9" s="12" t="s">
        <v>3</v>
      </c>
      <c r="F9" s="17" t="n">
        <v>2000</v>
      </c>
      <c r="G9" s="12" t="s">
        <v>20</v>
      </c>
      <c r="H9" s="12" t="n">
        <v>537</v>
      </c>
      <c r="I9" s="12" t="n">
        <v>532</v>
      </c>
      <c r="J9" s="18" t="n">
        <f aca="false">IF(OR(E9="CT",E9="GT"),($B$2*$C$2*I9)/1000,(I9*$B$3*$C$3)/1000)</f>
        <v>89376</v>
      </c>
      <c r="K9" s="12" t="s">
        <v>21</v>
      </c>
    </row>
    <row r="10" customFormat="false" ht="12.75" hidden="false" customHeight="false" outlineLevel="0" collapsed="false">
      <c r="A10" s="16" t="s">
        <v>22</v>
      </c>
      <c r="B10" s="16" t="s">
        <v>23</v>
      </c>
      <c r="C10" s="11" t="s">
        <v>24</v>
      </c>
      <c r="D10" s="11" t="s">
        <v>25</v>
      </c>
      <c r="E10" s="12" t="s">
        <v>3</v>
      </c>
      <c r="F10" s="17" t="n">
        <v>2000</v>
      </c>
      <c r="G10" s="12" t="s">
        <v>26</v>
      </c>
      <c r="H10" s="12" t="n">
        <v>544</v>
      </c>
      <c r="I10" s="12" t="n">
        <v>544</v>
      </c>
      <c r="J10" s="18" t="n">
        <f aca="false">IF(OR(E10="CT",E10="GT"),($B$2*$C$2*I10)/1000,(I10*$B$3*$C$3)/1000)</f>
        <v>91392</v>
      </c>
      <c r="K10" s="12" t="s">
        <v>27</v>
      </c>
    </row>
    <row r="11" customFormat="false" ht="12.75" hidden="false" customHeight="false" outlineLevel="0" collapsed="false">
      <c r="A11" s="16" t="s">
        <v>28</v>
      </c>
      <c r="B11" s="16" t="s">
        <v>29</v>
      </c>
      <c r="C11" s="11" t="s">
        <v>30</v>
      </c>
      <c r="D11" s="11" t="s">
        <v>31</v>
      </c>
      <c r="E11" s="12" t="s">
        <v>3</v>
      </c>
      <c r="F11" s="17" t="n">
        <v>2000</v>
      </c>
      <c r="G11" s="12" t="s">
        <v>20</v>
      </c>
      <c r="H11" s="12" t="n">
        <v>250</v>
      </c>
      <c r="I11" s="12" t="n">
        <v>230</v>
      </c>
      <c r="J11" s="18" t="n">
        <f aca="false">IF(OR(E11="CT",E11="GT"),($B$2*$C$2*I11)/1000,(I11*$B$3*$C$3)/1000)</f>
        <v>38640</v>
      </c>
      <c r="K11" s="12" t="s">
        <v>32</v>
      </c>
    </row>
    <row r="12" customFormat="false" ht="12.75" hidden="false" customHeight="false" outlineLevel="0" collapsed="false">
      <c r="A12" s="16" t="s">
        <v>28</v>
      </c>
      <c r="B12" s="16" t="s">
        <v>33</v>
      </c>
      <c r="C12" s="11" t="s">
        <v>34</v>
      </c>
      <c r="D12" s="11" t="s">
        <v>31</v>
      </c>
      <c r="E12" s="12" t="s">
        <v>25</v>
      </c>
      <c r="F12" s="17" t="n">
        <v>2000</v>
      </c>
      <c r="G12" s="12" t="s">
        <v>26</v>
      </c>
      <c r="H12" s="12" t="n">
        <v>75</v>
      </c>
      <c r="I12" s="12" t="n">
        <v>75</v>
      </c>
      <c r="J12" s="18" t="n">
        <f aca="false">IF(OR(E12="CT",E12="GT"),($B$2*$C$2*I12)/1000,(I12*$B$3*$C$3)/1000)</f>
        <v>7800</v>
      </c>
      <c r="K12" s="12" t="s">
        <v>32</v>
      </c>
    </row>
    <row r="13" customFormat="false" ht="12.75" hidden="false" customHeight="false" outlineLevel="0" collapsed="false">
      <c r="A13" s="16" t="s">
        <v>16</v>
      </c>
      <c r="B13" s="16" t="s">
        <v>35</v>
      </c>
      <c r="C13" s="11" t="s">
        <v>36</v>
      </c>
      <c r="D13" s="11" t="s">
        <v>37</v>
      </c>
      <c r="E13" s="12" t="s">
        <v>25</v>
      </c>
      <c r="F13" s="17" t="n">
        <v>2000</v>
      </c>
      <c r="G13" s="12" t="s">
        <v>20</v>
      </c>
      <c r="H13" s="12" t="n">
        <v>400</v>
      </c>
      <c r="I13" s="12" t="n">
        <v>640</v>
      </c>
      <c r="J13" s="18" t="n">
        <f aca="false">IF(OR(E13="CT",E13="GT"),($B$2*$C$2*I13)/1000,(I13*$B$3*$C$3)/1000)</f>
        <v>66560</v>
      </c>
      <c r="K13" s="12" t="s">
        <v>38</v>
      </c>
    </row>
    <row r="14" customFormat="false" ht="12.75" hidden="false" customHeight="false" outlineLevel="0" collapsed="false">
      <c r="A14" s="16" t="s">
        <v>16</v>
      </c>
      <c r="B14" s="16" t="s">
        <v>39</v>
      </c>
      <c r="C14" s="11" t="s">
        <v>40</v>
      </c>
      <c r="D14" s="11" t="s">
        <v>37</v>
      </c>
      <c r="E14" s="12" t="s">
        <v>25</v>
      </c>
      <c r="F14" s="17" t="n">
        <v>2000</v>
      </c>
      <c r="G14" s="12" t="s">
        <v>26</v>
      </c>
      <c r="H14" s="12" t="n">
        <v>680</v>
      </c>
      <c r="I14" s="12" t="n">
        <v>680</v>
      </c>
      <c r="J14" s="18" t="n">
        <f aca="false">IF(OR(E14="CT",E14="GT"),($B$2*$C$2*I14)/1000,(I14*$B$3*$C$3)/1000)</f>
        <v>70720</v>
      </c>
      <c r="K14" s="12" t="s">
        <v>41</v>
      </c>
    </row>
    <row r="15" customFormat="false" ht="12.75" hidden="false" customHeight="false" outlineLevel="0" collapsed="false">
      <c r="A15" s="16" t="s">
        <v>42</v>
      </c>
      <c r="B15" s="19" t="s">
        <v>43</v>
      </c>
      <c r="C15" s="11" t="s">
        <v>44</v>
      </c>
      <c r="D15" s="11" t="s">
        <v>45</v>
      </c>
      <c r="E15" s="12" t="s">
        <v>25</v>
      </c>
      <c r="F15" s="17" t="n">
        <v>2000</v>
      </c>
      <c r="G15" s="12" t="s">
        <v>20</v>
      </c>
      <c r="H15" s="12" t="n">
        <v>600</v>
      </c>
      <c r="I15" s="12" t="n">
        <v>668</v>
      </c>
      <c r="J15" s="18" t="n">
        <f aca="false">IF(OR(E15="CT",E15="GT"),($B$2*$C$2*I15)/1000,(I15*$B$3*$C$3)/1000)</f>
        <v>69472</v>
      </c>
      <c r="K15" s="20" t="s">
        <v>46</v>
      </c>
    </row>
    <row r="16" customFormat="false" ht="12.75" hidden="false" customHeight="false" outlineLevel="0" collapsed="false">
      <c r="A16" s="16" t="s">
        <v>42</v>
      </c>
      <c r="B16" s="16" t="s">
        <v>47</v>
      </c>
      <c r="C16" s="11" t="s">
        <v>48</v>
      </c>
      <c r="D16" s="11" t="s">
        <v>45</v>
      </c>
      <c r="E16" s="12" t="s">
        <v>25</v>
      </c>
      <c r="F16" s="17" t="n">
        <v>2000</v>
      </c>
      <c r="G16" s="12" t="s">
        <v>26</v>
      </c>
      <c r="H16" s="12" t="n">
        <v>340</v>
      </c>
      <c r="I16" s="12" t="n">
        <v>340</v>
      </c>
      <c r="J16" s="18" t="n">
        <f aca="false">IF(OR(E16="CT",E16="GT"),($B$2*$C$2*I16)/1000,(I16*$B$3*$C$3)/1000)</f>
        <v>35360</v>
      </c>
      <c r="K16" s="21" t="s">
        <v>49</v>
      </c>
    </row>
    <row r="17" customFormat="false" ht="12.75" hidden="false" customHeight="false" outlineLevel="0" collapsed="false">
      <c r="A17" s="16" t="s">
        <v>50</v>
      </c>
      <c r="B17" s="16" t="s">
        <v>51</v>
      </c>
      <c r="C17" s="22" t="s">
        <v>52</v>
      </c>
      <c r="D17" s="22" t="s">
        <v>53</v>
      </c>
      <c r="E17" s="12" t="s">
        <v>25</v>
      </c>
      <c r="F17" s="17" t="n">
        <v>2000</v>
      </c>
      <c r="G17" s="12" t="s">
        <v>20</v>
      </c>
      <c r="H17" s="12" t="n">
        <v>320</v>
      </c>
      <c r="I17" s="12" t="n">
        <v>640</v>
      </c>
      <c r="J17" s="18" t="n">
        <f aca="false">IF(OR(E17="CT",E17="GT"),($B$2*$C$2*I17)/1000,(I17*$B$3*$C$3)/1000)</f>
        <v>66560</v>
      </c>
      <c r="K17" s="12" t="s">
        <v>54</v>
      </c>
    </row>
    <row r="18" customFormat="false" ht="12.75" hidden="false" customHeight="false" outlineLevel="0" collapsed="false">
      <c r="A18" s="16" t="s">
        <v>50</v>
      </c>
      <c r="B18" s="19" t="s">
        <v>43</v>
      </c>
      <c r="C18" s="22" t="s">
        <v>55</v>
      </c>
      <c r="D18" s="22" t="s">
        <v>53</v>
      </c>
      <c r="E18" s="12" t="s">
        <v>25</v>
      </c>
      <c r="F18" s="17" t="n">
        <v>2000</v>
      </c>
      <c r="G18" s="12" t="s">
        <v>20</v>
      </c>
      <c r="H18" s="12" t="n">
        <v>400</v>
      </c>
      <c r="I18" s="12" t="n">
        <v>514</v>
      </c>
      <c r="J18" s="18" t="n">
        <f aca="false">IF(OR(E18="CT",E18="GT"),($B$2*$C$2*I18)/1000,(I18*$B$3*$C$3)/1000)</f>
        <v>53456</v>
      </c>
      <c r="K18" s="20" t="s">
        <v>54</v>
      </c>
    </row>
    <row r="19" customFormat="false" ht="12.75" hidden="false" customHeight="false" outlineLevel="0" collapsed="false">
      <c r="A19" s="16" t="s">
        <v>50</v>
      </c>
      <c r="B19" s="16" t="s">
        <v>56</v>
      </c>
      <c r="C19" s="22" t="s">
        <v>57</v>
      </c>
      <c r="D19" s="22" t="s">
        <v>53</v>
      </c>
      <c r="E19" s="12" t="s">
        <v>58</v>
      </c>
      <c r="F19" s="17" t="n">
        <v>2000</v>
      </c>
      <c r="G19" s="12" t="s">
        <v>26</v>
      </c>
      <c r="H19" s="12" t="n">
        <v>240</v>
      </c>
      <c r="I19" s="12" t="n">
        <v>240</v>
      </c>
      <c r="J19" s="18" t="n">
        <f aca="false">IF(OR(E19="CT",E19="GT"),($B$2*$C$2*I19)/1000,(I19*$B$3*$C$3)/1000)</f>
        <v>24960</v>
      </c>
      <c r="K19" s="21" t="s">
        <v>59</v>
      </c>
    </row>
    <row r="20" customFormat="false" ht="12.75" hidden="false" customHeight="false" outlineLevel="0" collapsed="false">
      <c r="A20" s="16" t="s">
        <v>60</v>
      </c>
      <c r="B20" s="16" t="s">
        <v>61</v>
      </c>
      <c r="C20" s="11" t="s">
        <v>62</v>
      </c>
      <c r="D20" s="11" t="s">
        <v>63</v>
      </c>
      <c r="E20" s="12" t="s">
        <v>25</v>
      </c>
      <c r="F20" s="17" t="n">
        <v>2000</v>
      </c>
      <c r="G20" s="12" t="s">
        <v>20</v>
      </c>
      <c r="H20" s="12" t="n">
        <v>200</v>
      </c>
      <c r="I20" s="12" t="n">
        <v>150</v>
      </c>
      <c r="J20" s="18" t="n">
        <f aca="false">IF(OR(E20="CT",E20="GT"),($B$2*$C$2*I20)/1000,(I20*$B$3*$C$3)/1000)</f>
        <v>15600</v>
      </c>
      <c r="K20" s="12" t="s">
        <v>64</v>
      </c>
    </row>
    <row r="21" customFormat="false" ht="12.75" hidden="false" customHeight="false" outlineLevel="0" collapsed="false">
      <c r="A21" s="16" t="s">
        <v>60</v>
      </c>
      <c r="B21" s="16" t="s">
        <v>65</v>
      </c>
      <c r="C21" s="11" t="s">
        <v>66</v>
      </c>
      <c r="D21" s="11" t="s">
        <v>67</v>
      </c>
      <c r="E21" s="12" t="s">
        <v>25</v>
      </c>
      <c r="F21" s="17" t="n">
        <v>2000</v>
      </c>
      <c r="G21" s="12" t="s">
        <v>20</v>
      </c>
      <c r="H21" s="12" t="n">
        <v>814</v>
      </c>
      <c r="I21" s="12" t="n">
        <v>420</v>
      </c>
      <c r="J21" s="18" t="n">
        <f aca="false">IF(OR(E21="CT",E21="GT"),($B$2*$C$2*I21)/1000,(I21*$B$3*$C$3)/1000)</f>
        <v>43680</v>
      </c>
      <c r="K21" s="21" t="s">
        <v>68</v>
      </c>
    </row>
    <row r="22" customFormat="false" ht="12.75" hidden="false" customHeight="false" outlineLevel="0" collapsed="false">
      <c r="A22" s="16" t="s">
        <v>22</v>
      </c>
      <c r="B22" s="16" t="s">
        <v>69</v>
      </c>
      <c r="C22" s="11" t="s">
        <v>70</v>
      </c>
      <c r="D22" s="11" t="s">
        <v>71</v>
      </c>
      <c r="E22" s="12" t="s">
        <v>3</v>
      </c>
      <c r="F22" s="17" t="n">
        <v>2000</v>
      </c>
      <c r="G22" s="12" t="s">
        <v>26</v>
      </c>
      <c r="H22" s="12" t="n">
        <v>360</v>
      </c>
      <c r="I22" s="12" t="n">
        <v>360</v>
      </c>
      <c r="J22" s="18" t="n">
        <f aca="false">IF(OR(E22="CT",E22="GT"),($B$2*$C$2*I22)/1000,(I22*$B$3*$C$3)/1000)</f>
        <v>60480</v>
      </c>
      <c r="K22" s="12" t="s">
        <v>72</v>
      </c>
    </row>
    <row r="23" customFormat="false" ht="12.75" hidden="false" customHeight="false" outlineLevel="0" collapsed="false">
      <c r="A23" s="16" t="s">
        <v>22</v>
      </c>
      <c r="B23" s="16" t="s">
        <v>73</v>
      </c>
      <c r="C23" s="11" t="s">
        <v>74</v>
      </c>
      <c r="D23" s="11" t="s">
        <v>75</v>
      </c>
      <c r="E23" s="12" t="s">
        <v>3</v>
      </c>
      <c r="F23" s="17" t="n">
        <v>2000</v>
      </c>
      <c r="G23" s="12" t="s">
        <v>20</v>
      </c>
      <c r="H23" s="12" t="n">
        <v>520</v>
      </c>
      <c r="I23" s="12" t="n">
        <v>500</v>
      </c>
      <c r="J23" s="18" t="n">
        <f aca="false">IF(OR(E23="CT",E23="GT"),($B$2*$C$2*I23)/1000,(I23*$B$3*$C$3)/1000)</f>
        <v>84000</v>
      </c>
      <c r="K23" s="12" t="s">
        <v>76</v>
      </c>
    </row>
    <row r="24" customFormat="false" ht="12.75" hidden="false" customHeight="false" outlineLevel="0" collapsed="false">
      <c r="A24" s="16" t="s">
        <v>22</v>
      </c>
      <c r="B24" s="16" t="s">
        <v>77</v>
      </c>
      <c r="C24" s="11" t="s">
        <v>78</v>
      </c>
      <c r="D24" s="11" t="s">
        <v>75</v>
      </c>
      <c r="E24" s="12" t="s">
        <v>3</v>
      </c>
      <c r="F24" s="17" t="n">
        <v>2000</v>
      </c>
      <c r="G24" s="12" t="s">
        <v>26</v>
      </c>
      <c r="H24" s="12" t="n">
        <v>265</v>
      </c>
      <c r="I24" s="12" t="n">
        <v>265</v>
      </c>
      <c r="J24" s="18" t="n">
        <f aca="false">IF(OR(E24="CT",E24="GT"),($B$2*$C$2*I24)/1000,(I24*$B$3*$C$3)/1000)</f>
        <v>44520</v>
      </c>
      <c r="K24" s="12" t="s">
        <v>76</v>
      </c>
    </row>
    <row r="25" customFormat="false" ht="12.75" hidden="false" customHeight="false" outlineLevel="0" collapsed="false">
      <c r="A25" s="16" t="s">
        <v>50</v>
      </c>
      <c r="B25" s="16" t="s">
        <v>79</v>
      </c>
      <c r="C25" s="22" t="s">
        <v>80</v>
      </c>
      <c r="D25" s="22" t="s">
        <v>81</v>
      </c>
      <c r="E25" s="12" t="s">
        <v>82</v>
      </c>
      <c r="F25" s="17" t="n">
        <v>2000</v>
      </c>
      <c r="G25" s="12" t="s">
        <v>26</v>
      </c>
      <c r="H25" s="12" t="n">
        <v>80</v>
      </c>
      <c r="I25" s="12" t="n">
        <v>80</v>
      </c>
      <c r="J25" s="18" t="n">
        <f aca="false">IF(OR(E25="CT",E25="GT"),($B$2*$C$2*I25)/1000,(I25*$B$3*$C$3)/1000)</f>
        <v>13440</v>
      </c>
      <c r="K25" s="21" t="s">
        <v>68</v>
      </c>
    </row>
    <row r="26" customFormat="false" ht="12.75" hidden="false" customHeight="false" outlineLevel="0" collapsed="false">
      <c r="A26" s="16" t="s">
        <v>42</v>
      </c>
      <c r="B26" s="16" t="s">
        <v>83</v>
      </c>
      <c r="C26" s="11" t="s">
        <v>84</v>
      </c>
      <c r="D26" s="11" t="s">
        <v>85</v>
      </c>
      <c r="E26" s="12" t="s">
        <v>25</v>
      </c>
      <c r="F26" s="17" t="n">
        <v>2000</v>
      </c>
      <c r="G26" s="12" t="s">
        <v>26</v>
      </c>
      <c r="H26" s="12" t="n">
        <v>230</v>
      </c>
      <c r="I26" s="12" t="n">
        <v>230</v>
      </c>
      <c r="J26" s="18" t="n">
        <f aca="false">IF(OR(E26="CT",E26="GT"),($B$2*$C$2*I26)/1000,(I26*$B$3*$C$3)/1000)</f>
        <v>23920</v>
      </c>
      <c r="K26" s="21" t="s">
        <v>86</v>
      </c>
    </row>
    <row r="27" customFormat="false" ht="12.75" hidden="false" customHeight="false" outlineLevel="0" collapsed="false">
      <c r="A27" s="16" t="s">
        <v>42</v>
      </c>
      <c r="B27" s="16" t="s">
        <v>83</v>
      </c>
      <c r="C27" s="11" t="s">
        <v>87</v>
      </c>
      <c r="D27" s="11" t="s">
        <v>85</v>
      </c>
      <c r="E27" s="12" t="s">
        <v>25</v>
      </c>
      <c r="F27" s="17" t="n">
        <v>2000</v>
      </c>
      <c r="G27" s="12" t="s">
        <v>26</v>
      </c>
      <c r="H27" s="12" t="n">
        <v>230</v>
      </c>
      <c r="I27" s="12" t="n">
        <v>230</v>
      </c>
      <c r="J27" s="18" t="n">
        <f aca="false">IF(OR(E27="CT",E27="GT"),($B$2*$C$2*I27)/1000,(I27*$B$3*$C$3)/1000)</f>
        <v>23920</v>
      </c>
      <c r="K27" s="21" t="s">
        <v>88</v>
      </c>
    </row>
    <row r="28" customFormat="false" ht="12.75" hidden="false" customHeight="false" outlineLevel="0" collapsed="false">
      <c r="A28" s="16" t="s">
        <v>16</v>
      </c>
      <c r="B28" s="16" t="s">
        <v>89</v>
      </c>
      <c r="C28" s="11" t="s">
        <v>90</v>
      </c>
      <c r="D28" s="11" t="s">
        <v>91</v>
      </c>
      <c r="E28" s="12" t="s">
        <v>3</v>
      </c>
      <c r="F28" s="17" t="n">
        <v>2000</v>
      </c>
      <c r="G28" s="12" t="s">
        <v>26</v>
      </c>
      <c r="H28" s="12" t="n">
        <v>837</v>
      </c>
      <c r="I28" s="12" t="n">
        <v>837</v>
      </c>
      <c r="J28" s="18" t="n">
        <f aca="false">IF(OR(E28="CT",E28="GT"),($B$2*$C$2*I28)/1000,(I28*$B$3*$C$3)/1000)</f>
        <v>140616</v>
      </c>
      <c r="K28" s="12" t="s">
        <v>92</v>
      </c>
    </row>
    <row r="29" customFormat="false" ht="12.75" hidden="false" customHeight="false" outlineLevel="0" collapsed="false">
      <c r="A29" s="16" t="s">
        <v>16</v>
      </c>
      <c r="B29" s="16" t="s">
        <v>93</v>
      </c>
      <c r="C29" s="11" t="s">
        <v>94</v>
      </c>
      <c r="D29" s="11" t="s">
        <v>95</v>
      </c>
      <c r="E29" s="12" t="s">
        <v>58</v>
      </c>
      <c r="F29" s="17" t="n">
        <v>2000</v>
      </c>
      <c r="G29" s="12" t="s">
        <v>26</v>
      </c>
      <c r="H29" s="12" t="n">
        <v>160</v>
      </c>
      <c r="I29" s="12" t="n">
        <v>160</v>
      </c>
      <c r="J29" s="18" t="n">
        <f aca="false">IF(OR(E29="CT",E29="GT"),($B$2*$C$2*I29)/1000,(I29*$B$3*$C$3)/1000)</f>
        <v>16640</v>
      </c>
      <c r="K29" s="21" t="s">
        <v>96</v>
      </c>
    </row>
    <row r="30" customFormat="false" ht="12.75" hidden="false" customHeight="false" outlineLevel="0" collapsed="false">
      <c r="A30" s="16" t="s">
        <v>97</v>
      </c>
      <c r="B30" s="16" t="s">
        <v>98</v>
      </c>
      <c r="C30" s="11" t="s">
        <v>99</v>
      </c>
      <c r="D30" s="11" t="s">
        <v>100</v>
      </c>
      <c r="E30" s="12" t="s">
        <v>25</v>
      </c>
      <c r="F30" s="17" t="n">
        <v>2000</v>
      </c>
      <c r="G30" s="12" t="s">
        <v>20</v>
      </c>
      <c r="H30" s="12" t="n">
        <v>80</v>
      </c>
      <c r="I30" s="12" t="n">
        <v>100</v>
      </c>
      <c r="J30" s="18" t="n">
        <f aca="false">IF(OR(E30="CT",E30="GT"),($B$2*$C$2*I30)/1000,(I30*$B$3*$C$3)/1000)</f>
        <v>10400</v>
      </c>
      <c r="K30" s="21" t="s">
        <v>101</v>
      </c>
    </row>
    <row r="31" customFormat="false" ht="12.75" hidden="false" customHeight="false" outlineLevel="0" collapsed="false">
      <c r="A31" s="16" t="s">
        <v>50</v>
      </c>
      <c r="B31" s="16" t="s">
        <v>51</v>
      </c>
      <c r="C31" s="22" t="s">
        <v>102</v>
      </c>
      <c r="D31" s="22" t="s">
        <v>103</v>
      </c>
      <c r="E31" s="12" t="s">
        <v>25</v>
      </c>
      <c r="F31" s="17" t="n">
        <v>2000</v>
      </c>
      <c r="G31" s="12" t="s">
        <v>20</v>
      </c>
      <c r="H31" s="12" t="n">
        <v>320</v>
      </c>
      <c r="I31" s="12" t="n">
        <v>640</v>
      </c>
      <c r="J31" s="18" t="n">
        <f aca="false">IF(OR(E31="CT",E31="GT"),($B$2*$C$2*I31)/1000,(I31*$B$3*$C$3)/1000)</f>
        <v>66560</v>
      </c>
      <c r="K31" s="12" t="s">
        <v>104</v>
      </c>
    </row>
    <row r="32" customFormat="false" ht="12.75" hidden="false" customHeight="false" outlineLevel="0" collapsed="false">
      <c r="A32" s="16" t="s">
        <v>60</v>
      </c>
      <c r="B32" s="16" t="s">
        <v>105</v>
      </c>
      <c r="C32" s="11" t="s">
        <v>106</v>
      </c>
      <c r="D32" s="11" t="s">
        <v>107</v>
      </c>
      <c r="E32" s="12" t="s">
        <v>25</v>
      </c>
      <c r="F32" s="17" t="n">
        <v>2000</v>
      </c>
      <c r="G32" s="12" t="s">
        <v>26</v>
      </c>
      <c r="H32" s="12" t="n">
        <v>530</v>
      </c>
      <c r="I32" s="12" t="n">
        <v>530</v>
      </c>
      <c r="J32" s="18" t="n">
        <f aca="false">IF(OR(E32="CT",E32="GT"),($B$2*$C$2*I32)/1000,(I32*$B$3*$C$3)/1000)</f>
        <v>55120</v>
      </c>
      <c r="K32" s="21" t="s">
        <v>108</v>
      </c>
    </row>
    <row r="33" customFormat="false" ht="12.75" hidden="false" customHeight="false" outlineLevel="0" collapsed="false">
      <c r="A33" s="16" t="s">
        <v>22</v>
      </c>
      <c r="B33" s="16" t="s">
        <v>109</v>
      </c>
      <c r="C33" s="11" t="s">
        <v>110</v>
      </c>
      <c r="D33" s="11" t="s">
        <v>111</v>
      </c>
      <c r="E33" s="12" t="s">
        <v>3</v>
      </c>
      <c r="F33" s="17" t="n">
        <v>2000</v>
      </c>
      <c r="G33" s="12" t="s">
        <v>26</v>
      </c>
      <c r="H33" s="12" t="n">
        <v>265</v>
      </c>
      <c r="I33" s="12" t="n">
        <v>265</v>
      </c>
      <c r="J33" s="18" t="n">
        <f aca="false">IF(OR(E33="CT",E33="GT"),($B$2*$C$2*I33)/1000,(I33*$B$3*$C$3)/1000)</f>
        <v>44520</v>
      </c>
      <c r="K33" s="12" t="s">
        <v>112</v>
      </c>
    </row>
    <row r="34" customFormat="false" ht="12.75" hidden="false" customHeight="false" outlineLevel="0" collapsed="false">
      <c r="A34" s="16" t="s">
        <v>16</v>
      </c>
      <c r="B34" s="19" t="s">
        <v>43</v>
      </c>
      <c r="C34" s="11" t="s">
        <v>113</v>
      </c>
      <c r="D34" s="11" t="s">
        <v>114</v>
      </c>
      <c r="E34" s="12" t="s">
        <v>25</v>
      </c>
      <c r="F34" s="17" t="n">
        <v>2000</v>
      </c>
      <c r="G34" s="12" t="s">
        <v>20</v>
      </c>
      <c r="H34" s="12" t="n">
        <v>400</v>
      </c>
      <c r="I34" s="12" t="n">
        <v>510</v>
      </c>
      <c r="J34" s="18" t="n">
        <f aca="false">IF(OR(E34="CT",E34="GT"),($B$2*$C$2*I34)/1000,(I34*$B$3*$C$3)/1000)</f>
        <v>53040</v>
      </c>
      <c r="K34" s="20" t="s">
        <v>68</v>
      </c>
    </row>
    <row r="35" customFormat="false" ht="12.75" hidden="false" customHeight="false" outlineLevel="0" collapsed="false">
      <c r="A35" s="16" t="s">
        <v>115</v>
      </c>
      <c r="B35" s="16" t="s">
        <v>116</v>
      </c>
      <c r="C35" s="11" t="s">
        <v>117</v>
      </c>
      <c r="D35" s="11" t="s">
        <v>118</v>
      </c>
      <c r="E35" s="12" t="s">
        <v>3</v>
      </c>
      <c r="F35" s="17" t="n">
        <v>2000</v>
      </c>
      <c r="G35" s="12" t="s">
        <v>26</v>
      </c>
      <c r="H35" s="12" t="n">
        <v>1100</v>
      </c>
      <c r="I35" s="12" t="n">
        <v>1100</v>
      </c>
      <c r="J35" s="18" t="n">
        <f aca="false">IF(OR(E35="CT",E35="GT"),($B$2*$C$2*I35)/1000,(I35*$B$3*$C$3)/1000)</f>
        <v>184800</v>
      </c>
      <c r="K35" s="12" t="s">
        <v>119</v>
      </c>
    </row>
    <row r="36" customFormat="false" ht="12.75" hidden="false" customHeight="false" outlineLevel="0" collapsed="false">
      <c r="A36" s="16" t="s">
        <v>115</v>
      </c>
      <c r="B36" s="16" t="s">
        <v>120</v>
      </c>
      <c r="C36" s="11" t="s">
        <v>121</v>
      </c>
      <c r="D36" s="11" t="s">
        <v>118</v>
      </c>
      <c r="E36" s="12" t="s">
        <v>3</v>
      </c>
      <c r="F36" s="17" t="n">
        <v>2000</v>
      </c>
      <c r="G36" s="12" t="s">
        <v>26</v>
      </c>
      <c r="H36" s="12" t="n">
        <v>510</v>
      </c>
      <c r="I36" s="12" t="n">
        <v>510</v>
      </c>
      <c r="J36" s="18" t="n">
        <f aca="false">IF(OR(E36="CT",E36="GT"),($B$2*$C$2*I36)/1000,(I36*$B$3*$C$3)/1000)</f>
        <v>85680</v>
      </c>
      <c r="K36" s="12" t="s">
        <v>122</v>
      </c>
    </row>
    <row r="37" customFormat="false" ht="12.75" hidden="false" customHeight="false" outlineLevel="0" collapsed="false">
      <c r="A37" s="16" t="s">
        <v>115</v>
      </c>
      <c r="B37" s="16" t="s">
        <v>123</v>
      </c>
      <c r="C37" s="11" t="s">
        <v>124</v>
      </c>
      <c r="D37" s="11" t="s">
        <v>118</v>
      </c>
      <c r="E37" s="12" t="s">
        <v>3</v>
      </c>
      <c r="F37" s="17" t="n">
        <v>2000</v>
      </c>
      <c r="G37" s="12" t="s">
        <v>20</v>
      </c>
      <c r="H37" s="12" t="n">
        <v>511</v>
      </c>
      <c r="I37" s="12" t="n">
        <v>509</v>
      </c>
      <c r="J37" s="18" t="n">
        <f aca="false">IF(OR(E37="CT",E37="GT"),($B$2*$C$2*I37)/1000,(I37*$B$3*$C$3)/1000)</f>
        <v>85512</v>
      </c>
      <c r="K37" s="12" t="s">
        <v>125</v>
      </c>
    </row>
    <row r="38" customFormat="false" ht="12.75" hidden="false" customHeight="false" outlineLevel="0" collapsed="false">
      <c r="A38" s="16" t="s">
        <v>115</v>
      </c>
      <c r="B38" s="16" t="s">
        <v>51</v>
      </c>
      <c r="C38" s="11" t="s">
        <v>126</v>
      </c>
      <c r="D38" s="11" t="s">
        <v>118</v>
      </c>
      <c r="E38" s="12" t="s">
        <v>3</v>
      </c>
      <c r="F38" s="17" t="n">
        <v>2000</v>
      </c>
      <c r="G38" s="12" t="s">
        <v>20</v>
      </c>
      <c r="H38" s="12" t="n">
        <v>500</v>
      </c>
      <c r="I38" s="12" t="n">
        <v>520</v>
      </c>
      <c r="J38" s="18" t="n">
        <f aca="false">IF(OR(E38="CT",E38="GT"),($B$2*$C$2*I38)/1000,(I38*$B$3*$C$3)/1000)</f>
        <v>87360</v>
      </c>
      <c r="K38" s="21" t="s">
        <v>127</v>
      </c>
    </row>
    <row r="39" customFormat="false" ht="12.75" hidden="false" customHeight="false" outlineLevel="0" collapsed="false">
      <c r="A39" s="16" t="s">
        <v>115</v>
      </c>
      <c r="B39" s="16" t="s">
        <v>128</v>
      </c>
      <c r="C39" s="11" t="s">
        <v>129</v>
      </c>
      <c r="D39" s="11" t="s">
        <v>118</v>
      </c>
      <c r="E39" s="12" t="s">
        <v>58</v>
      </c>
      <c r="F39" s="17" t="n">
        <v>2000</v>
      </c>
      <c r="G39" s="12" t="s">
        <v>26</v>
      </c>
      <c r="H39" s="12" t="n">
        <v>155</v>
      </c>
      <c r="I39" s="12" t="n">
        <v>155</v>
      </c>
      <c r="J39" s="18" t="n">
        <f aca="false">IF(OR(E39="CT",E39="GT"),($B$2*$C$2*I39)/1000,(I39*$B$3*$C$3)/1000)</f>
        <v>16120</v>
      </c>
      <c r="K39" s="21" t="s">
        <v>88</v>
      </c>
    </row>
    <row r="40" customFormat="false" ht="12.75" hidden="false" customHeight="false" outlineLevel="0" collapsed="false">
      <c r="A40" s="16" t="s">
        <v>115</v>
      </c>
      <c r="B40" s="16" t="s">
        <v>130</v>
      </c>
      <c r="C40" s="11" t="s">
        <v>131</v>
      </c>
      <c r="D40" s="11" t="s">
        <v>118</v>
      </c>
      <c r="E40" s="12" t="s">
        <v>3</v>
      </c>
      <c r="F40" s="17" t="n">
        <v>2000</v>
      </c>
      <c r="G40" s="12" t="s">
        <v>20</v>
      </c>
      <c r="H40" s="12" t="n">
        <v>1000</v>
      </c>
      <c r="I40" s="12" t="n">
        <v>500</v>
      </c>
      <c r="J40" s="18" t="n">
        <f aca="false">IF(OR(E40="CT",E40="GT"),($B$2*$C$2*I40)/1000,(I40*$B$3*$C$3)/1000)</f>
        <v>84000</v>
      </c>
      <c r="K40" s="12" t="s">
        <v>88</v>
      </c>
    </row>
    <row r="41" customFormat="false" ht="12.75" hidden="false" customHeight="false" outlineLevel="0" collapsed="false">
      <c r="A41" s="16" t="s">
        <v>115</v>
      </c>
      <c r="B41" s="16" t="s">
        <v>132</v>
      </c>
      <c r="C41" s="11" t="s">
        <v>133</v>
      </c>
      <c r="D41" s="11" t="s">
        <v>118</v>
      </c>
      <c r="E41" s="12" t="s">
        <v>134</v>
      </c>
      <c r="F41" s="17" t="n">
        <v>2000</v>
      </c>
      <c r="G41" s="12" t="s">
        <v>20</v>
      </c>
      <c r="H41" s="12" t="n">
        <v>550</v>
      </c>
      <c r="I41" s="12" t="n">
        <v>400</v>
      </c>
      <c r="J41" s="18" t="n">
        <f aca="false">IF(OR(E41="CT",E41="GT"),($B$2*$C$2*I41)/1000,(I41*$B$3*$C$3)/1000)</f>
        <v>67200</v>
      </c>
      <c r="K41" s="21" t="s">
        <v>88</v>
      </c>
    </row>
    <row r="42" customFormat="false" ht="12.75" hidden="false" customHeight="false" outlineLevel="0" collapsed="false">
      <c r="A42" s="16" t="s">
        <v>42</v>
      </c>
      <c r="B42" s="16" t="s">
        <v>135</v>
      </c>
      <c r="C42" s="11" t="s">
        <v>136</v>
      </c>
      <c r="D42" s="11" t="s">
        <v>137</v>
      </c>
      <c r="E42" s="12" t="s">
        <v>25</v>
      </c>
      <c r="F42" s="17" t="n">
        <v>2000</v>
      </c>
      <c r="G42" s="12" t="s">
        <v>26</v>
      </c>
      <c r="H42" s="12" t="n">
        <v>300</v>
      </c>
      <c r="I42" s="12" t="n">
        <v>300</v>
      </c>
      <c r="J42" s="18" t="n">
        <f aca="false">IF(OR(E42="CT",E42="GT"),($B$2*$C$2*I42)/1000,(I42*$B$3*$C$3)/1000)</f>
        <v>31200</v>
      </c>
      <c r="K42" s="12" t="s">
        <v>68</v>
      </c>
    </row>
    <row r="43" customFormat="false" ht="12.75" hidden="false" customHeight="false" outlineLevel="0" collapsed="false">
      <c r="A43" s="16" t="s">
        <v>42</v>
      </c>
      <c r="B43" s="16" t="s">
        <v>138</v>
      </c>
      <c r="C43" s="11" t="s">
        <v>139</v>
      </c>
      <c r="D43" s="11" t="s">
        <v>137</v>
      </c>
      <c r="E43" s="12" t="s">
        <v>25</v>
      </c>
      <c r="F43" s="17" t="n">
        <v>2000</v>
      </c>
      <c r="G43" s="12" t="s">
        <v>26</v>
      </c>
      <c r="H43" s="12" t="n">
        <v>135</v>
      </c>
      <c r="I43" s="12" t="n">
        <v>135</v>
      </c>
      <c r="J43" s="18" t="n">
        <f aca="false">IF(OR(E43="CT",E43="GT"),($B$2*$C$2*I43)/1000,(I43*$B$3*$C$3)/1000)</f>
        <v>14040</v>
      </c>
      <c r="K43" s="12" t="s">
        <v>68</v>
      </c>
    </row>
    <row r="44" customFormat="false" ht="12.75" hidden="false" customHeight="false" outlineLevel="0" collapsed="false">
      <c r="A44" s="16" t="s">
        <v>42</v>
      </c>
      <c r="B44" s="23" t="s">
        <v>140</v>
      </c>
      <c r="C44" s="24"/>
      <c r="D44" s="24"/>
      <c r="E44" s="25"/>
      <c r="F44" s="24" t="n">
        <v>2000</v>
      </c>
      <c r="G44" s="25" t="s">
        <v>26</v>
      </c>
      <c r="H44" s="25" t="n">
        <v>270</v>
      </c>
      <c r="I44" s="25"/>
      <c r="J44" s="18" t="n">
        <f aca="false">IF(OR(E44="CT",E44="GT"),($B$2*$C$2*I44)/1000,(I44*$B$3*$C$3)/1000)</f>
        <v>0</v>
      </c>
      <c r="K44" s="25" t="s">
        <v>88</v>
      </c>
    </row>
    <row r="45" customFormat="false" ht="12.75" hidden="false" customHeight="false" outlineLevel="0" collapsed="false">
      <c r="A45" s="16" t="s">
        <v>42</v>
      </c>
      <c r="B45" s="23" t="s">
        <v>140</v>
      </c>
      <c r="C45" s="24"/>
      <c r="D45" s="24"/>
      <c r="E45" s="25"/>
      <c r="F45" s="24" t="n">
        <v>2000</v>
      </c>
      <c r="G45" s="25" t="s">
        <v>26</v>
      </c>
      <c r="H45" s="25" t="n">
        <v>565</v>
      </c>
      <c r="I45" s="25"/>
      <c r="J45" s="18" t="n">
        <f aca="false">IF(OR(E45="CT",E45="GT"),($B$2*$C$2*I45)/1000,(I45*$B$3*$C$3)/1000)</f>
        <v>0</v>
      </c>
      <c r="K45" s="25" t="s">
        <v>88</v>
      </c>
    </row>
    <row r="46" customFormat="false" ht="12.75" hidden="false" customHeight="false" outlineLevel="0" collapsed="false">
      <c r="A46" s="16" t="s">
        <v>42</v>
      </c>
      <c r="B46" s="23" t="s">
        <v>140</v>
      </c>
      <c r="C46" s="24"/>
      <c r="D46" s="24"/>
      <c r="E46" s="25"/>
      <c r="F46" s="24" t="n">
        <v>2000</v>
      </c>
      <c r="G46" s="25" t="s">
        <v>26</v>
      </c>
      <c r="H46" s="25" t="n">
        <v>405</v>
      </c>
      <c r="I46" s="25"/>
      <c r="J46" s="18" t="n">
        <f aca="false">IF(OR(E46="CT",E46="GT"),($B$2*$C$2*I46)/1000,(I46*$B$3*$C$3)/1000)</f>
        <v>0</v>
      </c>
      <c r="K46" s="25" t="s">
        <v>88</v>
      </c>
    </row>
    <row r="47" customFormat="false" ht="12.75" hidden="false" customHeight="false" outlineLevel="0" collapsed="false">
      <c r="A47" s="16" t="s">
        <v>42</v>
      </c>
      <c r="B47" s="23" t="s">
        <v>140</v>
      </c>
      <c r="C47" s="24"/>
      <c r="D47" s="24"/>
      <c r="E47" s="25"/>
      <c r="F47" s="24" t="n">
        <v>2000</v>
      </c>
      <c r="G47" s="25" t="s">
        <v>26</v>
      </c>
      <c r="H47" s="25" t="n">
        <v>512</v>
      </c>
      <c r="I47" s="25"/>
      <c r="J47" s="18" t="n">
        <f aca="false">IF(OR(E47="CT",E47="GT"),($B$2*$C$2*I47)/1000,(I47*$B$3*$C$3)/1000)</f>
        <v>0</v>
      </c>
      <c r="K47" s="25" t="s">
        <v>88</v>
      </c>
    </row>
    <row r="48" customFormat="false" ht="12.75" hidden="false" customHeight="false" outlineLevel="0" collapsed="false">
      <c r="A48" s="16" t="s">
        <v>60</v>
      </c>
      <c r="B48" s="23" t="s">
        <v>141</v>
      </c>
      <c r="C48" s="24"/>
      <c r="D48" s="24"/>
      <c r="E48" s="25"/>
      <c r="F48" s="24" t="n">
        <v>2000</v>
      </c>
      <c r="G48" s="25" t="s">
        <v>26</v>
      </c>
      <c r="H48" s="25" t="n">
        <v>175</v>
      </c>
      <c r="I48" s="25"/>
      <c r="J48" s="18" t="n">
        <f aca="false">IF(OR(E48="CT",E48="GT"),($B$2*$C$2*I48)/1000,(I48*$B$3*$C$3)/1000)</f>
        <v>0</v>
      </c>
      <c r="K48" s="26" t="s">
        <v>88</v>
      </c>
    </row>
    <row r="49" customFormat="false" ht="12.75" hidden="false" customHeight="false" outlineLevel="0" collapsed="false">
      <c r="A49" s="16" t="s">
        <v>42</v>
      </c>
      <c r="B49" s="23" t="s">
        <v>142</v>
      </c>
      <c r="C49" s="24"/>
      <c r="D49" s="24"/>
      <c r="E49" s="25"/>
      <c r="F49" s="24" t="n">
        <v>2000</v>
      </c>
      <c r="G49" s="25" t="s">
        <v>26</v>
      </c>
      <c r="H49" s="25" t="n">
        <v>1100</v>
      </c>
      <c r="I49" s="25"/>
      <c r="J49" s="18" t="n">
        <f aca="false">IF(OR(E49="CT",E49="GT"),($B$2*$C$2*I49)/1000,(I49*$B$3*$C$3)/1000)</f>
        <v>0</v>
      </c>
      <c r="K49" s="25" t="s">
        <v>88</v>
      </c>
    </row>
    <row r="50" customFormat="false" ht="12.75" hidden="false" customHeight="false" outlineLevel="0" collapsed="false">
      <c r="A50" s="16" t="s">
        <v>42</v>
      </c>
      <c r="B50" s="23" t="s">
        <v>143</v>
      </c>
      <c r="C50" s="24"/>
      <c r="D50" s="24"/>
      <c r="E50" s="25"/>
      <c r="F50" s="24" t="n">
        <v>2000</v>
      </c>
      <c r="G50" s="25" t="s">
        <v>26</v>
      </c>
      <c r="H50" s="25" t="n">
        <v>40</v>
      </c>
      <c r="I50" s="25"/>
      <c r="J50" s="18" t="n">
        <f aca="false">IF(OR(E50="CT",E50="GT"),($B$2*$C$2*I50)/1000,(I50*$B$3*$C$3)/1000)</f>
        <v>0</v>
      </c>
      <c r="K50" s="25" t="s">
        <v>88</v>
      </c>
    </row>
    <row r="51" customFormat="false" ht="12.75" hidden="false" customHeight="false" outlineLevel="0" collapsed="false">
      <c r="A51" s="16" t="s">
        <v>115</v>
      </c>
      <c r="B51" s="27" t="s">
        <v>144</v>
      </c>
      <c r="C51" s="28"/>
      <c r="D51" s="28"/>
      <c r="E51" s="29"/>
      <c r="F51" s="28" t="n">
        <v>2000</v>
      </c>
      <c r="G51" s="29" t="s">
        <v>26</v>
      </c>
      <c r="H51" s="29" t="n">
        <v>1000</v>
      </c>
      <c r="I51" s="29"/>
      <c r="J51" s="18" t="n">
        <f aca="false">IF(OR(E51="CT",E51="GT"),($B$2*$C$2*I51)/1000,(I51*$B$3*$C$3)/1000)</f>
        <v>0</v>
      </c>
      <c r="K51" s="29" t="s">
        <v>88</v>
      </c>
    </row>
    <row r="52" customFormat="false" ht="13.5" hidden="false" customHeight="false" outlineLevel="0" collapsed="false">
      <c r="A52" s="30" t="s">
        <v>42</v>
      </c>
      <c r="B52" s="31" t="s">
        <v>143</v>
      </c>
      <c r="C52" s="32"/>
      <c r="D52" s="32"/>
      <c r="E52" s="33"/>
      <c r="F52" s="32" t="n">
        <v>2000</v>
      </c>
      <c r="G52" s="33" t="s">
        <v>26</v>
      </c>
      <c r="H52" s="33" t="n">
        <v>40</v>
      </c>
      <c r="I52" s="33"/>
      <c r="J52" s="34" t="n">
        <f aca="false">IF(OR(E52="CT",E52="GT"),($B$2*$C$2*I52)/1000,(I52*$B$3*$C$3)/1000)</f>
        <v>0</v>
      </c>
      <c r="K52" s="33" t="s">
        <v>88</v>
      </c>
    </row>
    <row r="53" customFormat="false" ht="12.75" hidden="false" customHeight="false" outlineLevel="0" collapsed="false">
      <c r="A53" s="16"/>
      <c r="B53" s="35"/>
      <c r="C53" s="36"/>
      <c r="D53" s="36"/>
      <c r="E53" s="10"/>
      <c r="F53" s="36"/>
      <c r="G53" s="10"/>
      <c r="H53" s="10"/>
      <c r="I53" s="37" t="n">
        <f aca="false">SUM(I9:I52)</f>
        <v>14509</v>
      </c>
      <c r="J53" s="37" t="n">
        <f aca="false">SUM(J9:J52)</f>
        <v>1966664</v>
      </c>
      <c r="K53" s="10"/>
    </row>
    <row r="54" customFormat="false" ht="12.75" hidden="false" customHeight="false" outlineLevel="0" collapsed="false">
      <c r="A54" s="16"/>
      <c r="B54" s="35"/>
      <c r="C54" s="36"/>
      <c r="D54" s="36"/>
      <c r="E54" s="10"/>
      <c r="F54" s="36"/>
      <c r="G54" s="10"/>
      <c r="H54" s="10"/>
      <c r="I54" s="10"/>
      <c r="J54" s="38"/>
      <c r="K54" s="10"/>
    </row>
    <row r="55" customFormat="false" ht="12.75" hidden="false" customHeight="false" outlineLevel="0" collapsed="false">
      <c r="A55" s="14" t="n">
        <v>1999</v>
      </c>
      <c r="B55" s="35"/>
      <c r="C55" s="36"/>
      <c r="D55" s="36"/>
      <c r="E55" s="10"/>
      <c r="F55" s="36"/>
      <c r="G55" s="10"/>
      <c r="H55" s="36"/>
      <c r="I55" s="36"/>
      <c r="J55" s="36"/>
      <c r="K55" s="10"/>
    </row>
    <row r="56" customFormat="false" ht="12.75" hidden="false" customHeight="false" outlineLevel="0" collapsed="false">
      <c r="A56" s="16" t="s">
        <v>50</v>
      </c>
      <c r="B56" s="16" t="s">
        <v>145</v>
      </c>
      <c r="C56" s="11" t="s">
        <v>146</v>
      </c>
      <c r="D56" s="11"/>
      <c r="E56" s="12" t="s">
        <v>25</v>
      </c>
      <c r="F56" s="11" t="n">
        <v>1999</v>
      </c>
      <c r="G56" s="12" t="s">
        <v>20</v>
      </c>
      <c r="H56" s="11" t="n">
        <v>246</v>
      </c>
      <c r="I56" s="11" t="n">
        <v>225</v>
      </c>
      <c r="J56" s="11"/>
      <c r="K56" s="12"/>
    </row>
    <row r="57" customFormat="false" ht="12.75" hidden="false" customHeight="false" outlineLevel="0" collapsed="false">
      <c r="A57" s="16" t="s">
        <v>50</v>
      </c>
      <c r="B57" s="16" t="s">
        <v>147</v>
      </c>
      <c r="C57" s="11" t="s">
        <v>148</v>
      </c>
      <c r="D57" s="11"/>
      <c r="E57" s="12" t="s">
        <v>58</v>
      </c>
      <c r="F57" s="11" t="n">
        <v>1999</v>
      </c>
      <c r="G57" s="12" t="s">
        <v>26</v>
      </c>
      <c r="H57" s="11" t="n">
        <v>84</v>
      </c>
      <c r="I57" s="11" t="n">
        <v>84</v>
      </c>
      <c r="J57" s="11"/>
      <c r="K57" s="12"/>
    </row>
    <row r="58" customFormat="false" ht="12.75" hidden="false" customHeight="false" outlineLevel="0" collapsed="false">
      <c r="A58" s="16" t="s">
        <v>50</v>
      </c>
      <c r="B58" s="16" t="s">
        <v>149</v>
      </c>
      <c r="C58" s="11" t="s">
        <v>150</v>
      </c>
      <c r="D58" s="11"/>
      <c r="E58" s="12" t="s">
        <v>25</v>
      </c>
      <c r="F58" s="11" t="n">
        <v>1999</v>
      </c>
      <c r="G58" s="12" t="s">
        <v>26</v>
      </c>
      <c r="H58" s="11" t="n">
        <v>140</v>
      </c>
      <c r="I58" s="11" t="n">
        <v>140</v>
      </c>
      <c r="J58" s="11"/>
      <c r="K58" s="12"/>
    </row>
    <row r="59" customFormat="false" ht="12.75" hidden="false" customHeight="false" outlineLevel="0" collapsed="false">
      <c r="A59" s="16" t="s">
        <v>50</v>
      </c>
      <c r="B59" s="16" t="s">
        <v>151</v>
      </c>
      <c r="C59" s="11" t="s">
        <v>152</v>
      </c>
      <c r="D59" s="11"/>
      <c r="E59" s="12" t="s">
        <v>153</v>
      </c>
      <c r="F59" s="11" t="n">
        <v>1999</v>
      </c>
      <c r="G59" s="12" t="s">
        <v>20</v>
      </c>
      <c r="H59" s="11" t="n">
        <v>46</v>
      </c>
      <c r="I59" s="11" t="n">
        <v>45.625</v>
      </c>
      <c r="J59" s="11"/>
      <c r="K59" s="12"/>
    </row>
    <row r="60" customFormat="false" ht="12.75" hidden="false" customHeight="false" outlineLevel="0" collapsed="false">
      <c r="A60" s="16" t="s">
        <v>50</v>
      </c>
      <c r="B60" s="16" t="s">
        <v>151</v>
      </c>
      <c r="C60" s="11" t="s">
        <v>154</v>
      </c>
      <c r="D60" s="11"/>
      <c r="E60" s="12" t="s">
        <v>58</v>
      </c>
      <c r="F60" s="11" t="n">
        <v>1999</v>
      </c>
      <c r="G60" s="12" t="s">
        <v>26</v>
      </c>
      <c r="H60" s="11" t="n">
        <v>11</v>
      </c>
      <c r="I60" s="11" t="n">
        <v>11</v>
      </c>
      <c r="J60" s="11"/>
      <c r="K60" s="12"/>
    </row>
    <row r="61" customFormat="false" ht="12.75" hidden="false" customHeight="false" outlineLevel="0" collapsed="false">
      <c r="A61" s="16" t="s">
        <v>50</v>
      </c>
      <c r="B61" s="16" t="s">
        <v>149</v>
      </c>
      <c r="C61" s="11" t="s">
        <v>155</v>
      </c>
      <c r="D61" s="11"/>
      <c r="E61" s="12" t="s">
        <v>25</v>
      </c>
      <c r="F61" s="11" t="n">
        <v>1999</v>
      </c>
      <c r="G61" s="12" t="s">
        <v>26</v>
      </c>
      <c r="H61" s="11" t="n">
        <v>65</v>
      </c>
      <c r="I61" s="11" t="n">
        <v>65</v>
      </c>
      <c r="J61" s="11"/>
      <c r="K61" s="12"/>
    </row>
    <row r="62" customFormat="false" ht="12.75" hidden="false" customHeight="false" outlineLevel="0" collapsed="false">
      <c r="A62" s="16" t="s">
        <v>28</v>
      </c>
      <c r="B62" s="16" t="s">
        <v>156</v>
      </c>
      <c r="C62" s="11" t="s">
        <v>25</v>
      </c>
      <c r="D62" s="11"/>
      <c r="E62" s="12" t="s">
        <v>25</v>
      </c>
      <c r="F62" s="11" t="n">
        <v>1999</v>
      </c>
      <c r="G62" s="12" t="s">
        <v>20</v>
      </c>
      <c r="H62" s="11" t="n">
        <v>245</v>
      </c>
      <c r="I62" s="11" t="n">
        <v>249</v>
      </c>
      <c r="J62" s="11"/>
      <c r="K62" s="12"/>
    </row>
    <row r="63" customFormat="false" ht="12.75" hidden="false" customHeight="false" outlineLevel="0" collapsed="false">
      <c r="A63" s="16" t="s">
        <v>42</v>
      </c>
      <c r="B63" s="16" t="s">
        <v>157</v>
      </c>
      <c r="C63" s="11" t="s">
        <v>158</v>
      </c>
      <c r="D63" s="11"/>
      <c r="E63" s="12" t="s">
        <v>82</v>
      </c>
      <c r="F63" s="11" t="n">
        <v>1999</v>
      </c>
      <c r="G63" s="12" t="s">
        <v>26</v>
      </c>
      <c r="H63" s="11" t="n">
        <v>65</v>
      </c>
      <c r="I63" s="11" t="n">
        <v>65</v>
      </c>
      <c r="J63" s="11"/>
      <c r="K63" s="12"/>
    </row>
    <row r="64" customFormat="false" ht="12.75" hidden="false" customHeight="false" outlineLevel="0" collapsed="false">
      <c r="A64" s="16" t="s">
        <v>42</v>
      </c>
      <c r="B64" s="16" t="s">
        <v>159</v>
      </c>
      <c r="C64" s="11" t="s">
        <v>160</v>
      </c>
      <c r="D64" s="11"/>
      <c r="E64" s="12" t="s">
        <v>25</v>
      </c>
      <c r="F64" s="11" t="n">
        <v>1999</v>
      </c>
      <c r="G64" s="12" t="s">
        <v>26</v>
      </c>
      <c r="H64" s="11" t="n">
        <v>100</v>
      </c>
      <c r="I64" s="11" t="n">
        <v>100</v>
      </c>
      <c r="J64" s="11"/>
      <c r="K64" s="12"/>
    </row>
    <row r="65" customFormat="false" ht="12.75" hidden="false" customHeight="false" outlineLevel="0" collapsed="false">
      <c r="A65" s="16" t="s">
        <v>42</v>
      </c>
      <c r="B65" s="16" t="s">
        <v>161</v>
      </c>
      <c r="C65" s="11" t="s">
        <v>162</v>
      </c>
      <c r="D65" s="11"/>
      <c r="E65" s="12" t="s">
        <v>134</v>
      </c>
      <c r="F65" s="11" t="n">
        <v>1999</v>
      </c>
      <c r="G65" s="12" t="s">
        <v>26</v>
      </c>
      <c r="H65" s="11" t="n">
        <v>15</v>
      </c>
      <c r="I65" s="11" t="n">
        <v>15</v>
      </c>
      <c r="J65" s="11"/>
      <c r="K65" s="12"/>
    </row>
    <row r="66" customFormat="false" ht="12.75" hidden="false" customHeight="false" outlineLevel="0" collapsed="false">
      <c r="A66" s="16" t="s">
        <v>42</v>
      </c>
      <c r="B66" s="16" t="s">
        <v>135</v>
      </c>
      <c r="C66" s="11" t="s">
        <v>136</v>
      </c>
      <c r="D66" s="11"/>
      <c r="E66" s="12" t="s">
        <v>25</v>
      </c>
      <c r="F66" s="11" t="n">
        <v>1999</v>
      </c>
      <c r="G66" s="12" t="s">
        <v>26</v>
      </c>
      <c r="H66" s="11" t="n">
        <v>300</v>
      </c>
      <c r="I66" s="11" t="n">
        <v>300</v>
      </c>
      <c r="J66" s="11"/>
      <c r="K66" s="12"/>
    </row>
    <row r="67" customFormat="false" ht="12.75" hidden="false" customHeight="false" outlineLevel="0" collapsed="false">
      <c r="A67" s="16" t="s">
        <v>42</v>
      </c>
      <c r="B67" s="16" t="s">
        <v>163</v>
      </c>
      <c r="C67" s="11" t="s">
        <v>164</v>
      </c>
      <c r="D67" s="11"/>
      <c r="E67" s="12" t="s">
        <v>25</v>
      </c>
      <c r="F67" s="11" t="n">
        <v>1999</v>
      </c>
      <c r="G67" s="12" t="s">
        <v>20</v>
      </c>
      <c r="H67" s="11" t="n">
        <v>176</v>
      </c>
      <c r="I67" s="11" t="n">
        <v>235</v>
      </c>
      <c r="J67" s="11"/>
      <c r="K67" s="12"/>
    </row>
    <row r="68" customFormat="false" ht="12.75" hidden="false" customHeight="false" outlineLevel="0" collapsed="false">
      <c r="A68" s="16" t="s">
        <v>42</v>
      </c>
      <c r="B68" s="16" t="s">
        <v>105</v>
      </c>
      <c r="C68" s="11" t="s">
        <v>165</v>
      </c>
      <c r="D68" s="11"/>
      <c r="E68" s="12" t="s">
        <v>58</v>
      </c>
      <c r="F68" s="11" t="n">
        <v>1999</v>
      </c>
      <c r="G68" s="12" t="s">
        <v>26</v>
      </c>
      <c r="H68" s="11" t="n">
        <v>200</v>
      </c>
      <c r="I68" s="11" t="n">
        <v>200</v>
      </c>
      <c r="J68" s="11"/>
      <c r="K68" s="12"/>
    </row>
    <row r="69" customFormat="false" ht="12.75" hidden="false" customHeight="false" outlineLevel="0" collapsed="false">
      <c r="A69" s="16" t="s">
        <v>42</v>
      </c>
      <c r="B69" s="16" t="s">
        <v>161</v>
      </c>
      <c r="C69" s="11" t="s">
        <v>162</v>
      </c>
      <c r="D69" s="11"/>
      <c r="E69" s="12" t="s">
        <v>134</v>
      </c>
      <c r="F69" s="11" t="n">
        <v>1999</v>
      </c>
      <c r="G69" s="12" t="s">
        <v>26</v>
      </c>
      <c r="H69" s="11" t="n">
        <v>15</v>
      </c>
      <c r="I69" s="11" t="n">
        <v>15</v>
      </c>
      <c r="J69" s="11"/>
      <c r="K69" s="12"/>
    </row>
    <row r="70" customFormat="false" ht="12.75" hidden="false" customHeight="false" outlineLevel="0" collapsed="false">
      <c r="A70" s="16" t="s">
        <v>42</v>
      </c>
      <c r="B70" s="16" t="s">
        <v>166</v>
      </c>
      <c r="C70" s="11" t="s">
        <v>167</v>
      </c>
      <c r="D70" s="11"/>
      <c r="E70" s="12" t="s">
        <v>25</v>
      </c>
      <c r="F70" s="11" t="n">
        <v>1999</v>
      </c>
      <c r="G70" s="12" t="s">
        <v>20</v>
      </c>
      <c r="H70" s="11" t="n">
        <v>179</v>
      </c>
      <c r="I70" s="11" t="n">
        <v>178</v>
      </c>
      <c r="J70" s="11"/>
      <c r="K70" s="12"/>
    </row>
    <row r="71" customFormat="false" ht="12.75" hidden="false" customHeight="false" outlineLevel="0" collapsed="false">
      <c r="A71" s="16" t="s">
        <v>97</v>
      </c>
      <c r="B71" s="16" t="s">
        <v>168</v>
      </c>
      <c r="C71" s="11" t="s">
        <v>169</v>
      </c>
      <c r="D71" s="11"/>
      <c r="E71" s="12" t="s">
        <v>3</v>
      </c>
      <c r="F71" s="11" t="n">
        <v>1999</v>
      </c>
      <c r="G71" s="12" t="s">
        <v>26</v>
      </c>
      <c r="H71" s="11" t="n">
        <v>210</v>
      </c>
      <c r="I71" s="11" t="n">
        <v>210</v>
      </c>
      <c r="J71" s="11"/>
      <c r="K71" s="12"/>
    </row>
    <row r="72" customFormat="false" ht="13.5" hidden="false" customHeight="false" outlineLevel="0" collapsed="false">
      <c r="A72" s="39" t="s">
        <v>16</v>
      </c>
      <c r="B72" s="39" t="s">
        <v>93</v>
      </c>
      <c r="C72" s="40" t="s">
        <v>170</v>
      </c>
      <c r="D72" s="40"/>
      <c r="E72" s="41" t="s">
        <v>25</v>
      </c>
      <c r="F72" s="40" t="n">
        <v>1999</v>
      </c>
      <c r="G72" s="41" t="s">
        <v>20</v>
      </c>
      <c r="H72" s="40" t="n">
        <v>300</v>
      </c>
      <c r="I72" s="40" t="n">
        <v>160</v>
      </c>
      <c r="J72" s="40"/>
      <c r="K72" s="41"/>
    </row>
    <row r="73" customFormat="false" ht="13.5" hidden="false" customHeight="false" outlineLevel="0" collapsed="false"/>
    <row r="80" customFormat="false" ht="12.75" hidden="false" customHeight="false" outlineLevel="0" collapsed="false">
      <c r="E80" s="2" t="s">
        <v>171</v>
      </c>
    </row>
    <row r="81" customFormat="false" ht="12.75" hidden="false" customHeight="false" outlineLevel="0" collapsed="false">
      <c r="E81" s="2" t="s">
        <v>172</v>
      </c>
      <c r="F81" s="0" t="n">
        <f aca="false">SUM(I15:I16)</f>
        <v>1008</v>
      </c>
    </row>
    <row r="82" customFormat="false" ht="12.75" hidden="false" customHeight="false" outlineLevel="0" collapsed="false">
      <c r="E82" s="2" t="s">
        <v>173</v>
      </c>
      <c r="F82" s="0" t="s">
        <v>174</v>
      </c>
    </row>
    <row r="83" customFormat="false" ht="12.75" hidden="false" customHeight="false" outlineLevel="0" collapsed="false">
      <c r="E83" s="2" t="s">
        <v>175</v>
      </c>
    </row>
    <row r="84" customFormat="false" ht="12.75" hidden="false" customHeight="false" outlineLevel="0" collapsed="false">
      <c r="E84" s="2" t="s">
        <v>176</v>
      </c>
      <c r="F84" s="0" t="n">
        <f aca="false">SUM(I17:I19)</f>
        <v>1394</v>
      </c>
    </row>
    <row r="85" customFormat="false" ht="12.75" hidden="false" customHeight="false" outlineLevel="0" collapsed="false">
      <c r="E85" s="2" t="s">
        <v>177</v>
      </c>
    </row>
    <row r="86" customFormat="false" ht="12.75" hidden="false" customHeight="false" outlineLevel="0" collapsed="false">
      <c r="E86" s="2" t="s">
        <v>178</v>
      </c>
      <c r="F86" s="0" t="n">
        <f aca="false">I20</f>
        <v>150</v>
      </c>
    </row>
    <row r="87" customFormat="false" ht="12.75" hidden="false" customHeight="false" outlineLevel="0" collapsed="false">
      <c r="E87" s="2" t="s">
        <v>179</v>
      </c>
      <c r="F87" s="0" t="n">
        <f aca="false">I21</f>
        <v>420</v>
      </c>
    </row>
    <row r="88" customFormat="false" ht="12.75" hidden="false" customHeight="false" outlineLevel="0" collapsed="false">
      <c r="E88" s="2" t="s">
        <v>180</v>
      </c>
      <c r="F88" s="0" t="n">
        <f aca="false">I10</f>
        <v>544</v>
      </c>
      <c r="G88" s="0" t="n">
        <f aca="false">J10</f>
        <v>91392</v>
      </c>
    </row>
    <row r="89" customFormat="false" ht="12.75" hidden="false" customHeight="false" outlineLevel="0" collapsed="false">
      <c r="E89" s="2" t="s">
        <v>181</v>
      </c>
      <c r="F89" s="0" t="n">
        <f aca="false">SUM(I23:I24)</f>
        <v>765</v>
      </c>
    </row>
    <row r="90" customFormat="false" ht="12.75" hidden="false" customHeight="false" outlineLevel="0" collapsed="false">
      <c r="E90" s="2" t="s">
        <v>182</v>
      </c>
      <c r="F90" s="0" t="n">
        <f aca="false">I22</f>
        <v>360</v>
      </c>
    </row>
    <row r="91" customFormat="false" ht="12.75" hidden="false" customHeight="false" outlineLevel="0" collapsed="false">
      <c r="E91" s="2" t="s">
        <v>183</v>
      </c>
      <c r="F91" s="0" t="n">
        <f aca="false">SUM(I13:I14)</f>
        <v>1320</v>
      </c>
    </row>
    <row r="92" customFormat="false" ht="12.75" hidden="false" customHeight="false" outlineLevel="0" collapsed="false">
      <c r="E92" s="2" t="s">
        <v>184</v>
      </c>
      <c r="F92" s="0" t="n">
        <f aca="false">I9</f>
        <v>532</v>
      </c>
      <c r="G92" s="42" t="n">
        <f aca="false">J9</f>
        <v>89376</v>
      </c>
    </row>
    <row r="93" customFormat="false" ht="12.75" hidden="false" customHeight="false" outlineLevel="0" collapsed="false">
      <c r="E93" s="2" t="s">
        <v>72</v>
      </c>
    </row>
    <row r="94" customFormat="false" ht="12.75" hidden="false" customHeight="false" outlineLevel="0" collapsed="false">
      <c r="E94" s="2" t="s">
        <v>185</v>
      </c>
    </row>
    <row r="95" customFormat="false" ht="12.75" hidden="false" customHeight="false" outlineLevel="0" collapsed="false">
      <c r="E95" s="2" t="s">
        <v>186</v>
      </c>
    </row>
    <row r="96" customFormat="false" ht="12.75" hidden="false" customHeight="false" outlineLevel="0" collapsed="false">
      <c r="E96" s="2" t="s">
        <v>187</v>
      </c>
    </row>
    <row r="97" customFormat="false" ht="12.75" hidden="false" customHeight="false" outlineLevel="0" collapsed="false">
      <c r="E97" s="2" t="s">
        <v>188</v>
      </c>
      <c r="F97" s="0" t="n">
        <f aca="false">SUM(I11:I12)</f>
        <v>305</v>
      </c>
      <c r="G97" s="0" t="n">
        <f aca="false">SUM(J11:J12)</f>
        <v>46440</v>
      </c>
    </row>
  </sheetData>
  <dataValidations count="3">
    <dataValidation allowBlank="true" errorStyle="stop" operator="between" showDropDown="false" showErrorMessage="true" showInputMessage="false" sqref="B2" type="list">
      <formula1>"4,6,8,10,12,14,16"</formula1>
      <formula2>0</formula2>
    </dataValidation>
    <dataValidation allowBlank="true" errorStyle="stop" operator="between" showDropDown="false" showErrorMessage="true" showInputMessage="false" sqref="B3" type="list">
      <formula1>"16,18,20,22,24"</formula1>
      <formula2>0</formula2>
    </dataValidation>
    <dataValidation allowBlank="true" errorStyle="stop" operator="between" showDropDown="false" showErrorMessage="true" showInputMessage="false" sqref="C2:C3" type="list">
      <formula1>"6000,7000,8000,9000,10000,11000,12000,13000,14000"</formula1>
      <formula2>0</formula2>
    </dataValidation>
  </dataValidation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&amp;C&amp;"Arial,Bold"Proposed Generation - Summer 2000</oddHeader>
    <oddFooter>&amp;L&amp;D; &amp;T&amp;R&amp;F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2000-03-31T13:36:44Z</dcterms:created>
  <dc:creator>eshim</dc:creator>
  <dc:description/>
  <dc:language>en-US</dc:language>
  <cp:lastModifiedBy>kruscit</cp:lastModifiedBy>
  <cp:lastPrinted>2000-06-06T15:30:43Z</cp:lastPrinted>
  <cp:revision>0</cp:revision>
  <dc:subject/>
  <dc:title/>
</cp:coreProperties>
</file>