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 Price Assumption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function="false" hidden="false" name="a" vbProcedure="false">{"Income Statement",#N/A,FALSE,"CFMODEL";"Balance Sheet",#N/A,FALSE,"CFMODEL"}</definedName>
    <definedName function="false" hidden="false" name="AnnualHours" vbProcedure="false">[2]Assumptions!$G$15</definedName>
    <definedName function="false" hidden="false" name="b" vbProcedure="false">{"SourcesUses",#N/A,TRUE,"CFMODEL";"TransOverview",#N/A,TRUE,"CFMODEL"}</definedName>
    <definedName function="false" hidden="false" name="Begin_Op" vbProcedure="false">[5]Sum!$N$7</definedName>
    <definedName function="false" hidden="false" name="chillers" vbProcedure="false">[6]PROJECTCONFIGURATION!$M$65</definedName>
    <definedName function="false" hidden="false" name="d" vbProcedure="false">{"SourcesUses",#N/A,TRUE,#N/A;"TransOverview",#N/A,TRUE,"CFMODEL"}</definedName>
    <definedName function="false" hidden="false" name="e" vbProcedure="false">{"SourcesUses",#N/A,TRUE,"FundsFlow";"TransOverview",#N/A,TRUE,"FundsFlow"}</definedName>
    <definedName function="false" hidden="false" name="idc" vbProcedure="false">#REF!</definedName>
    <definedName function="false" hidden="false" name="Maint_Accrual" vbProcedure="false">[2]Assumptions!$N$17</definedName>
    <definedName function="false" hidden="false" name="Main_Table" vbProcedure="false">'[3]Maintenance Reserves'!$D$22:$I$45</definedName>
    <definedName function="false" hidden="false" name="PERIOD1" vbProcedure="false">'[4]Project Assumptions'!$F$38</definedName>
    <definedName function="false" hidden="false" name="PERIOD2" vbProcedure="false">'[4]Project Assumptions'!$G$38</definedName>
    <definedName function="false" hidden="false" name="principal" vbProcedure="false">'[4]Debt Amortization'!$D$98:$AC$98</definedName>
    <definedName function="false" hidden="false" name="ProjectLife" vbProcedure="false">'[7]Project Assumptions'!$I$15</definedName>
    <definedName function="false" hidden="false" name="StartMWh" vbProcedure="false">'[4]Project Assumptions'!$N$11</definedName>
    <definedName function="false" hidden="false" name="Variable" vbProcedure="false">[2]Assumptions!$L$12</definedName>
    <definedName function="false" hidden="false" name="WaterTreatmentVar" vbProcedure="false">[2]Assumptions!$L$10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<sst xmlns="http://schemas.openxmlformats.org/spreadsheetml/2006/main" count="44" uniqueCount="23">
  <si>
    <t xml:space="preserve">POWER PRICE ASSUMPTIONS</t>
  </si>
  <si>
    <t xml:space="preserve">Fixed Price $</t>
  </si>
  <si>
    <t xml:space="preserve">Fixed Price PPA</t>
  </si>
  <si>
    <t xml:space="preserve">Fixed Price PPA w 5-yr extension</t>
  </si>
  <si>
    <t xml:space="preserve">Fixed Price PPA w 10-yr extension</t>
  </si>
  <si>
    <t xml:space="preserve">Fixed Price PPA w 15-yr extension</t>
  </si>
  <si>
    <t xml:space="preserve">Fixed Price Scenario</t>
  </si>
  <si>
    <t xml:space="preserve">ICF Capacity Price Escalator</t>
  </si>
  <si>
    <t xml:space="preserve">TVA Capacity Curves:</t>
  </si>
  <si>
    <t xml:space="preserve">(for Brownsville, Caledonia, New Albany and Gleason)</t>
  </si>
  <si>
    <t xml:space="preserve">1998 $</t>
  </si>
  <si>
    <t xml:space="preserve">ICF Base ($/kW-year)</t>
  </si>
  <si>
    <t xml:space="preserve">ICF Low ($/kW-year)</t>
  </si>
  <si>
    <t xml:space="preserve">Nominal $</t>
  </si>
  <si>
    <t xml:space="preserve">ICF Base ($/kW-year )</t>
  </si>
  <si>
    <t xml:space="preserve">ICF Base ($/kW-month)</t>
  </si>
  <si>
    <t xml:space="preserve">ICF Low ($/kW-month)</t>
  </si>
  <si>
    <t xml:space="preserve">Custom</t>
  </si>
  <si>
    <t xml:space="preserve">Capacity Price Scenario</t>
  </si>
  <si>
    <t xml:space="preserve">Southern ECAR Capacity Curves:</t>
  </si>
  <si>
    <t xml:space="preserve">(for Wheatland)</t>
  </si>
  <si>
    <t xml:space="preserve">Com Ed Capacity Curves:</t>
  </si>
  <si>
    <t xml:space="preserve">(for Wilton Center)</t>
  </si>
</sst>
</file>

<file path=xl/styles.xml><?xml version="1.0" encoding="utf-8"?>
<styleSheet xmlns="http://schemas.openxmlformats.org/spreadsheetml/2006/main">
  <numFmts count="80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[$-409]m/d/yyyy"/>
    <numFmt numFmtId="169" formatCode="mm/dd/yy"/>
    <numFmt numFmtId="170" formatCode="[$-409]#,##0_);[RED]\(#,##0\)"/>
    <numFmt numFmtId="171" formatCode="\$#,##0_);[RED]&quot;($&quot;#,##0\)"/>
    <numFmt numFmtId="172" formatCode="_(* #,##0.000000_);_(* \(#,##0.000000\);_(* \-??_);_(@_)"/>
    <numFmt numFmtId="173" formatCode="0.000000000_)"/>
    <numFmt numFmtId="174" formatCode="0.000E+00_)"/>
    <numFmt numFmtId="175" formatCode="\$#,##0;[RED]\$#,##0"/>
    <numFmt numFmtId="176" formatCode="\$#,##0.0000000_);[RED]&quot;($&quot;#,##0.0000000\)"/>
    <numFmt numFmtId="177" formatCode="0.000000\x_);\(0.000000&quot;x)&quot;"/>
    <numFmt numFmtId="178" formatCode="0.0000000%"/>
    <numFmt numFmtId="179" formatCode="0.000000%"/>
    <numFmt numFmtId="180" formatCode="[$-409]#,##0.00_);[RED]\(#,##0.00\)"/>
    <numFmt numFmtId="181" formatCode="\$#,##0.00_);[RED]&quot;($&quot;#,##0.00\)"/>
    <numFmt numFmtId="182" formatCode="_(\$* #,##0.000_);_(\$* \(#,##0.000\);_(\$* \-??_);_(@_)"/>
    <numFmt numFmtId="183" formatCode="0.0000000000"/>
    <numFmt numFmtId="184" formatCode="m/yy"/>
    <numFmt numFmtId="185" formatCode="_(* #,##0.0000_);_(* \(#,##0.0000\);_(* \-????_);_(@_)"/>
    <numFmt numFmtId="186" formatCode="_(* #,##0_);_(* \(#,##0\);_(* \-_);_(@_)"/>
    <numFmt numFmtId="187" formatCode="\$#,##0.0000000_);&quot;($&quot;#,##0.0000000\)"/>
    <numFmt numFmtId="188" formatCode="0.000000000000000%"/>
    <numFmt numFmtId="189" formatCode="_ &quot;$ &quot;* #,##0_ ;_ &quot;$ &quot;* \-#,##0_ ;_ &quot;$ &quot;* \-_ ;_ @_ "/>
    <numFmt numFmtId="190" formatCode="\$#,##0;&quot;($&quot;#,##0\)"/>
    <numFmt numFmtId="191" formatCode="#,##0.0000000000_);[RED]\(#,##0.0000000000\)"/>
    <numFmt numFmtId="192" formatCode="0.000"/>
    <numFmt numFmtId="193" formatCode="_ * #,##0_ ;_ * \-#,##0_ ;_ * \-_ ;_ @_ "/>
    <numFmt numFmtId="194" formatCode="_(* #,##0.0_);_(* \(#,##0.0\);_(* \-?_);_(@_)"/>
    <numFmt numFmtId="195" formatCode="_(* #,##0.00_);_(* \(#,##0.00\);_(* \-??_);_(@_)"/>
    <numFmt numFmtId="196" formatCode="#,##0.00"/>
    <numFmt numFmtId="197" formatCode="#,##0.00000000_);[RED]\(#,##0.00000000\)"/>
    <numFmt numFmtId="198" formatCode="0_);[RED]\(0\)"/>
    <numFmt numFmtId="199" formatCode="0E+00"/>
    <numFmt numFmtId="200" formatCode="_ * #,##0.00_ ;_ * \-#,##0.00_ ;_ * \-??_ ;_ @_ "/>
    <numFmt numFmtId="201" formatCode="0.000000%;\-0.000000%;&quot; -&quot;_%;@_%"/>
    <numFmt numFmtId="202" formatCode="_(\$* #,##0_);_(\$* \(#,##0\);_(\$* \-_);_(@_)"/>
    <numFmt numFmtId="203" formatCode="mmm\-dd"/>
    <numFmt numFmtId="204" formatCode="_(* #,##0.0000000000_);_(* \(#,##0.0000000000\);_(* \-_);_(@_)"/>
    <numFmt numFmtId="205" formatCode="0.00000000000000000%"/>
    <numFmt numFmtId="206" formatCode="0.0000_)"/>
    <numFmt numFmtId="207" formatCode="#,##0.000_);\(#,##0.000\)"/>
    <numFmt numFmtId="208" formatCode="_(\$* #,##0.00000_);_(\$* \(#,##0.00000\);_(\$* \-??_);_(@_)"/>
    <numFmt numFmtId="209" formatCode="#,##0.000000_);[RED]\(#,##0.000000\)"/>
    <numFmt numFmtId="210" formatCode="#,##0;\(#,##0\)"/>
    <numFmt numFmtId="211" formatCode="\$#,##0.000000000_);&quot;($&quot;#,##0.000000000\)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\$#,##0.00_);&quot;($&quot;#,##0.00\)"/>
  </numFmts>
  <fonts count="6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  <font>
      <b val="true"/>
      <sz val="12"/>
      <color rgb="FF000000"/>
      <name val="Times New Roman"/>
      <family val="1"/>
    </font>
    <font>
      <sz val="12"/>
      <color rgb="FF0000FF"/>
      <name val="Times New Roman"/>
      <family val="1"/>
    </font>
    <font>
      <i val="true"/>
      <u val="single"/>
      <sz val="12"/>
      <name val="Times New Roman"/>
      <family val="1"/>
    </font>
    <font>
      <b val="true"/>
      <sz val="12"/>
      <color rgb="FF0000FF"/>
      <name val="Times New Roman"/>
      <family val="1"/>
    </font>
    <font>
      <u val="single"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2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95" fontId="9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3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0" fontId="4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1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4" borderId="0" xfId="126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3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3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3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7" fontId="59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5" fontId="32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8" fontId="61" fillId="0" borderId="4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5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5" fontId="3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9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32" fillId="8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59" fillId="8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2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5" fontId="6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3" fontId="3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6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5" fontId="6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73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???_demand analysisrevised_BasePowerModel-2-7-00" xfId="27"/>
    <cellStyle name="?? [0]_?????_demand analysisrevised" xfId="28"/>
    <cellStyle name="?? [0]_?????_demand analysisrevised_BasePowerModel-2-7-00" xfId="29"/>
    <cellStyle name="?? [0]_???_demand analysisrevised" xfId="30"/>
    <cellStyle name="?? [0]_???_demand analysisrevised_BasePowerModel-2-7-00" xfId="31"/>
    <cellStyle name="?? [0]_??_demand analysisrevised" xfId="32"/>
    <cellStyle name="?? [0]_??_demand analysisrevised_BasePowerModel-2-7-00" xfId="33"/>
    <cellStyle name="?? [0]_dimon" xfId="34"/>
    <cellStyle name="?? [0]_dimon_BasePowerModel-2-7-00" xfId="35"/>
    <cellStyle name="?? [0]_form" xfId="36"/>
    <cellStyle name="?? [0]_form_demand analysisrevised" xfId="37"/>
    <cellStyle name="?? [0]_form_demand analysisrevised_BasePowerModel-2-7-00" xfId="38"/>
    <cellStyle name="?? [0]_laroux" xfId="39"/>
    <cellStyle name="?? [0]_laroux_1" xfId="40"/>
    <cellStyle name="?? [0]_laroux_1_demand analysisrevised" xfId="41"/>
    <cellStyle name="?? [0]_laroux_2" xfId="42"/>
    <cellStyle name="?? [0]_laroux_demand analysisrevised" xfId="43"/>
    <cellStyle name="?? [0]_laroux_demand analysisrevised_BasePowerModel-2-7-00" xfId="44"/>
    <cellStyle name="?? [0]_PERSONAL" xfId="45"/>
    <cellStyle name="?? [0]_PERSONAL_1" xfId="46"/>
    <cellStyle name="?? [0]_PERSONAL_1_demand analysisrevised" xfId="47"/>
    <cellStyle name="?? [0]_PERSONAL_2" xfId="48"/>
    <cellStyle name="?? [0]_PERSONAL_2_demand analysisrevised" xfId="49"/>
    <cellStyle name="?? [0]_PERSONAL_3" xfId="50"/>
    <cellStyle name="?? [0]_PERSONAL_3_BasePowerModel-2-7-00" xfId="51"/>
    <cellStyle name="?? [0]_PERSONAL_demand analysisrevised" xfId="52"/>
    <cellStyle name="?? [0]_Sheet2" xfId="53"/>
    <cellStyle name="??_94???" xfId="54"/>
    <cellStyle name="??_94???_demand analysisrevised" xfId="55"/>
    <cellStyle name="??_970120" xfId="56"/>
    <cellStyle name="??_97???" xfId="57"/>
    <cellStyle name="??_?.????" xfId="58"/>
    <cellStyle name="??_??" xfId="59"/>
    <cellStyle name="??_???" xfId="60"/>
    <cellStyle name="??_????" xfId="61"/>
    <cellStyle name="??_?????" xfId="62"/>
    <cellStyle name="??_?????_1" xfId="63"/>
    <cellStyle name="??_?????_2" xfId="64"/>
    <cellStyle name="??_?????_???" xfId="65"/>
    <cellStyle name="??_?????_???_demand analysisrevised" xfId="66"/>
    <cellStyle name="??_?????_???_demand analysisrevised_1" xfId="67"/>
    <cellStyle name="??_?????_demand analysisrevised" xfId="68"/>
    <cellStyle name="??_?????_demand analysisrevised_1" xfId="69"/>
    <cellStyle name="??_????_1" xfId="70"/>
    <cellStyle name="??_???_demand analysisrevised" xfId="71"/>
    <cellStyle name="??_???_demand analysisrevised_1" xfId="72"/>
    <cellStyle name="??_??_1" xfId="73"/>
    <cellStyle name="??_??_????" xfId="74"/>
    <cellStyle name="??_??_????_demand analysisrevised" xfId="75"/>
    <cellStyle name="??_??_demand analysisrevised" xfId="76"/>
    <cellStyle name="??_??_demand analysisrevised_1" xfId="77"/>
    <cellStyle name="??_??_demand analysisrevised_2" xfId="78"/>
    <cellStyle name="??_BEBU_GI" xfId="79"/>
    <cellStyle name="??_dimon" xfId="80"/>
    <cellStyle name="??_dimon_demand analysisrevised" xfId="81"/>
    <cellStyle name="??_form" xfId="82"/>
    <cellStyle name="??_form_demand analysisrevised" xfId="83"/>
    <cellStyle name="??_form_demand analysisrevised_1" xfId="84"/>
    <cellStyle name="??_ga_PB" xfId="85"/>
    <cellStyle name="??_laroux" xfId="86"/>
    <cellStyle name="??_laroux_1" xfId="87"/>
    <cellStyle name="??_laroux_1_demand analysisrevised" xfId="88"/>
    <cellStyle name="??_laroux_1_demand analysisrevised_1" xfId="89"/>
    <cellStyle name="??_laroux_2" xfId="90"/>
    <cellStyle name="??_laroux_2_demand analysisrevised" xfId="91"/>
    <cellStyle name="??_laroux_3" xfId="92"/>
    <cellStyle name="??_laroux_4" xfId="93"/>
    <cellStyle name="??_laroux_5" xfId="94"/>
    <cellStyle name="??_laroux_6" xfId="95"/>
    <cellStyle name="??_laroux_7" xfId="96"/>
    <cellStyle name="??_laroux_8" xfId="97"/>
    <cellStyle name="??_laroux_demand analysisrevised" xfId="98"/>
    <cellStyle name="??_laroux_demand analysisrevised_1" xfId="99"/>
    <cellStyle name="??_PERSONAL" xfId="100"/>
    <cellStyle name="??_PERSONAL_1" xfId="101"/>
    <cellStyle name="??_PERSONAL_1_demand analysisrevised" xfId="102"/>
    <cellStyle name="??_PERSONAL_1_demand analysisrevised_1" xfId="103"/>
    <cellStyle name="??_PERSONAL_2" xfId="104"/>
    <cellStyle name="??_PERSONAL_2_demand analysisrevised" xfId="105"/>
    <cellStyle name="??_PERSONAL_2_demand analysisrevised_1" xfId="106"/>
    <cellStyle name="??_PERSONAL_3" xfId="107"/>
    <cellStyle name="??_PERSONAL_3_demand analysisrevised" xfId="108"/>
    <cellStyle name="??_PERSONAL_4" xfId="109"/>
    <cellStyle name="??_PERSONAL_demand analysisrevised" xfId="110"/>
    <cellStyle name="??_PERSONAL_demand analysisrevised_1" xfId="111"/>
    <cellStyle name="??_Query11" xfId="112"/>
    <cellStyle name="??_Sheet1" xfId="113"/>
    <cellStyle name="??_Sheet1 (2)" xfId="114"/>
    <cellStyle name="??_Sheet2" xfId="115"/>
    <cellStyle name="??_Sheet2_demand analysisrevised" xfId="116"/>
    <cellStyle name="Actual Date" xfId="117"/>
    <cellStyle name="Comma [0]_12matrix" xfId="118"/>
    <cellStyle name="Comma [0]_1995" xfId="119"/>
    <cellStyle name="Comma [0]_A" xfId="120"/>
    <cellStyle name="Comma [0]_A_dimon" xfId="121"/>
    <cellStyle name="Comma [0]_A_dimon_1" xfId="122"/>
    <cellStyle name="Comma [0]_ACTUAL" xfId="123"/>
    <cellStyle name="Comma [0]_ACTUAL NA -OBU" xfId="124"/>
    <cellStyle name="Comma [0]_Actual vs." xfId="125"/>
    <cellStyle name="Comma [0]_algasdefault" xfId="126"/>
    <cellStyle name="Comma [0]_Alternative1" xfId="127"/>
    <cellStyle name="Comma [0]_Alternative1_1" xfId="128"/>
    <cellStyle name="Comma [0]_App E" xfId="129"/>
    <cellStyle name="Comma [0]_Apr" xfId="130"/>
    <cellStyle name="Comma [0]_Arapahoe" xfId="131"/>
    <cellStyle name="Comma [0]_Assumptions" xfId="132"/>
    <cellStyle name="Comma [0]_Assumptions_dimon" xfId="133"/>
    <cellStyle name="Comma [0]_Assumptions_summary" xfId="134"/>
    <cellStyle name="Comma [0]_B" xfId="135"/>
    <cellStyle name="Comma [0]_bahiadefault" xfId="136"/>
    <cellStyle name="Comma [0]_Book3" xfId="137"/>
    <cellStyle name="Comma [0]_BOP" xfId="138"/>
    <cellStyle name="Comma [0]_BOPBAL1" xfId="139"/>
    <cellStyle name="Comma [0]_BOPCBU" xfId="140"/>
    <cellStyle name="Comma [0]_BOPCBU (2)" xfId="141"/>
    <cellStyle name="Comma [0]_BOPCBU96" xfId="142"/>
    <cellStyle name="Comma [0]_BSAPPE.XLS" xfId="143"/>
    <cellStyle name="Comma [0]_Calculations" xfId="144"/>
    <cellStyle name="Comma [0]_Calculations (2)" xfId="145"/>
    <cellStyle name="Comma [0]_Calculations II" xfId="146"/>
    <cellStyle name="Comma [0]_Calculations III" xfId="147"/>
    <cellStyle name="Comma [0]_Calculations_1" xfId="148"/>
    <cellStyle name="Comma [0]_CAPEX" xfId="149"/>
    <cellStyle name="Comma [0]_CAPEX94" xfId="150"/>
    <cellStyle name="Comma [0]_CapInt" xfId="151"/>
    <cellStyle name="Comma [0]_Cashflow" xfId="152"/>
    <cellStyle name="Comma [0]_CBU BOX CHART V PLAN" xfId="153"/>
    <cellStyle name="Comma [0]_CCA" xfId="154"/>
    <cellStyle name="Comma [0]_CCOCPX" xfId="155"/>
    <cellStyle name="Comma [0]_CFMODEL" xfId="156"/>
    <cellStyle name="Comma [0]_CFTEST49" xfId="157"/>
    <cellStyle name="Comma [0]_CHANGES.XLS" xfId="158"/>
    <cellStyle name="Comma [0]_Charts" xfId="159"/>
    <cellStyle name="Comma [0]_Comm File" xfId="160"/>
    <cellStyle name="Comma [0]_coperdefault" xfId="161"/>
    <cellStyle name="Comma [0]_Corp method" xfId="162"/>
    <cellStyle name="Comma [0]_CTCUR" xfId="163"/>
    <cellStyle name="Comma [0]_CUMPLTCH" xfId="164"/>
    <cellStyle name="Comma [0]_Curve_Economics" xfId="165"/>
    <cellStyle name="Comma [0]_DEFAULT" xfId="166"/>
    <cellStyle name="Comma [0]_DeskCurves" xfId="167"/>
    <cellStyle name="Comma [0]_dimon" xfId="168"/>
    <cellStyle name="Comma [0]_Dowell C1b" xfId="169"/>
    <cellStyle name="Comma [0]_Dowell-C1a" xfId="170"/>
    <cellStyle name="Comma [0]_E&amp;ONW1" xfId="171"/>
    <cellStyle name="Comma [0]_E&amp;ONW2" xfId="172"/>
    <cellStyle name="Comma [0]_E&amp;OOCPX" xfId="173"/>
    <cellStyle name="Comma [0]_emserdefault" xfId="174"/>
    <cellStyle name="Comma [0]_EVER1" xfId="175"/>
    <cellStyle name="Comma [0]_F&amp;COCPX" xfId="176"/>
    <cellStyle name="Comma [0]_FEBRUARY" xfId="177"/>
    <cellStyle name="Comma [0]_FF" xfId="178"/>
    <cellStyle name="Comma [0]_FP 20 A (1)" xfId="179"/>
    <cellStyle name="Comma [0]_FP 20 A (2)" xfId="180"/>
    <cellStyle name="Comma [0]_FP-20 (App. E)" xfId="181"/>
    <cellStyle name="Comma [0]_FP-20 (App.A) " xfId="182"/>
    <cellStyle name="Comma [0]_FP-20 (App.D)" xfId="183"/>
    <cellStyle name="Comma [0]_FP-20(App.B)" xfId="184"/>
    <cellStyle name="Comma [0]_FP-20(C1) (a)" xfId="185"/>
    <cellStyle name="Comma [0]_FP-20(C1) (a) (2)" xfId="186"/>
    <cellStyle name="Comma [0]_FP-20(C1) (b)" xfId="187"/>
    <cellStyle name="Comma [0]_FP-20(C1) (b) " xfId="188"/>
    <cellStyle name="Comma [0]_FP-20(C1) (b) (2)" xfId="189"/>
    <cellStyle name="Comma [0]_GASDATA1" xfId="190"/>
    <cellStyle name="Comma [0]_GASDATA1 (2)" xfId="191"/>
    <cellStyle name="Comma [0]_GCM" xfId="192"/>
    <cellStyle name="Comma [0]_GenAssum" xfId="193"/>
    <cellStyle name="Comma [0]_GenMod" xfId="194"/>
    <cellStyle name="Comma [0]_GP C1a" xfId="195"/>
    <cellStyle name="Comma [0]_GP C1b" xfId="196"/>
    <cellStyle name="Comma [0]_GP_EI_3" xfId="197"/>
    <cellStyle name="Comma [0]_GQ C1A" xfId="198"/>
    <cellStyle name="Comma [0]_GQ C1B" xfId="199"/>
    <cellStyle name="Comma [0]_H" xfId="200"/>
    <cellStyle name="Comma [0]_Inputs" xfId="201"/>
    <cellStyle name="Comma [0]_Int. Data Table" xfId="202"/>
    <cellStyle name="Comma [0]_IPM C1b" xfId="203"/>
    <cellStyle name="Comma [0]_IPMC1a" xfId="204"/>
    <cellStyle name="Comma [0]_IPP" xfId="205"/>
    <cellStyle name="Comma [0]_IS-Hold" xfId="206"/>
    <cellStyle name="Comma [0]_ITOCPX" xfId="207"/>
    <cellStyle name="Comma [0]_jancf" xfId="208"/>
    <cellStyle name="Comma [0]_JUNMTH55" xfId="209"/>
    <cellStyle name="Comma [0]_JUNMTH57" xfId="210"/>
    <cellStyle name="Comma [0]_JUNYTD55" xfId="211"/>
    <cellStyle name="Comma [0]_JUNYTD57" xfId="212"/>
    <cellStyle name="Comma [0]_laroux" xfId="213"/>
    <cellStyle name="Comma [0]_laroux_1" xfId="214"/>
    <cellStyle name="Comma [0]_laroux_1995" xfId="215"/>
    <cellStyle name="Comma [0]_laroux_1_dimon" xfId="216"/>
    <cellStyle name="Comma [0]_laroux_1_dimon_1" xfId="217"/>
    <cellStyle name="Comma [0]_laroux_1_laroux" xfId="218"/>
    <cellStyle name="Comma [0]_laroux_1_pldt" xfId="219"/>
    <cellStyle name="Comma [0]_laroux_1_PLDT_dimon" xfId="220"/>
    <cellStyle name="Comma [0]_laroux_1_VERA" xfId="221"/>
    <cellStyle name="Comma [0]_laroux_1_VIRUS-EDY" xfId="222"/>
    <cellStyle name="Comma [0]_laroux_2" xfId="223"/>
    <cellStyle name="Comma [0]_laroux_2_dimon" xfId="224"/>
    <cellStyle name="Comma [0]_laroux_2_dimon_1" xfId="225"/>
    <cellStyle name="Comma [0]_laroux_2_dimon_2" xfId="226"/>
    <cellStyle name="Comma [0]_laroux_2_laroux" xfId="227"/>
    <cellStyle name="Comma [0]_laroux_2_laroux_dimon" xfId="228"/>
    <cellStyle name="Comma [0]_laroux_2_pldt" xfId="229"/>
    <cellStyle name="Comma [0]_laroux_2_VERA" xfId="230"/>
    <cellStyle name="Comma [0]_laroux_3" xfId="231"/>
    <cellStyle name="Comma [0]_laroux_3_dimon" xfId="232"/>
    <cellStyle name="Comma [0]_laroux_dimon" xfId="233"/>
    <cellStyle name="Comma [0]_laroux_dimon_1" xfId="234"/>
    <cellStyle name="Comma [0]_laroux_laroux" xfId="235"/>
    <cellStyle name="Comma [0]_laroux_laroux_1" xfId="236"/>
    <cellStyle name="Comma [0]_laroux_laroux_dimon" xfId="237"/>
    <cellStyle name="Comma [0]_laroux_MATERAL2" xfId="238"/>
    <cellStyle name="Comma [0]_laroux_MATERAL2_dimon" xfId="239"/>
    <cellStyle name="Comma [0]_laroux_MATERAL2_laroux" xfId="240"/>
    <cellStyle name="Comma [0]_laroux_MATERAL2_laroux_dimon" xfId="241"/>
    <cellStyle name="Comma [0]_laroux_MATERAL2_pldt" xfId="242"/>
    <cellStyle name="Comma [0]_laroux_MATERAL2_VERA" xfId="243"/>
    <cellStyle name="Comma [0]_laroux_MATERAL2_VIRUS-EDY" xfId="244"/>
    <cellStyle name="Comma [0]_laroux_mud plant bolted" xfId="245"/>
    <cellStyle name="Comma [0]_laroux_mud plant bolted_dimon" xfId="246"/>
    <cellStyle name="Comma [0]_laroux_mud plant bolted_dimon_1" xfId="247"/>
    <cellStyle name="Comma [0]_laroux_pldt" xfId="248"/>
    <cellStyle name="Comma [0]_laroux_VERA" xfId="249"/>
    <cellStyle name="Comma [0]_laroux_VERA_1" xfId="250"/>
    <cellStyle name="Comma [0]_laroux_VIRUS-EDY" xfId="251"/>
    <cellStyle name="Comma [0]_MATERAL2" xfId="252"/>
    <cellStyle name="Comma [0]_MATERAL2_dimon" xfId="253"/>
    <cellStyle name="Comma [0]_MATERAL2_dimon_1" xfId="254"/>
    <cellStyle name="Comma [0]_MKGOCPX" xfId="255"/>
    <cellStyle name="Comma [0]_MOBCPX" xfId="256"/>
    <cellStyle name="Comma [0]_Module1" xfId="257"/>
    <cellStyle name="Comma [0]_mud plant bolted" xfId="258"/>
    <cellStyle name="Comma [0]_mud plant bolted_dimon" xfId="259"/>
    <cellStyle name="Comma [0]_mud plant bolted_laroux" xfId="260"/>
    <cellStyle name="Comma [0]_mud plant bolted_laroux_dimon" xfId="261"/>
    <cellStyle name="Comma [0]_mud plant bolted_pldt" xfId="262"/>
    <cellStyle name="Comma [0]_mud plant bolted_VERA" xfId="263"/>
    <cellStyle name="Comma [0]_mud plant bolted_VIRUS-EDY" xfId="264"/>
    <cellStyle name="Comma [0]_NA WITHOUT GOV'T &amp; PNX" xfId="265"/>
    <cellStyle name="Comma [0]_NAOBU10" xfId="266"/>
    <cellStyle name="Comma [0]_NAT ACCT" xfId="267"/>
    <cellStyle name="Comma [0]_NSACTUAL.XLS" xfId="268"/>
    <cellStyle name="Comma [0]_NX00" xfId="269"/>
    <cellStyle name="Comma [0]_Odner" xfId="270"/>
    <cellStyle name="Comma [0]_Odner (2)" xfId="271"/>
    <cellStyle name="Comma [0]_Odner (3)" xfId="272"/>
    <cellStyle name="Comma [0]_OFFDATA1" xfId="273"/>
    <cellStyle name="Comma [0]_OFFDATA1 (2)" xfId="274"/>
    <cellStyle name="Comma [0]_Operations" xfId="275"/>
    <cellStyle name="Comma [0]_opsmacro" xfId="276"/>
    <cellStyle name="Comma [0]_OSMOCPX" xfId="277"/>
    <cellStyle name="Comma [0]_Other Months" xfId="278"/>
    <cellStyle name="Comma [0]_Outlook" xfId="279"/>
    <cellStyle name="Comma [0]_pbdefault" xfId="280"/>
    <cellStyle name="Comma [0]_percentages" xfId="281"/>
    <cellStyle name="Comma [0]_PERSONAL" xfId="282"/>
    <cellStyle name="Comma [0]_PGMKOCPX" xfId="283"/>
    <cellStyle name="Comma [0]_PGNW1" xfId="284"/>
    <cellStyle name="Comma [0]_PGNW2" xfId="285"/>
    <cellStyle name="Comma [0]_PGNWOCPX" xfId="286"/>
    <cellStyle name="Comma [0]_Pink" xfId="287"/>
    <cellStyle name="Comma [0]_PKDATA1" xfId="288"/>
    <cellStyle name="Comma [0]_PKDATA1 (2)" xfId="289"/>
    <cellStyle name="Comma [0]_Plan" xfId="290"/>
    <cellStyle name="Comma [0]_PLANT" xfId="291"/>
    <cellStyle name="Comma [0]_PLDT" xfId="292"/>
    <cellStyle name="Comma [0]_pldt_1" xfId="293"/>
    <cellStyle name="Comma [0]_PLDT_1_dimon" xfId="294"/>
    <cellStyle name="Comma [0]_pldt_Calculations" xfId="295"/>
    <cellStyle name="Comma [0]_PLDT_dimon" xfId="296"/>
    <cellStyle name="Comma [0]_priccurv" xfId="297"/>
    <cellStyle name="Comma [0]_PriceCurve" xfId="298"/>
    <cellStyle name="Comma [0]_PriceCurve_1" xfId="299"/>
    <cellStyle name="Comma [0]_PROCDS&amp;G" xfId="300"/>
    <cellStyle name="Comma [0]_PROFILE4" xfId="301"/>
    <cellStyle name="Comma [0]_Projects" xfId="302"/>
    <cellStyle name="Comma [0]_Quarter End Months" xfId="303"/>
    <cellStyle name="Comma [0]_r1" xfId="304"/>
    <cellStyle name="Comma [0]_RFI" xfId="305"/>
    <cellStyle name="Comma [0]_RFI_1" xfId="306"/>
    <cellStyle name="Comma [0]_Sales Order" xfId="307"/>
    <cellStyle name="Comma [0]_SATOCPX" xfId="308"/>
    <cellStyle name="Comma [0]_ScreeningModel" xfId="309"/>
    <cellStyle name="Comma [0]_SELECT" xfId="310"/>
    <cellStyle name="Comma [0]_SHEET" xfId="311"/>
    <cellStyle name="Comma [0]_Sheet1" xfId="312"/>
    <cellStyle name="Comma [0]_Sheet1_dimon" xfId="313"/>
    <cellStyle name="Comma [0]_SHENREPT" xfId="314"/>
    <cellStyle name="Comma [0]_Snr. CO" xfId="315"/>
    <cellStyle name="Comma [0]_sprint contr" xfId="316"/>
    <cellStyle name="Comma [0]_Subcont File" xfId="317"/>
    <cellStyle name="Comma [0]_SUMMARY" xfId="318"/>
    <cellStyle name="Comma [0]_Summary Info" xfId="319"/>
    <cellStyle name="Comma [0]_SUMPAGE" xfId="320"/>
    <cellStyle name="Comma [0]_Template" xfId="321"/>
    <cellStyle name="Comma [0]_TMSNW1" xfId="322"/>
    <cellStyle name="Comma [0]_TMSNW2" xfId="323"/>
    <cellStyle name="Comma [0]_TMSOCPX" xfId="324"/>
    <cellStyle name="Comma [0]_TOTAL MTH" xfId="325"/>
    <cellStyle name="Comma [0]_TOTAL YTD" xfId="326"/>
    <cellStyle name="Comma [0]_TRANSDSC.XLS" xfId="327"/>
    <cellStyle name="Comma [0]_TRANSFXA.XLS" xfId="328"/>
    <cellStyle name="Comma [0]_TRANSFXA.XLS_1" xfId="329"/>
    <cellStyle name="Comma [0]_TRANSIME.XLS" xfId="330"/>
    <cellStyle name="Comma [0]_TRANSIME.XLS_TRANSDSC.XLS" xfId="331"/>
    <cellStyle name="Comma [0]_TRANSIME.XLS_TRANSFXA.XLS" xfId="332"/>
    <cellStyle name="Comma [0]_VIRUS-EDY" xfId="333"/>
    <cellStyle name="Comma [0]_White" xfId="334"/>
    <cellStyle name="Comma [0]_WO Var. &amp; Tot. Exp." xfId="335"/>
    <cellStyle name="Comma [0]_WSP" xfId="336"/>
    <cellStyle name="Comma [0]_yrcao" xfId="337"/>
    <cellStyle name="Comma [0]_YREND55" xfId="338"/>
    <cellStyle name="Comma [0]_YREND57" xfId="339"/>
    <cellStyle name="Comma [0]_YTDCUR" xfId="340"/>
    <cellStyle name="Comma_12matrix" xfId="341"/>
    <cellStyle name="Comma_1995" xfId="342"/>
    <cellStyle name="Comma_A" xfId="343"/>
    <cellStyle name="Comma_A_dimon" xfId="344"/>
    <cellStyle name="Comma_A_dimon_1" xfId="345"/>
    <cellStyle name="Comma_ACTUAL" xfId="346"/>
    <cellStyle name="Comma_ACTUAL NA -OBU" xfId="347"/>
    <cellStyle name="Comma_Actual vs." xfId="348"/>
    <cellStyle name="Comma_algasdefault" xfId="349"/>
    <cellStyle name="Comma_algasdefault_1" xfId="350"/>
    <cellStyle name="Comma_Alternative1" xfId="351"/>
    <cellStyle name="Comma_Alternative1_1" xfId="352"/>
    <cellStyle name="Comma_App E" xfId="353"/>
    <cellStyle name="Comma_Apr" xfId="354"/>
    <cellStyle name="Comma_Arapahoe" xfId="355"/>
    <cellStyle name="Comma_Assumptions" xfId="356"/>
    <cellStyle name="Comma_Assumptions_dimon" xfId="357"/>
    <cellStyle name="Comma_Assumptions_summary" xfId="358"/>
    <cellStyle name="Comma_B" xfId="359"/>
    <cellStyle name="Comma_bahiadefault" xfId="360"/>
    <cellStyle name="Comma_bahiadefault_1" xfId="361"/>
    <cellStyle name="Comma_Book3" xfId="362"/>
    <cellStyle name="Comma_BOP" xfId="363"/>
    <cellStyle name="Comma_BOPBAL1" xfId="364"/>
    <cellStyle name="Comma_BOPCBU" xfId="365"/>
    <cellStyle name="Comma_BOPCBU (2)" xfId="366"/>
    <cellStyle name="Comma_BOPCBU96" xfId="367"/>
    <cellStyle name="Comma_BSAPPE.XLS" xfId="368"/>
    <cellStyle name="Comma_C-Cap intensity" xfId="369"/>
    <cellStyle name="Comma_C-Capex%rev" xfId="370"/>
    <cellStyle name="Comma_C-Line per Staff" xfId="371"/>
    <cellStyle name="Comma_C-lines distribution" xfId="372"/>
    <cellStyle name="Comma_C-Orig PLDT lines" xfId="373"/>
    <cellStyle name="Comma_C-Ret on Rev" xfId="374"/>
    <cellStyle name="Comma_C-ROACE" xfId="375"/>
    <cellStyle name="Comma_Calculations" xfId="376"/>
    <cellStyle name="Comma_Calculations (2)" xfId="377"/>
    <cellStyle name="Comma_Calculations II" xfId="378"/>
    <cellStyle name="Comma_Calculations III" xfId="379"/>
    <cellStyle name="Comma_Calculations_1" xfId="380"/>
    <cellStyle name="Comma_Capex" xfId="381"/>
    <cellStyle name="Comma_Capex per line" xfId="382"/>
    <cellStyle name="Comma_Capex%rev" xfId="383"/>
    <cellStyle name="Comma_CAPEX94" xfId="384"/>
    <cellStyle name="Comma_CAPEX_dimon" xfId="385"/>
    <cellStyle name="Comma_CapInt" xfId="386"/>
    <cellStyle name="Comma_Cashflow" xfId="387"/>
    <cellStyle name="Comma_CBU BOX CHART V PLAN" xfId="388"/>
    <cellStyle name="Comma_CCA" xfId="389"/>
    <cellStyle name="Comma_CCOCPX" xfId="390"/>
    <cellStyle name="Comma_CFMODEL" xfId="391"/>
    <cellStyle name="Comma_CFMODEL_summary" xfId="392"/>
    <cellStyle name="Comma_CFtest3" xfId="393"/>
    <cellStyle name="Comma_CFTEST49" xfId="394"/>
    <cellStyle name="Comma_CHANGES.XLS" xfId="395"/>
    <cellStyle name="Comma_Charts" xfId="396"/>
    <cellStyle name="Comma_Cht-Capex per line" xfId="397"/>
    <cellStyle name="Comma_Cht-Cum Real Opr Cf" xfId="398"/>
    <cellStyle name="Comma_Cht-Dep%Rev" xfId="399"/>
    <cellStyle name="Comma_Cht-Real Opr Cf" xfId="400"/>
    <cellStyle name="Comma_Cht-Rev dist" xfId="401"/>
    <cellStyle name="Comma_Cht-Rev p line" xfId="402"/>
    <cellStyle name="Comma_Cht-Rev per Staff" xfId="403"/>
    <cellStyle name="Comma_Cht-Staff cost%revenue" xfId="404"/>
    <cellStyle name="Comma_Comm File" xfId="405"/>
    <cellStyle name="Comma_coperdefault" xfId="406"/>
    <cellStyle name="Comma_coperdefault_1" xfId="407"/>
    <cellStyle name="Comma_Corp method" xfId="408"/>
    <cellStyle name="Comma_CROCF" xfId="409"/>
    <cellStyle name="Comma_CTCUR" xfId="410"/>
    <cellStyle name="Comma_Cum Real Opr Cf" xfId="411"/>
    <cellStyle name="Comma_CUMPLTCH" xfId="412"/>
    <cellStyle name="Comma_Curve_Economics" xfId="413"/>
    <cellStyle name="Comma_DEFAULT" xfId="414"/>
    <cellStyle name="Comma_Demand Fcst." xfId="415"/>
    <cellStyle name="Comma_Dep%Rev" xfId="416"/>
    <cellStyle name="Comma_DeskCurves" xfId="417"/>
    <cellStyle name="Comma_dimon" xfId="418"/>
    <cellStyle name="Comma_dimon_1" xfId="419"/>
    <cellStyle name="Comma_Dowell C1b" xfId="420"/>
    <cellStyle name="Comma_Dowell-C1a" xfId="421"/>
    <cellStyle name="Comma_E&amp;ONW1" xfId="422"/>
    <cellStyle name="Comma_E&amp;ONW2" xfId="423"/>
    <cellStyle name="Comma_E&amp;OOCPX" xfId="424"/>
    <cellStyle name="Comma_emserdefault" xfId="425"/>
    <cellStyle name="Comma_emserdefault_1" xfId="426"/>
    <cellStyle name="Comma_EPS" xfId="427"/>
    <cellStyle name="Comma_EVER1" xfId="428"/>
    <cellStyle name="Comma_F&amp;COCPX" xfId="429"/>
    <cellStyle name="Comma_FEBRUARY" xfId="430"/>
    <cellStyle name="Comma_FF" xfId="431"/>
    <cellStyle name="Comma_FP 20 A (1)" xfId="432"/>
    <cellStyle name="Comma_FP 20 A (2)" xfId="433"/>
    <cellStyle name="Comma_FP-20 (App. E)" xfId="434"/>
    <cellStyle name="Comma_FP-20 (App.A) " xfId="435"/>
    <cellStyle name="Comma_FP-20 (App.D)" xfId="436"/>
    <cellStyle name="Comma_FP-20(App.B)" xfId="437"/>
    <cellStyle name="Comma_FP-20(C1) (a)" xfId="438"/>
    <cellStyle name="Comma_FP-20(C1) (a) (2)" xfId="439"/>
    <cellStyle name="Comma_FP-20(C1) (b)" xfId="440"/>
    <cellStyle name="Comma_FP-20(C1) (b) " xfId="441"/>
    <cellStyle name="Comma_FP-20(C1) (b) (2)" xfId="442"/>
    <cellStyle name="Comma_GASDATA1" xfId="443"/>
    <cellStyle name="Comma_GASDATA1 (2)" xfId="444"/>
    <cellStyle name="Comma_GASDATA1_1" xfId="445"/>
    <cellStyle name="Comma_GCM" xfId="446"/>
    <cellStyle name="Comma_GenAssum" xfId="447"/>
    <cellStyle name="Comma_GenMod" xfId="448"/>
    <cellStyle name="Comma_GP C1a" xfId="449"/>
    <cellStyle name="Comma_GP C1b" xfId="450"/>
    <cellStyle name="Comma_GP_EI_3" xfId="451"/>
    <cellStyle name="Comma_GQ C1A" xfId="452"/>
    <cellStyle name="Comma_GQ C1B" xfId="453"/>
    <cellStyle name="Comma_H" xfId="454"/>
    <cellStyle name="Comma_Inputs" xfId="455"/>
    <cellStyle name="Comma_Int. Data Table" xfId="456"/>
    <cellStyle name="Comma_IPM C1b" xfId="457"/>
    <cellStyle name="Comma_IPMC1a" xfId="458"/>
    <cellStyle name="Comma_IPP" xfId="459"/>
    <cellStyle name="Comma_IRR" xfId="460"/>
    <cellStyle name="Comma_IS-Hold" xfId="461"/>
    <cellStyle name="Comma_ITOCPX" xfId="462"/>
    <cellStyle name="Comma_jancf" xfId="463"/>
    <cellStyle name="Comma_JUNMTH55" xfId="464"/>
    <cellStyle name="Comma_JUNMTH57" xfId="465"/>
    <cellStyle name="Comma_JUNYTD55" xfId="466"/>
    <cellStyle name="Comma_JUNYTD57" xfId="467"/>
    <cellStyle name="Comma_laroux" xfId="468"/>
    <cellStyle name="Comma_laroux_1" xfId="469"/>
    <cellStyle name="Comma_laroux_1995" xfId="470"/>
    <cellStyle name="Comma_laroux_1_dimon" xfId="471"/>
    <cellStyle name="Comma_laroux_1_dimon_1" xfId="472"/>
    <cellStyle name="Comma_laroux_1_laroux" xfId="473"/>
    <cellStyle name="Comma_laroux_1_pldt" xfId="474"/>
    <cellStyle name="Comma_laroux_1_pldt_1" xfId="475"/>
    <cellStyle name="Comma_laroux_1_PLDT_dimon" xfId="476"/>
    <cellStyle name="Comma_laroux_1_VERA" xfId="477"/>
    <cellStyle name="Comma_laroux_1_VERA_1" xfId="478"/>
    <cellStyle name="Comma_laroux_1_VIRUS-EDY" xfId="479"/>
    <cellStyle name="Comma_laroux_2" xfId="480"/>
    <cellStyle name="Comma_laroux_2_dimon" xfId="481"/>
    <cellStyle name="Comma_laroux_2_dimon_1" xfId="482"/>
    <cellStyle name="Comma_laroux_2_dimon_2" xfId="483"/>
    <cellStyle name="Comma_laroux_2_laroux" xfId="484"/>
    <cellStyle name="Comma_laroux_2_laroux_dimon" xfId="485"/>
    <cellStyle name="Comma_laroux_2_pldt" xfId="486"/>
    <cellStyle name="Comma_laroux_2_pldt_1" xfId="487"/>
    <cellStyle name="Comma_laroux_2_PLDT_dimon" xfId="488"/>
    <cellStyle name="Comma_laroux_2_VERA" xfId="489"/>
    <cellStyle name="Comma_laroux_2_VERA_1" xfId="490"/>
    <cellStyle name="Comma_laroux_3" xfId="491"/>
    <cellStyle name="Comma_laroux_3_dimon" xfId="492"/>
    <cellStyle name="Comma_laroux_3_dimon_1" xfId="493"/>
    <cellStyle name="Comma_laroux_3_dimon_2" xfId="494"/>
    <cellStyle name="Comma_laroux_dimon" xfId="495"/>
    <cellStyle name="Comma_laroux_dimon_1" xfId="496"/>
    <cellStyle name="Comma_laroux_laroux" xfId="497"/>
    <cellStyle name="Comma_laroux_laroux_1" xfId="498"/>
    <cellStyle name="Comma_laroux_laroux_dimon" xfId="499"/>
    <cellStyle name="Comma_laroux_pldt" xfId="500"/>
    <cellStyle name="Comma_laroux_pldt_1" xfId="501"/>
    <cellStyle name="Comma_laroux_VERA" xfId="502"/>
    <cellStyle name="Comma_laroux_VERA_1" xfId="503"/>
    <cellStyle name="Comma_laroux_VIRUS-EDY" xfId="504"/>
    <cellStyle name="Comma_Line Inst." xfId="505"/>
    <cellStyle name="Comma_MATERAL2" xfId="506"/>
    <cellStyle name="Comma_MATERAL2_dimon" xfId="507"/>
    <cellStyle name="Comma_MATERAL2_dimon_1" xfId="508"/>
    <cellStyle name="Comma_MKGOCPX" xfId="509"/>
    <cellStyle name="Comma_Mkt Shr" xfId="510"/>
    <cellStyle name="Comma_MOBCPX" xfId="511"/>
    <cellStyle name="Comma_Module1" xfId="512"/>
    <cellStyle name="Comma_mud plant bolted" xfId="513"/>
    <cellStyle name="Comma_NA WITHOUT GOV'T &amp; PNX" xfId="514"/>
    <cellStyle name="Comma_NAOBU10" xfId="515"/>
    <cellStyle name="Comma_NAT ACCT" xfId="516"/>
    <cellStyle name="Comma_NCR-C&amp;W Val" xfId="517"/>
    <cellStyle name="Comma_NCR-Cap intensity" xfId="518"/>
    <cellStyle name="Comma_NCR-Line per Staff" xfId="519"/>
    <cellStyle name="Comma_NCR-Rev dist" xfId="520"/>
    <cellStyle name="Comma_NSACTUAL.XLS" xfId="521"/>
    <cellStyle name="Comma_NX00" xfId="522"/>
    <cellStyle name="Comma_Odner" xfId="523"/>
    <cellStyle name="Comma_Odner (2)" xfId="524"/>
    <cellStyle name="Comma_Odner (3)" xfId="525"/>
    <cellStyle name="Comma_OFFDATA1" xfId="526"/>
    <cellStyle name="Comma_OFFDATA1 (2)" xfId="527"/>
    <cellStyle name="Comma_OFFDATA1_1" xfId="528"/>
    <cellStyle name="Comma_Op Cost Break" xfId="529"/>
    <cellStyle name="Comma_Operations" xfId="530"/>
    <cellStyle name="Comma_opsmacro" xfId="531"/>
    <cellStyle name="Comma_OSMOCPX" xfId="532"/>
    <cellStyle name="Comma_Other Months" xfId="533"/>
    <cellStyle name="Comma_Outlook" xfId="534"/>
    <cellStyle name="Comma_pbdefault" xfId="535"/>
    <cellStyle name="Comma_pbdefault_1" xfId="536"/>
    <cellStyle name="Comma_percentages" xfId="537"/>
    <cellStyle name="Comma_PERSONAL" xfId="538"/>
    <cellStyle name="Comma_PGMKOCPX" xfId="539"/>
    <cellStyle name="Comma_PGNW1" xfId="540"/>
    <cellStyle name="Comma_PGNW2" xfId="541"/>
    <cellStyle name="Comma_PGNWOCPX" xfId="542"/>
    <cellStyle name="Comma_Pink" xfId="543"/>
    <cellStyle name="Comma_PKDATA1" xfId="544"/>
    <cellStyle name="Comma_PKDATA1 (2)" xfId="545"/>
    <cellStyle name="Comma_PKDATA1_1" xfId="546"/>
    <cellStyle name="Comma_Plan" xfId="547"/>
    <cellStyle name="Comma_PLANT" xfId="548"/>
    <cellStyle name="Comma_PLDT" xfId="549"/>
    <cellStyle name="Comma_pldt_1" xfId="550"/>
    <cellStyle name="Comma_PLDT_1_dimon" xfId="551"/>
    <cellStyle name="Comma_pldt_2" xfId="552"/>
    <cellStyle name="Comma_pldt_Calculations" xfId="553"/>
    <cellStyle name="Comma_PLDT_dimon" xfId="554"/>
    <cellStyle name="Comma_priccurv" xfId="555"/>
    <cellStyle name="Comma_PriceCurve" xfId="556"/>
    <cellStyle name="Comma_PriceCurve_1" xfId="557"/>
    <cellStyle name="Comma_PROCDS&amp;G" xfId="558"/>
    <cellStyle name="Comma_PROFILE4" xfId="559"/>
    <cellStyle name="Comma_Projects" xfId="560"/>
    <cellStyle name="Comma_Quarter End Months" xfId="561"/>
    <cellStyle name="Comma_r1" xfId="562"/>
    <cellStyle name="Comma_Real Opr Cf" xfId="563"/>
    <cellStyle name="Comma_Real Rev per Staff (1)" xfId="564"/>
    <cellStyle name="Comma_Real Rev per Staff (2)" xfId="565"/>
    <cellStyle name="Comma_Region 2-C&amp;W" xfId="566"/>
    <cellStyle name="Comma_Return on Rev" xfId="567"/>
    <cellStyle name="Comma_Rev p line" xfId="568"/>
    <cellStyle name="Comma_RFI" xfId="569"/>
    <cellStyle name="Comma_RFI_1" xfId="570"/>
    <cellStyle name="Comma_ROACE" xfId="571"/>
    <cellStyle name="Comma_ROCF (Tot)" xfId="572"/>
    <cellStyle name="Comma_Sales Order" xfId="573"/>
    <cellStyle name="Comma_Salton Sea 4" xfId="574"/>
    <cellStyle name="Comma_SATOCPX" xfId="575"/>
    <cellStyle name="Comma_ScreeningModel" xfId="576"/>
    <cellStyle name="Comma_SELECT" xfId="577"/>
    <cellStyle name="Comma_SHEET" xfId="578"/>
    <cellStyle name="Comma_Sheet1" xfId="579"/>
    <cellStyle name="Comma_Sheet1_dimon" xfId="580"/>
    <cellStyle name="Comma_SHENREPT" xfId="581"/>
    <cellStyle name="Comma_Snr. CO" xfId="582"/>
    <cellStyle name="Comma_SPC99-03" xfId="583"/>
    <cellStyle name="Comma_sprint contr" xfId="584"/>
    <cellStyle name="Comma_Staff cost%rev" xfId="585"/>
    <cellStyle name="Comma_Subcont File" xfId="586"/>
    <cellStyle name="Comma_SUMMARY" xfId="587"/>
    <cellStyle name="Comma_Summary Info" xfId="588"/>
    <cellStyle name="Comma_SUMPAGE" xfId="589"/>
    <cellStyle name="Comma_Template" xfId="590"/>
    <cellStyle name="Comma_TESTDATA" xfId="591"/>
    <cellStyle name="Comma_TMSNW1" xfId="592"/>
    <cellStyle name="Comma_TMSNW2" xfId="593"/>
    <cellStyle name="Comma_TMSOCPX" xfId="594"/>
    <cellStyle name="Comma_TOTAL MTH" xfId="595"/>
    <cellStyle name="Comma_TOTAL YTD" xfId="596"/>
    <cellStyle name="Comma_Total-Rev dist." xfId="597"/>
    <cellStyle name="Comma_TRANSDSC.XLS" xfId="598"/>
    <cellStyle name="Comma_TRANSFXA.XLS" xfId="599"/>
    <cellStyle name="Comma_TRANSFXA.XLS_1" xfId="600"/>
    <cellStyle name="Comma_TRANSIME.XLS" xfId="601"/>
    <cellStyle name="Comma_TRANSIME.XLS_TRANSDSC.XLS" xfId="602"/>
    <cellStyle name="Comma_TRANSIME.XLS_TRANSFXA.XLS" xfId="603"/>
    <cellStyle name="Comma_VIRUS-EDY" xfId="604"/>
    <cellStyle name="Comma_White" xfId="605"/>
    <cellStyle name="Comma_WO Var. &amp; Tot. Exp." xfId="606"/>
    <cellStyle name="Comma_WSP" xfId="607"/>
    <cellStyle name="Comma_yrcao" xfId="608"/>
    <cellStyle name="Comma_YREND55" xfId="609"/>
    <cellStyle name="Comma_YREND57" xfId="610"/>
    <cellStyle name="Comma_YTDCUR" xfId="611"/>
    <cellStyle name="Comma_Yuma CE Strategic" xfId="612"/>
    <cellStyle name="Currency [0]_12matrix" xfId="613"/>
    <cellStyle name="Currency [0]_1995" xfId="614"/>
    <cellStyle name="Currency [0]_A" xfId="615"/>
    <cellStyle name="Currency [0]_A_dimon" xfId="616"/>
    <cellStyle name="Currency [0]_A_dimon_1" xfId="617"/>
    <cellStyle name="Currency [0]_A_dimon_1_BasePowerModel-2-7-00" xfId="618"/>
    <cellStyle name="Currency [0]_ACTUAL" xfId="619"/>
    <cellStyle name="Currency [0]_ACTUAL NA -OBU" xfId="620"/>
    <cellStyle name="Currency [0]_Actual vs." xfId="621"/>
    <cellStyle name="Currency [0]_algasdefault" xfId="622"/>
    <cellStyle name="Currency [0]_Alternative1" xfId="623"/>
    <cellStyle name="Currency [0]_Alternative1_1" xfId="624"/>
    <cellStyle name="Currency [0]_App E" xfId="625"/>
    <cellStyle name="Currency [0]_Apr" xfId="626"/>
    <cellStyle name="Currency [0]_Arapahoe" xfId="627"/>
    <cellStyle name="Currency [0]_Assumptions" xfId="628"/>
    <cellStyle name="Currency [0]_Assumptions_dimon" xfId="629"/>
    <cellStyle name="Currency [0]_Assumptions_summary" xfId="630"/>
    <cellStyle name="Currency [0]_B" xfId="631"/>
    <cellStyle name="Currency [0]_bahiadefault" xfId="632"/>
    <cellStyle name="Currency [0]_Book3" xfId="633"/>
    <cellStyle name="Currency [0]_BOP" xfId="634"/>
    <cellStyle name="Currency [0]_BOPBAL1" xfId="635"/>
    <cellStyle name="Currency [0]_BOPCBU" xfId="636"/>
    <cellStyle name="Currency [0]_BOPCBU (2)" xfId="637"/>
    <cellStyle name="Currency [0]_BOPCBU96" xfId="638"/>
    <cellStyle name="Currency [0]_BSAPPE.XLS" xfId="639"/>
    <cellStyle name="Currency [0]_Calculations" xfId="640"/>
    <cellStyle name="Currency [0]_Calculations (2)" xfId="641"/>
    <cellStyle name="Currency [0]_Calculations II" xfId="642"/>
    <cellStyle name="Currency [0]_Calculations III" xfId="643"/>
    <cellStyle name="Currency [0]_Calculations_1" xfId="644"/>
    <cellStyle name="Currency [0]_CAPEX" xfId="645"/>
    <cellStyle name="Currency [0]_CAPEX94" xfId="646"/>
    <cellStyle name="Currency [0]_CapInt" xfId="647"/>
    <cellStyle name="Currency [0]_Cardig GHS" xfId="648"/>
    <cellStyle name="Currency [0]_Cardig GHS_BasePowerModel-2-7-00" xfId="649"/>
    <cellStyle name="Currency [0]_Cash Flows" xfId="650"/>
    <cellStyle name="Currency [0]_Cashflow" xfId="651"/>
    <cellStyle name="Currency [0]_CBU BOX CHART V PLAN" xfId="652"/>
    <cellStyle name="Currency [0]_CCA" xfId="653"/>
    <cellStyle name="Currency [0]_CCOCPX" xfId="654"/>
    <cellStyle name="Currency [0]_CFMODEL" xfId="655"/>
    <cellStyle name="Currency [0]_CFTEST49" xfId="656"/>
    <cellStyle name="Currency [0]_CHANGES.XLS" xfId="657"/>
    <cellStyle name="Currency [0]_Charts" xfId="658"/>
    <cellStyle name="Currency [0]_Comm File" xfId="659"/>
    <cellStyle name="Currency [0]_coperdefault" xfId="660"/>
    <cellStyle name="Currency [0]_Corp method" xfId="661"/>
    <cellStyle name="Currency [0]_Cost Code" xfId="662"/>
    <cellStyle name="Currency [0]_CTCUR" xfId="663"/>
    <cellStyle name="Currency [0]_CUMPLTCH" xfId="664"/>
    <cellStyle name="Currency [0]_Curve_Economics" xfId="665"/>
    <cellStyle name="Currency [0]_DEFAULT" xfId="666"/>
    <cellStyle name="Currency [0]_DeskCurves" xfId="667"/>
    <cellStyle name="Currency [0]_dimon" xfId="668"/>
    <cellStyle name="Currency [0]_dimon_1" xfId="669"/>
    <cellStyle name="Currency [0]_dimon_2" xfId="670"/>
    <cellStyle name="Currency [0]_Dowell C1b" xfId="671"/>
    <cellStyle name="Currency [0]_Dowell-C1a" xfId="672"/>
    <cellStyle name="Currency [0]_E&amp;ONW1" xfId="673"/>
    <cellStyle name="Currency [0]_E&amp;ONW2" xfId="674"/>
    <cellStyle name="Currency [0]_E&amp;OOCPX" xfId="675"/>
    <cellStyle name="Currency [0]_emserdefault" xfId="676"/>
    <cellStyle name="Currency [0]_EVER1" xfId="677"/>
    <cellStyle name="Currency [0]_F&amp;COCPX" xfId="678"/>
    <cellStyle name="Currency [0]_FEBRUARY" xfId="679"/>
    <cellStyle name="Currency [0]_FF" xfId="680"/>
    <cellStyle name="Currency [0]_FP 20 A (1)" xfId="681"/>
    <cellStyle name="Currency [0]_FP 20 A (2)" xfId="682"/>
    <cellStyle name="Currency [0]_FP-20 (App. E)" xfId="683"/>
    <cellStyle name="Currency [0]_FP-20 (App.A) " xfId="684"/>
    <cellStyle name="Currency [0]_FP-20 (App.D)" xfId="685"/>
    <cellStyle name="Currency [0]_FP-20(App.B)" xfId="686"/>
    <cellStyle name="Currency [0]_FP-20(C1) (a)" xfId="687"/>
    <cellStyle name="Currency [0]_FP-20(C1) (a) (2)" xfId="688"/>
    <cellStyle name="Currency [0]_FP-20(C1) (b)" xfId="689"/>
    <cellStyle name="Currency [0]_FP-20(C1) (b) " xfId="690"/>
    <cellStyle name="Currency [0]_FP-20(C1) (b) (2)" xfId="691"/>
    <cellStyle name="Currency [0]_GASDATA1" xfId="692"/>
    <cellStyle name="Currency [0]_GASDATA1 (2)" xfId="693"/>
    <cellStyle name="Currency [0]_GCM" xfId="694"/>
    <cellStyle name="Currency [0]_GenAssum" xfId="695"/>
    <cellStyle name="Currency [0]_GenMod" xfId="696"/>
    <cellStyle name="Currency [0]_GP C1a" xfId="697"/>
    <cellStyle name="Currency [0]_GP C1b" xfId="698"/>
    <cellStyle name="Currency [0]_GP_EI_3" xfId="699"/>
    <cellStyle name="Currency [0]_GQ C1A" xfId="700"/>
    <cellStyle name="Currency [0]_GQ C1B" xfId="701"/>
    <cellStyle name="Currency [0]_H" xfId="702"/>
    <cellStyle name="Currency [0]_Inputs" xfId="703"/>
    <cellStyle name="Currency [0]_Int. Data Table" xfId="704"/>
    <cellStyle name="Currency [0]_IPM C1b" xfId="705"/>
    <cellStyle name="Currency [0]_IPMC1a" xfId="706"/>
    <cellStyle name="Currency [0]_IPP" xfId="707"/>
    <cellStyle name="Currency [0]_IS-Hold" xfId="708"/>
    <cellStyle name="Currency [0]_ITOCPX" xfId="709"/>
    <cellStyle name="Currency [0]_jancf" xfId="710"/>
    <cellStyle name="Currency [0]_JUNMTH55" xfId="711"/>
    <cellStyle name="Currency [0]_JUNMTH57" xfId="712"/>
    <cellStyle name="Currency [0]_JUNYTD55" xfId="713"/>
    <cellStyle name="Currency [0]_JUNYTD57" xfId="714"/>
    <cellStyle name="Currency [0]_laroux" xfId="715"/>
    <cellStyle name="Currency [0]_laroux_1" xfId="716"/>
    <cellStyle name="Currency [0]_laroux_1995" xfId="717"/>
    <cellStyle name="Currency [0]_laroux_1_dimon" xfId="718"/>
    <cellStyle name="Currency [0]_laroux_1_dimon_1" xfId="719"/>
    <cellStyle name="Currency [0]_laroux_1_dimon_2" xfId="720"/>
    <cellStyle name="Currency [0]_laroux_1_dimon_3" xfId="721"/>
    <cellStyle name="Currency [0]_laroux_1_dimon_3_BasePowerModel-2-7-00" xfId="722"/>
    <cellStyle name="Currency [0]_laroux_1_laroux" xfId="723"/>
    <cellStyle name="Currency [0]_laroux_1_laroux_1" xfId="724"/>
    <cellStyle name="Currency [0]_laroux_1_laroux_dimon" xfId="725"/>
    <cellStyle name="Currency [0]_laroux_1_Locas" xfId="726"/>
    <cellStyle name="Currency [0]_laroux_1_pldt" xfId="727"/>
    <cellStyle name="Currency [0]_laroux_1_PLDT_dimon" xfId="728"/>
    <cellStyle name="Currency [0]_laroux_1_VERA" xfId="729"/>
    <cellStyle name="Currency [0]_laroux_1_VERA_1" xfId="730"/>
    <cellStyle name="Currency [0]_laroux_1_VIRUS-EDY" xfId="731"/>
    <cellStyle name="Currency [0]_laroux_2" xfId="732"/>
    <cellStyle name="Currency [0]_laroux_2_dimon" xfId="733"/>
    <cellStyle name="Currency [0]_laroux_2_dimon_1" xfId="734"/>
    <cellStyle name="Currency [0]_laroux_2_dimon_1_BasePowerModel-2-7-00" xfId="735"/>
    <cellStyle name="Currency [0]_laroux_2_dimon_2" xfId="736"/>
    <cellStyle name="Currency [0]_laroux_2_dimon_3" xfId="737"/>
    <cellStyle name="Currency [0]_laroux_2_laroux" xfId="738"/>
    <cellStyle name="Currency [0]_laroux_2_laroux_BasePowerModel-2-7-00" xfId="739"/>
    <cellStyle name="Currency [0]_laroux_2_laroux_dimon" xfId="740"/>
    <cellStyle name="Currency [0]_laroux_2_laroux_dimon_BasePowerModel-2-7-00" xfId="741"/>
    <cellStyle name="Currency [0]_laroux_2_Locas" xfId="742"/>
    <cellStyle name="Currency [0]_laroux_2_Locas_BasePowerModel-2-7-00" xfId="743"/>
    <cellStyle name="Currency [0]_laroux_2_pldt" xfId="744"/>
    <cellStyle name="Currency [0]_laroux_2_PLDT_dimon" xfId="745"/>
    <cellStyle name="Currency [0]_laroux_2_PLDT_dimon_BasePowerModel-2-7-00" xfId="746"/>
    <cellStyle name="Currency [0]_laroux_2_VIRUS-EDY" xfId="747"/>
    <cellStyle name="Currency [0]_laroux_2_VIRUS-EDY_BasePowerModel-2-7-00" xfId="748"/>
    <cellStyle name="Currency [0]_laroux_3" xfId="749"/>
    <cellStyle name="Currency [0]_laroux_3_dimon" xfId="750"/>
    <cellStyle name="Currency [0]_laroux_3_dimon_1" xfId="751"/>
    <cellStyle name="Currency [0]_laroux_3_dimon_2" xfId="752"/>
    <cellStyle name="Currency [0]_laroux_3_dimon_3" xfId="753"/>
    <cellStyle name="Currency [0]_laroux_3_dimon_3_BasePowerModel-2-7-00" xfId="754"/>
    <cellStyle name="Currency [0]_laroux_4" xfId="755"/>
    <cellStyle name="Currency [0]_laroux_4_dimon" xfId="756"/>
    <cellStyle name="Currency [0]_laroux_4_dimon_1" xfId="757"/>
    <cellStyle name="Currency [0]_laroux_4_dimon_1_BasePowerModel-2-7-00" xfId="758"/>
    <cellStyle name="Currency [0]_laroux_5" xfId="759"/>
    <cellStyle name="Currency [0]_laroux_6" xfId="760"/>
    <cellStyle name="Currency [0]_laroux_7" xfId="761"/>
    <cellStyle name="Currency [0]_laroux_dimon" xfId="762"/>
    <cellStyle name="Currency [0]_laroux_dimon_1" xfId="763"/>
    <cellStyle name="Currency [0]_laroux_dimon_2" xfId="764"/>
    <cellStyle name="Currency [0]_laroux_dimon_2_BasePowerModel-2-7-00" xfId="765"/>
    <cellStyle name="Currency [0]_laroux_dimon_3" xfId="766"/>
    <cellStyle name="Currency [0]_laroux_laroux" xfId="767"/>
    <cellStyle name="Currency [0]_laroux_laroux_1" xfId="768"/>
    <cellStyle name="Currency [0]_laroux_laroux_1_dimon" xfId="769"/>
    <cellStyle name="Currency [0]_laroux_laroux_BasePowerModel-2-7-00" xfId="770"/>
    <cellStyle name="Currency [0]_laroux_laroux_dimon" xfId="771"/>
    <cellStyle name="Currency [0]_laroux_laroux_dimon_BasePowerModel-2-7-00" xfId="772"/>
    <cellStyle name="Currency [0]_laroux_Locas" xfId="773"/>
    <cellStyle name="Currency [0]_laroux_MATERAL2" xfId="774"/>
    <cellStyle name="Currency [0]_laroux_MATERAL2_dimon" xfId="775"/>
    <cellStyle name="Currency [0]_laroux_MATERAL2_dimon_1" xfId="776"/>
    <cellStyle name="Currency [0]_laroux_MATERAL2_dimon_1_BasePowerModel-2-7-00" xfId="777"/>
    <cellStyle name="Currency [0]_laroux_MATERAL2_laroux" xfId="778"/>
    <cellStyle name="Currency [0]_laroux_MATERAL2_laroux_BasePowerModel-2-7-00" xfId="779"/>
    <cellStyle name="Currency [0]_laroux_MATERAL2_laroux_dimon" xfId="780"/>
    <cellStyle name="Currency [0]_laroux_MATERAL2_laroux_dimon_BasePowerModel-2-7-00" xfId="781"/>
    <cellStyle name="Currency [0]_laroux_MATERAL2_pldt" xfId="782"/>
    <cellStyle name="Currency [0]_laroux_MATERAL2_VERA" xfId="783"/>
    <cellStyle name="Currency [0]_laroux_MATERAL2_VERA_BasePowerModel-2-7-00" xfId="784"/>
    <cellStyle name="Currency [0]_laroux_MATERAL2_VIRUS-EDY" xfId="785"/>
    <cellStyle name="Currency [0]_laroux_MATERAL2_VIRUS-EDY_BasePowerModel-2-7-00" xfId="786"/>
    <cellStyle name="Currency [0]_laroux_mud plant bolted" xfId="787"/>
    <cellStyle name="Currency [0]_laroux_mud plant bolted_dimon" xfId="788"/>
    <cellStyle name="Currency [0]_laroux_mud plant bolted_dimon_1" xfId="789"/>
    <cellStyle name="Currency [0]_laroux_pldt" xfId="790"/>
    <cellStyle name="Currency [0]_laroux_pldt_1" xfId="791"/>
    <cellStyle name="Currency [0]_laroux_VERA" xfId="792"/>
    <cellStyle name="Currency [0]_laroux_VERA_1" xfId="793"/>
    <cellStyle name="Currency [0]_laroux_VIRUS-EDY" xfId="794"/>
    <cellStyle name="Currency [0]_List" xfId="795"/>
    <cellStyle name="Currency [0]_MATERAL2" xfId="796"/>
    <cellStyle name="Currency [0]_MATERAL2_dimon" xfId="797"/>
    <cellStyle name="Currency [0]_MATERAL2_dimon_1" xfId="798"/>
    <cellStyle name="Currency [0]_MKGOCPX" xfId="799"/>
    <cellStyle name="Currency [0]_MOBCPX" xfId="800"/>
    <cellStyle name="Currency [0]_Module1" xfId="801"/>
    <cellStyle name="Currency [0]_mud plant bolted" xfId="802"/>
    <cellStyle name="Currency [0]_mud plant bolted_dimon" xfId="803"/>
    <cellStyle name="Currency [0]_mud plant bolted_dimon_1" xfId="804"/>
    <cellStyle name="Currency [0]_mud plant bolted_dimon_1_BasePowerModel-2-7-00" xfId="805"/>
    <cellStyle name="Currency [0]_mud plant bolted_laroux" xfId="806"/>
    <cellStyle name="Currency [0]_mud plant bolted_laroux_BasePowerModel-2-7-00" xfId="807"/>
    <cellStyle name="Currency [0]_mud plant bolted_laroux_dimon" xfId="808"/>
    <cellStyle name="Currency [0]_mud plant bolted_laroux_dimon_BasePowerModel-2-7-00" xfId="809"/>
    <cellStyle name="Currency [0]_mud plant bolted_pldt" xfId="810"/>
    <cellStyle name="Currency [0]_mud plant bolted_VERA" xfId="811"/>
    <cellStyle name="Currency [0]_mud plant bolted_VERA_BasePowerModel-2-7-00" xfId="812"/>
    <cellStyle name="Currency [0]_mud plant bolted_VIRUS-EDY" xfId="813"/>
    <cellStyle name="Currency [0]_mud plant bolted_VIRUS-EDY_BasePowerModel-2-7-00" xfId="814"/>
    <cellStyle name="Currency [0]_NA WITHOUT GOV'T &amp; PNX" xfId="815"/>
    <cellStyle name="Currency [0]_NAOBU10" xfId="816"/>
    <cellStyle name="Currency [0]_NAT ACCT" xfId="817"/>
    <cellStyle name="Currency [0]_NSACTUAL.XLS" xfId="818"/>
    <cellStyle name="Currency [0]_NX00" xfId="819"/>
    <cellStyle name="Currency [0]_Odner" xfId="820"/>
    <cellStyle name="Currency [0]_Odner (2)" xfId="821"/>
    <cellStyle name="Currency [0]_Odner (3)" xfId="822"/>
    <cellStyle name="Currency [0]_OFFDATA1" xfId="823"/>
    <cellStyle name="Currency [0]_OFFDATA1 (2)" xfId="824"/>
    <cellStyle name="Currency [0]_Operations" xfId="825"/>
    <cellStyle name="Currency [0]_opsmacro" xfId="826"/>
    <cellStyle name="Currency [0]_OSMOCPX" xfId="827"/>
    <cellStyle name="Currency [0]_Other Months" xfId="828"/>
    <cellStyle name="Currency [0]_Other Months_BasePowerModel-2-7-00" xfId="829"/>
    <cellStyle name="Currency [0]_Outlook" xfId="830"/>
    <cellStyle name="Currency [0]_pbdefault" xfId="831"/>
    <cellStyle name="Currency [0]_percentages" xfId="832"/>
    <cellStyle name="Currency [0]_PERSONAL" xfId="833"/>
    <cellStyle name="Currency [0]_PERSONAL_BasePowerModel-2-7-00" xfId="834"/>
    <cellStyle name="Currency [0]_PGMKOCPX" xfId="835"/>
    <cellStyle name="Currency [0]_PGNW1" xfId="836"/>
    <cellStyle name="Currency [0]_PGNW2" xfId="837"/>
    <cellStyle name="Currency [0]_PGNWOCPX" xfId="838"/>
    <cellStyle name="Currency [0]_Pink" xfId="839"/>
    <cellStyle name="Currency [0]_Pink_BasePowerModel-2-7-00" xfId="840"/>
    <cellStyle name="Currency [0]_PKDATA1" xfId="841"/>
    <cellStyle name="Currency [0]_PKDATA1 (2)" xfId="842"/>
    <cellStyle name="Currency [0]_Plan" xfId="843"/>
    <cellStyle name="Currency [0]_PLANT" xfId="844"/>
    <cellStyle name="Currency [0]_PLDT" xfId="845"/>
    <cellStyle name="Currency [0]_pldt_1" xfId="846"/>
    <cellStyle name="Currency [0]_PLDT_1_dimon" xfId="847"/>
    <cellStyle name="Currency [0]_pldt_1_dimon_1" xfId="848"/>
    <cellStyle name="Currency [0]_pldt_1_dimon_1_BasePowerModel-2-7-00" xfId="849"/>
    <cellStyle name="Currency [0]_pldt_2" xfId="850"/>
    <cellStyle name="Currency [0]_pldt_Calculations" xfId="851"/>
    <cellStyle name="Currency [0]_PLDT_dimon" xfId="852"/>
    <cellStyle name="Currency [0]_pldt_dimon_1" xfId="853"/>
    <cellStyle name="Currency [0]_priccurv" xfId="854"/>
    <cellStyle name="Currency [0]_PriceCurve" xfId="855"/>
    <cellStyle name="Currency [0]_PriceCurve_1" xfId="856"/>
    <cellStyle name="Currency [0]_PROCDS&amp;G" xfId="857"/>
    <cellStyle name="Currency [0]_PROFILE4" xfId="858"/>
    <cellStyle name="Currency [0]_Projects" xfId="859"/>
    <cellStyle name="Currency [0]_Quarter End Months" xfId="860"/>
    <cellStyle name="Currency [0]_Quarter End Months_BasePowerModel-2-7-00" xfId="861"/>
    <cellStyle name="Currency [0]_r1" xfId="862"/>
    <cellStyle name="Currency [0]_RFI" xfId="863"/>
    <cellStyle name="Currency [0]_RFI_1" xfId="864"/>
    <cellStyle name="Currency [0]_RFI_BasePowerModel-2-7-00" xfId="865"/>
    <cellStyle name="Currency [0]_Sales Order" xfId="866"/>
    <cellStyle name="Currency [0]_SATOCPX" xfId="867"/>
    <cellStyle name="Currency [0]_ScreeningModel" xfId="868"/>
    <cellStyle name="Currency [0]_SELECT" xfId="869"/>
    <cellStyle name="Currency [0]_SHEET" xfId="870"/>
    <cellStyle name="Currency [0]_Sheet1" xfId="871"/>
    <cellStyle name="Currency [0]_Sheet1 (2)" xfId="872"/>
    <cellStyle name="Currency [0]_Sheet1 (2)_BasePowerModel-2-7-00" xfId="873"/>
    <cellStyle name="Currency [0]_Sheet1_dimon" xfId="874"/>
    <cellStyle name="Currency [0]_Sheet1_dimon_BasePowerModel-2-7-00" xfId="875"/>
    <cellStyle name="Currency [0]_SHENREPT" xfId="876"/>
    <cellStyle name="Currency [0]_Snr. CO" xfId="877"/>
    <cellStyle name="Currency [0]_sprint contr" xfId="878"/>
    <cellStyle name="Currency [0]_Subcont File" xfId="879"/>
    <cellStyle name="Currency [0]_SUMMARY" xfId="880"/>
    <cellStyle name="Currency [0]_Summary Info" xfId="881"/>
    <cellStyle name="Currency [0]_SUMPAGE" xfId="882"/>
    <cellStyle name="Currency [0]_Template" xfId="883"/>
    <cellStyle name="Currency [0]_TMSNW1" xfId="884"/>
    <cellStyle name="Currency [0]_TMSNW2" xfId="885"/>
    <cellStyle name="Currency [0]_TMSOCPX" xfId="886"/>
    <cellStyle name="Currency [0]_TOTAL MTH" xfId="887"/>
    <cellStyle name="Currency [0]_TOTAL YTD" xfId="888"/>
    <cellStyle name="Currency [0]_TRANSDSC.XLS" xfId="889"/>
    <cellStyle name="Currency [0]_TRANSFXA.XLS" xfId="890"/>
    <cellStyle name="Currency [0]_TRANSFXA.XLS_1" xfId="891"/>
    <cellStyle name="Currency [0]_TRANSIME.XLS" xfId="892"/>
    <cellStyle name="Currency [0]_TRANSIME.XLS_TRANSDSC.XLS" xfId="893"/>
    <cellStyle name="Currency [0]_TRANSIME.XLS_TRANSFXA.XLS" xfId="894"/>
    <cellStyle name="Currency [0]_VERA" xfId="895"/>
    <cellStyle name="Currency [0]_VIRUS-EDY" xfId="896"/>
    <cellStyle name="Currency [0]_VIRUS-EDY_1" xfId="897"/>
    <cellStyle name="Currency [0]_VIRUS-EDY_BasePowerModel-2-7-00" xfId="898"/>
    <cellStyle name="Currency [0]_White" xfId="899"/>
    <cellStyle name="Currency [0]_White_BasePowerModel-2-7-00" xfId="900"/>
    <cellStyle name="Currency [0]_WO Var. &amp; Tot. Exp." xfId="901"/>
    <cellStyle name="Currency [0]_WSP" xfId="902"/>
    <cellStyle name="Currency [0]_yrcao" xfId="903"/>
    <cellStyle name="Currency [0]_YREND55" xfId="904"/>
    <cellStyle name="Currency [0]_YREND57" xfId="905"/>
    <cellStyle name="Currency [0]_YTDCUR" xfId="906"/>
    <cellStyle name="Currency_12matrix" xfId="907"/>
    <cellStyle name="Currency_1995" xfId="908"/>
    <cellStyle name="Currency_A" xfId="909"/>
    <cellStyle name="Currency_A_dimon" xfId="910"/>
    <cellStyle name="Currency_A_dimon_1" xfId="911"/>
    <cellStyle name="Currency_ACTUAL" xfId="912"/>
    <cellStyle name="Currency_ACTUAL NA -OBU" xfId="913"/>
    <cellStyle name="Currency_Actual vs." xfId="914"/>
    <cellStyle name="Currency_algasdefault" xfId="915"/>
    <cellStyle name="Currency_algasdefault_1" xfId="916"/>
    <cellStyle name="Currency_Alternative1" xfId="917"/>
    <cellStyle name="Currency_Alternative1_1" xfId="918"/>
    <cellStyle name="Currency_App E" xfId="919"/>
    <cellStyle name="Currency_Apr" xfId="920"/>
    <cellStyle name="Currency_Arapahoe" xfId="921"/>
    <cellStyle name="Currency_Assumptions" xfId="922"/>
    <cellStyle name="Currency_Assumptions_dimon" xfId="923"/>
    <cellStyle name="Currency_Assumptions_summary" xfId="924"/>
    <cellStyle name="Currency_B" xfId="925"/>
    <cellStyle name="Currency_bahiadefault" xfId="926"/>
    <cellStyle name="Currency_bahiadefault_1" xfId="927"/>
    <cellStyle name="Currency_BIGOUT" xfId="928"/>
    <cellStyle name="Currency_Book3" xfId="929"/>
    <cellStyle name="Currency_BOP" xfId="930"/>
    <cellStyle name="Currency_BOPBAL1" xfId="931"/>
    <cellStyle name="Currency_BOPCBU" xfId="932"/>
    <cellStyle name="Currency_BOPCBU (2)" xfId="933"/>
    <cellStyle name="Currency_BOPCBU96" xfId="934"/>
    <cellStyle name="Currency_BSAPPE.XLS" xfId="935"/>
    <cellStyle name="Currency_Calculations" xfId="936"/>
    <cellStyle name="Currency_Calculations (2)" xfId="937"/>
    <cellStyle name="Currency_Calculations II" xfId="938"/>
    <cellStyle name="Currency_Calculations III" xfId="939"/>
    <cellStyle name="Currency_Calculations_1" xfId="940"/>
    <cellStyle name="Currency_CAPEX" xfId="941"/>
    <cellStyle name="Currency_CAPEX94" xfId="942"/>
    <cellStyle name="Currency_CapInt" xfId="943"/>
    <cellStyle name="Currency_Cardig GHS" xfId="944"/>
    <cellStyle name="Currency_Cash Flows" xfId="945"/>
    <cellStyle name="Currency_Cashflow" xfId="946"/>
    <cellStyle name="Currency_CBU BOX CHART V PLAN" xfId="947"/>
    <cellStyle name="Currency_CCA" xfId="948"/>
    <cellStyle name="Currency_CCOCPX" xfId="949"/>
    <cellStyle name="Currency_CFMODEL" xfId="950"/>
    <cellStyle name="Currency_CFtest3" xfId="951"/>
    <cellStyle name="Currency_CFTEST49" xfId="952"/>
    <cellStyle name="Currency_CHANGES.XLS" xfId="953"/>
    <cellStyle name="Currency_Charts" xfId="954"/>
    <cellStyle name="Currency_chase1026" xfId="955"/>
    <cellStyle name="Currency_Comm File" xfId="956"/>
    <cellStyle name="Currency_coperdefault" xfId="957"/>
    <cellStyle name="Currency_coperdefault_1" xfId="958"/>
    <cellStyle name="Currency_Corp method" xfId="959"/>
    <cellStyle name="Currency_Cost Code" xfId="960"/>
    <cellStyle name="Currency_CTCUR" xfId="961"/>
    <cellStyle name="Currency_CUMPLTCH" xfId="962"/>
    <cellStyle name="Currency_Curve_Economics" xfId="963"/>
    <cellStyle name="Currency_DEFAULT" xfId="964"/>
    <cellStyle name="Currency_DeskCurves" xfId="965"/>
    <cellStyle name="Currency_dimon" xfId="966"/>
    <cellStyle name="Currency_dimon_1" xfId="967"/>
    <cellStyle name="Currency_dimon_2" xfId="968"/>
    <cellStyle name="Currency_Dowell C1b" xfId="969"/>
    <cellStyle name="Currency_Dowell-C1a" xfId="970"/>
    <cellStyle name="Currency_E&amp;ONW1" xfId="971"/>
    <cellStyle name="Currency_E&amp;ONW2" xfId="972"/>
    <cellStyle name="Currency_E&amp;OOCPX" xfId="973"/>
    <cellStyle name="Currency_emserdefault" xfId="974"/>
    <cellStyle name="Currency_emserdefault_1" xfId="975"/>
    <cellStyle name="Currency_EVER1" xfId="976"/>
    <cellStyle name="Currency_F&amp;COCPX" xfId="977"/>
    <cellStyle name="Currency_FEBRUARY" xfId="978"/>
    <cellStyle name="Currency_FF" xfId="979"/>
    <cellStyle name="Currency_FP 20 A (1)" xfId="980"/>
    <cellStyle name="Currency_FP 20 A (2)" xfId="981"/>
    <cellStyle name="Currency_FP-20 (App. E)" xfId="982"/>
    <cellStyle name="Currency_FP-20 (App.A) " xfId="983"/>
    <cellStyle name="Currency_FP-20 (App.D)" xfId="984"/>
    <cellStyle name="Currency_FP-20(App.B)" xfId="985"/>
    <cellStyle name="Currency_FP-20(C1) (a)" xfId="986"/>
    <cellStyle name="Currency_FP-20(C1) (a) (2)" xfId="987"/>
    <cellStyle name="Currency_FP-20(C1) (b)" xfId="988"/>
    <cellStyle name="Currency_FP-20(C1) (b) " xfId="989"/>
    <cellStyle name="Currency_FP-20(C1) (b) (2)" xfId="990"/>
    <cellStyle name="Currency_GASDATA1" xfId="991"/>
    <cellStyle name="Currency_GASDATA1 (2)" xfId="992"/>
    <cellStyle name="Currency_GCM" xfId="993"/>
    <cellStyle name="Currency_GenAssum" xfId="994"/>
    <cellStyle name="Currency_GenMod" xfId="995"/>
    <cellStyle name="Currency_GP C1a" xfId="996"/>
    <cellStyle name="Currency_GP C1b" xfId="997"/>
    <cellStyle name="Currency_GP_EI_3" xfId="998"/>
    <cellStyle name="Currency_GQ C1A" xfId="999"/>
    <cellStyle name="Currency_GQ C1B" xfId="1000"/>
    <cellStyle name="Currency_H" xfId="1001"/>
    <cellStyle name="Currency_Inputs" xfId="1002"/>
    <cellStyle name="Currency_Int. Data Table" xfId="1003"/>
    <cellStyle name="Currency_IPM C1b" xfId="1004"/>
    <cellStyle name="Currency_IPMC1a" xfId="1005"/>
    <cellStyle name="Currency_IPP" xfId="1006"/>
    <cellStyle name="Currency_IS-Hold" xfId="1007"/>
    <cellStyle name="Currency_ITOCPX" xfId="1008"/>
    <cellStyle name="Currency_jancf" xfId="1009"/>
    <cellStyle name="Currency_JUNMTH55" xfId="1010"/>
    <cellStyle name="Currency_JUNMTH57" xfId="1011"/>
    <cellStyle name="Currency_JUNYTD55" xfId="1012"/>
    <cellStyle name="Currency_JUNYTD57" xfId="1013"/>
    <cellStyle name="Currency_laroux" xfId="1014"/>
    <cellStyle name="Currency_laroux_1" xfId="1015"/>
    <cellStyle name="Currency_laroux_1995" xfId="1016"/>
    <cellStyle name="Currency_laroux_1_dimon" xfId="1017"/>
    <cellStyle name="Currency_laroux_1_dimon_1" xfId="1018"/>
    <cellStyle name="Currency_laroux_1_dimon_2" xfId="1019"/>
    <cellStyle name="Currency_laroux_1_dimon_3" xfId="1020"/>
    <cellStyle name="Currency_laroux_1_laroux" xfId="1021"/>
    <cellStyle name="Currency_laroux_1_laroux_1" xfId="1022"/>
    <cellStyle name="Currency_laroux_1_laroux_dimon" xfId="1023"/>
    <cellStyle name="Currency_laroux_1_Locas" xfId="1024"/>
    <cellStyle name="Currency_laroux_1_pldt" xfId="1025"/>
    <cellStyle name="Currency_laroux_1_PLDT_dimon" xfId="1026"/>
    <cellStyle name="Currency_laroux_1_VERA" xfId="1027"/>
    <cellStyle name="Currency_laroux_1_VERA_1" xfId="1028"/>
    <cellStyle name="Currency_laroux_1_VIRUS-EDY" xfId="1029"/>
    <cellStyle name="Currency_laroux_2" xfId="1030"/>
    <cellStyle name="Currency_laroux_2_dimon" xfId="1031"/>
    <cellStyle name="Currency_laroux_2_dimon_1" xfId="1032"/>
    <cellStyle name="Currency_laroux_2_dimon_2" xfId="1033"/>
    <cellStyle name="Currency_laroux_2_dimon_3" xfId="1034"/>
    <cellStyle name="Currency_laroux_2_laroux" xfId="1035"/>
    <cellStyle name="Currency_laroux_2_laroux_dimon" xfId="1036"/>
    <cellStyle name="Currency_laroux_2_Locas" xfId="1037"/>
    <cellStyle name="Currency_laroux_2_pldt" xfId="1038"/>
    <cellStyle name="Currency_laroux_2_PLDT_dimon" xfId="1039"/>
    <cellStyle name="Currency_laroux_2_VIRUS-EDY" xfId="1040"/>
    <cellStyle name="Currency_laroux_3" xfId="1041"/>
    <cellStyle name="Currency_laroux_3_dimon" xfId="1042"/>
    <cellStyle name="Currency_laroux_3_dimon_1" xfId="1043"/>
    <cellStyle name="Currency_laroux_3_dimon_2" xfId="1044"/>
    <cellStyle name="Currency_laroux_3_dimon_3" xfId="1045"/>
    <cellStyle name="Currency_laroux_4" xfId="1046"/>
    <cellStyle name="Currency_laroux_4_dimon" xfId="1047"/>
    <cellStyle name="Currency_laroux_4_dimon_1" xfId="1048"/>
    <cellStyle name="Currency_laroux_5" xfId="1049"/>
    <cellStyle name="Currency_laroux_6" xfId="1050"/>
    <cellStyle name="Currency_laroux_7" xfId="1051"/>
    <cellStyle name="Currency_laroux_8" xfId="1052"/>
    <cellStyle name="Currency_laroux_dimon" xfId="1053"/>
    <cellStyle name="Currency_laroux_dimon_1" xfId="1054"/>
    <cellStyle name="Currency_laroux_dimon_2" xfId="1055"/>
    <cellStyle name="Currency_laroux_dimon_3" xfId="1056"/>
    <cellStyle name="Currency_laroux_laroux" xfId="1057"/>
    <cellStyle name="Currency_laroux_laroux_1" xfId="1058"/>
    <cellStyle name="Currency_laroux_laroux_1_dimon" xfId="1059"/>
    <cellStyle name="Currency_laroux_laroux_dimon" xfId="1060"/>
    <cellStyle name="Currency_laroux_Locas" xfId="1061"/>
    <cellStyle name="Currency_laroux_pldt" xfId="1062"/>
    <cellStyle name="Currency_laroux_pldt_1" xfId="1063"/>
    <cellStyle name="Currency_laroux_VERA" xfId="1064"/>
    <cellStyle name="Currency_laroux_VERA_1" xfId="1065"/>
    <cellStyle name="Currency_laroux_VIRUS-EDY" xfId="1066"/>
    <cellStyle name="Currency_List" xfId="1067"/>
    <cellStyle name="Currency_MATERAL2" xfId="1068"/>
    <cellStyle name="Currency_MATERAL2_dimon" xfId="1069"/>
    <cellStyle name="Currency_MATERAL2_dimon_1" xfId="1070"/>
    <cellStyle name="Currency_MKGOCPX" xfId="1071"/>
    <cellStyle name="Currency_MOBCPX" xfId="1072"/>
    <cellStyle name="Currency_Module1" xfId="1073"/>
    <cellStyle name="Currency_mud plant bolted" xfId="1074"/>
    <cellStyle name="Currency_mud plant bolted_dimon" xfId="1075"/>
    <cellStyle name="Currency_mud plant bolted_dimon_1" xfId="1076"/>
    <cellStyle name="Currency_mud plant bolted_PLDT" xfId="1077"/>
    <cellStyle name="Currency_mud plant bolted_VERA" xfId="1078"/>
    <cellStyle name="Currency_mud plant bolted_VERA_1" xfId="1079"/>
    <cellStyle name="Currency_NA WITHOUT GOV'T &amp; PNX" xfId="1080"/>
    <cellStyle name="Currency_NAOBU10" xfId="1081"/>
    <cellStyle name="Currency_NAT ACCT" xfId="1082"/>
    <cellStyle name="Currency_NSACTUAL.XLS" xfId="1083"/>
    <cellStyle name="Currency_NX00" xfId="1084"/>
    <cellStyle name="Currency_Odner" xfId="1085"/>
    <cellStyle name="Currency_Odner (2)" xfId="1086"/>
    <cellStyle name="Currency_Odner (3)" xfId="1087"/>
    <cellStyle name="Currency_OFFDATA1" xfId="1088"/>
    <cellStyle name="Currency_OFFDATA1 (2)" xfId="1089"/>
    <cellStyle name="Currency_Operations" xfId="1090"/>
    <cellStyle name="Currency_opsmacro" xfId="1091"/>
    <cellStyle name="Currency_OSMOCPX" xfId="1092"/>
    <cellStyle name="Currency_Other Months" xfId="1093"/>
    <cellStyle name="Currency_Outlook" xfId="1094"/>
    <cellStyle name="Currency_pbdefault" xfId="1095"/>
    <cellStyle name="Currency_pbdefault_1" xfId="1096"/>
    <cellStyle name="Currency_percentages" xfId="1097"/>
    <cellStyle name="Currency_PERSONAL" xfId="1098"/>
    <cellStyle name="Currency_PGMKOCPX" xfId="1099"/>
    <cellStyle name="Currency_PGNW1" xfId="1100"/>
    <cellStyle name="Currency_PGNW2" xfId="1101"/>
    <cellStyle name="Currency_PGNWOCPX" xfId="1102"/>
    <cellStyle name="Currency_Pink" xfId="1103"/>
    <cellStyle name="Currency_PKDATA1" xfId="1104"/>
    <cellStyle name="Currency_PKDATA1 (2)" xfId="1105"/>
    <cellStyle name="Currency_Plan" xfId="1106"/>
    <cellStyle name="Currency_PLANT" xfId="1107"/>
    <cellStyle name="Currency_PLDT" xfId="1108"/>
    <cellStyle name="Currency_pldt_1" xfId="1109"/>
    <cellStyle name="Currency_PLDT_1_dimon" xfId="1110"/>
    <cellStyle name="Currency_pldt_1_dimon_1" xfId="1111"/>
    <cellStyle name="Currency_pldt_2" xfId="1112"/>
    <cellStyle name="Currency_pldt_Calculations" xfId="1113"/>
    <cellStyle name="Currency_PLDT_dimon" xfId="1114"/>
    <cellStyle name="Currency_pldt_dimon_1" xfId="1115"/>
    <cellStyle name="Currency_priccurv" xfId="1116"/>
    <cellStyle name="Currency_PriceCurve" xfId="1117"/>
    <cellStyle name="Currency_PriceCurve_1" xfId="1118"/>
    <cellStyle name="Currency_PROCDS&amp;G" xfId="1119"/>
    <cellStyle name="Currency_PROFILE4" xfId="1120"/>
    <cellStyle name="Currency_Projects" xfId="1121"/>
    <cellStyle name="Currency_Quarter End Months" xfId="1122"/>
    <cellStyle name="Currency_r1" xfId="1123"/>
    <cellStyle name="Currency_RFI" xfId="1124"/>
    <cellStyle name="Currency_RFI_1" xfId="1125"/>
    <cellStyle name="Currency_Sales Order" xfId="1126"/>
    <cellStyle name="Currency_Salton Sea 4" xfId="1127"/>
    <cellStyle name="Currency_SATOCPX" xfId="1128"/>
    <cellStyle name="Currency_ScreeningModel" xfId="1129"/>
    <cellStyle name="Currency_SELECT" xfId="1130"/>
    <cellStyle name="Currency_SHEET" xfId="1131"/>
    <cellStyle name="Currency_Sheet1" xfId="1132"/>
    <cellStyle name="Currency_Sheet1 (2)" xfId="1133"/>
    <cellStyle name="Currency_Sheet1_dimon" xfId="1134"/>
    <cellStyle name="Currency_SHENREPT" xfId="1135"/>
    <cellStyle name="Currency_Snr. CO" xfId="1136"/>
    <cellStyle name="Currency_sprint contr" xfId="1137"/>
    <cellStyle name="Currency_Subcont File" xfId="1138"/>
    <cellStyle name="Currency_SUMMARY" xfId="1139"/>
    <cellStyle name="Currency_Summary Info" xfId="1140"/>
    <cellStyle name="Currency_SUMPAGE" xfId="1141"/>
    <cellStyle name="Currency_Template" xfId="1142"/>
    <cellStyle name="Currency_TMSNW1" xfId="1143"/>
    <cellStyle name="Currency_TMSNW2" xfId="1144"/>
    <cellStyle name="Currency_TMSOCPX" xfId="1145"/>
    <cellStyle name="Currency_TOTAL MTH" xfId="1146"/>
    <cellStyle name="Currency_TOTAL YTD" xfId="1147"/>
    <cellStyle name="Currency_TRANSDSC.XLS" xfId="1148"/>
    <cellStyle name="Currency_TRANSFXA.XLS" xfId="1149"/>
    <cellStyle name="Currency_TRANSFXA.XLS_1" xfId="1150"/>
    <cellStyle name="Currency_TRANSIME.XLS" xfId="1151"/>
    <cellStyle name="Currency_TRANSIME.XLS_TRANSDSC.XLS" xfId="1152"/>
    <cellStyle name="Currency_TRANSIME.XLS_TRANSFXA.XLS" xfId="1153"/>
    <cellStyle name="Currency_VERA" xfId="1154"/>
    <cellStyle name="Currency_VIRUS-EDY" xfId="1155"/>
    <cellStyle name="Currency_VIRUS-EDY_1" xfId="1156"/>
    <cellStyle name="Currency_White" xfId="1157"/>
    <cellStyle name="Currency_WO Var. &amp; Tot. Exp." xfId="1158"/>
    <cellStyle name="Currency_WSP" xfId="1159"/>
    <cellStyle name="Currency_yrcao" xfId="1160"/>
    <cellStyle name="Currency_YREND55" xfId="1161"/>
    <cellStyle name="Currency_YREND57" xfId="1162"/>
    <cellStyle name="Currency_YTDCUR" xfId="1163"/>
    <cellStyle name="Currency_Yuma CE Strategic" xfId="1164"/>
    <cellStyle name="Date" xfId="1165"/>
    <cellStyle name="Dezimal [0]_Compiling Utility Macros" xfId="1166"/>
    <cellStyle name="Dezimal [0]_FixerSetupDlg" xfId="1167"/>
    <cellStyle name="Dezimal [0]_TemplateInformation" xfId="1168"/>
    <cellStyle name="Dezimal_Compiling Utility Macros" xfId="1169"/>
    <cellStyle name="Dezimal_FixerSetupDlg" xfId="1170"/>
    <cellStyle name="Dezimal_TemplateInformation" xfId="1171"/>
    <cellStyle name="Fixed" xfId="1172"/>
    <cellStyle name="Grey" xfId="1173"/>
    <cellStyle name="HEADER" xfId="1174"/>
    <cellStyle name="Heading 1" xfId="1175"/>
    <cellStyle name="Heading2" xfId="1176"/>
    <cellStyle name="HIGHLIGHT" xfId="1177"/>
    <cellStyle name="Hyperlink_dimon" xfId="1178"/>
    <cellStyle name="Input [yellow]" xfId="1179"/>
    <cellStyle name="no dec" xfId="1180"/>
    <cellStyle name="Normal - Style1" xfId="1181"/>
    <cellStyle name="Normal - Style1_dimon" xfId="1182"/>
    <cellStyle name="Normal_03_06_98 list _ecm deals 030998 excel95" xfId="1183"/>
    <cellStyle name="Normal_12matrix" xfId="1184"/>
    <cellStyle name="Normal_20196" xfId="1185"/>
    <cellStyle name="Normal_4018fin" xfId="1186"/>
    <cellStyle name="Normal_4021fin" xfId="1187"/>
    <cellStyle name="Normal_95CHART" xfId="1188"/>
    <cellStyle name="Normal_A" xfId="1189"/>
    <cellStyle name="Normal_A (2)" xfId="1190"/>
    <cellStyle name="Normal_A_dimon" xfId="1191"/>
    <cellStyle name="Normal_A_dimon_1" xfId="1192"/>
    <cellStyle name="Normal_A_PriceCurve" xfId="1193"/>
    <cellStyle name="Normal_A_VERA" xfId="1194"/>
    <cellStyle name="Normal_ACTUAL" xfId="1195"/>
    <cellStyle name="Normal_ACTUAL NA -OBU" xfId="1196"/>
    <cellStyle name="Normal_Actual vs." xfId="1197"/>
    <cellStyle name="Normal_ACTUAL_1" xfId="1198"/>
    <cellStyle name="Normal_ACTUAL_NA WITHOUT GOV'T &amp; PNX" xfId="1199"/>
    <cellStyle name="Normal_algasdefault" xfId="1200"/>
    <cellStyle name="Normal_algasdefault_1" xfId="1201"/>
    <cellStyle name="Normal_Alternative1" xfId="1202"/>
    <cellStyle name="Normal_Alternative1_1" xfId="1203"/>
    <cellStyle name="Normal_AOPS" xfId="1204"/>
    <cellStyle name="Normal_App E" xfId="1205"/>
    <cellStyle name="Normal_APR" xfId="1206"/>
    <cellStyle name="Normal_APR_laroux" xfId="1207"/>
    <cellStyle name="Normal_Apr_pldt" xfId="1208"/>
    <cellStyle name="Normal_Arapahoe" xfId="1209"/>
    <cellStyle name="Normal_Assumptions" xfId="1210"/>
    <cellStyle name="Normal_Assumptions_dimon" xfId="1211"/>
    <cellStyle name="Normal_Assumptions_summary" xfId="1212"/>
    <cellStyle name="Normal_B" xfId="1213"/>
    <cellStyle name="Normal_bahiadefault" xfId="1214"/>
    <cellStyle name="Normal_bahiadefault_1" xfId="1215"/>
    <cellStyle name="Normal_BIGOUT" xfId="1216"/>
    <cellStyle name="Normal_Book Depr" xfId="1217"/>
    <cellStyle name="Normal_Book3" xfId="1218"/>
    <cellStyle name="Normal_Book3_dimon" xfId="1219"/>
    <cellStyle name="Normal_BOP" xfId="1220"/>
    <cellStyle name="Normal_BOPBAL1" xfId="1221"/>
    <cellStyle name="Normal_BOPCBU" xfId="1222"/>
    <cellStyle name="Normal_BOPCBU (2)" xfId="1223"/>
    <cellStyle name="Normal_BOPCBU96" xfId="1224"/>
    <cellStyle name="Normal_BREPAIR" xfId="1225"/>
    <cellStyle name="Normal_BSAPPE.XLS" xfId="1226"/>
    <cellStyle name="Normal_BUDGET" xfId="1227"/>
    <cellStyle name="Normal_C-Cap intensity" xfId="1228"/>
    <cellStyle name="Normal_C-Capex%rev" xfId="1229"/>
    <cellStyle name="Normal_C-Line per Staff" xfId="1230"/>
    <cellStyle name="Normal_C-lines distribution" xfId="1231"/>
    <cellStyle name="Normal_C-Orig PLDT lines" xfId="1232"/>
    <cellStyle name="Normal_C-Ret on Rev" xfId="1233"/>
    <cellStyle name="Normal_C-ROACE" xfId="1234"/>
    <cellStyle name="Normal_Calculations" xfId="1235"/>
    <cellStyle name="Normal_Calculations (2)" xfId="1236"/>
    <cellStyle name="Normal_Calculations II" xfId="1237"/>
    <cellStyle name="Normal_Calculations II_1" xfId="1238"/>
    <cellStyle name="Normal_Calculations III" xfId="1239"/>
    <cellStyle name="Normal_Calculations_1" xfId="1240"/>
    <cellStyle name="Normal_Calculations_2" xfId="1241"/>
    <cellStyle name="Normal_Capex" xfId="1242"/>
    <cellStyle name="Normal_Capex per line" xfId="1243"/>
    <cellStyle name="Normal_Capex%rev" xfId="1244"/>
    <cellStyle name="Normal_CAPEX2" xfId="1245"/>
    <cellStyle name="Normal_CAPEX94" xfId="1246"/>
    <cellStyle name="Normal_CAPEX_dimon" xfId="1247"/>
    <cellStyle name="Normal_CAPEX_VERA" xfId="1248"/>
    <cellStyle name="Normal_CAPEXPWI.XLS" xfId="1249"/>
    <cellStyle name="Normal_CAPEXPWO.XLS" xfId="1250"/>
    <cellStyle name="Normal_CapInt" xfId="1251"/>
    <cellStyle name="Normal_Cardig GHS" xfId="1252"/>
    <cellStyle name="Normal_Cash Flows" xfId="1253"/>
    <cellStyle name="Normal_Cashflow" xfId="1254"/>
    <cellStyle name="Normal_CBU BOX CHART V PLAN" xfId="1255"/>
    <cellStyle name="Normal_CBU BOX CHART V PLAN_1" xfId="1256"/>
    <cellStyle name="Normal_CCOCPX" xfId="1257"/>
    <cellStyle name="Normal_CEL-C-CO.XLS" xfId="1258"/>
    <cellStyle name="Normal_Certs Q2" xfId="1259"/>
    <cellStyle name="Normal_Certs Q2 (2)" xfId="1260"/>
    <cellStyle name="Normal_cf0402_ndf" xfId="1261"/>
    <cellStyle name="Normal_CFMACROS.XLM" xfId="1262"/>
    <cellStyle name="Normal_CFMODEL" xfId="1263"/>
    <cellStyle name="Normal_CFMODEL.XLS" xfId="1264"/>
    <cellStyle name="Normal_CFTEST49" xfId="1265"/>
    <cellStyle name="Normal_CHANGES.XLS" xfId="1266"/>
    <cellStyle name="Normal_CHANGES.XLS_1" xfId="1267"/>
    <cellStyle name="Normal_chase1026" xfId="1268"/>
    <cellStyle name="Normal_ChgLoan" xfId="1269"/>
    <cellStyle name="Normal_Cht-Capex per line" xfId="1270"/>
    <cellStyle name="Normal_Cht-Cum Real Opr Cf" xfId="1271"/>
    <cellStyle name="Normal_Cht-Dep%Rev" xfId="1272"/>
    <cellStyle name="Normal_Cht-Real Opr Cf" xfId="1273"/>
    <cellStyle name="Normal_Cht-Rev dist" xfId="1274"/>
    <cellStyle name="Normal_Cht-Rev p line" xfId="1275"/>
    <cellStyle name="Normal_Cht-Rev per Staff" xfId="1276"/>
    <cellStyle name="Normal_Cht-Staff cost%revenue" xfId="1277"/>
    <cellStyle name="Normal_Co-wide Monthly" xfId="1278"/>
    <cellStyle name="Normal_Co-wide Monthly_dimon" xfId="1279"/>
    <cellStyle name="Normal_Code" xfId="1280"/>
    <cellStyle name="Normal_COMOTH" xfId="1281"/>
    <cellStyle name="Normal_coperdefault" xfId="1282"/>
    <cellStyle name="Normal_coperdefault_1" xfId="1283"/>
    <cellStyle name="Normal_Corp method" xfId="1284"/>
    <cellStyle name="Normal_COSO Capex" xfId="1285"/>
    <cellStyle name="Normal_Cost Code" xfId="1286"/>
    <cellStyle name="Normal_CROCF" xfId="1287"/>
    <cellStyle name="Normal_CTCUR" xfId="1288"/>
    <cellStyle name="Normal_Cum Real Opr Cf" xfId="1289"/>
    <cellStyle name="Normal_CUMPLTCH" xfId="1290"/>
    <cellStyle name="Normal_CurrencySKorea" xfId="1291"/>
    <cellStyle name="Normal_Curve_Economics" xfId="1292"/>
    <cellStyle name="Normal_Curve_Economics_1" xfId="1293"/>
    <cellStyle name="Normal_DAS Imperial 12-24-98 5PM" xfId="1294"/>
    <cellStyle name="Normal_DEFAULT" xfId="1295"/>
    <cellStyle name="Normal_Demand Fcst." xfId="1296"/>
    <cellStyle name="Normal_Dep%Rev" xfId="1297"/>
    <cellStyle name="Normal_Depletion" xfId="1298"/>
    <cellStyle name="Normal_DeskCurves" xfId="1299"/>
    <cellStyle name="Normal_dimon" xfId="1300"/>
    <cellStyle name="Normal_dimon_1" xfId="1301"/>
    <cellStyle name="Normal_dimon_2" xfId="1302"/>
    <cellStyle name="Normal_dimon_3" xfId="1303"/>
    <cellStyle name="Normal_dimon_4" xfId="1304"/>
    <cellStyle name="Normal_DIV" xfId="1305"/>
    <cellStyle name="Normal_Dowell C1b" xfId="1306"/>
    <cellStyle name="Normal_Dowell-C1a" xfId="1307"/>
    <cellStyle name="Normal_DRAFT Order Summary" xfId="1308"/>
    <cellStyle name="Normal_Dummy1" xfId="1309"/>
    <cellStyle name="Normal_E&amp;ONW1" xfId="1310"/>
    <cellStyle name="Normal_E&amp;ONW2" xfId="1311"/>
    <cellStyle name="Normal_E&amp;OOCPX" xfId="1312"/>
    <cellStyle name="Normal_Effective Tax Rate" xfId="1313"/>
    <cellStyle name="Normal_emserdefault" xfId="1314"/>
    <cellStyle name="Normal_emserdefault_1" xfId="1315"/>
    <cellStyle name="Normal_EPS" xfId="1316"/>
    <cellStyle name="Normal_EQCON" xfId="1317"/>
    <cellStyle name="Normal_EVER1" xfId="1318"/>
    <cellStyle name="Normal_export 61898" xfId="1319"/>
    <cellStyle name="Normal_export deals 050898" xfId="1320"/>
    <cellStyle name="Normal_EXTEMP1" xfId="1321"/>
    <cellStyle name="Normal_F&amp;COCPX" xfId="1322"/>
    <cellStyle name="Normal_FEBRUARY" xfId="1323"/>
    <cellStyle name="Normal_FF" xfId="1324"/>
    <cellStyle name="Normal_FP 20 A (1)" xfId="1325"/>
    <cellStyle name="Normal_FP 20 A (2)" xfId="1326"/>
    <cellStyle name="Normal_FP-20 (App. E)" xfId="1327"/>
    <cellStyle name="Normal_FP-20 (App.A) " xfId="1328"/>
    <cellStyle name="Normal_FP-20 (App.A) _1" xfId="1329"/>
    <cellStyle name="Normal_FP-20(C1) (a)" xfId="1330"/>
    <cellStyle name="Normal_FP-20(C1) (a) (2)" xfId="1331"/>
    <cellStyle name="Normal_FP-20(C1) (a)_1" xfId="1332"/>
    <cellStyle name="Normal_FP-20(C1) (b)" xfId="1333"/>
    <cellStyle name="Normal_FP-20(C1) (b) " xfId="1334"/>
    <cellStyle name="Normal_FP-20(C1) (b) (2)" xfId="1335"/>
    <cellStyle name="Normal_FP-20(C1) (e)" xfId="1336"/>
    <cellStyle name="Normal_FP20_C1A" xfId="1337"/>
    <cellStyle name="Normal_FP20_C1B" xfId="1338"/>
    <cellStyle name="Normal_GASDATA1" xfId="1339"/>
    <cellStyle name="Normal_GASDATA1 (2)" xfId="1340"/>
    <cellStyle name="Normal_GASDATA1_1" xfId="1341"/>
    <cellStyle name="Normal_GCM" xfId="1342"/>
    <cellStyle name="Normal_GE03" xfId="1343"/>
    <cellStyle name="Normal_GE04" xfId="1344"/>
    <cellStyle name="Normal_GenAssum" xfId="1345"/>
    <cellStyle name="Normal_GenMod" xfId="1346"/>
    <cellStyle name="Normal_GP C1a" xfId="1347"/>
    <cellStyle name="Normal_GP C1b" xfId="1348"/>
    <cellStyle name="Normal_GP_EI_3" xfId="1349"/>
    <cellStyle name="Normal_GQ C1A" xfId="1350"/>
    <cellStyle name="Normal_GQ C1B" xfId="1351"/>
    <cellStyle name="Normal_H" xfId="1352"/>
    <cellStyle name="Normal_HC" xfId="1353"/>
    <cellStyle name="Normal_Igobox" xfId="1354"/>
    <cellStyle name="Normal_Igobox_1" xfId="1355"/>
    <cellStyle name="Normal_Igobox_2" xfId="1356"/>
    <cellStyle name="Normal_Igobox_Imacros" xfId="1357"/>
    <cellStyle name="Normal_Igobox_IPP" xfId="1358"/>
    <cellStyle name="Normal_Igobox_Iprintbox" xfId="1359"/>
    <cellStyle name="Normal_Imacros" xfId="1360"/>
    <cellStyle name="Normal_Imacros_1" xfId="1361"/>
    <cellStyle name="Normal_Imacros_2" xfId="1362"/>
    <cellStyle name="Normal_Input" xfId="1363"/>
    <cellStyle name="Normal_INPUT_1" xfId="1364"/>
    <cellStyle name="Normal_INPUT_GenAssum" xfId="1365"/>
    <cellStyle name="Normal_Inputs" xfId="1366"/>
    <cellStyle name="Normal_Inputs_dimon" xfId="1367"/>
    <cellStyle name="Normal_Int. Data Table" xfId="1368"/>
    <cellStyle name="Normal_Int. Data Table_1" xfId="1369"/>
    <cellStyle name="Normal_INVREV" xfId="1370"/>
    <cellStyle name="Normal_IPM C1b" xfId="1371"/>
    <cellStyle name="Normal_IPMC1a" xfId="1372"/>
    <cellStyle name="Normal_IPP" xfId="1373"/>
    <cellStyle name="Normal_IPP Summary" xfId="1374"/>
    <cellStyle name="Normal_IPP_1" xfId="1375"/>
    <cellStyle name="Normal_IPP_1_Igobox" xfId="1376"/>
    <cellStyle name="Normal_IPP_1_Imacros" xfId="1377"/>
    <cellStyle name="Normal_IPP_1_Iprintbox" xfId="1378"/>
    <cellStyle name="Normal_IPP_2" xfId="1379"/>
    <cellStyle name="Normal_IPP_dimon" xfId="1380"/>
    <cellStyle name="Normal_Iprintbox" xfId="1381"/>
    <cellStyle name="Normal_Iprintbox_1" xfId="1382"/>
    <cellStyle name="Normal_Iprintbox_2" xfId="1383"/>
    <cellStyle name="Normal_IRR" xfId="1384"/>
    <cellStyle name="Normal_IS-Hold" xfId="1385"/>
    <cellStyle name="Normal_Iterbox" xfId="1386"/>
    <cellStyle name="Normal_ITOCPX" xfId="1387"/>
    <cellStyle name="Normal_jancf" xfId="1388"/>
    <cellStyle name="Normal_JUNMTH55" xfId="1389"/>
    <cellStyle name="Normal_JUNMTH57" xfId="1390"/>
    <cellStyle name="Normal_JUNYTD55" xfId="1391"/>
    <cellStyle name="Normal_JUNYTD57" xfId="1392"/>
    <cellStyle name="Normal_laroux" xfId="1393"/>
    <cellStyle name="Normal_laroux_1" xfId="1394"/>
    <cellStyle name="Normal_laroux_1_dimon" xfId="1395"/>
    <cellStyle name="Normal_laroux_1_dimon_1" xfId="1396"/>
    <cellStyle name="Normal_laroux_1_dimon_2" xfId="1397"/>
    <cellStyle name="Normal_laroux_1_laroux" xfId="1398"/>
    <cellStyle name="Normal_laroux_1_laroux_1" xfId="1399"/>
    <cellStyle name="Normal_laroux_1_laroux_2" xfId="1400"/>
    <cellStyle name="Normal_laroux_1_Locas" xfId="1401"/>
    <cellStyle name="Normal_laroux_1_Locas_1" xfId="1402"/>
    <cellStyle name="Normal_laroux_1_pldt" xfId="1403"/>
    <cellStyle name="Normal_laroux_1_pldt_1" xfId="1404"/>
    <cellStyle name="Normal_laroux_1_pldt_2" xfId="1405"/>
    <cellStyle name="Normal_laroux_1_pldt_3" xfId="1406"/>
    <cellStyle name="Normal_laroux_1_PLDT_dimon" xfId="1407"/>
    <cellStyle name="Normal_laroux_1_VERA" xfId="1408"/>
    <cellStyle name="Normal_laroux_1_VERA_1" xfId="1409"/>
    <cellStyle name="Normal_laroux_1_VIRUS-EDY" xfId="1410"/>
    <cellStyle name="Normal_laroux_2" xfId="1411"/>
    <cellStyle name="Normal_laroux_2_dimon" xfId="1412"/>
    <cellStyle name="Normal_laroux_2_dimon_1" xfId="1413"/>
    <cellStyle name="Normal_laroux_2_dimon_2" xfId="1414"/>
    <cellStyle name="Normal_laroux_2_dimon_3" xfId="1415"/>
    <cellStyle name="Normal_laroux_2_laroux" xfId="1416"/>
    <cellStyle name="Normal_laroux_2_laroux_1" xfId="1417"/>
    <cellStyle name="Normal_laroux_2_laroux_2" xfId="1418"/>
    <cellStyle name="Normal_laroux_2_Locas" xfId="1419"/>
    <cellStyle name="Normal_laroux_2_Locas_1" xfId="1420"/>
    <cellStyle name="Normal_laroux_2_pldt" xfId="1421"/>
    <cellStyle name="Normal_laroux_2_pldt_1" xfId="1422"/>
    <cellStyle name="Normal_laroux_2_pldt_2" xfId="1423"/>
    <cellStyle name="Normal_laroux_2_VIRUS-EDY" xfId="1424"/>
    <cellStyle name="Normal_laroux_3" xfId="1425"/>
    <cellStyle name="Normal_laroux_3_dimon" xfId="1426"/>
    <cellStyle name="Normal_laroux_3_dimon_1" xfId="1427"/>
    <cellStyle name="Normal_laroux_3_dimon_2" xfId="1428"/>
    <cellStyle name="Normal_laroux_3_dimon_3" xfId="1429"/>
    <cellStyle name="Normal_laroux_3_dimon_4" xfId="1430"/>
    <cellStyle name="Normal_laroux_3_laroux" xfId="1431"/>
    <cellStyle name="Normal_laroux_3_laroux_1" xfId="1432"/>
    <cellStyle name="Normal_laroux_3_laroux_2" xfId="1433"/>
    <cellStyle name="Normal_laroux_3_laroux_dimon" xfId="1434"/>
    <cellStyle name="Normal_laroux_3_Locas" xfId="1435"/>
    <cellStyle name="Normal_laroux_3_pldt" xfId="1436"/>
    <cellStyle name="Normal_laroux_3_pldt_1" xfId="1437"/>
    <cellStyle name="Normal_laroux_3_PLDT_dimon" xfId="1438"/>
    <cellStyle name="Normal_laroux_3_VERA" xfId="1439"/>
    <cellStyle name="Normal_laroux_3_VERA_1" xfId="1440"/>
    <cellStyle name="Normal_laroux_3_VIRUS-EDY" xfId="1441"/>
    <cellStyle name="Normal_laroux_4" xfId="1442"/>
    <cellStyle name="Normal_laroux_4_dimon" xfId="1443"/>
    <cellStyle name="Normal_laroux_4_dimon_1" xfId="1444"/>
    <cellStyle name="Normal_laroux_4_dimon_2" xfId="1445"/>
    <cellStyle name="Normal_laroux_4_dimon_3" xfId="1446"/>
    <cellStyle name="Normal_laroux_4_laroux" xfId="1447"/>
    <cellStyle name="Normal_laroux_4_laroux_1" xfId="1448"/>
    <cellStyle name="Normal_laroux_4_laroux_2" xfId="1449"/>
    <cellStyle name="Normal_laroux_4_pldt" xfId="1450"/>
    <cellStyle name="Normal_laroux_4_pldt_1" xfId="1451"/>
    <cellStyle name="Normal_laroux_4_pldt_2" xfId="1452"/>
    <cellStyle name="Normal_laroux_4_PLDT_dimon" xfId="1453"/>
    <cellStyle name="Normal_laroux_4_VERA" xfId="1454"/>
    <cellStyle name="Normal_laroux_4_VIRUS-EDY" xfId="1455"/>
    <cellStyle name="Normal_laroux_5" xfId="1456"/>
    <cellStyle name="Normal_laroux_5_dimon" xfId="1457"/>
    <cellStyle name="Normal_laroux_5_dimon_1" xfId="1458"/>
    <cellStyle name="Normal_laroux_5_dimon_2" xfId="1459"/>
    <cellStyle name="Normal_laroux_5_dimon_3" xfId="1460"/>
    <cellStyle name="Normal_laroux_5_laroux" xfId="1461"/>
    <cellStyle name="Normal_laroux_5_laroux_1" xfId="1462"/>
    <cellStyle name="Normal_laroux_5_laroux_2" xfId="1463"/>
    <cellStyle name="Normal_laroux_5_pldt" xfId="1464"/>
    <cellStyle name="Normal_laroux_5_pldt_1" xfId="1465"/>
    <cellStyle name="Normal_laroux_5_pldt_2" xfId="1466"/>
    <cellStyle name="Normal_laroux_5_pldt_3" xfId="1467"/>
    <cellStyle name="Normal_laroux_5_PLDT_dimon" xfId="1468"/>
    <cellStyle name="Normal_laroux_5_VERA" xfId="1469"/>
    <cellStyle name="Normal_laroux_5_VIRUS-EDY" xfId="1470"/>
    <cellStyle name="Normal_laroux_6" xfId="1471"/>
    <cellStyle name="Normal_laroux_6_dimon" xfId="1472"/>
    <cellStyle name="Normal_laroux_6_dimon_1" xfId="1473"/>
    <cellStyle name="Normal_laroux_6_dimon_2" xfId="1474"/>
    <cellStyle name="Normal_laroux_6_dimon_3" xfId="1475"/>
    <cellStyle name="Normal_laroux_6_laroux" xfId="1476"/>
    <cellStyle name="Normal_laroux_6_laroux_1" xfId="1477"/>
    <cellStyle name="Normal_laroux_6_laroux_dimon" xfId="1478"/>
    <cellStyle name="Normal_laroux_6_pldt" xfId="1479"/>
    <cellStyle name="Normal_laroux_6_pldt_1" xfId="1480"/>
    <cellStyle name="Normal_laroux_6_pldt_2" xfId="1481"/>
    <cellStyle name="Normal_laroux_6_PLDT_dimon" xfId="1482"/>
    <cellStyle name="Normal_laroux_6_VERA" xfId="1483"/>
    <cellStyle name="Normal_laroux_6_VIRUS-EDY" xfId="1484"/>
    <cellStyle name="Normal_laroux_7" xfId="1485"/>
    <cellStyle name="Normal_laroux_7_dimon" xfId="1486"/>
    <cellStyle name="Normal_laroux_7_dimon_1" xfId="1487"/>
    <cellStyle name="Normal_laroux_7_dimon_2" xfId="1488"/>
    <cellStyle name="Normal_laroux_7_laroux" xfId="1489"/>
    <cellStyle name="Normal_laroux_7_pldt" xfId="1490"/>
    <cellStyle name="Normal_laroux_7_pldt_1" xfId="1491"/>
    <cellStyle name="Normal_laroux_7_VERA" xfId="1492"/>
    <cellStyle name="Normal_laroux_7_VIRUS-EDY" xfId="1493"/>
    <cellStyle name="Normal_laroux_8" xfId="1494"/>
    <cellStyle name="Normal_laroux_8_dimon" xfId="1495"/>
    <cellStyle name="Normal_laroux_8_dimon_1" xfId="1496"/>
    <cellStyle name="Normal_laroux_8_pldt" xfId="1497"/>
    <cellStyle name="Normal_laroux_8_pldt_1" xfId="1498"/>
    <cellStyle name="Normal_laroux_8_VERA" xfId="1499"/>
    <cellStyle name="Normal_laroux_9" xfId="1500"/>
    <cellStyle name="Normal_laroux_9_dimon" xfId="1501"/>
    <cellStyle name="Normal_laroux_9_dimon_1" xfId="1502"/>
    <cellStyle name="Normal_laroux_A" xfId="1503"/>
    <cellStyle name="Normal_laroux_B" xfId="1504"/>
    <cellStyle name="Normal_laroux_C" xfId="1505"/>
    <cellStyle name="Normal_laroux_D" xfId="1506"/>
    <cellStyle name="Normal_laroux_dimon" xfId="1507"/>
    <cellStyle name="Normal_laroux_dimon_1" xfId="1508"/>
    <cellStyle name="Normal_laroux_dimon_2" xfId="1509"/>
    <cellStyle name="Normal_laroux_dimon_3" xfId="1510"/>
    <cellStyle name="Normal_laroux_dimon_4" xfId="1511"/>
    <cellStyle name="Normal_laroux_dimon_5" xfId="1512"/>
    <cellStyle name="Normal_laroux_laroux" xfId="1513"/>
    <cellStyle name="Normal_laroux_laroux_1" xfId="1514"/>
    <cellStyle name="Normal_laroux_laroux_2" xfId="1515"/>
    <cellStyle name="Normal_laroux_Locas" xfId="1516"/>
    <cellStyle name="Normal_laroux_pldt" xfId="1517"/>
    <cellStyle name="Normal_laroux_pldt_1" xfId="1518"/>
    <cellStyle name="Normal_laroux_pldt_2" xfId="1519"/>
    <cellStyle name="Normal_laroux_pldt_3" xfId="1520"/>
    <cellStyle name="Normal_laroux_PLDT_dimon" xfId="1521"/>
    <cellStyle name="Normal_laroux_VERA" xfId="1522"/>
    <cellStyle name="Normal_laroux_VERA_1" xfId="1523"/>
    <cellStyle name="Normal_laroux_VIRUS-EDY" xfId="1524"/>
    <cellStyle name="Normal_Line Inst." xfId="1525"/>
    <cellStyle name="Normal_List" xfId="1526"/>
    <cellStyle name="Normal_Locas" xfId="1527"/>
    <cellStyle name="Normal_Locas_1" xfId="1528"/>
    <cellStyle name="Normal_Lock" xfId="1529"/>
    <cellStyle name="Normal_MAJREP" xfId="1530"/>
    <cellStyle name="Normal_Master" xfId="1531"/>
    <cellStyle name="Normal_MATERAL2" xfId="1532"/>
    <cellStyle name="Normal_MATERAL2_dimon" xfId="1533"/>
    <cellStyle name="Normal_MED-A-CO.XLS" xfId="1534"/>
    <cellStyle name="Normal_MID CURVE" xfId="1535"/>
    <cellStyle name="Normal_MKGOCPX" xfId="1536"/>
    <cellStyle name="Normal_Mkt Shr" xfId="1537"/>
    <cellStyle name="Normal_MOBCPX" xfId="1538"/>
    <cellStyle name="Normal_Module1" xfId="1539"/>
    <cellStyle name="Normal_Module1 (2)" xfId="1540"/>
    <cellStyle name="Normal_Module1 (2)_1" xfId="1541"/>
    <cellStyle name="Normal_MONTHLY" xfId="1542"/>
    <cellStyle name="Normal_MOR  - Supp" xfId="1543"/>
    <cellStyle name="Normal_mud plant bolted" xfId="1544"/>
    <cellStyle name="Normal_mud plant bolted_dimon" xfId="1545"/>
    <cellStyle name="Normal_Multikarya" xfId="1546"/>
    <cellStyle name="Normal_NA WITHOUT GOV'T &amp; PNX" xfId="1547"/>
    <cellStyle name="Normal_NAOBU10" xfId="1548"/>
    <cellStyle name="Normal_NAT ACCT" xfId="1549"/>
    <cellStyle name="Normal_NCR-C&amp;W Val" xfId="1550"/>
    <cellStyle name="Normal_NCR-Cap intensity" xfId="1551"/>
    <cellStyle name="Normal_NCR-Line per Staff" xfId="1552"/>
    <cellStyle name="Normal_NCR-Rev dist" xfId="1553"/>
    <cellStyle name="Normal_NEHQ-ACT.XLS" xfId="1554"/>
    <cellStyle name="Normal_NS-A-CO.XLS" xfId="1555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FFDATA1" xfId="0"/>
    <cellStyle name="Normal_OFFDATA1 (2)" xfId="0"/>
    <cellStyle name="Normal_OFFDATA1_1" xfId="0"/>
    <cellStyle name="Normal_Op Cost Break" xfId="0"/>
    <cellStyle name="Normal_Operations" xfId="0"/>
    <cellStyle name="Normal_opsmacro" xfId="0"/>
    <cellStyle name="Normal_OPSTAT" xfId="0"/>
    <cellStyle name="Normal_OS-A-CO.XLS" xfId="0"/>
    <cellStyle name="Normal_OSMOCPX" xfId="0"/>
    <cellStyle name="Normal_Other Months" xfId="0"/>
    <cellStyle name="Normal_Outlook" xfId="0"/>
    <cellStyle name="Normal_Outlook_1" xfId="0"/>
    <cellStyle name="Normal_OWN, AR, SNIPS" xfId="0"/>
    <cellStyle name="Normal_PAGE 1" xfId="0"/>
    <cellStyle name="Normal_pbdefault" xfId="0"/>
    <cellStyle name="Normal_pbdefault_1" xfId="0"/>
    <cellStyle name="Normal_percentages" xfId="0"/>
    <cellStyle name="Normal_PERSONAL" xfId="0"/>
    <cellStyle name="Normal_PERSONAL_dimon" xfId="0"/>
    <cellStyle name="Normal_PERSONAL_Loca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nk" xfId="0"/>
    <cellStyle name="Normal_PKDATA1" xfId="0"/>
    <cellStyle name="Normal_PKDATA1 (2)" xfId="0"/>
    <cellStyle name="Normal_PKDATA1_1" xfId="0"/>
    <cellStyle name="Normal_PLAN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dimon" xfId="0"/>
    <cellStyle name="Normal_pldt_2" xfId="0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BasePowerModel-2-7-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PEMEX_Model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ast%20Origination/CTG%20Models/brownsville_012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GenSvcs/Genco/Financing/Control/Wilton_New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Consolidated%206%20Peaker-%20051700-NewPric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racking Sheet"/>
      <sheetName val="Assumptions"/>
      <sheetName val="Price_Technical Assumption"/>
      <sheetName val="IS"/>
      <sheetName val="BS"/>
      <sheetName val="Returns Analysis"/>
      <sheetName val="Debt"/>
      <sheetName val="Depreciation"/>
      <sheetName val="Taxes"/>
      <sheetName val="I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Assumptions"/>
      <sheetName val="Power Price Assumption"/>
      <sheetName val="IS"/>
      <sheetName val="Debt"/>
      <sheetName val="CF"/>
      <sheetName val="Depreciation"/>
      <sheetName val="Negative Depreciation"/>
      <sheetName val="Tax"/>
      <sheetName val="Brownsville"/>
      <sheetName val="Caledonia"/>
      <sheetName val="New Albany"/>
      <sheetName val="Gleason"/>
      <sheetName val="Wheatland"/>
      <sheetName val="Wilton"/>
      <sheetName val="Allocation"/>
    </sheetNames>
    <sheetDataSet>
      <sheetData sheetId="0"/>
      <sheetData sheetId="1">
        <row r="19">
          <cell r="C19">
            <v>4</v>
          </cell>
        </row>
        <row r="21">
          <cell r="C21">
            <v>4.75</v>
          </cell>
        </row>
        <row r="23">
          <cell r="W23">
            <v>1</v>
          </cell>
        </row>
        <row r="44">
          <cell r="C44">
            <v>0.03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1" width="6.99"/>
    <col collapsed="false" customWidth="true" hidden="false" outlineLevel="0" max="2" min="2" style="1" width="35.13"/>
    <col collapsed="false" customWidth="true" hidden="false" outlineLevel="0" max="3" min="3" style="1" width="11.13"/>
    <col collapsed="false" customWidth="true" hidden="false" outlineLevel="0" max="6" min="4" style="1" width="9.85"/>
    <col collapsed="false" customWidth="true" hidden="false" outlineLevel="0" max="8" min="7" style="1" width="11.56"/>
    <col collapsed="false" customWidth="true" hidden="false" outlineLevel="0" max="9" min="9" style="1" width="10.28"/>
    <col collapsed="false" customWidth="true" hidden="false" outlineLevel="0" max="23" min="10" style="1" width="9.85"/>
    <col collapsed="false" customWidth="false" hidden="false" outlineLevel="0" max="257" min="24" style="1" width="9.28"/>
  </cols>
  <sheetData>
    <row r="1" customFormat="false" ht="12" hidden="false" customHeight="true" outlineLevel="0" collapsed="false">
      <c r="A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customFormat="false" ht="18.75" hidden="false" customHeight="false" outlineLevel="0" collapsed="false">
      <c r="A2" s="4" t="s">
        <v>0</v>
      </c>
      <c r="B2" s="5"/>
      <c r="C2" s="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customFormat="false" ht="15.75" hidden="false" customHeight="false" outlineLevel="0" collapsed="false"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customFormat="false" ht="15.75" hidden="false" customHeight="false" outlineLevel="0" collapsed="false">
      <c r="D4" s="8" t="n">
        <v>2001</v>
      </c>
      <c r="E4" s="8" t="n">
        <v>2002</v>
      </c>
      <c r="F4" s="8" t="n">
        <v>2003</v>
      </c>
      <c r="G4" s="8" t="n">
        <v>2004</v>
      </c>
      <c r="H4" s="8" t="n">
        <v>2005</v>
      </c>
      <c r="I4" s="8" t="n">
        <v>2006</v>
      </c>
      <c r="J4" s="8" t="n">
        <v>2007</v>
      </c>
      <c r="K4" s="8" t="n">
        <v>2008</v>
      </c>
      <c r="L4" s="8" t="n">
        <v>2009</v>
      </c>
      <c r="M4" s="8" t="n">
        <v>2010</v>
      </c>
      <c r="N4" s="8" t="n">
        <v>2011</v>
      </c>
      <c r="O4" s="8" t="n">
        <v>2012</v>
      </c>
      <c r="P4" s="8" t="n">
        <v>2013</v>
      </c>
      <c r="Q4" s="8" t="n">
        <v>2014</v>
      </c>
      <c r="R4" s="8" t="n">
        <v>2015</v>
      </c>
      <c r="S4" s="8" t="n">
        <v>2016</v>
      </c>
      <c r="T4" s="8" t="n">
        <v>2017</v>
      </c>
      <c r="U4" s="8" t="n">
        <v>2018</v>
      </c>
      <c r="V4" s="8" t="n">
        <v>2019</v>
      </c>
      <c r="W4" s="8" t="n">
        <v>2020</v>
      </c>
    </row>
    <row r="5" customFormat="false" ht="15.75" hidden="false" customHeight="false" outlineLevel="0" collapsed="false">
      <c r="A5" s="9" t="s">
        <v>1</v>
      </c>
      <c r="B5" s="10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2"/>
      <c r="Y5" s="6"/>
      <c r="Z5" s="6"/>
      <c r="AA5" s="6"/>
      <c r="AB5" s="6"/>
      <c r="AC5" s="6"/>
    </row>
    <row r="6" customFormat="false" ht="15.75" hidden="false" customHeight="false" outlineLevel="0" collapsed="false">
      <c r="A6" s="10" t="n">
        <v>1</v>
      </c>
      <c r="B6" s="10" t="s">
        <v>2</v>
      </c>
      <c r="C6" s="10"/>
      <c r="D6" s="13" t="n">
        <f aca="false">[7]Assumptions!$C$19</f>
        <v>4</v>
      </c>
      <c r="E6" s="13" t="n">
        <f aca="false">[7]Assumptions!$C$19</f>
        <v>4</v>
      </c>
      <c r="F6" s="13" t="n">
        <f aca="false">[7]Assumptions!$C$19</f>
        <v>4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2"/>
    </row>
    <row r="7" customFormat="false" ht="15.75" hidden="false" customHeight="false" outlineLevel="0" collapsed="false">
      <c r="A7" s="10" t="n">
        <v>2</v>
      </c>
      <c r="B7" s="10" t="s">
        <v>3</v>
      </c>
      <c r="C7" s="10"/>
      <c r="D7" s="13" t="n">
        <f aca="false">[7]Assumptions!$C$19</f>
        <v>4</v>
      </c>
      <c r="E7" s="13" t="n">
        <f aca="false">[7]Assumptions!$C$19</f>
        <v>4</v>
      </c>
      <c r="F7" s="13" t="n">
        <f aca="false">[7]Assumptions!$C$19</f>
        <v>4</v>
      </c>
      <c r="G7" s="13" t="n">
        <f aca="false">[7]Assumptions!$C$21</f>
        <v>4.75</v>
      </c>
      <c r="H7" s="13" t="n">
        <f aca="false">[7]Assumptions!$C$21</f>
        <v>4.75</v>
      </c>
      <c r="I7" s="13" t="n">
        <f aca="false">[7]Assumptions!$C$21</f>
        <v>4.75</v>
      </c>
      <c r="J7" s="13" t="n">
        <f aca="false">[7]Assumptions!$C$21</f>
        <v>4.75</v>
      </c>
      <c r="K7" s="13" t="n">
        <f aca="false">[7]Assumptions!$C$21</f>
        <v>4.75</v>
      </c>
      <c r="L7" s="13"/>
      <c r="M7" s="13"/>
      <c r="N7" s="13"/>
      <c r="O7" s="10"/>
      <c r="P7" s="10"/>
      <c r="Q7" s="10"/>
      <c r="R7" s="10"/>
      <c r="S7" s="10"/>
      <c r="T7" s="10"/>
      <c r="U7" s="10"/>
      <c r="V7" s="10"/>
      <c r="W7" s="10"/>
    </row>
    <row r="8" customFormat="false" ht="15.75" hidden="false" customHeight="false" outlineLevel="0" collapsed="false">
      <c r="A8" s="10" t="n">
        <v>3</v>
      </c>
      <c r="B8" s="10" t="s">
        <v>4</v>
      </c>
      <c r="C8" s="10"/>
      <c r="D8" s="13" t="n">
        <f aca="false">[7]Assumptions!$C$19</f>
        <v>4</v>
      </c>
      <c r="E8" s="13" t="n">
        <f aca="false">[7]Assumptions!$C$19</f>
        <v>4</v>
      </c>
      <c r="F8" s="13" t="n">
        <f aca="false">[7]Assumptions!$C$19</f>
        <v>4</v>
      </c>
      <c r="G8" s="13" t="n">
        <f aca="false">[7]Assumptions!$C$21</f>
        <v>4.75</v>
      </c>
      <c r="H8" s="13" t="n">
        <f aca="false">[7]Assumptions!$C$21</f>
        <v>4.75</v>
      </c>
      <c r="I8" s="13" t="n">
        <f aca="false">[7]Assumptions!$C$21</f>
        <v>4.75</v>
      </c>
      <c r="J8" s="13" t="n">
        <f aca="false">[7]Assumptions!$C$21</f>
        <v>4.75</v>
      </c>
      <c r="K8" s="13" t="n">
        <f aca="false">[7]Assumptions!$C$21</f>
        <v>4.75</v>
      </c>
      <c r="L8" s="13" t="n">
        <f aca="false">[7]Assumptions!$C$21</f>
        <v>4.75</v>
      </c>
      <c r="M8" s="13" t="n">
        <f aca="false">[7]Assumptions!$C$21</f>
        <v>4.75</v>
      </c>
      <c r="N8" s="13" t="n">
        <f aca="false">[7]Assumptions!$C$21</f>
        <v>4.75</v>
      </c>
      <c r="O8" s="13" t="n">
        <f aca="false">[7]Assumptions!$C$21</f>
        <v>4.75</v>
      </c>
      <c r="P8" s="13" t="n">
        <f aca="false">[7]Assumptions!$C$21</f>
        <v>4.75</v>
      </c>
      <c r="Q8" s="13"/>
      <c r="R8" s="13"/>
      <c r="S8" s="13"/>
      <c r="T8" s="10"/>
      <c r="U8" s="10"/>
      <c r="V8" s="10"/>
      <c r="W8" s="10"/>
    </row>
    <row r="9" customFormat="false" ht="15.75" hidden="false" customHeight="false" outlineLevel="0" collapsed="false">
      <c r="A9" s="10" t="n">
        <v>4</v>
      </c>
      <c r="B9" s="10" t="s">
        <v>5</v>
      </c>
      <c r="C9" s="10"/>
      <c r="D9" s="13" t="n">
        <f aca="false">[7]Assumptions!$C$19</f>
        <v>4</v>
      </c>
      <c r="E9" s="13" t="n">
        <f aca="false">[7]Assumptions!$C$19</f>
        <v>4</v>
      </c>
      <c r="F9" s="13" t="n">
        <f aca="false">[7]Assumptions!$C$19</f>
        <v>4</v>
      </c>
      <c r="G9" s="13" t="n">
        <f aca="false">[7]Assumptions!$C$21</f>
        <v>4.75</v>
      </c>
      <c r="H9" s="13" t="n">
        <f aca="false">[7]Assumptions!$C$21</f>
        <v>4.75</v>
      </c>
      <c r="I9" s="13" t="n">
        <f aca="false">[7]Assumptions!$C$21</f>
        <v>4.75</v>
      </c>
      <c r="J9" s="13" t="n">
        <f aca="false">[7]Assumptions!$C$21</f>
        <v>4.75</v>
      </c>
      <c r="K9" s="13" t="n">
        <f aca="false">[7]Assumptions!$C$21</f>
        <v>4.75</v>
      </c>
      <c r="L9" s="13" t="n">
        <f aca="false">[7]Assumptions!$C$21</f>
        <v>4.75</v>
      </c>
      <c r="M9" s="13" t="n">
        <f aca="false">[7]Assumptions!$C$21</f>
        <v>4.75</v>
      </c>
      <c r="N9" s="13" t="n">
        <f aca="false">[7]Assumptions!$C$21</f>
        <v>4.75</v>
      </c>
      <c r="O9" s="13" t="n">
        <f aca="false">[7]Assumptions!$C$21</f>
        <v>4.75</v>
      </c>
      <c r="P9" s="13" t="n">
        <f aca="false">[7]Assumptions!$C$21</f>
        <v>4.75</v>
      </c>
      <c r="Q9" s="13" t="n">
        <f aca="false">[7]Assumptions!$C$21</f>
        <v>4.75</v>
      </c>
      <c r="R9" s="13" t="n">
        <f aca="false">[7]Assumptions!$C$21</f>
        <v>4.75</v>
      </c>
      <c r="S9" s="13" t="n">
        <f aca="false">[7]Assumptions!$C$21</f>
        <v>4.75</v>
      </c>
      <c r="T9" s="13" t="n">
        <f aca="false">[7]Assumptions!$C$21</f>
        <v>4.75</v>
      </c>
      <c r="U9" s="13" t="n">
        <f aca="false">[7]Assumptions!$C$21</f>
        <v>4.75</v>
      </c>
      <c r="V9" s="10"/>
      <c r="W9" s="10"/>
    </row>
    <row r="10" customFormat="false" ht="15.75" hidden="false" customHeight="false" outlineLevel="0" collapsed="false">
      <c r="A10" s="14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customFormat="false" ht="15.75" hidden="false" customHeight="false" outlineLevel="0" collapsed="false">
      <c r="A11" s="14"/>
      <c r="B11" s="15" t="s">
        <v>6</v>
      </c>
      <c r="C11" s="16" t="n">
        <f aca="false">[7]Assumptions!$W$23</f>
        <v>1</v>
      </c>
      <c r="D11" s="17" t="n">
        <f aca="false">IF(D9&gt;0,CHOOSE($C$11,D6,D7,D8,D9),0)</f>
        <v>4</v>
      </c>
      <c r="E11" s="17" t="n">
        <f aca="false">IF(E9&gt;0,CHOOSE($C$11,E6,E7,E8,E9),0)</f>
        <v>4</v>
      </c>
      <c r="F11" s="17" t="n">
        <f aca="false">IF(F9&gt;0,CHOOSE($C$11,F6,F7,F8,F9),0)</f>
        <v>4</v>
      </c>
      <c r="G11" s="17" t="n">
        <f aca="false">IF(G9&gt;0,CHOOSE($C$11,G6,G7,G8,G9),0)</f>
        <v>0</v>
      </c>
      <c r="H11" s="17" t="n">
        <f aca="false">IF(H9&gt;0,CHOOSE($C$11,H6,H7,H8,H9),0)</f>
        <v>0</v>
      </c>
      <c r="I11" s="17" t="n">
        <f aca="false">IF(I9&gt;0,CHOOSE($C$11,I6,I7,I8,I9),0)</f>
        <v>0</v>
      </c>
      <c r="J11" s="17" t="n">
        <f aca="false">IF(J9&gt;0,CHOOSE($C$11,J6,J7,J8,J9),0)</f>
        <v>0</v>
      </c>
      <c r="K11" s="17" t="n">
        <f aca="false">IF(K9&gt;0,CHOOSE($C$11,K6,K7,K8,K9),0)</f>
        <v>0</v>
      </c>
      <c r="L11" s="17" t="n">
        <f aca="false">IF(L9&gt;0,CHOOSE($C$11,L6,L7,L8,L9),0)</f>
        <v>0</v>
      </c>
      <c r="M11" s="17" t="n">
        <f aca="false">IF(M9&gt;0,CHOOSE($C$11,M6,M7,M8,M9),0)</f>
        <v>0</v>
      </c>
      <c r="N11" s="17" t="n">
        <f aca="false">IF(N9&gt;0,CHOOSE($C$11,N6,N7,N8,N9),0)</f>
        <v>0</v>
      </c>
      <c r="O11" s="17" t="n">
        <f aca="false">IF(O9&gt;0,CHOOSE($C$11,O6,O7,O8,O9),0)</f>
        <v>0</v>
      </c>
      <c r="P11" s="17" t="n">
        <f aca="false">IF(P9&gt;0,CHOOSE($C$11,P6,P7,P8,P9),0)</f>
        <v>0</v>
      </c>
      <c r="Q11" s="17" t="n">
        <f aca="false">IF(Q9&gt;0,CHOOSE($C$11,Q6,Q7,Q8,Q9),0)</f>
        <v>0</v>
      </c>
      <c r="R11" s="17" t="n">
        <f aca="false">IF(R9&gt;0,CHOOSE($C$11,R6,R7,R8,R9),0)</f>
        <v>0</v>
      </c>
      <c r="S11" s="17" t="n">
        <f aca="false">IF(S9&gt;0,CHOOSE($C$11,S6,S7,S8,S9),0)</f>
        <v>0</v>
      </c>
      <c r="T11" s="17" t="n">
        <f aca="false">IF(T9&gt;0,CHOOSE($C$11,T6,T7,T8,T9),0)</f>
        <v>0</v>
      </c>
      <c r="U11" s="17" t="n">
        <f aca="false">IF(U9&gt;0,CHOOSE($C$11,U6,U7,U8,U9),0)</f>
        <v>0</v>
      </c>
      <c r="V11" s="17" t="n">
        <f aca="false">IF(V9&gt;0,CHOOSE($C$11,V6,V7,V8,V9),0)</f>
        <v>0</v>
      </c>
      <c r="W11" s="17" t="n">
        <f aca="false">IF(W9&gt;0,CHOOSE($C$11,W6,W7,W8,W9),0)</f>
        <v>0</v>
      </c>
    </row>
    <row r="12" customFormat="false" ht="15.75" hidden="false" customHeight="false" outlineLevel="0" collapsed="false">
      <c r="A12" s="14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customFormat="false" ht="15.75" hidden="false" customHeight="false" outlineLevel="0" collapsed="false">
      <c r="A13" s="14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customFormat="false" ht="15.75" hidden="false" customHeight="false" outlineLevel="0" collapsed="false">
      <c r="A14" s="14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customFormat="false" ht="15.75" hidden="false" customHeight="false" outlineLevel="0" collapsed="false">
      <c r="A15" s="10"/>
      <c r="B15" s="15" t="s">
        <v>7</v>
      </c>
      <c r="C15" s="18" t="n">
        <f aca="false">[7]Assumptions!C44</f>
        <v>0.03</v>
      </c>
      <c r="D15" s="10"/>
      <c r="E15" s="10"/>
      <c r="F15" s="19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customFormat="false" ht="15.75" hidden="false" customHeight="false" outlineLevel="0" collapsed="false">
      <c r="A16" s="10"/>
      <c r="B16" s="20"/>
      <c r="C16" s="21"/>
      <c r="D16" s="10"/>
      <c r="E16" s="10"/>
      <c r="F16" s="19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customFormat="false" ht="15.75" hidden="false" customHeight="false" outlineLevel="0" collapsed="false">
      <c r="A17" s="9" t="s">
        <v>8</v>
      </c>
      <c r="B17" s="10"/>
      <c r="C17" s="1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customFormat="false" ht="15.75" hidden="false" customHeight="false" outlineLevel="0" collapsed="false">
      <c r="A18" s="10" t="s">
        <v>9</v>
      </c>
      <c r="B18" s="10"/>
      <c r="C18" s="10"/>
    </row>
    <row r="19" customFormat="false" ht="15.75" hidden="false" customHeight="false" outlineLevel="0" collapsed="false">
      <c r="A19" s="10"/>
      <c r="B19" s="10"/>
      <c r="C19" s="10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customFormat="false" ht="15.75" hidden="false" customHeight="false" outlineLevel="0" collapsed="false">
      <c r="A20" s="23" t="s">
        <v>10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customFormat="false" ht="15.75" hidden="false" customHeight="false" outlineLevel="0" collapsed="false">
      <c r="A21" s="10"/>
      <c r="B21" s="10" t="s">
        <v>11</v>
      </c>
      <c r="C21" s="24"/>
      <c r="D21" s="25" t="n">
        <v>60.9728531855956</v>
      </c>
      <c r="E21" s="25" t="n">
        <v>62.1318559556787</v>
      </c>
      <c r="F21" s="25" t="n">
        <v>63.3130193905817</v>
      </c>
      <c r="G21" s="25" t="n">
        <v>64.5174515235457</v>
      </c>
      <c r="H21" s="25" t="n">
        <v>65.7440443213296</v>
      </c>
      <c r="I21" s="25" t="n">
        <v>64.6476454293629</v>
      </c>
      <c r="J21" s="25" t="n">
        <v>63.5695290858726</v>
      </c>
      <c r="K21" s="25" t="n">
        <v>62.5091412742382</v>
      </c>
      <c r="L21" s="25" t="n">
        <v>61.4670360110803</v>
      </c>
      <c r="M21" s="25" t="n">
        <v>60.4421052631579</v>
      </c>
      <c r="N21" s="25" t="n">
        <v>59.7916897506925</v>
      </c>
      <c r="O21" s="25" t="n">
        <v>59.1490304709141</v>
      </c>
      <c r="P21" s="25" t="n">
        <v>58.5130193905817</v>
      </c>
      <c r="Q21" s="25" t="n">
        <v>57.8836565096953</v>
      </c>
      <c r="R21" s="25" t="n">
        <v>57.2609418282549</v>
      </c>
      <c r="S21" s="25" t="n">
        <v>56.385595567867</v>
      </c>
      <c r="T21" s="25" t="n">
        <v>55.5252077562327</v>
      </c>
      <c r="U21" s="25" t="n">
        <v>54.6764542936288</v>
      </c>
      <c r="V21" s="25" t="n">
        <v>53.8415512465374</v>
      </c>
      <c r="W21" s="25" t="n">
        <v>53.0193905817175</v>
      </c>
      <c r="X21" s="12"/>
    </row>
    <row r="22" customFormat="false" ht="15.75" hidden="false" customHeight="false" outlineLevel="0" collapsed="false">
      <c r="A22" s="10"/>
      <c r="B22" s="10" t="s">
        <v>12</v>
      </c>
      <c r="C22" s="10"/>
      <c r="D22" s="25" t="n">
        <v>0</v>
      </c>
      <c r="E22" s="25" t="n">
        <v>0</v>
      </c>
      <c r="F22" s="25" t="n">
        <v>0</v>
      </c>
      <c r="G22" s="25" t="n">
        <v>0</v>
      </c>
      <c r="H22" s="25" t="n">
        <v>0</v>
      </c>
      <c r="I22" s="25" t="n">
        <v>0</v>
      </c>
      <c r="J22" s="25" t="n">
        <v>0</v>
      </c>
      <c r="K22" s="25" t="n">
        <v>0</v>
      </c>
      <c r="L22" s="25" t="n">
        <v>0</v>
      </c>
      <c r="M22" s="25" t="n">
        <v>0</v>
      </c>
      <c r="N22" s="25" t="n">
        <v>0</v>
      </c>
      <c r="O22" s="25" t="n">
        <v>0</v>
      </c>
      <c r="P22" s="25" t="n">
        <v>0</v>
      </c>
      <c r="Q22" s="25" t="n">
        <v>0</v>
      </c>
      <c r="R22" s="25" t="n">
        <v>0</v>
      </c>
      <c r="S22" s="25" t="n">
        <v>0</v>
      </c>
      <c r="T22" s="25" t="n">
        <v>0</v>
      </c>
      <c r="U22" s="25" t="n">
        <v>0</v>
      </c>
      <c r="V22" s="25" t="n">
        <v>0</v>
      </c>
      <c r="W22" s="25" t="n">
        <v>0</v>
      </c>
      <c r="X22" s="12"/>
    </row>
    <row r="23" customFormat="false" ht="15.75" hidden="false" customHeight="false" outlineLevel="0" collapsed="false">
      <c r="A23" s="10"/>
      <c r="B23" s="10"/>
      <c r="C23" s="10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12"/>
    </row>
    <row r="24" customFormat="false" ht="15.75" hidden="false" customHeight="false" outlineLevel="0" collapsed="false">
      <c r="A24" s="23" t="s">
        <v>13</v>
      </c>
      <c r="B24" s="10"/>
      <c r="C24" s="10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12"/>
    </row>
    <row r="25" customFormat="false" ht="15.75" hidden="false" customHeight="false" outlineLevel="0" collapsed="false">
      <c r="A25" s="10"/>
      <c r="B25" s="10" t="s">
        <v>14</v>
      </c>
      <c r="C25" s="26"/>
      <c r="D25" s="25" t="n">
        <f aca="false">D21*(1+'Power Price Assumption'!$C$15)^(D4-1998)</f>
        <v>66.6266829429363</v>
      </c>
      <c r="E25" s="25" t="n">
        <f aca="false">E21*(1+'Power Price Assumption'!$C$15)^(E4-1998)</f>
        <v>69.9299512597673</v>
      </c>
      <c r="F25" s="25" t="n">
        <f aca="false">F21*(1+'Power Price Assumption'!$C$15)^(F4-1998)</f>
        <v>73.3971419451546</v>
      </c>
      <c r="G25" s="25" t="n">
        <f aca="false">G21*(1+'Power Price Assumption'!$C$15)^(G4-1998)</f>
        <v>77.0372111578882</v>
      </c>
      <c r="H25" s="25" t="n">
        <f aca="false">H21*(1+'Power Price Assumption'!$C$15)^(H4-1998)</f>
        <v>80.8568819181377</v>
      </c>
      <c r="I25" s="25" t="n">
        <f aca="false">I21*(1+'Power Price Assumption'!$C$15)^(I4-1998)</f>
        <v>81.8937030620718</v>
      </c>
      <c r="J25" s="25" t="n">
        <f aca="false">J21*(1+'Power Price Assumption'!$C$15)^(J4-1998)</f>
        <v>82.9438168598997</v>
      </c>
      <c r="K25" s="25" t="n">
        <f aca="false">K21*(1+'Power Price Assumption'!$C$15)^(K4-1998)</f>
        <v>84.0070588171845</v>
      </c>
      <c r="L25" s="25" t="n">
        <f aca="false">L21*(1+'Power Price Assumption'!$C$15)^(L4-1998)</f>
        <v>85.0847531795766</v>
      </c>
      <c r="M25" s="25" t="n">
        <f aca="false">M21*(1+'Power Price Assumption'!$C$15)^(M4-1998)</f>
        <v>86.1759896028501</v>
      </c>
      <c r="N25" s="25" t="n">
        <f aca="false">N21*(1+'Power Price Assumption'!$C$15)^(N4-1998)</f>
        <v>87.8061121831284</v>
      </c>
      <c r="O25" s="25" t="n">
        <f aca="false">O21*(1+'Power Price Assumption'!$C$15)^(O4-1998)</f>
        <v>89.4682157254466</v>
      </c>
      <c r="P25" s="25" t="n">
        <f aca="false">P21*(1+'Power Price Assumption'!$C$15)^(P4-1998)</f>
        <v>91.1613776574551</v>
      </c>
      <c r="Q25" s="25" t="n">
        <f aca="false">Q21*(1+'Power Price Assumption'!$C$15)^(Q4-1998)</f>
        <v>92.8862763196905</v>
      </c>
      <c r="R25" s="25" t="n">
        <f aca="false">R21*(1+'Power Price Assumption'!$C$15)^(R4-1998)</f>
        <v>94.6436121224815</v>
      </c>
      <c r="S25" s="25" t="n">
        <f aca="false">S21*(1+'Power Price Assumption'!$C$15)^(S4-1998)</f>
        <v>95.9927020724391</v>
      </c>
      <c r="T25" s="25" t="n">
        <f aca="false">T21*(1+'Power Price Assumption'!$C$15)^(T4-1998)</f>
        <v>97.3637878989177</v>
      </c>
      <c r="U25" s="25" t="n">
        <f aca="false">U21*(1+'Power Price Assumption'!$C$15)^(U4-1998)</f>
        <v>98.7517583716118</v>
      </c>
      <c r="V25" s="25" t="n">
        <f aca="false">V21*(1+'Power Price Assumption'!$C$15)^(V4-1998)</f>
        <v>100.161145516352</v>
      </c>
      <c r="W25" s="25" t="n">
        <f aca="false">W21*(1+'Power Price Assumption'!$C$15)^(W4-1998)</f>
        <v>101.59063502935</v>
      </c>
      <c r="X25" s="12"/>
    </row>
    <row r="26" customFormat="false" ht="15.75" hidden="false" customHeight="false" outlineLevel="0" collapsed="false">
      <c r="A26" s="10"/>
      <c r="B26" s="10" t="s">
        <v>12</v>
      </c>
      <c r="C26" s="10"/>
      <c r="D26" s="25" t="n">
        <f aca="false">D22*(1+'Power Price Assumption'!$C$15)^(D4-1998)</f>
        <v>0</v>
      </c>
      <c r="E26" s="25" t="n">
        <f aca="false">E22*(1+'Power Price Assumption'!$C$15)^(E4-1998)</f>
        <v>0</v>
      </c>
      <c r="F26" s="25" t="n">
        <f aca="false">F22*(1+'Power Price Assumption'!$C$15)^(F4-1998)</f>
        <v>0</v>
      </c>
      <c r="G26" s="25" t="n">
        <f aca="false">G22*(1+'Power Price Assumption'!$C$15)^(G4-1998)</f>
        <v>0</v>
      </c>
      <c r="H26" s="25" t="n">
        <f aca="false">H22*(1+'Power Price Assumption'!$C$15)^(H4-1998)</f>
        <v>0</v>
      </c>
      <c r="I26" s="25" t="n">
        <f aca="false">I22*(1+'Power Price Assumption'!$C$15)^(I4-1998)</f>
        <v>0</v>
      </c>
      <c r="J26" s="25" t="n">
        <f aca="false">J22*(1+'Power Price Assumption'!$C$15)^(J4-1998)</f>
        <v>0</v>
      </c>
      <c r="K26" s="25" t="n">
        <f aca="false">K22*(1+'Power Price Assumption'!$C$15)^(K4-1998)</f>
        <v>0</v>
      </c>
      <c r="L26" s="25" t="n">
        <f aca="false">L22*(1+'Power Price Assumption'!$C$15)^(L4-1998)</f>
        <v>0</v>
      </c>
      <c r="M26" s="25" t="n">
        <f aca="false">M22*(1+'Power Price Assumption'!$C$15)^(M4-1998)</f>
        <v>0</v>
      </c>
      <c r="N26" s="25" t="n">
        <f aca="false">N22*(1+'Power Price Assumption'!$C$15)^(N4-1998)</f>
        <v>0</v>
      </c>
      <c r="O26" s="25" t="n">
        <f aca="false">O22*(1+'Power Price Assumption'!$C$15)^(O4-1998)</f>
        <v>0</v>
      </c>
      <c r="P26" s="25" t="n">
        <f aca="false">P22*(1+'Power Price Assumption'!$C$15)^(P4-1998)</f>
        <v>0</v>
      </c>
      <c r="Q26" s="25" t="n">
        <f aca="false">Q22*(1+'Power Price Assumption'!$C$15)^(Q4-1998)</f>
        <v>0</v>
      </c>
      <c r="R26" s="25" t="n">
        <f aca="false">R22*(1+'Power Price Assumption'!$C$15)^(R4-1998)</f>
        <v>0</v>
      </c>
      <c r="S26" s="25" t="n">
        <f aca="false">S22*(1+'Power Price Assumption'!$C$15)^(S4-1998)</f>
        <v>0</v>
      </c>
      <c r="T26" s="25" t="n">
        <f aca="false">T22*(1+'Power Price Assumption'!$C$15)^(T4-1998)</f>
        <v>0</v>
      </c>
      <c r="U26" s="25" t="n">
        <f aca="false">U22*(1+'Power Price Assumption'!$C$15)^(U4-1998)</f>
        <v>0</v>
      </c>
      <c r="V26" s="25" t="n">
        <f aca="false">V22*(1+'Power Price Assumption'!$C$15)^(V4-1998)</f>
        <v>0</v>
      </c>
      <c r="W26" s="25" t="n">
        <f aca="false">W22*(1+'Power Price Assumption'!$C$15)^(W4-1998)</f>
        <v>0</v>
      </c>
      <c r="X26" s="12"/>
    </row>
    <row r="27" customFormat="false" ht="15.75" hidden="false" customHeight="false" outlineLevel="0" collapsed="false">
      <c r="A27" s="10"/>
      <c r="B27" s="10"/>
      <c r="C27" s="1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</row>
    <row r="28" customFormat="false" ht="15.75" hidden="false" customHeight="false" outlineLevel="0" collapsed="false">
      <c r="A28" s="10" t="n">
        <v>1</v>
      </c>
      <c r="B28" s="10" t="s">
        <v>15</v>
      </c>
      <c r="C28" s="10"/>
      <c r="D28" s="13" t="n">
        <f aca="false">D25/12</f>
        <v>5.55222357857802</v>
      </c>
      <c r="E28" s="13" t="n">
        <f aca="false">E25/12</f>
        <v>5.82749593831394</v>
      </c>
      <c r="F28" s="13" t="n">
        <f aca="false">F25/12</f>
        <v>6.11642849542955</v>
      </c>
      <c r="G28" s="13" t="n">
        <f aca="false">G25/12</f>
        <v>6.41976759649068</v>
      </c>
      <c r="H28" s="13" t="n">
        <f aca="false">H25/12</f>
        <v>6.73807349317814</v>
      </c>
      <c r="I28" s="13" t="n">
        <f aca="false">I25/12</f>
        <v>6.82447525517265</v>
      </c>
      <c r="J28" s="13" t="n">
        <f aca="false">J25/12</f>
        <v>6.91198473832498</v>
      </c>
      <c r="K28" s="13" t="n">
        <f aca="false">K25/12</f>
        <v>7.00058823476537</v>
      </c>
      <c r="L28" s="13" t="n">
        <f aca="false">L25/12</f>
        <v>7.09039609829805</v>
      </c>
      <c r="M28" s="13" t="n">
        <f aca="false">M25/12</f>
        <v>7.18133246690418</v>
      </c>
      <c r="N28" s="13" t="n">
        <f aca="false">N25/12</f>
        <v>7.3171760152607</v>
      </c>
      <c r="O28" s="13" t="n">
        <f aca="false">O25/12</f>
        <v>7.45568464378722</v>
      </c>
      <c r="P28" s="13" t="n">
        <f aca="false">P25/12</f>
        <v>7.59678147145459</v>
      </c>
      <c r="Q28" s="13" t="n">
        <f aca="false">Q25/12</f>
        <v>7.74052302664088</v>
      </c>
      <c r="R28" s="13" t="n">
        <f aca="false">R25/12</f>
        <v>7.88696767687346</v>
      </c>
      <c r="S28" s="13" t="n">
        <f aca="false">S25/12</f>
        <v>7.99939183936992</v>
      </c>
      <c r="T28" s="13" t="n">
        <f aca="false">T25/12</f>
        <v>8.11364899157647</v>
      </c>
      <c r="U28" s="13" t="n">
        <f aca="false">U25/12</f>
        <v>8.22931319763431</v>
      </c>
      <c r="V28" s="13" t="n">
        <f aca="false">V25/12</f>
        <v>8.34676212636269</v>
      </c>
      <c r="W28" s="13" t="n">
        <f aca="false">W25/12</f>
        <v>8.46588625244584</v>
      </c>
      <c r="X28" s="12"/>
    </row>
    <row r="29" customFormat="false" ht="15.75" hidden="false" customHeight="false" outlineLevel="0" collapsed="false">
      <c r="A29" s="10" t="n">
        <v>2</v>
      </c>
      <c r="B29" s="10" t="s">
        <v>16</v>
      </c>
      <c r="C29" s="10"/>
      <c r="D29" s="13" t="n">
        <f aca="false">D26/12</f>
        <v>0</v>
      </c>
      <c r="E29" s="13" t="n">
        <f aca="false">E26/12</f>
        <v>0</v>
      </c>
      <c r="F29" s="13" t="n">
        <f aca="false">F26/12</f>
        <v>0</v>
      </c>
      <c r="G29" s="13" t="n">
        <f aca="false">G26/12</f>
        <v>0</v>
      </c>
      <c r="H29" s="13" t="n">
        <f aca="false">H26/12</f>
        <v>0</v>
      </c>
      <c r="I29" s="13" t="n">
        <f aca="false">I26/12</f>
        <v>0</v>
      </c>
      <c r="J29" s="13" t="n">
        <f aca="false">J26/12</f>
        <v>0</v>
      </c>
      <c r="K29" s="13" t="n">
        <f aca="false">K26/12</f>
        <v>0</v>
      </c>
      <c r="L29" s="13" t="n">
        <f aca="false">L26/12</f>
        <v>0</v>
      </c>
      <c r="M29" s="13" t="n">
        <f aca="false">M26/12</f>
        <v>0</v>
      </c>
      <c r="N29" s="13" t="n">
        <f aca="false">N26/12</f>
        <v>0</v>
      </c>
      <c r="O29" s="13" t="n">
        <f aca="false">O26/12</f>
        <v>0</v>
      </c>
      <c r="P29" s="13" t="n">
        <f aca="false">P26/12</f>
        <v>0</v>
      </c>
      <c r="Q29" s="13" t="n">
        <f aca="false">Q26/12</f>
        <v>0</v>
      </c>
      <c r="R29" s="13" t="n">
        <f aca="false">R26/12</f>
        <v>0</v>
      </c>
      <c r="S29" s="13" t="n">
        <f aca="false">S26/12</f>
        <v>0</v>
      </c>
      <c r="T29" s="13" t="n">
        <f aca="false">T26/12</f>
        <v>0</v>
      </c>
      <c r="U29" s="13" t="n">
        <f aca="false">U26/12</f>
        <v>0</v>
      </c>
      <c r="V29" s="13" t="n">
        <f aca="false">V26/12</f>
        <v>0</v>
      </c>
      <c r="W29" s="13" t="n">
        <f aca="false">W26/12</f>
        <v>0</v>
      </c>
      <c r="X29" s="12"/>
    </row>
    <row r="30" customFormat="false" ht="15.75" hidden="false" customHeight="false" outlineLevel="0" collapsed="false">
      <c r="A30" s="10" t="n">
        <v>3</v>
      </c>
      <c r="B30" s="10" t="s">
        <v>17</v>
      </c>
      <c r="C30" s="10"/>
      <c r="D30" s="27" t="n">
        <v>0</v>
      </c>
      <c r="E30" s="27" t="n">
        <v>0</v>
      </c>
      <c r="F30" s="27" t="n">
        <v>0</v>
      </c>
      <c r="G30" s="27" t="n">
        <v>0</v>
      </c>
      <c r="H30" s="27" t="n">
        <v>0</v>
      </c>
      <c r="I30" s="27" t="n">
        <v>0</v>
      </c>
      <c r="J30" s="27" t="n">
        <v>0</v>
      </c>
      <c r="K30" s="27" t="n">
        <v>0</v>
      </c>
      <c r="L30" s="27" t="n">
        <v>0</v>
      </c>
      <c r="M30" s="27" t="n">
        <v>0</v>
      </c>
      <c r="N30" s="27" t="n">
        <v>0</v>
      </c>
      <c r="O30" s="27" t="n">
        <v>0</v>
      </c>
      <c r="P30" s="27" t="n">
        <v>0</v>
      </c>
      <c r="Q30" s="27" t="n">
        <v>0</v>
      </c>
      <c r="R30" s="27" t="n">
        <v>0</v>
      </c>
      <c r="S30" s="27" t="n">
        <v>0</v>
      </c>
      <c r="T30" s="27" t="n">
        <v>0</v>
      </c>
      <c r="U30" s="27" t="n">
        <v>0</v>
      </c>
      <c r="V30" s="27" t="n">
        <v>0</v>
      </c>
      <c r="W30" s="27" t="n">
        <v>0</v>
      </c>
      <c r="X30" s="12"/>
    </row>
    <row r="31" customFormat="false" ht="15.75" hidden="false" customHeight="false" outlineLevel="0" collapsed="false">
      <c r="A31" s="10"/>
      <c r="B31" s="10"/>
      <c r="C31" s="1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2"/>
      <c r="Y31" s="6"/>
      <c r="Z31" s="6"/>
      <c r="AA31" s="6"/>
      <c r="AB31" s="6"/>
      <c r="AC31" s="6"/>
    </row>
    <row r="32" customFormat="false" ht="15.75" hidden="false" customHeight="false" outlineLevel="0" collapsed="false">
      <c r="A32" s="10"/>
      <c r="B32" s="15" t="s">
        <v>18</v>
      </c>
      <c r="C32" s="28" t="n">
        <v>1</v>
      </c>
      <c r="D32" s="29" t="n">
        <f aca="false">IF(D11&gt;0,D11,CHOOSE($C$32,D28,D29,D30,D6))</f>
        <v>4</v>
      </c>
      <c r="E32" s="29" t="n">
        <f aca="false">IF(E11&gt;0,E11,CHOOSE($C$32,E28,E29,E30,E6))</f>
        <v>4</v>
      </c>
      <c r="F32" s="29" t="n">
        <f aca="false">IF(F11&gt;0,F11,CHOOSE($C$32,F28,F29,F30,F6))</f>
        <v>4</v>
      </c>
      <c r="G32" s="29" t="n">
        <f aca="false">IF(G11&gt;0,G11,CHOOSE($C$32,G28,G29,G30,G6))</f>
        <v>6.41976759649068</v>
      </c>
      <c r="H32" s="29" t="n">
        <f aca="false">IF(H11&gt;0,H11,CHOOSE($C$32,H28,H29,H30,H6))</f>
        <v>6.73807349317814</v>
      </c>
      <c r="I32" s="29" t="n">
        <f aca="false">IF(I11&gt;0,I11,CHOOSE($C$32,I28,I29,I30,I6))</f>
        <v>6.82447525517265</v>
      </c>
      <c r="J32" s="29" t="n">
        <f aca="false">IF(J11&gt;0,J11,CHOOSE($C$32,J28,J29,J30,J6))</f>
        <v>6.91198473832498</v>
      </c>
      <c r="K32" s="29" t="n">
        <f aca="false">IF(K11&gt;0,K11,CHOOSE($C$32,K28,K29,K30,K6))</f>
        <v>7.00058823476537</v>
      </c>
      <c r="L32" s="29" t="n">
        <f aca="false">IF(L11&gt;0,L11,CHOOSE($C$32,L28,L29,L30,L6))</f>
        <v>7.09039609829805</v>
      </c>
      <c r="M32" s="29" t="n">
        <f aca="false">IF(M11&gt;0,M11,CHOOSE($C$32,M28,M29,M30,M6))</f>
        <v>7.18133246690418</v>
      </c>
      <c r="N32" s="29" t="n">
        <f aca="false">IF(N11&gt;0,N11,CHOOSE($C$32,N28,N29,N30,N6))</f>
        <v>7.3171760152607</v>
      </c>
      <c r="O32" s="29" t="n">
        <f aca="false">IF(O11&gt;0,O11,CHOOSE($C$32,O28,O29,O30,O6))</f>
        <v>7.45568464378722</v>
      </c>
      <c r="P32" s="29" t="n">
        <f aca="false">IF(P11&gt;0,P11,CHOOSE($C$32,P28,P29,P30,P6))</f>
        <v>7.59678147145459</v>
      </c>
      <c r="Q32" s="29" t="n">
        <f aca="false">IF(Q11&gt;0,Q11,CHOOSE($C$32,Q28,Q29,Q30,Q6))</f>
        <v>7.74052302664088</v>
      </c>
      <c r="R32" s="29" t="n">
        <f aca="false">IF(R11&gt;0,R11,CHOOSE($C$32,R28,R29,R30,R6))</f>
        <v>7.88696767687346</v>
      </c>
      <c r="S32" s="29" t="n">
        <f aca="false">IF(S11&gt;0,S11,CHOOSE($C$32,S28,S29,S30,S6))</f>
        <v>7.99939183936992</v>
      </c>
      <c r="T32" s="29" t="n">
        <f aca="false">IF(T11&gt;0,T11,CHOOSE($C$32,T28,T29,T30,T6))</f>
        <v>8.11364899157647</v>
      </c>
      <c r="U32" s="29" t="n">
        <f aca="false">IF(U11&gt;0,U11,CHOOSE($C$32,U28,U29,U30,U6))</f>
        <v>8.22931319763431</v>
      </c>
      <c r="V32" s="29" t="n">
        <f aca="false">IF(V11&gt;0,V11,CHOOSE($C$32,V28,V29,V30,V6))</f>
        <v>8.34676212636269</v>
      </c>
      <c r="W32" s="29" t="n">
        <f aca="false">IF(W11&gt;0,W11,CHOOSE($C$32,W28,W29,W30,W6))</f>
        <v>8.46588625244584</v>
      </c>
    </row>
    <row r="33" customFormat="false" ht="15.75" hidden="false" customHeight="false" outlineLevel="0" collapsed="false">
      <c r="A33" s="10"/>
      <c r="B33" s="15"/>
      <c r="C33" s="30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12"/>
      <c r="Y33" s="32"/>
      <c r="Z33" s="32"/>
    </row>
    <row r="34" customFormat="false" ht="15.75" hidden="false" customHeight="false" outlineLevel="0" collapsed="false">
      <c r="A34" s="9" t="s">
        <v>19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customFormat="false" ht="15.75" hidden="false" customHeight="false" outlineLevel="0" collapsed="false">
      <c r="A35" s="10" t="s">
        <v>20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customFormat="false" ht="15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customFormat="false" ht="15.75" hidden="false" customHeight="false" outlineLevel="0" collapsed="false">
      <c r="A37" s="23" t="s">
        <v>10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customFormat="false" ht="15.75" hidden="false" customHeight="false" outlineLevel="0" collapsed="false">
      <c r="A38" s="10"/>
      <c r="B38" s="10" t="s">
        <v>11</v>
      </c>
      <c r="C38" s="30"/>
      <c r="D38" s="25" t="n">
        <v>66.3531914893617</v>
      </c>
      <c r="E38" s="25" t="n">
        <v>67.1425531914894</v>
      </c>
      <c r="F38" s="25" t="n">
        <v>67.9404255319149</v>
      </c>
      <c r="G38" s="25" t="n">
        <v>68.7468085106383</v>
      </c>
      <c r="H38" s="25" t="n">
        <v>69.563829787234</v>
      </c>
      <c r="I38" s="25" t="n">
        <v>68.9085106382979</v>
      </c>
      <c r="J38" s="25" t="n">
        <v>68.2617021276596</v>
      </c>
      <c r="K38" s="25" t="n">
        <v>67.6191489361702</v>
      </c>
      <c r="L38" s="25" t="n">
        <v>66.9829787234043</v>
      </c>
      <c r="M38" s="25" t="n">
        <v>66.3531914893617</v>
      </c>
      <c r="N38" s="25" t="n">
        <v>65.4744680851064</v>
      </c>
      <c r="O38" s="25" t="n">
        <v>64.6063829787234</v>
      </c>
      <c r="P38" s="25" t="n">
        <v>63.7510638297872</v>
      </c>
      <c r="Q38" s="25" t="n">
        <v>62.9063829787234</v>
      </c>
      <c r="R38" s="25" t="n">
        <v>62.0723404255319</v>
      </c>
      <c r="S38" s="25" t="n">
        <v>60.963829787234</v>
      </c>
      <c r="T38" s="25" t="n">
        <v>59.8744680851064</v>
      </c>
      <c r="U38" s="25" t="n">
        <v>58.8042553191489</v>
      </c>
      <c r="V38" s="25" t="n">
        <v>57.7531914893617</v>
      </c>
      <c r="W38" s="25" t="n">
        <v>56.7212765957447</v>
      </c>
    </row>
    <row r="39" customFormat="false" ht="15.75" hidden="false" customHeight="false" outlineLevel="0" collapsed="false">
      <c r="A39" s="10"/>
      <c r="B39" s="10" t="s">
        <v>12</v>
      </c>
      <c r="C39" s="30"/>
      <c r="D39" s="11" t="n">
        <v>0</v>
      </c>
      <c r="E39" s="11" t="n">
        <v>0</v>
      </c>
      <c r="F39" s="11" t="n">
        <v>0</v>
      </c>
      <c r="G39" s="11" t="n">
        <v>0</v>
      </c>
      <c r="H39" s="11" t="n">
        <v>0</v>
      </c>
      <c r="I39" s="11" t="n">
        <v>0</v>
      </c>
      <c r="J39" s="11" t="n">
        <v>0</v>
      </c>
      <c r="K39" s="11" t="n">
        <v>0</v>
      </c>
      <c r="L39" s="11" t="n">
        <v>0</v>
      </c>
      <c r="M39" s="11" t="n">
        <v>0</v>
      </c>
      <c r="N39" s="11" t="n">
        <v>0</v>
      </c>
      <c r="O39" s="11" t="n">
        <v>0</v>
      </c>
      <c r="P39" s="11" t="n">
        <v>0</v>
      </c>
      <c r="Q39" s="11" t="n">
        <v>0</v>
      </c>
      <c r="R39" s="11" t="n">
        <v>0</v>
      </c>
      <c r="S39" s="11" t="n">
        <v>0</v>
      </c>
      <c r="T39" s="11" t="n">
        <v>0</v>
      </c>
      <c r="U39" s="11" t="n">
        <v>0</v>
      </c>
      <c r="V39" s="11" t="n">
        <v>0</v>
      </c>
      <c r="W39" s="11" t="n">
        <v>0</v>
      </c>
    </row>
    <row r="40" customFormat="false" ht="15.75" hidden="false" customHeight="false" outlineLevel="0" collapsed="false">
      <c r="A40" s="10"/>
      <c r="B40" s="10"/>
      <c r="C40" s="30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customFormat="false" ht="15.75" hidden="false" customHeight="false" outlineLevel="0" collapsed="false">
      <c r="A41" s="23" t="s">
        <v>13</v>
      </c>
      <c r="B41" s="10"/>
      <c r="C41" s="30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customFormat="false" ht="15.75" hidden="false" customHeight="false" outlineLevel="0" collapsed="false">
      <c r="A42" s="10"/>
      <c r="B42" s="10" t="s">
        <v>14</v>
      </c>
      <c r="C42" s="30"/>
      <c r="D42" s="11" t="n">
        <f aca="false">D38*(1+'Power Price Assumption'!$C$15)^(D4-1998)</f>
        <v>72.5059238765957</v>
      </c>
      <c r="E42" s="11" t="n">
        <f aca="false">E38*(1+'Power Price Assumption'!$C$15)^(E4-1998)</f>
        <v>75.5695351429149</v>
      </c>
      <c r="F42" s="11" t="n">
        <f aca="false">F38*(1+'Power Price Assumption'!$C$15)^(F4-1998)</f>
        <v>78.7615739160587</v>
      </c>
      <c r="G42" s="11" t="n">
        <f aca="false">G38*(1+'Power Price Assumption'!$C$15)^(G4-1998)</f>
        <v>82.0872845811671</v>
      </c>
      <c r="H42" s="11" t="n">
        <f aca="false">H38*(1+'Power Price Assumption'!$C$15)^(H4-1998)</f>
        <v>85.5547362341833</v>
      </c>
      <c r="I42" s="11" t="n">
        <f aca="false">I38*(1+'Power Price Assumption'!$C$15)^(I4-1998)</f>
        <v>87.291239629576</v>
      </c>
      <c r="J42" s="11" t="n">
        <f aca="false">J38*(1+'Power Price Assumption'!$C$15)^(J4-1998)</f>
        <v>89.0660384187099</v>
      </c>
      <c r="K42" s="11" t="n">
        <f aca="false">K38*(1+'Power Price Assumption'!$C$15)^(K4-1998)</f>
        <v>90.8744818126288</v>
      </c>
      <c r="L42" s="11" t="n">
        <f aca="false">L38*(1+'Power Price Assumption'!$C$15)^(L4-1998)</f>
        <v>92.7201079109511</v>
      </c>
      <c r="M42" s="11" t="n">
        <f aca="false">M38*(1+'Power Price Assumption'!$C$15)^(M4-1998)</f>
        <v>94.6037851429467</v>
      </c>
      <c r="N42" s="11" t="n">
        <f aca="false">N38*(1+'Power Price Assumption'!$C$15)^(N4-1998)</f>
        <v>96.1514637532872</v>
      </c>
      <c r="O42" s="11" t="n">
        <f aca="false">O38*(1+'Power Price Assumption'!$C$15)^(O4-1998)</f>
        <v>97.7229510536712</v>
      </c>
      <c r="P42" s="11" t="n">
        <f aca="false">P38*(1+'Power Price Assumption'!$C$15)^(P4-1998)</f>
        <v>99.3220802204441</v>
      </c>
      <c r="Q42" s="11" t="n">
        <f aca="false">Q38*(1+'Power Price Assumption'!$C$15)^(Q4-1998)</f>
        <v>100.946277826372</v>
      </c>
      <c r="R42" s="11" t="n">
        <f aca="false">R38*(1+'Power Price Assumption'!$C$15)^(R4-1998)</f>
        <v>102.596120901907</v>
      </c>
      <c r="S42" s="11" t="n">
        <f aca="false">S38*(1+'Power Price Assumption'!$C$15)^(S4-1998)</f>
        <v>103.786839369589</v>
      </c>
      <c r="T42" s="11" t="n">
        <f aca="false">T38*(1+'Power Price Assumption'!$C$15)^(T4-1998)</f>
        <v>104.990242212006</v>
      </c>
      <c r="U42" s="11" t="n">
        <f aca="false">U38*(1+'Power Price Assumption'!$C$15)^(U4-1998)</f>
        <v>106.207026178284</v>
      </c>
      <c r="V42" s="11" t="n">
        <f aca="false">V38*(1+'Power Price Assumption'!$C$15)^(V4-1998)</f>
        <v>107.437948626559</v>
      </c>
      <c r="W42" s="11" t="n">
        <f aca="false">W38*(1+'Power Price Assumption'!$C$15)^(W4-1998)</f>
        <v>108.683831440042</v>
      </c>
    </row>
    <row r="43" customFormat="false" ht="15.75" hidden="false" customHeight="false" outlineLevel="0" collapsed="false">
      <c r="A43" s="10"/>
      <c r="B43" s="10" t="s">
        <v>12</v>
      </c>
      <c r="C43" s="30"/>
      <c r="D43" s="11" t="n">
        <f aca="false">D39*(1+'Power Price Assumption'!$C$15)^(D4-1998)</f>
        <v>0</v>
      </c>
      <c r="E43" s="11" t="n">
        <f aca="false">E39*(1+'Power Price Assumption'!$C$15)^(E4-1998)</f>
        <v>0</v>
      </c>
      <c r="F43" s="11" t="n">
        <f aca="false">F39*(1+'Power Price Assumption'!$C$15)^(F4-1998)</f>
        <v>0</v>
      </c>
      <c r="G43" s="11" t="n">
        <f aca="false">G39*(1+'Power Price Assumption'!$C$15)^(G4-1998)</f>
        <v>0</v>
      </c>
      <c r="H43" s="11" t="n">
        <f aca="false">H39*(1+'Power Price Assumption'!$C$15)^(H4-1998)</f>
        <v>0</v>
      </c>
      <c r="I43" s="11" t="n">
        <f aca="false">I39*(1+'Power Price Assumption'!$C$15)^(I4-1998)</f>
        <v>0</v>
      </c>
      <c r="J43" s="11" t="n">
        <f aca="false">J39*(1+'Power Price Assumption'!$C$15)^(J4-1998)</f>
        <v>0</v>
      </c>
      <c r="K43" s="11" t="n">
        <f aca="false">K39*(1+'Power Price Assumption'!$C$15)^(K4-1998)</f>
        <v>0</v>
      </c>
      <c r="L43" s="11" t="n">
        <f aca="false">L39*(1+'Power Price Assumption'!$C$15)^(L4-1998)</f>
        <v>0</v>
      </c>
      <c r="M43" s="11" t="n">
        <f aca="false">M39*(1+'Power Price Assumption'!$C$15)^(M4-1998)</f>
        <v>0</v>
      </c>
      <c r="N43" s="11" t="n">
        <f aca="false">N39*(1+'Power Price Assumption'!$C$15)^(N4-1998)</f>
        <v>0</v>
      </c>
      <c r="O43" s="11" t="n">
        <f aca="false">O39*(1+'Power Price Assumption'!$C$15)^(O4-1998)</f>
        <v>0</v>
      </c>
      <c r="P43" s="11" t="n">
        <f aca="false">P39*(1+'Power Price Assumption'!$C$15)^(P4-1998)</f>
        <v>0</v>
      </c>
      <c r="Q43" s="11" t="n">
        <f aca="false">Q39*(1+'Power Price Assumption'!$C$15)^(Q4-1998)</f>
        <v>0</v>
      </c>
      <c r="R43" s="11" t="n">
        <f aca="false">R39*(1+'Power Price Assumption'!$C$15)^(R4-1998)</f>
        <v>0</v>
      </c>
      <c r="S43" s="11" t="n">
        <f aca="false">S39*(1+'Power Price Assumption'!$C$15)^(S4-1998)</f>
        <v>0</v>
      </c>
      <c r="T43" s="11" t="n">
        <f aca="false">T39*(1+'Power Price Assumption'!$C$15)^(T4-1998)</f>
        <v>0</v>
      </c>
      <c r="U43" s="11" t="n">
        <f aca="false">U39*(1+'Power Price Assumption'!$C$15)^(U4-1998)</f>
        <v>0</v>
      </c>
      <c r="V43" s="11" t="n">
        <f aca="false">V39*(1+'Power Price Assumption'!$C$15)^(V4-1998)</f>
        <v>0</v>
      </c>
      <c r="W43" s="11" t="n">
        <f aca="false">W39*(1+'Power Price Assumption'!$C$15)^(W4-1998)</f>
        <v>0</v>
      </c>
    </row>
    <row r="44" customFormat="false" ht="15.75" hidden="false" customHeight="false" outlineLevel="0" collapsed="false">
      <c r="A44" s="10"/>
      <c r="B44" s="10"/>
      <c r="C44" s="10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</row>
    <row r="45" customFormat="false" ht="15.75" hidden="false" customHeight="false" outlineLevel="0" collapsed="false">
      <c r="A45" s="10" t="n">
        <v>1</v>
      </c>
      <c r="B45" s="10" t="s">
        <v>15</v>
      </c>
      <c r="C45" s="10"/>
      <c r="D45" s="13" t="n">
        <f aca="false">D42/12</f>
        <v>6.04216032304965</v>
      </c>
      <c r="E45" s="13" t="n">
        <f aca="false">E42/12</f>
        <v>6.29746126190958</v>
      </c>
      <c r="F45" s="13" t="n">
        <f aca="false">F42/12</f>
        <v>6.56346449300489</v>
      </c>
      <c r="G45" s="13" t="n">
        <f aca="false">G42/12</f>
        <v>6.84060704843059</v>
      </c>
      <c r="H45" s="13" t="n">
        <f aca="false">H42/12</f>
        <v>7.1295613528486</v>
      </c>
      <c r="I45" s="13" t="n">
        <f aca="false">I42/12</f>
        <v>7.27426996913134</v>
      </c>
      <c r="J45" s="13" t="n">
        <f aca="false">J42/12</f>
        <v>7.42216986822583</v>
      </c>
      <c r="K45" s="13" t="n">
        <f aca="false">K42/12</f>
        <v>7.57287348438574</v>
      </c>
      <c r="L45" s="13" t="n">
        <f aca="false">L42/12</f>
        <v>7.72667565924592</v>
      </c>
      <c r="M45" s="13" t="n">
        <f aca="false">M42/12</f>
        <v>7.88364876191223</v>
      </c>
      <c r="N45" s="13" t="n">
        <f aca="false">N42/12</f>
        <v>8.0126219794406</v>
      </c>
      <c r="O45" s="13" t="n">
        <f aca="false">O42/12</f>
        <v>8.1435792544726</v>
      </c>
      <c r="P45" s="13" t="n">
        <f aca="false">P42/12</f>
        <v>8.27684001837034</v>
      </c>
      <c r="Q45" s="13" t="n">
        <f aca="false">Q42/12</f>
        <v>8.41218981886432</v>
      </c>
      <c r="R45" s="13" t="n">
        <f aca="false">R42/12</f>
        <v>8.54967674182555</v>
      </c>
      <c r="S45" s="13" t="n">
        <f aca="false">S42/12</f>
        <v>8.64890328079911</v>
      </c>
      <c r="T45" s="13" t="n">
        <f aca="false">T42/12</f>
        <v>8.74918685100048</v>
      </c>
      <c r="U45" s="13" t="n">
        <f aca="false">U42/12</f>
        <v>8.85058551485697</v>
      </c>
      <c r="V45" s="13" t="n">
        <f aca="false">V42/12</f>
        <v>8.95316238554656</v>
      </c>
      <c r="W45" s="13" t="n">
        <f aca="false">W42/12</f>
        <v>9.05698595333681</v>
      </c>
    </row>
    <row r="46" customFormat="false" ht="15.75" hidden="false" customHeight="false" outlineLevel="0" collapsed="false">
      <c r="A46" s="10" t="n">
        <v>2</v>
      </c>
      <c r="B46" s="10" t="s">
        <v>16</v>
      </c>
      <c r="C46" s="10"/>
      <c r="D46" s="13" t="n">
        <f aca="false">D43/12</f>
        <v>0</v>
      </c>
      <c r="E46" s="13" t="n">
        <f aca="false">E43/12</f>
        <v>0</v>
      </c>
      <c r="F46" s="13" t="n">
        <f aca="false">F43/12</f>
        <v>0</v>
      </c>
      <c r="G46" s="13" t="n">
        <f aca="false">G43/12</f>
        <v>0</v>
      </c>
      <c r="H46" s="13" t="n">
        <f aca="false">H43/12</f>
        <v>0</v>
      </c>
      <c r="I46" s="13" t="n">
        <f aca="false">I43/12</f>
        <v>0</v>
      </c>
      <c r="J46" s="13" t="n">
        <f aca="false">J43/12</f>
        <v>0</v>
      </c>
      <c r="K46" s="13" t="n">
        <f aca="false">K43/12</f>
        <v>0</v>
      </c>
      <c r="L46" s="13" t="n">
        <f aca="false">L43/12</f>
        <v>0</v>
      </c>
      <c r="M46" s="13" t="n">
        <f aca="false">M43/12</f>
        <v>0</v>
      </c>
      <c r="N46" s="13" t="n">
        <f aca="false">N43/12</f>
        <v>0</v>
      </c>
      <c r="O46" s="13" t="n">
        <f aca="false">O43/12</f>
        <v>0</v>
      </c>
      <c r="P46" s="13" t="n">
        <f aca="false">P43/12</f>
        <v>0</v>
      </c>
      <c r="Q46" s="13" t="n">
        <f aca="false">Q43/12</f>
        <v>0</v>
      </c>
      <c r="R46" s="13" t="n">
        <f aca="false">R43/12</f>
        <v>0</v>
      </c>
      <c r="S46" s="13" t="n">
        <f aca="false">S43/12</f>
        <v>0</v>
      </c>
      <c r="T46" s="13" t="n">
        <f aca="false">T43/12</f>
        <v>0</v>
      </c>
      <c r="U46" s="13" t="n">
        <f aca="false">U43/12</f>
        <v>0</v>
      </c>
      <c r="V46" s="13" t="n">
        <f aca="false">V43/12</f>
        <v>0</v>
      </c>
      <c r="W46" s="13" t="n">
        <f aca="false">W43/12</f>
        <v>0</v>
      </c>
    </row>
    <row r="47" customFormat="false" ht="15.75" hidden="false" customHeight="false" outlineLevel="0" collapsed="false">
      <c r="A47" s="10" t="n">
        <v>3</v>
      </c>
      <c r="B47" s="10" t="s">
        <v>17</v>
      </c>
      <c r="C47" s="10"/>
      <c r="D47" s="27" t="n">
        <v>0</v>
      </c>
      <c r="E47" s="27" t="n">
        <v>0</v>
      </c>
      <c r="F47" s="27" t="n">
        <v>0</v>
      </c>
      <c r="G47" s="27" t="n">
        <v>0</v>
      </c>
      <c r="H47" s="27" t="n">
        <v>0</v>
      </c>
      <c r="I47" s="27" t="n">
        <v>0</v>
      </c>
      <c r="J47" s="27" t="n">
        <v>0</v>
      </c>
      <c r="K47" s="27" t="n">
        <v>0</v>
      </c>
      <c r="L47" s="27" t="n">
        <v>0</v>
      </c>
      <c r="M47" s="27" t="n">
        <v>0</v>
      </c>
      <c r="N47" s="27" t="n">
        <v>0</v>
      </c>
      <c r="O47" s="27" t="n">
        <v>0</v>
      </c>
      <c r="P47" s="27" t="n">
        <v>0</v>
      </c>
      <c r="Q47" s="27" t="n">
        <v>0</v>
      </c>
      <c r="R47" s="27" t="n">
        <v>0</v>
      </c>
      <c r="S47" s="27" t="n">
        <v>0</v>
      </c>
      <c r="T47" s="27" t="n">
        <v>0</v>
      </c>
      <c r="U47" s="27" t="n">
        <v>0</v>
      </c>
      <c r="V47" s="27" t="n">
        <v>0</v>
      </c>
      <c r="W47" s="27" t="n">
        <v>0</v>
      </c>
    </row>
    <row r="48" customFormat="false" ht="15.75" hidden="false" customHeight="false" outlineLevel="0" collapsed="false">
      <c r="A48" s="10"/>
      <c r="B48" s="10"/>
      <c r="C48" s="10"/>
      <c r="D48" s="13"/>
      <c r="E48" s="1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</row>
    <row r="49" customFormat="false" ht="15.75" hidden="false" customHeight="false" outlineLevel="0" collapsed="false">
      <c r="A49" s="10"/>
      <c r="B49" s="15" t="s">
        <v>18</v>
      </c>
      <c r="C49" s="16" t="n">
        <f aca="false">$C$32</f>
        <v>1</v>
      </c>
      <c r="D49" s="29" t="n">
        <f aca="false">IF(D11&gt;0,D11,CHOOSE($C$49,D45,D46,D47))</f>
        <v>4</v>
      </c>
      <c r="E49" s="29" t="n">
        <f aca="false">IF(E11&gt;0,E11,CHOOSE($C$49,E45,E46,E47))</f>
        <v>4</v>
      </c>
      <c r="F49" s="29" t="n">
        <f aca="false">IF(F11&gt;0,F11,CHOOSE($C$49,F45,F46,F47))</f>
        <v>4</v>
      </c>
      <c r="G49" s="29" t="n">
        <f aca="false">IF(G11&gt;0,G11,CHOOSE($C$49,G45,G46,G47))</f>
        <v>6.84060704843059</v>
      </c>
      <c r="H49" s="29" t="n">
        <f aca="false">IF(H11&gt;0,H11,CHOOSE($C$49,H45,H46,H47))</f>
        <v>7.1295613528486</v>
      </c>
      <c r="I49" s="29" t="n">
        <f aca="false">IF(I11&gt;0,I11,CHOOSE($C$49,I45,I46,I47))</f>
        <v>7.27426996913134</v>
      </c>
      <c r="J49" s="29" t="n">
        <f aca="false">IF(J11&gt;0,J11,CHOOSE($C$49,J45,J46,J47))</f>
        <v>7.42216986822583</v>
      </c>
      <c r="K49" s="29" t="n">
        <f aca="false">IF(K11&gt;0,K11,CHOOSE($C$49,K45,K46,K47))</f>
        <v>7.57287348438574</v>
      </c>
      <c r="L49" s="29" t="n">
        <f aca="false">IF(L11&gt;0,L11,CHOOSE($C$49,L45,L46,L47))</f>
        <v>7.72667565924592</v>
      </c>
      <c r="M49" s="29" t="n">
        <f aca="false">IF(M11&gt;0,M11,CHOOSE($C$49,M45,M46,M47))</f>
        <v>7.88364876191223</v>
      </c>
      <c r="N49" s="29" t="n">
        <f aca="false">IF(N11&gt;0,N11,CHOOSE($C$49,N45,N46,N47))</f>
        <v>8.0126219794406</v>
      </c>
      <c r="O49" s="29" t="n">
        <f aca="false">IF(O11&gt;0,O11,CHOOSE($C$49,O45,O46,O47))</f>
        <v>8.1435792544726</v>
      </c>
      <c r="P49" s="29" t="n">
        <f aca="false">IF(P11&gt;0,P11,CHOOSE($C$49,P45,P46,P47))</f>
        <v>8.27684001837034</v>
      </c>
      <c r="Q49" s="29" t="n">
        <f aca="false">IF(Q11&gt;0,Q11,CHOOSE($C$49,Q45,Q46,Q47))</f>
        <v>8.41218981886432</v>
      </c>
      <c r="R49" s="29" t="n">
        <f aca="false">IF(R11&gt;0,R11,CHOOSE($C$49,R45,R46,R47))</f>
        <v>8.54967674182555</v>
      </c>
      <c r="S49" s="29" t="n">
        <f aca="false">IF(S11&gt;0,S11,CHOOSE($C$49,S45,S46,S47))</f>
        <v>8.64890328079911</v>
      </c>
      <c r="T49" s="29" t="n">
        <f aca="false">IF(T11&gt;0,T11,CHOOSE($C$49,T45,T46,T47))</f>
        <v>8.74918685100048</v>
      </c>
      <c r="U49" s="29" t="n">
        <f aca="false">IF(U11&gt;0,U11,CHOOSE($C$49,U45,U46,U47))</f>
        <v>8.85058551485697</v>
      </c>
      <c r="V49" s="29" t="n">
        <f aca="false">IF(V11&gt;0,V11,CHOOSE($C$49,V45,V46,V47))</f>
        <v>8.95316238554656</v>
      </c>
      <c r="W49" s="29" t="n">
        <f aca="false">IF(W11&gt;0,W11,CHOOSE($C$49,W45,W46,W47))</f>
        <v>9.05698595333681</v>
      </c>
    </row>
    <row r="50" customFormat="false" ht="15.75" hidden="false" customHeight="false" outlineLevel="0" collapsed="false">
      <c r="A50" s="10"/>
      <c r="B50" s="15"/>
      <c r="C50" s="30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</row>
    <row r="51" customFormat="false" ht="15.75" hidden="false" customHeight="false" outlineLevel="0" collapsed="false">
      <c r="A51" s="9" t="s">
        <v>21</v>
      </c>
      <c r="B51" s="15"/>
      <c r="C51" s="30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12"/>
      <c r="Y51" s="32"/>
      <c r="Z51" s="32"/>
    </row>
    <row r="52" customFormat="false" ht="15.75" hidden="false" customHeight="false" outlineLevel="0" collapsed="false">
      <c r="A52" s="10" t="s">
        <v>22</v>
      </c>
      <c r="B52" s="15"/>
      <c r="C52" s="30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12"/>
      <c r="Y52" s="32"/>
      <c r="Z52" s="32"/>
    </row>
    <row r="53" customFormat="false" ht="15.75" hidden="false" customHeight="false" outlineLevel="0" collapsed="false">
      <c r="A53" s="10"/>
      <c r="B53" s="15"/>
      <c r="C53" s="30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12"/>
      <c r="Y53" s="32"/>
      <c r="Z53" s="32"/>
    </row>
    <row r="54" customFormat="false" ht="15.75" hidden="false" customHeight="false" outlineLevel="0" collapsed="false">
      <c r="A54" s="23" t="s">
        <v>10</v>
      </c>
      <c r="B54" s="10"/>
      <c r="C54" s="30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12"/>
      <c r="Y54" s="32"/>
      <c r="Z54" s="32"/>
    </row>
    <row r="55" customFormat="false" ht="15.75" hidden="false" customHeight="false" outlineLevel="0" collapsed="false">
      <c r="A55" s="10"/>
      <c r="B55" s="10" t="s">
        <v>11</v>
      </c>
      <c r="C55" s="30"/>
      <c r="D55" s="25" t="n">
        <v>64.1101973684211</v>
      </c>
      <c r="E55" s="25" t="n">
        <v>65.1611842105263</v>
      </c>
      <c r="F55" s="25" t="n">
        <v>66.2302631578947</v>
      </c>
      <c r="G55" s="25" t="n">
        <v>67.3174342105263</v>
      </c>
      <c r="H55" s="25" t="n">
        <v>68.421052631579</v>
      </c>
      <c r="I55" s="25" t="n">
        <v>67.7664473684211</v>
      </c>
      <c r="J55" s="25" t="n">
        <v>67.1200657894737</v>
      </c>
      <c r="K55" s="25" t="n">
        <v>66.4786184210526</v>
      </c>
      <c r="L55" s="25" t="n">
        <v>65.84375</v>
      </c>
      <c r="M55" s="25" t="n">
        <v>65.2138157894737</v>
      </c>
      <c r="N55" s="25" t="n">
        <v>64.5592105263158</v>
      </c>
      <c r="O55" s="25" t="n">
        <v>63.9111842105263</v>
      </c>
      <c r="P55" s="25" t="n">
        <v>63.2697368421053</v>
      </c>
      <c r="Q55" s="25" t="n">
        <v>62.6348684210526</v>
      </c>
      <c r="R55" s="25" t="n">
        <v>62.0065789473684</v>
      </c>
      <c r="S55" s="25" t="n">
        <v>61.1266447368421</v>
      </c>
      <c r="T55" s="25" t="n">
        <v>60.2598684210526</v>
      </c>
      <c r="U55" s="25" t="n">
        <v>59.4046052631579</v>
      </c>
      <c r="V55" s="25" t="n">
        <v>58.5608552631579</v>
      </c>
      <c r="W55" s="25" t="n">
        <v>57.7302631578947</v>
      </c>
      <c r="Z55" s="32"/>
    </row>
    <row r="56" customFormat="false" ht="15.75" hidden="false" customHeight="false" outlineLevel="0" collapsed="false">
      <c r="A56" s="10"/>
      <c r="B56" s="10" t="s">
        <v>12</v>
      </c>
      <c r="C56" s="10"/>
      <c r="D56" s="25" t="n">
        <v>0</v>
      </c>
      <c r="E56" s="25" t="n">
        <v>0</v>
      </c>
      <c r="F56" s="25" t="n">
        <v>0</v>
      </c>
      <c r="G56" s="25" t="n">
        <v>0</v>
      </c>
      <c r="H56" s="25" t="n">
        <v>0</v>
      </c>
      <c r="I56" s="25" t="n">
        <v>0</v>
      </c>
      <c r="J56" s="25" t="n">
        <v>0</v>
      </c>
      <c r="K56" s="25" t="n">
        <v>0</v>
      </c>
      <c r="L56" s="25" t="n">
        <v>0</v>
      </c>
      <c r="M56" s="25" t="n">
        <v>0</v>
      </c>
      <c r="N56" s="25" t="n">
        <v>0</v>
      </c>
      <c r="O56" s="25" t="n">
        <v>0</v>
      </c>
      <c r="P56" s="25" t="n">
        <v>0</v>
      </c>
      <c r="Q56" s="25" t="n">
        <v>0</v>
      </c>
      <c r="R56" s="25" t="n">
        <v>0</v>
      </c>
      <c r="S56" s="25" t="n">
        <v>0</v>
      </c>
      <c r="T56" s="25" t="n">
        <v>0</v>
      </c>
      <c r="U56" s="25" t="n">
        <v>0</v>
      </c>
      <c r="V56" s="25" t="n">
        <v>0</v>
      </c>
      <c r="W56" s="25" t="n">
        <v>0</v>
      </c>
      <c r="Z56" s="32"/>
    </row>
    <row r="57" customFormat="false" ht="15.75" hidden="false" customHeight="false" outlineLevel="0" collapsed="false">
      <c r="A57" s="35"/>
      <c r="B57" s="10"/>
      <c r="C57" s="10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Z57" s="32"/>
    </row>
    <row r="58" customFormat="false" ht="15.75" hidden="false" customHeight="false" outlineLevel="0" collapsed="false">
      <c r="A58" s="23" t="s">
        <v>13</v>
      </c>
      <c r="B58" s="10"/>
      <c r="C58" s="10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Z58" s="32"/>
    </row>
    <row r="59" customFormat="false" ht="15.75" hidden="false" customHeight="false" outlineLevel="0" collapsed="false">
      <c r="A59" s="10"/>
      <c r="B59" s="10" t="s">
        <v>14</v>
      </c>
      <c r="C59" s="10"/>
      <c r="D59" s="25" t="n">
        <f aca="false">D55*(1+'Power Price Assumption'!$C$15)^(D4-1998)</f>
        <v>70.0549436398026</v>
      </c>
      <c r="E59" s="25" t="n">
        <f aca="false">E55*(1+'Power Price Assumption'!$C$15)^(E4-1998)</f>
        <v>73.3394868989803</v>
      </c>
      <c r="F59" s="25" t="n">
        <f aca="false">F55*(1+'Power Price Assumption'!$C$15)^(F4-1998)</f>
        <v>76.7790270130138</v>
      </c>
      <c r="G59" s="25" t="n">
        <f aca="false">G55*(1+'Power Price Assumption'!$C$15)^(G4-1998)</f>
        <v>80.3805369155188</v>
      </c>
      <c r="H59" s="25" t="n">
        <f aca="false">H55*(1+'Power Price Assumption'!$C$15)^(H4-1998)</f>
        <v>84.1492644764385</v>
      </c>
      <c r="I59" s="25" t="n">
        <f aca="false">I55*(1+'Power Price Assumption'!$C$15)^(I4-1998)</f>
        <v>85.8445080482444</v>
      </c>
      <c r="J59" s="25" t="n">
        <f aca="false">J55*(1+'Power Price Assumption'!$C$15)^(J4-1998)</f>
        <v>87.57646193896</v>
      </c>
      <c r="K59" s="25" t="n">
        <f aca="false">K55*(1+'Power Price Assumption'!$C$15)^(K4-1998)</f>
        <v>89.3417041722205</v>
      </c>
      <c r="L59" s="25" t="n">
        <f aca="false">L55*(1+'Power Price Assumption'!$C$15)^(L4-1998)</f>
        <v>91.1431489255127</v>
      </c>
      <c r="M59" s="25" t="n">
        <f aca="false">M55*(1+'Power Price Assumption'!$C$15)^(M4-1998)</f>
        <v>92.9793078346234</v>
      </c>
      <c r="N59" s="25" t="n">
        <f aca="false">N55*(1+'Power Price Assumption'!$C$15)^(N4-1998)</f>
        <v>94.8073771717119</v>
      </c>
      <c r="O59" s="25" t="n">
        <f aca="false">O55*(1+'Power Price Assumption'!$C$15)^(O4-1998)</f>
        <v>96.6714005401644</v>
      </c>
      <c r="P59" s="25" t="n">
        <f aca="false">P55*(1+'Power Price Assumption'!$C$15)^(P4-1998)</f>
        <v>98.572188456905</v>
      </c>
      <c r="Q59" s="25" t="n">
        <f aca="false">Q55*(1+'Power Price Assumption'!$C$15)^(Q4-1998)</f>
        <v>100.510576667369</v>
      </c>
      <c r="R59" s="25" t="n">
        <f aca="false">R55*(1+'Power Price Assumption'!$C$15)^(R4-1998)</f>
        <v>102.487427198429</v>
      </c>
      <c r="S59" s="25" t="n">
        <f aca="false">S55*(1+'Power Price Assumption'!$C$15)^(S4-1998)</f>
        <v>104.064020922666</v>
      </c>
      <c r="T59" s="25" t="n">
        <f aca="false">T55*(1+'Power Price Assumption'!$C$15)^(T4-1998)</f>
        <v>105.666044033945</v>
      </c>
      <c r="U59" s="25" t="n">
        <f aca="false">U55*(1+'Power Price Assumption'!$C$15)^(U4-1998)</f>
        <v>107.291324956891</v>
      </c>
      <c r="V59" s="25" t="n">
        <f aca="false">V55*(1+'Power Price Assumption'!$C$15)^(V4-1998)</f>
        <v>108.940441160718</v>
      </c>
      <c r="W59" s="25" t="n">
        <f aca="false">W55*(1+'Power Price Assumption'!$C$15)^(W4-1998)</f>
        <v>110.617154031272</v>
      </c>
    </row>
    <row r="60" customFormat="false" ht="15.75" hidden="false" customHeight="false" outlineLevel="0" collapsed="false">
      <c r="A60" s="10"/>
      <c r="B60" s="10" t="s">
        <v>12</v>
      </c>
      <c r="C60" s="10"/>
      <c r="D60" s="25" t="n">
        <f aca="false">D56*(1+'Power Price Assumption'!$C$15)^(D4-1998)</f>
        <v>0</v>
      </c>
      <c r="E60" s="25" t="n">
        <f aca="false">E56*(1+'Power Price Assumption'!$C$15)^(E4-1998)</f>
        <v>0</v>
      </c>
      <c r="F60" s="25" t="n">
        <f aca="false">F56*(1+'Power Price Assumption'!$C$15)^(F4-1998)</f>
        <v>0</v>
      </c>
      <c r="G60" s="25" t="n">
        <f aca="false">G56*(1+'Power Price Assumption'!$C$15)^(G4-1998)</f>
        <v>0</v>
      </c>
      <c r="H60" s="25" t="n">
        <f aca="false">H56*(1+'Power Price Assumption'!$C$15)^(H4-1998)</f>
        <v>0</v>
      </c>
      <c r="I60" s="25" t="n">
        <f aca="false">I56*(1+'Power Price Assumption'!$C$15)^(I4-1998)</f>
        <v>0</v>
      </c>
      <c r="J60" s="25" t="n">
        <f aca="false">J56*(1+'Power Price Assumption'!$C$15)^(J4-1998)</f>
        <v>0</v>
      </c>
      <c r="K60" s="25" t="n">
        <f aca="false">K56*(1+'Power Price Assumption'!$C$15)^(K4-1998)</f>
        <v>0</v>
      </c>
      <c r="L60" s="25" t="n">
        <f aca="false">L56*(1+'Power Price Assumption'!$C$15)^(L4-1998)</f>
        <v>0</v>
      </c>
      <c r="M60" s="25" t="n">
        <f aca="false">M56*(1+'Power Price Assumption'!$C$15)^(M4-1998)</f>
        <v>0</v>
      </c>
      <c r="N60" s="25" t="n">
        <f aca="false">N56*(1+'Power Price Assumption'!$C$15)^(N4-1998)</f>
        <v>0</v>
      </c>
      <c r="O60" s="25" t="n">
        <f aca="false">O56*(1+'Power Price Assumption'!$C$15)^(O4-1998)</f>
        <v>0</v>
      </c>
      <c r="P60" s="25" t="n">
        <f aca="false">P56*(1+'Power Price Assumption'!$C$15)^(P4-1998)</f>
        <v>0</v>
      </c>
      <c r="Q60" s="25" t="n">
        <f aca="false">Q56*(1+'Power Price Assumption'!$C$15)^(Q4-1998)</f>
        <v>0</v>
      </c>
      <c r="R60" s="25" t="n">
        <f aca="false">R56*(1+'Power Price Assumption'!$C$15)^(R4-1998)</f>
        <v>0</v>
      </c>
      <c r="S60" s="25" t="n">
        <f aca="false">S56*(1+'Power Price Assumption'!$C$15)^(S4-1998)</f>
        <v>0</v>
      </c>
      <c r="T60" s="25" t="n">
        <f aca="false">T56*(1+'Power Price Assumption'!$C$15)^(T4-1998)</f>
        <v>0</v>
      </c>
      <c r="U60" s="25" t="n">
        <f aca="false">U56*(1+'Power Price Assumption'!$C$15)^(U4-1998)</f>
        <v>0</v>
      </c>
      <c r="V60" s="25" t="n">
        <f aca="false">V56*(1+'Power Price Assumption'!$C$15)^(V4-1998)</f>
        <v>0</v>
      </c>
      <c r="W60" s="25" t="n">
        <f aca="false">W56*(1+'Power Price Assumption'!$C$15)^(W4-1998)</f>
        <v>0</v>
      </c>
    </row>
    <row r="61" customFormat="false" ht="15.75" hidden="false" customHeight="false" outlineLevel="0" collapsed="false">
      <c r="A61" s="10"/>
      <c r="B61" s="10"/>
      <c r="C61" s="1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</row>
    <row r="62" customFormat="false" ht="15.75" hidden="false" customHeight="false" outlineLevel="0" collapsed="false">
      <c r="A62" s="10" t="n">
        <v>1</v>
      </c>
      <c r="B62" s="10" t="s">
        <v>15</v>
      </c>
      <c r="C62" s="10"/>
      <c r="D62" s="13" t="n">
        <f aca="false">D59/12</f>
        <v>5.83791196998355</v>
      </c>
      <c r="E62" s="13" t="n">
        <f aca="false">E59/12</f>
        <v>6.11162390824836</v>
      </c>
      <c r="F62" s="13" t="n">
        <f aca="false">F59/12</f>
        <v>6.39825225108449</v>
      </c>
      <c r="G62" s="13" t="n">
        <f aca="false">G59/12</f>
        <v>6.69837807629324</v>
      </c>
      <c r="H62" s="13" t="n">
        <f aca="false">H59/12</f>
        <v>7.01243870636987</v>
      </c>
      <c r="I62" s="13" t="n">
        <f aca="false">I59/12</f>
        <v>7.15370900402036</v>
      </c>
      <c r="J62" s="13" t="n">
        <f aca="false">J59/12</f>
        <v>7.29803849491333</v>
      </c>
      <c r="K62" s="13" t="n">
        <f aca="false">K59/12</f>
        <v>7.44514201435171</v>
      </c>
      <c r="L62" s="13" t="n">
        <f aca="false">L59/12</f>
        <v>7.59526241045939</v>
      </c>
      <c r="M62" s="13" t="n">
        <f aca="false">M59/12</f>
        <v>7.74827565288528</v>
      </c>
      <c r="N62" s="13" t="n">
        <f aca="false">N59/12</f>
        <v>7.90061476430932</v>
      </c>
      <c r="O62" s="13" t="n">
        <f aca="false">O59/12</f>
        <v>8.0559500450137</v>
      </c>
      <c r="P62" s="13" t="n">
        <f aca="false">P59/12</f>
        <v>8.21434903807542</v>
      </c>
      <c r="Q62" s="13" t="n">
        <f aca="false">Q59/12</f>
        <v>8.37588138894738</v>
      </c>
      <c r="R62" s="13" t="n">
        <f aca="false">R59/12</f>
        <v>8.54061893320245</v>
      </c>
      <c r="S62" s="13" t="n">
        <f aca="false">S59/12</f>
        <v>8.67200174355552</v>
      </c>
      <c r="T62" s="13" t="n">
        <f aca="false">T59/12</f>
        <v>8.80550366949546</v>
      </c>
      <c r="U62" s="13" t="n">
        <f aca="false">U59/12</f>
        <v>8.94094374640761</v>
      </c>
      <c r="V62" s="13" t="n">
        <f aca="false">V59/12</f>
        <v>9.07837009672651</v>
      </c>
      <c r="W62" s="13" t="n">
        <f aca="false">W59/12</f>
        <v>9.21809616927268</v>
      </c>
    </row>
    <row r="63" customFormat="false" ht="15.75" hidden="false" customHeight="false" outlineLevel="0" collapsed="false">
      <c r="A63" s="10" t="n">
        <v>2</v>
      </c>
      <c r="B63" s="10" t="s">
        <v>16</v>
      </c>
      <c r="C63" s="10"/>
      <c r="D63" s="13" t="n">
        <f aca="false">D60/12</f>
        <v>0</v>
      </c>
      <c r="E63" s="13" t="n">
        <f aca="false">E60/12</f>
        <v>0</v>
      </c>
      <c r="F63" s="13" t="n">
        <f aca="false">F60/12</f>
        <v>0</v>
      </c>
      <c r="G63" s="13" t="n">
        <f aca="false">G60/12</f>
        <v>0</v>
      </c>
      <c r="H63" s="13" t="n">
        <f aca="false">H60/12</f>
        <v>0</v>
      </c>
      <c r="I63" s="13" t="n">
        <f aca="false">I60/12</f>
        <v>0</v>
      </c>
      <c r="J63" s="13" t="n">
        <f aca="false">J60/12</f>
        <v>0</v>
      </c>
      <c r="K63" s="13" t="n">
        <f aca="false">K60/12</f>
        <v>0</v>
      </c>
      <c r="L63" s="13" t="n">
        <f aca="false">L60/12</f>
        <v>0</v>
      </c>
      <c r="M63" s="13" t="n">
        <f aca="false">M60/12</f>
        <v>0</v>
      </c>
      <c r="N63" s="13" t="n">
        <f aca="false">N60/12</f>
        <v>0</v>
      </c>
      <c r="O63" s="13" t="n">
        <f aca="false">O60/12</f>
        <v>0</v>
      </c>
      <c r="P63" s="13" t="n">
        <f aca="false">P60/12</f>
        <v>0</v>
      </c>
      <c r="Q63" s="13" t="n">
        <f aca="false">Q60/12</f>
        <v>0</v>
      </c>
      <c r="R63" s="13" t="n">
        <f aca="false">R60/12</f>
        <v>0</v>
      </c>
      <c r="S63" s="13" t="n">
        <f aca="false">S60/12</f>
        <v>0</v>
      </c>
      <c r="T63" s="13" t="n">
        <f aca="false">T60/12</f>
        <v>0</v>
      </c>
      <c r="U63" s="13" t="n">
        <f aca="false">U60/12</f>
        <v>0</v>
      </c>
      <c r="V63" s="13" t="n">
        <f aca="false">V60/12</f>
        <v>0</v>
      </c>
      <c r="W63" s="13" t="n">
        <f aca="false">W60/12</f>
        <v>0</v>
      </c>
    </row>
    <row r="64" customFormat="false" ht="15.75" hidden="false" customHeight="false" outlineLevel="0" collapsed="false">
      <c r="A64" s="10" t="n">
        <v>3</v>
      </c>
      <c r="B64" s="10" t="s">
        <v>17</v>
      </c>
      <c r="C64" s="10"/>
      <c r="D64" s="27" t="n">
        <v>0</v>
      </c>
      <c r="E64" s="27" t="n">
        <v>0</v>
      </c>
      <c r="F64" s="27" t="n">
        <v>0</v>
      </c>
      <c r="G64" s="27" t="n">
        <v>0</v>
      </c>
      <c r="H64" s="27" t="n">
        <v>0</v>
      </c>
      <c r="I64" s="27" t="n">
        <v>0</v>
      </c>
      <c r="J64" s="27" t="n">
        <v>0</v>
      </c>
      <c r="K64" s="27" t="n">
        <v>0</v>
      </c>
      <c r="L64" s="27" t="n">
        <v>0</v>
      </c>
      <c r="M64" s="27" t="n">
        <v>0</v>
      </c>
      <c r="N64" s="27" t="n">
        <v>0</v>
      </c>
      <c r="O64" s="27" t="n">
        <v>0</v>
      </c>
      <c r="P64" s="27" t="n">
        <v>0</v>
      </c>
      <c r="Q64" s="27" t="n">
        <v>0</v>
      </c>
      <c r="R64" s="27" t="n">
        <v>0</v>
      </c>
      <c r="S64" s="27" t="n">
        <v>0</v>
      </c>
      <c r="T64" s="27" t="n">
        <v>0</v>
      </c>
      <c r="U64" s="27" t="n">
        <v>0</v>
      </c>
      <c r="V64" s="27" t="n">
        <v>0</v>
      </c>
      <c r="W64" s="27" t="n">
        <v>0</v>
      </c>
    </row>
    <row r="65" customFormat="false" ht="15.75" hidden="false" customHeight="false" outlineLevel="0" collapsed="false">
      <c r="A65" s="10"/>
      <c r="B65" s="10"/>
      <c r="C65" s="10"/>
      <c r="D65" s="13"/>
      <c r="E65" s="1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</row>
    <row r="66" customFormat="false" ht="15.75" hidden="false" customHeight="false" outlineLevel="0" collapsed="false">
      <c r="A66" s="10"/>
      <c r="B66" s="15" t="s">
        <v>18</v>
      </c>
      <c r="C66" s="16" t="n">
        <f aca="false">C32</f>
        <v>1</v>
      </c>
      <c r="D66" s="29" t="n">
        <f aca="false">IF(D11&gt;0,D11,CHOOSE($C$66,D62,D63,D64))</f>
        <v>4</v>
      </c>
      <c r="E66" s="29" t="n">
        <f aca="false">IF(E11&gt;0,E11,CHOOSE($C$66,E62,E63,E64))</f>
        <v>4</v>
      </c>
      <c r="F66" s="29" t="n">
        <f aca="false">IF(F11&gt;0,F11,CHOOSE($C$66,F62,F63,F64))</f>
        <v>4</v>
      </c>
      <c r="G66" s="29" t="n">
        <f aca="false">IF(G11&gt;0,G11,CHOOSE($C$66,G62,G63,G64))</f>
        <v>6.69837807629324</v>
      </c>
      <c r="H66" s="29" t="n">
        <f aca="false">IF(H11&gt;0,H11,CHOOSE($C$66,H62,H63,H64))</f>
        <v>7.01243870636987</v>
      </c>
      <c r="I66" s="29" t="n">
        <f aca="false">IF(I11&gt;0,I11,CHOOSE($C$66,I62,I63,I64))</f>
        <v>7.15370900402036</v>
      </c>
      <c r="J66" s="29" t="n">
        <f aca="false">IF(J11&gt;0,J11,CHOOSE($C$66,J62,J63,J64))</f>
        <v>7.29803849491333</v>
      </c>
      <c r="K66" s="29" t="n">
        <f aca="false">IF(K11&gt;0,K11,CHOOSE($C$66,K62,K63,K64))</f>
        <v>7.44514201435171</v>
      </c>
      <c r="L66" s="29" t="n">
        <f aca="false">IF(L11&gt;0,L11,CHOOSE($C$66,L62,L63,L64))</f>
        <v>7.59526241045939</v>
      </c>
      <c r="M66" s="29" t="n">
        <f aca="false">IF(M11&gt;0,M11,CHOOSE($C$66,M62,M63,M64))</f>
        <v>7.74827565288528</v>
      </c>
      <c r="N66" s="29" t="n">
        <f aca="false">IF(N11&gt;0,N11,CHOOSE($C$66,N62,N63,N64))</f>
        <v>7.90061476430932</v>
      </c>
      <c r="O66" s="29" t="n">
        <f aca="false">IF(O11&gt;0,O11,CHOOSE($C$66,O62,O63,O64))</f>
        <v>8.0559500450137</v>
      </c>
      <c r="P66" s="29" t="n">
        <f aca="false">IF(P11&gt;0,P11,CHOOSE($C$66,P62,P63,P64))</f>
        <v>8.21434903807542</v>
      </c>
      <c r="Q66" s="29" t="n">
        <f aca="false">IF(Q11&gt;0,Q11,CHOOSE($C$66,Q62,Q63,Q64))</f>
        <v>8.37588138894738</v>
      </c>
      <c r="R66" s="29" t="n">
        <f aca="false">IF(R11&gt;0,R11,CHOOSE($C$66,R62,R63,R64))</f>
        <v>8.54061893320245</v>
      </c>
      <c r="S66" s="29" t="n">
        <f aca="false">IF(S11&gt;0,S11,CHOOSE($C$66,S62,S63,S64))</f>
        <v>8.67200174355552</v>
      </c>
      <c r="T66" s="29" t="n">
        <f aca="false">IF(T11&gt;0,T11,CHOOSE($C$66,T62,T63,T64))</f>
        <v>8.80550366949546</v>
      </c>
      <c r="U66" s="29" t="n">
        <f aca="false">IF(U11&gt;0,U11,CHOOSE($C$66,U62,U63,U64))</f>
        <v>8.94094374640761</v>
      </c>
      <c r="V66" s="29" t="n">
        <f aca="false">IF(V11&gt;0,V11,CHOOSE($C$66,V62,V63,V64))</f>
        <v>9.07837009672651</v>
      </c>
      <c r="W66" s="29" t="n">
        <f aca="false">IF(W11&gt;0,W11,CHOOSE($C$66,W62,W63,W64))</f>
        <v>9.21809616927268</v>
      </c>
    </row>
    <row r="67" customFormat="false" ht="15.75" hidden="false" customHeight="false" outlineLevel="0" collapsed="false">
      <c r="A67" s="10"/>
      <c r="B67" s="15"/>
      <c r="C67" s="30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</row>
    <row r="68" customFormat="false" ht="15.75" hidden="false" customHeight="false" outlineLevel="0" collapsed="false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customFormat="false" ht="15.75" hidden="false" customHeight="false" outlineLevel="0" collapsed="false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</row>
    <row r="70" customFormat="false" ht="15.75" hidden="false" customHeight="false" outlineLevel="0" collapsed="false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customFormat="false" ht="15.75" hidden="false" customHeight="false" outlineLevel="0" collapsed="false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</row>
    <row r="72" customFormat="false" ht="15.75" hidden="false" customHeight="false" outlineLevel="0" collapsed="false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</row>
    <row r="73" customFormat="false" ht="15.75" hidden="false" customHeight="false" outlineLevel="0" collapsed="false">
      <c r="A73" s="10"/>
      <c r="B73" s="10"/>
      <c r="C73" s="30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</row>
    <row r="74" customFormat="false" ht="15.75" hidden="false" customHeight="false" outlineLevel="0" collapsed="false">
      <c r="A74" s="10"/>
      <c r="B74" s="10"/>
      <c r="C74" s="30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</row>
    <row r="75" customFormat="false" ht="15.75" hidden="false" customHeight="false" outlineLevel="0" collapsed="false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</row>
    <row r="76" customFormat="false" ht="15.75" hidden="false" customHeight="false" outlineLevel="0" collapsed="false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</row>
    <row r="77" customFormat="false" ht="15.75" hidden="false" customHeight="false" outlineLevel="0" collapsed="false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</row>
    <row r="78" customFormat="false" ht="15.75" hidden="false" customHeight="false" outlineLevel="0" collapsed="false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</row>
    <row r="79" customFormat="false" ht="15.75" hidden="false" customHeight="false" outlineLevel="0" collapsed="false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</row>
    <row r="80" customFormat="false" ht="15.75" hidden="false" customHeight="false" outlineLevel="0" collapsed="false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</row>
    <row r="81" customFormat="false" ht="15.75" hidden="false" customHeight="false" outlineLevel="0" collapsed="false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</row>
    <row r="82" customFormat="false" ht="15.75" hidden="false" customHeight="false" outlineLevel="0" collapsed="false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  <row r="83" customFormat="false" ht="15.75" hidden="false" customHeight="false" outlineLevel="0" collapsed="false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</row>
    <row r="84" customFormat="false" ht="15.75" hidden="false" customHeight="false" outlineLevel="0" collapsed="false">
      <c r="A84" s="10"/>
      <c r="B84" s="10"/>
      <c r="C84" s="10"/>
    </row>
    <row r="85" customFormat="false" ht="15.75" hidden="false" customHeight="false" outlineLevel="0" collapsed="false">
      <c r="A85" s="10"/>
      <c r="B85" s="10"/>
      <c r="C85" s="10"/>
    </row>
  </sheetData>
  <printOptions headings="false" gridLines="false" gridLinesSet="true" horizontalCentered="false" verticalCentered="false"/>
  <pageMargins left="0.179861111111111" right="0.170138888888889" top="0.370138888888889" bottom="0.4" header="0.170138888888889" footer="0.20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 Generation Company</oddHeader>
    <oddFooter>&amp;L&amp;T, &amp;D&amp;C&amp;F&amp;RPage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2000-05-16T19:48:55Z</dcterms:created>
  <dc:creator>clau</dc:creator>
  <dc:description/>
  <dc:language>en-US</dc:language>
  <cp:lastModifiedBy>clau</cp:lastModifiedBy>
  <cp:revision>0</cp:revision>
  <dc:subject/>
  <dc:title/>
</cp:coreProperties>
</file>