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of 1-2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<sst xmlns="http://schemas.openxmlformats.org/spreadsheetml/2006/main" count="160" uniqueCount="61">
  <si>
    <t xml:space="preserve">Pre-bankruptcy Payouts</t>
  </si>
  <si>
    <t xml:space="preserve">In Legal Pre-Petition Packet?</t>
  </si>
  <si>
    <t xml:space="preserve">Counterparty</t>
  </si>
  <si>
    <t xml:space="preserve">Date of Liquidation</t>
  </si>
  <si>
    <t xml:space="preserve">Cash In</t>
  </si>
  <si>
    <t xml:space="preserve">Related Commodities</t>
  </si>
  <si>
    <t xml:space="preserve">Commodity MTM</t>
  </si>
  <si>
    <t xml:space="preserve">Commodity Receivable / (Payable)</t>
  </si>
  <si>
    <t xml:space="preserve">% of Total Cash In</t>
  </si>
  <si>
    <t xml:space="preserve">Net Gain / (Loss)</t>
  </si>
  <si>
    <t xml:space="preserve">Comments</t>
  </si>
  <si>
    <t xml:space="preserve">No</t>
  </si>
  <si>
    <t xml:space="preserve">Bear Stern</t>
  </si>
  <si>
    <t xml:space="preserve">?</t>
  </si>
  <si>
    <t xml:space="preserve">May be same as BP Capital Energy below</t>
  </si>
  <si>
    <t xml:space="preserve">Yes</t>
  </si>
  <si>
    <t xml:space="preserve">BP Capital Energy Equity Fund, L.P.</t>
  </si>
  <si>
    <t xml:space="preserve">Financial (Non-power)</t>
  </si>
  <si>
    <t xml:space="preserve">BP Capital Energy Equity International Holdings I, Ltd.</t>
  </si>
  <si>
    <t xml:space="preserve">Natural Gas Only</t>
  </si>
  <si>
    <t xml:space="preserve">Deal #'s: YJ4705.1, YJ4707.1, YJ7870.1, YM0130.2</t>
  </si>
  <si>
    <t xml:space="preserve">Constellation Power Source, Inc.</t>
  </si>
  <si>
    <t xml:space="preserve">Power (Physical Only)</t>
  </si>
  <si>
    <t xml:space="preserve">Per Contract: $45 MM = Physical Power, ($3) MM = All Financial Commodities</t>
  </si>
  <si>
    <t xml:space="preserve">Financial (including weather) - no power</t>
  </si>
  <si>
    <t xml:space="preserve">Physical Gas</t>
  </si>
  <si>
    <t xml:space="preserve">Coal</t>
  </si>
  <si>
    <t xml:space="preserve">Emissions</t>
  </si>
  <si>
    <t xml:space="preserve">Energy Authority, The</t>
  </si>
  <si>
    <t xml:space="preserve">Power</t>
  </si>
  <si>
    <t xml:space="preserve">Gas</t>
  </si>
  <si>
    <t xml:space="preserve">International Paper Company</t>
  </si>
  <si>
    <t xml:space="preserve">Gas &amp; Financial</t>
  </si>
  <si>
    <t xml:space="preserve">Michigan Consolidated Gas Company</t>
  </si>
  <si>
    <t xml:space="preserve">Firm Gas Storage Contract</t>
  </si>
  <si>
    <t xml:space="preserve">NUI Energy Brokers, Inc.</t>
  </si>
  <si>
    <t xml:space="preserve">No Power</t>
  </si>
  <si>
    <t xml:space="preserve">Includes NUI Energy Brokers, Inc, NUI Corporation, NUI Utilities, Inc., Elizabethtown Gas Company, NUI Corporation - City Gas Company</t>
  </si>
  <si>
    <t xml:space="preserve">Pemex</t>
  </si>
  <si>
    <t xml:space="preserve">Public Service Company of Colorado</t>
  </si>
  <si>
    <t xml:space="preserve">Sequent Energy Management, L.P., successor to AGL Energy Services, Inc. as agent for Virginia Natural Gas, Inc.</t>
  </si>
  <si>
    <t xml:space="preserve">Balance is both VNG $6,861,645.01 and Sequent ($2,895,027.83).  VNG Balance is reduced for Demand/FS Service that VNG paid directly to the pipe since ENA did not pay the pipe.</t>
  </si>
  <si>
    <t xml:space="preserve">Socal - J.P. Morgan</t>
  </si>
  <si>
    <t xml:space="preserve">Yes, but amount not confirmed</t>
  </si>
  <si>
    <t xml:space="preserve">Southern California Edison Company, PG&amp; E Energy Trading-Power, L.P.</t>
  </si>
  <si>
    <t xml:space="preserve">Power (assignment # 461072)</t>
  </si>
  <si>
    <t xml:space="preserve">Sprague Energy Corp.</t>
  </si>
  <si>
    <t xml:space="preserve">Gas Only</t>
  </si>
  <si>
    <t xml:space="preserve">Deal #'s: YC7501.1, YC7504.1, YD9169.1, Y66767</t>
  </si>
  <si>
    <t xml:space="preserve">T. Boone</t>
  </si>
  <si>
    <t xml:space="preserve">Thermo Cogeneration Partnership LP</t>
  </si>
  <si>
    <t xml:space="preserve">Deal #Y39941.1</t>
  </si>
  <si>
    <t xml:space="preserve">UGI Utilities, Inc.</t>
  </si>
  <si>
    <t xml:space="preserve">Deal #'s:QY7884.2, 689564</t>
  </si>
  <si>
    <t xml:space="preserve">Wells Fargo Bank N.A.</t>
  </si>
  <si>
    <t xml:space="preserve">Deal #VQ6899.1</t>
  </si>
  <si>
    <t xml:space="preserve">Timber Only</t>
  </si>
  <si>
    <t xml:space="preserve">Deal #VV1232.1</t>
  </si>
  <si>
    <t xml:space="preserve">Financial Gas Only</t>
  </si>
  <si>
    <t xml:space="preserve">Deal#'s: VQ6899.1, VV1231.1</t>
  </si>
  <si>
    <t xml:space="preserve">The Energy Authority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</si>
</sst>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[$-409]#,##0.00_);\(#,##0.00\)"/>
    <numFmt numFmtId="167" formatCode="[$-409]m/d/yyyy"/>
    <numFmt numFmtId="168" formatCode="[$-409]#,##0.00_);[RED]\(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mdhont/Local%20Settings/Temporary%20Internet%20Files/OLK445/pl%20by%20des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 by desk"/>
      <sheetName val="Energy Auth"/>
      <sheetName val="PS Colorado"/>
      <sheetName val="Constellation"/>
    </sheetNames>
    <sheetDataSet>
      <sheetData sheetId="0"/>
      <sheetData sheetId="1">
        <row r="3">
          <cell r="AC3">
            <v>623243.62</v>
          </cell>
        </row>
      </sheetData>
      <sheetData sheetId="2">
        <row r="10">
          <cell r="AC10">
            <v>9366029.55</v>
          </cell>
        </row>
      </sheetData>
      <sheetData sheetId="3">
        <row r="32">
          <cell r="AC32">
            <v>44437042.88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50.28"/>
    <col collapsed="false" customWidth="true" hidden="false" outlineLevel="0" max="3" min="3" style="0" width="17.14"/>
    <col collapsed="false" customWidth="true" hidden="false" outlineLevel="0" max="4" min="4" style="1" width="15.99"/>
    <col collapsed="false" customWidth="true" hidden="false" outlineLevel="0" max="5" min="5" style="1" width="35.56"/>
    <col collapsed="false" customWidth="true" hidden="false" outlineLevel="0" max="6" min="6" style="1" width="21.28"/>
    <col collapsed="false" customWidth="true" hidden="false" outlineLevel="0" max="7" min="7" style="1" width="30.85"/>
    <col collapsed="false" customWidth="true" hidden="true" outlineLevel="0" max="8" min="8" style="0" width="17.28"/>
    <col collapsed="false" customWidth="true" hidden="false" outlineLevel="0" max="9" min="9" style="0" width="15.85"/>
    <col collapsed="false" customWidth="true" hidden="false" outlineLevel="0" max="10" min="10" style="0" width="34.99"/>
    <col collapsed="false" customWidth="true" hidden="false" outlineLevel="0" max="12" min="12" style="0" width="9.41"/>
  </cols>
  <sheetData>
    <row r="1" customFormat="false" ht="12.75" hidden="false" customHeight="false" outlineLevel="0" collapsed="false">
      <c r="B1" s="2" t="s">
        <v>0</v>
      </c>
      <c r="C1" s="2"/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 t="s">
        <v>8</v>
      </c>
      <c r="I3" s="3" t="s">
        <v>9</v>
      </c>
      <c r="J3" s="3" t="s">
        <v>10</v>
      </c>
      <c r="K3" s="5"/>
      <c r="L3" s="5"/>
    </row>
    <row r="4" customFormat="false" ht="12.75" hidden="false" customHeight="false" outlineLevel="0" collapsed="false">
      <c r="A4" s="0" t="s">
        <v>11</v>
      </c>
      <c r="B4" s="0" t="s">
        <v>12</v>
      </c>
      <c r="C4" s="0" t="s">
        <v>13</v>
      </c>
      <c r="D4" s="1" t="n">
        <v>541000</v>
      </c>
      <c r="G4" s="6" t="n">
        <v>0</v>
      </c>
      <c r="J4" s="7" t="s">
        <v>14</v>
      </c>
    </row>
    <row r="5" customFormat="false" ht="12.75" hidden="false" customHeight="false" outlineLevel="0" collapsed="false">
      <c r="A5" s="0" t="s">
        <v>15</v>
      </c>
      <c r="B5" s="0" t="s">
        <v>16</v>
      </c>
      <c r="C5" s="8" t="n">
        <v>37225</v>
      </c>
      <c r="D5" s="1" t="n">
        <f aca="false">21521740+4040916</f>
        <v>25562656</v>
      </c>
      <c r="E5" s="1" t="s">
        <v>17</v>
      </c>
      <c r="G5" s="6" t="n">
        <v>0</v>
      </c>
      <c r="J5" s="7"/>
    </row>
    <row r="6" customFormat="false" ht="12.75" hidden="false" customHeight="false" outlineLevel="0" collapsed="false">
      <c r="A6" s="0" t="s">
        <v>15</v>
      </c>
      <c r="B6" s="0" t="s">
        <v>18</v>
      </c>
      <c r="C6" s="8" t="n">
        <v>37225</v>
      </c>
      <c r="D6" s="1" t="n">
        <v>541000</v>
      </c>
      <c r="E6" s="1" t="s">
        <v>19</v>
      </c>
      <c r="G6" s="6" t="n">
        <v>0</v>
      </c>
      <c r="J6" s="7" t="s">
        <v>20</v>
      </c>
    </row>
    <row r="7" customFormat="false" ht="21.75" hidden="false" customHeight="true" outlineLevel="0" collapsed="false">
      <c r="A7" s="0" t="s">
        <v>15</v>
      </c>
      <c r="B7" s="0" t="s">
        <v>21</v>
      </c>
      <c r="C7" s="8" t="n">
        <v>37225</v>
      </c>
      <c r="D7" s="1" t="n">
        <v>45000000</v>
      </c>
      <c r="E7" s="1" t="s">
        <v>22</v>
      </c>
      <c r="F7" s="1" t="n">
        <f aca="false">[1]Constellation!$AC$32</f>
        <v>44437042.88</v>
      </c>
      <c r="G7" s="6" t="n">
        <v>6902944.75</v>
      </c>
      <c r="I7" s="9" t="n">
        <f aca="false">D7-SUM(F7:G7)</f>
        <v>-6339987.63000001</v>
      </c>
      <c r="J7" s="10" t="s">
        <v>23</v>
      </c>
    </row>
    <row r="8" customFormat="false" ht="25.5" hidden="false" customHeight="true" outlineLevel="0" collapsed="false">
      <c r="B8" s="0" t="s">
        <v>21</v>
      </c>
      <c r="D8" s="1" t="n">
        <v>-3000000</v>
      </c>
      <c r="E8" s="1" t="s">
        <v>24</v>
      </c>
      <c r="G8" s="6" t="n">
        <v>0</v>
      </c>
      <c r="J8" s="7"/>
    </row>
    <row r="9" customFormat="false" ht="12.75" hidden="false" customHeight="false" outlineLevel="0" collapsed="false">
      <c r="B9" s="0" t="s">
        <v>21</v>
      </c>
      <c r="E9" s="1" t="s">
        <v>25</v>
      </c>
      <c r="G9" s="11" t="n">
        <f aca="false">-27082.55-94656.58</f>
        <v>-121739.13</v>
      </c>
      <c r="J9" s="7"/>
    </row>
    <row r="10" customFormat="false" ht="12.75" hidden="false" customHeight="false" outlineLevel="0" collapsed="false">
      <c r="B10" s="0" t="s">
        <v>21</v>
      </c>
      <c r="E10" s="1" t="s">
        <v>26</v>
      </c>
      <c r="G10" s="6" t="n">
        <v>0</v>
      </c>
      <c r="J10" s="7"/>
    </row>
    <row r="11" customFormat="false" ht="12.75" hidden="false" customHeight="false" outlineLevel="0" collapsed="false">
      <c r="B11" s="0" t="s">
        <v>21</v>
      </c>
      <c r="E11" s="1" t="s">
        <v>27</v>
      </c>
      <c r="G11" s="6" t="n">
        <v>0</v>
      </c>
      <c r="J11" s="7"/>
    </row>
    <row r="12" customFormat="false" ht="12.75" hidden="false" customHeight="false" outlineLevel="0" collapsed="false">
      <c r="A12" s="0" t="s">
        <v>15</v>
      </c>
      <c r="B12" s="0" t="s">
        <v>28</v>
      </c>
      <c r="C12" s="8" t="n">
        <v>37225</v>
      </c>
      <c r="D12" s="1" t="n">
        <v>724333.25</v>
      </c>
      <c r="E12" s="1" t="s">
        <v>29</v>
      </c>
      <c r="F12" s="1" t="n">
        <f aca="false">'[1]Energy Auth'!$AC$3</f>
        <v>623243.62</v>
      </c>
      <c r="G12" s="6" t="n">
        <v>111664</v>
      </c>
      <c r="I12" s="9" t="n">
        <f aca="false">D12-SUM(F12:G12)</f>
        <v>-10574.37</v>
      </c>
      <c r="J12" s="7"/>
    </row>
    <row r="13" customFormat="false" ht="12.75" hidden="false" customHeight="false" outlineLevel="0" collapsed="false">
      <c r="B13" s="0" t="s">
        <v>28</v>
      </c>
      <c r="E13" s="1" t="s">
        <v>30</v>
      </c>
      <c r="G13" s="11" t="n">
        <f aca="false">23797.62-39930</f>
        <v>-16132.38</v>
      </c>
      <c r="J13" s="7"/>
    </row>
    <row r="14" customFormat="false" ht="12.75" hidden="false" customHeight="false" outlineLevel="0" collapsed="false">
      <c r="A14" s="0" t="s">
        <v>15</v>
      </c>
      <c r="B14" s="0" t="s">
        <v>31</v>
      </c>
      <c r="C14" s="8" t="n">
        <v>37225</v>
      </c>
      <c r="D14" s="1" t="n">
        <v>12163283</v>
      </c>
      <c r="E14" s="1" t="s">
        <v>32</v>
      </c>
      <c r="G14" s="11" t="n">
        <v>44880</v>
      </c>
      <c r="J14" s="7"/>
    </row>
    <row r="15" customFormat="false" ht="26.25" hidden="false" customHeight="true" outlineLevel="0" collapsed="false">
      <c r="A15" s="0" t="s">
        <v>15</v>
      </c>
      <c r="B15" s="0" t="s">
        <v>33</v>
      </c>
      <c r="C15" s="8" t="n">
        <v>37223</v>
      </c>
      <c r="D15" s="1" t="n">
        <v>0</v>
      </c>
      <c r="E15" s="1" t="s">
        <v>34</v>
      </c>
      <c r="G15" s="11" t="n">
        <f aca="false">4262800.76-2840068.16</f>
        <v>1422732.6</v>
      </c>
      <c r="I15" s="12"/>
      <c r="J15" s="13"/>
    </row>
    <row r="16" customFormat="false" ht="51" hidden="false" customHeight="false" outlineLevel="0" collapsed="false">
      <c r="A16" s="0" t="s">
        <v>15</v>
      </c>
      <c r="B16" s="0" t="s">
        <v>35</v>
      </c>
      <c r="C16" s="8" t="n">
        <v>37225</v>
      </c>
      <c r="D16" s="1" t="n">
        <v>42900000</v>
      </c>
      <c r="E16" s="1" t="s">
        <v>36</v>
      </c>
      <c r="G16" s="11" t="n">
        <v>6102464.05</v>
      </c>
      <c r="H16" s="12"/>
      <c r="I16" s="12"/>
      <c r="J16" s="14" t="s">
        <v>37</v>
      </c>
    </row>
    <row r="17" customFormat="false" ht="12.75" hidden="false" customHeight="false" outlineLevel="0" collapsed="false">
      <c r="A17" s="0" t="s">
        <v>11</v>
      </c>
      <c r="B17" s="0" t="s">
        <v>38</v>
      </c>
      <c r="D17" s="1" t="n">
        <v>4122000</v>
      </c>
      <c r="G17" s="6"/>
      <c r="J17" s="7"/>
    </row>
    <row r="18" customFormat="false" ht="26.25" hidden="false" customHeight="true" outlineLevel="0" collapsed="false">
      <c r="A18" s="0" t="s">
        <v>15</v>
      </c>
      <c r="B18" s="0" t="s">
        <v>39</v>
      </c>
      <c r="C18" s="8" t="n">
        <v>37225</v>
      </c>
      <c r="D18" s="1" t="n">
        <v>6000000</v>
      </c>
      <c r="E18" s="1" t="s">
        <v>29</v>
      </c>
      <c r="F18" s="1" t="n">
        <f aca="false">'[1]PS Colorado'!$AC$10</f>
        <v>9366029.55</v>
      </c>
      <c r="G18" s="6" t="n">
        <v>-2200000</v>
      </c>
      <c r="I18" s="9" t="n">
        <f aca="false">D18-SUM(F18:G18)</f>
        <v>-1166029.55</v>
      </c>
      <c r="J18" s="7"/>
    </row>
    <row r="19" customFormat="false" ht="14.25" hidden="false" customHeight="false" outlineLevel="0" collapsed="false">
      <c r="B19" s="0" t="s">
        <v>39</v>
      </c>
      <c r="E19" s="1" t="s">
        <v>30</v>
      </c>
      <c r="G19" s="11" t="n">
        <f aca="false">1051657.98-74704.13</f>
        <v>976953.85</v>
      </c>
      <c r="J19" s="15"/>
    </row>
    <row r="20" customFormat="false" ht="71.25" hidden="false" customHeight="false" outlineLevel="0" collapsed="false">
      <c r="A20" s="0" t="s">
        <v>15</v>
      </c>
      <c r="B20" s="16" t="s">
        <v>40</v>
      </c>
      <c r="C20" s="8" t="n">
        <v>37226</v>
      </c>
      <c r="D20" s="1" t="n">
        <v>0</v>
      </c>
      <c r="E20" s="1" t="s">
        <v>30</v>
      </c>
      <c r="G20" s="17" t="n">
        <f aca="false">6861645.01-88013-2807014.83</f>
        <v>3966617.18</v>
      </c>
      <c r="H20" s="18"/>
      <c r="I20" s="18"/>
      <c r="J20" s="19" t="s">
        <v>41</v>
      </c>
    </row>
    <row r="21" customFormat="false" ht="12.75" hidden="false" customHeight="false" outlineLevel="0" collapsed="false">
      <c r="A21" s="0" t="s">
        <v>11</v>
      </c>
      <c r="B21" s="0" t="s">
        <v>42</v>
      </c>
      <c r="C21" s="0" t="s">
        <v>13</v>
      </c>
      <c r="D21" s="1" t="n">
        <v>1200000</v>
      </c>
      <c r="G21" s="6" t="n">
        <v>0</v>
      </c>
      <c r="J21" s="7"/>
    </row>
    <row r="22" customFormat="false" ht="25.5" hidden="false" customHeight="false" outlineLevel="0" collapsed="false">
      <c r="A22" s="0" t="s">
        <v>43</v>
      </c>
      <c r="B22" s="16" t="s">
        <v>44</v>
      </c>
      <c r="C22" s="20" t="n">
        <v>37225</v>
      </c>
      <c r="D22" s="1" t="n">
        <v>5000000</v>
      </c>
      <c r="E22" s="1" t="s">
        <v>45</v>
      </c>
      <c r="G22" s="6" t="n">
        <v>0</v>
      </c>
      <c r="J22" s="7"/>
    </row>
    <row r="23" customFormat="false" ht="14.25" hidden="false" customHeight="false" outlineLevel="0" collapsed="false">
      <c r="A23" s="0" t="s">
        <v>15</v>
      </c>
      <c r="B23" s="0" t="s">
        <v>46</v>
      </c>
      <c r="C23" s="8" t="n">
        <v>37225</v>
      </c>
      <c r="D23" s="1" t="n">
        <v>14000000</v>
      </c>
      <c r="E23" s="1" t="s">
        <v>47</v>
      </c>
      <c r="G23" s="11" t="n">
        <f aca="false">1563389-97057.07</f>
        <v>1466331.93</v>
      </c>
      <c r="J23" s="7" t="s">
        <v>48</v>
      </c>
      <c r="L23" s="15"/>
    </row>
    <row r="24" customFormat="false" ht="12.75" hidden="false" customHeight="false" outlineLevel="0" collapsed="false">
      <c r="A24" s="0" t="s">
        <v>15</v>
      </c>
      <c r="B24" s="0" t="s">
        <v>49</v>
      </c>
      <c r="C24" s="8" t="n">
        <v>37225</v>
      </c>
      <c r="D24" s="1" t="n">
        <v>7073860</v>
      </c>
      <c r="E24" s="1" t="s">
        <v>17</v>
      </c>
      <c r="G24" s="6" t="n">
        <v>0</v>
      </c>
      <c r="J24" s="7"/>
    </row>
    <row r="25" customFormat="false" ht="12.75" hidden="false" customHeight="false" outlineLevel="0" collapsed="false">
      <c r="A25" s="0" t="s">
        <v>15</v>
      </c>
      <c r="B25" s="0" t="s">
        <v>50</v>
      </c>
      <c r="C25" s="8" t="n">
        <v>37224</v>
      </c>
      <c r="D25" s="1" t="n">
        <v>274396</v>
      </c>
      <c r="E25" s="1" t="s">
        <v>47</v>
      </c>
      <c r="G25" s="11" t="n">
        <f aca="false">752276.4+645.32</f>
        <v>752921.72</v>
      </c>
      <c r="J25" s="7" t="s">
        <v>51</v>
      </c>
    </row>
    <row r="26" customFormat="false" ht="12.75" hidden="false" customHeight="false" outlineLevel="0" collapsed="false">
      <c r="A26" s="0" t="s">
        <v>15</v>
      </c>
      <c r="B26" s="0" t="s">
        <v>52</v>
      </c>
      <c r="C26" s="8" t="n">
        <v>37226</v>
      </c>
      <c r="D26" s="1" t="n">
        <v>1460000</v>
      </c>
      <c r="E26" s="1" t="s">
        <v>30</v>
      </c>
      <c r="G26" s="11" t="n">
        <v>-2731.66</v>
      </c>
      <c r="J26" s="7" t="s">
        <v>53</v>
      </c>
    </row>
    <row r="27" customFormat="false" ht="12.75" hidden="false" customHeight="false" outlineLevel="0" collapsed="false">
      <c r="A27" s="0" t="s">
        <v>15</v>
      </c>
      <c r="B27" s="0" t="s">
        <v>54</v>
      </c>
      <c r="C27" s="8" t="n">
        <v>37224</v>
      </c>
      <c r="D27" s="1" t="n">
        <v>43638</v>
      </c>
      <c r="E27" s="1" t="s">
        <v>47</v>
      </c>
      <c r="G27" s="6" t="n">
        <v>0</v>
      </c>
      <c r="J27" s="7" t="s">
        <v>55</v>
      </c>
    </row>
    <row r="28" customFormat="false" ht="12.75" hidden="false" customHeight="false" outlineLevel="0" collapsed="false">
      <c r="A28" s="0" t="s">
        <v>15</v>
      </c>
      <c r="B28" s="0" t="s">
        <v>54</v>
      </c>
      <c r="C28" s="8" t="n">
        <v>37224</v>
      </c>
      <c r="D28" s="1" t="n">
        <v>32280</v>
      </c>
      <c r="E28" s="1" t="s">
        <v>56</v>
      </c>
      <c r="G28" s="6" t="n">
        <v>0</v>
      </c>
      <c r="J28" s="7" t="s">
        <v>57</v>
      </c>
    </row>
    <row r="29" customFormat="false" ht="12.75" hidden="false" customHeight="false" outlineLevel="0" collapsed="false">
      <c r="A29" s="0" t="s">
        <v>15</v>
      </c>
      <c r="B29" s="0" t="s">
        <v>54</v>
      </c>
      <c r="C29" s="8" t="n">
        <v>37228</v>
      </c>
      <c r="D29" s="1" t="n">
        <v>75918</v>
      </c>
      <c r="E29" s="1" t="s">
        <v>58</v>
      </c>
      <c r="G29" s="6" t="n">
        <v>0</v>
      </c>
      <c r="J29" s="7" t="s">
        <v>59</v>
      </c>
    </row>
    <row r="30" customFormat="false" ht="13.5" hidden="false" customHeight="false" outlineLevel="0" collapsed="false">
      <c r="D30" s="21" t="n">
        <f aca="false">SUM(D4:D29)</f>
        <v>163714364.25</v>
      </c>
      <c r="G30" s="6"/>
      <c r="J30" s="7"/>
    </row>
    <row r="31" customFormat="false" ht="13.5" hidden="false" customHeight="false" outlineLevel="0" collapsed="false">
      <c r="G31" s="6"/>
      <c r="J31" s="7"/>
    </row>
    <row r="32" customFormat="false" ht="12.75" hidden="false" customHeight="false" outlineLevel="0" collapsed="false">
      <c r="G32" s="6"/>
      <c r="J32" s="7"/>
    </row>
    <row r="33" customFormat="false" ht="12.75" hidden="false" customHeight="false" outlineLevel="0" collapsed="false">
      <c r="G33" s="6"/>
      <c r="J33" s="7"/>
    </row>
    <row r="34" customFormat="false" ht="12.75" hidden="false" customHeight="false" outlineLevel="0" collapsed="false">
      <c r="G34" s="6"/>
      <c r="J34" s="7"/>
    </row>
    <row r="35" customFormat="false" ht="12.75" hidden="false" customHeight="false" outlineLevel="0" collapsed="false">
      <c r="G35" s="6"/>
      <c r="J35" s="7"/>
    </row>
    <row r="36" customFormat="false" ht="12.75" hidden="false" customHeight="false" outlineLevel="0" collapsed="false">
      <c r="G36" s="6"/>
      <c r="J36" s="7"/>
    </row>
    <row r="37" customFormat="false" ht="12.75" hidden="false" customHeight="false" outlineLevel="0" collapsed="false">
      <c r="G37" s="6"/>
      <c r="J37" s="7"/>
    </row>
    <row r="38" customFormat="false" ht="12.75" hidden="false" customHeight="false" outlineLevel="0" collapsed="false">
      <c r="G38" s="6"/>
      <c r="J38" s="7"/>
    </row>
    <row r="39" customFormat="false" ht="12.75" hidden="false" customHeight="false" outlineLevel="0" collapsed="false">
      <c r="G39" s="6"/>
      <c r="J39" s="7"/>
    </row>
    <row r="40" customFormat="false" ht="12.75" hidden="false" customHeight="false" outlineLevel="0" collapsed="false">
      <c r="J40" s="7"/>
    </row>
    <row r="41" customFormat="false" ht="12.75" hidden="false" customHeight="false" outlineLevel="0" collapsed="false">
      <c r="J41" s="7"/>
    </row>
    <row r="42" customFormat="false" ht="12.75" hidden="false" customHeight="false" outlineLevel="0" collapsed="false">
      <c r="J42" s="7"/>
    </row>
    <row r="43" customFormat="false" ht="12.75" hidden="false" customHeight="false" outlineLevel="0" collapsed="false">
      <c r="J43" s="7"/>
    </row>
    <row r="44" customFormat="false" ht="12.75" hidden="false" customHeight="false" outlineLevel="0" collapsed="false">
      <c r="J44" s="7"/>
    </row>
    <row r="45" customFormat="false" ht="12.75" hidden="false" customHeight="false" outlineLevel="0" collapsed="false">
      <c r="J45" s="7"/>
    </row>
    <row r="46" customFormat="false" ht="12.75" hidden="false" customHeight="false" outlineLevel="0" collapsed="false">
      <c r="J46" s="7"/>
    </row>
    <row r="47" customFormat="false" ht="12.75" hidden="false" customHeight="false" outlineLevel="0" collapsed="false">
      <c r="J47" s="7"/>
    </row>
    <row r="48" customFormat="false" ht="12.75" hidden="false" customHeight="false" outlineLevel="0" collapsed="false">
      <c r="J48" s="7"/>
    </row>
    <row r="49" customFormat="false" ht="12.75" hidden="false" customHeight="false" outlineLevel="0" collapsed="false">
      <c r="J49" s="7"/>
    </row>
    <row r="50" customFormat="false" ht="12.75" hidden="false" customHeight="false" outlineLevel="0" collapsed="false">
      <c r="J50" s="7"/>
    </row>
    <row r="51" customFormat="false" ht="12.75" hidden="false" customHeight="false" outlineLevel="0" collapsed="false">
      <c r="J51" s="7"/>
    </row>
    <row r="52" customFormat="false" ht="12.75" hidden="false" customHeight="false" outlineLevel="0" collapsed="false">
      <c r="J52" s="7"/>
    </row>
    <row r="53" customFormat="false" ht="12.75" hidden="false" customHeight="false" outlineLevel="0" collapsed="false">
      <c r="J53" s="7"/>
    </row>
    <row r="54" customFormat="false" ht="12.75" hidden="false" customHeight="false" outlineLevel="0" collapsed="false">
      <c r="J54" s="7"/>
    </row>
    <row r="55" customFormat="false" ht="12.75" hidden="false" customHeight="false" outlineLevel="0" collapsed="false">
      <c r="J55" s="7"/>
    </row>
    <row r="56" customFormat="false" ht="12.75" hidden="false" customHeight="false" outlineLevel="0" collapsed="false">
      <c r="J56" s="7"/>
    </row>
    <row r="57" customFormat="false" ht="12.75" hidden="false" customHeight="false" outlineLevel="0" collapsed="false">
      <c r="J57" s="7"/>
    </row>
    <row r="58" customFormat="false" ht="12.75" hidden="false" customHeight="false" outlineLevel="0" collapsed="false">
      <c r="J58" s="7"/>
    </row>
    <row r="59" customFormat="false" ht="12.75" hidden="false" customHeight="false" outlineLevel="0" collapsed="false">
      <c r="J59" s="7"/>
    </row>
    <row r="60" customFormat="false" ht="12.75" hidden="false" customHeight="false" outlineLevel="0" collapsed="false">
      <c r="J60" s="7"/>
    </row>
    <row r="61" customFormat="false" ht="12.75" hidden="false" customHeight="false" outlineLevel="0" collapsed="false">
      <c r="J61" s="7"/>
    </row>
    <row r="62" customFormat="false" ht="12.75" hidden="false" customHeight="false" outlineLevel="0" collapsed="false">
      <c r="J62" s="7"/>
    </row>
    <row r="63" customFormat="false" ht="12.75" hidden="false" customHeight="false" outlineLevel="0" collapsed="false">
      <c r="J63" s="7"/>
    </row>
    <row r="64" customFormat="false" ht="12.75" hidden="false" customHeight="false" outlineLevel="0" collapsed="false">
      <c r="J64" s="7"/>
    </row>
    <row r="65" customFormat="false" ht="12.75" hidden="false" customHeight="false" outlineLevel="0" collapsed="false">
      <c r="J65" s="7"/>
    </row>
    <row r="66" customFormat="false" ht="12.75" hidden="false" customHeight="false" outlineLevel="0" collapsed="false">
      <c r="J66" s="7"/>
    </row>
    <row r="67" customFormat="false" ht="12.75" hidden="false" customHeight="false" outlineLevel="0" collapsed="false">
      <c r="J67" s="7"/>
    </row>
    <row r="68" customFormat="false" ht="12.75" hidden="false" customHeight="false" outlineLevel="0" collapsed="false">
      <c r="J68" s="7"/>
    </row>
    <row r="69" customFormat="false" ht="12.75" hidden="false" customHeight="false" outlineLevel="0" collapsed="false">
      <c r="J69" s="7"/>
    </row>
    <row r="70" customFormat="false" ht="12.75" hidden="false" customHeight="false" outlineLevel="0" collapsed="false">
      <c r="J70" s="7"/>
    </row>
    <row r="71" customFormat="false" ht="12.75" hidden="false" customHeight="false" outlineLevel="0" collapsed="false">
      <c r="J71" s="7"/>
    </row>
    <row r="72" customFormat="false" ht="12.75" hidden="false" customHeight="false" outlineLevel="0" collapsed="false">
      <c r="J72" s="7"/>
    </row>
    <row r="73" customFormat="false" ht="12.75" hidden="false" customHeight="false" outlineLevel="0" collapsed="false">
      <c r="J73" s="7"/>
    </row>
    <row r="74" customFormat="false" ht="12.75" hidden="false" customHeight="false" outlineLevel="0" collapsed="false">
      <c r="J74" s="7"/>
    </row>
    <row r="75" customFormat="false" ht="12.75" hidden="false" customHeight="false" outlineLevel="0" collapsed="false">
      <c r="J75" s="7"/>
    </row>
    <row r="76" customFormat="false" ht="12.75" hidden="false" customHeight="false" outlineLevel="0" collapsed="false">
      <c r="J76" s="7"/>
    </row>
    <row r="77" customFormat="false" ht="12.75" hidden="false" customHeight="false" outlineLevel="0" collapsed="false">
      <c r="J77" s="7"/>
    </row>
    <row r="78" customFormat="false" ht="12.75" hidden="false" customHeight="false" outlineLevel="0" collapsed="false">
      <c r="J78" s="7"/>
    </row>
    <row r="79" customFormat="false" ht="12.75" hidden="false" customHeight="false" outlineLevel="0" collapsed="false">
      <c r="J79" s="7"/>
    </row>
    <row r="80" customFormat="false" ht="12.75" hidden="false" customHeight="false" outlineLevel="0" collapsed="false">
      <c r="J80" s="7"/>
    </row>
    <row r="81" customFormat="false" ht="12.75" hidden="false" customHeight="false" outlineLevel="0" collapsed="false">
      <c r="J81" s="7"/>
    </row>
    <row r="82" customFormat="false" ht="12.75" hidden="false" customHeight="false" outlineLevel="0" collapsed="false">
      <c r="J82" s="7"/>
    </row>
    <row r="83" customFormat="false" ht="12.75" hidden="false" customHeight="false" outlineLevel="0" collapsed="false">
      <c r="J83" s="7"/>
    </row>
    <row r="84" customFormat="false" ht="12.75" hidden="false" customHeight="false" outlineLevel="0" collapsed="false">
      <c r="J84" s="7"/>
    </row>
    <row r="85" customFormat="false" ht="12.75" hidden="false" customHeight="false" outlineLevel="0" collapsed="false">
      <c r="J85" s="7"/>
    </row>
    <row r="86" customFormat="false" ht="12.75" hidden="false" customHeight="false" outlineLevel="0" collapsed="false">
      <c r="J86" s="7"/>
    </row>
    <row r="87" customFormat="false" ht="12.75" hidden="false" customHeight="false" outlineLevel="0" collapsed="false">
      <c r="J87" s="7"/>
    </row>
    <row r="88" customFormat="false" ht="12.75" hidden="false" customHeight="false" outlineLevel="0" collapsed="false">
      <c r="J88" s="7"/>
    </row>
    <row r="89" customFormat="false" ht="12.75" hidden="false" customHeight="false" outlineLevel="0" collapsed="false">
      <c r="J89" s="7"/>
    </row>
    <row r="90" customFormat="false" ht="12.75" hidden="false" customHeight="false" outlineLevel="0" collapsed="false">
      <c r="J90" s="7"/>
    </row>
    <row r="91" customFormat="false" ht="12.75" hidden="false" customHeight="false" outlineLevel="0" collapsed="false">
      <c r="J91" s="7"/>
    </row>
    <row r="92" customFormat="false" ht="12.75" hidden="false" customHeight="false" outlineLevel="0" collapsed="false">
      <c r="J92" s="7"/>
    </row>
    <row r="93" customFormat="false" ht="12.75" hidden="false" customHeight="false" outlineLevel="0" collapsed="false">
      <c r="J93" s="7"/>
    </row>
    <row r="94" customFormat="false" ht="12.75" hidden="false" customHeight="false" outlineLevel="0" collapsed="false">
      <c r="J94" s="7"/>
    </row>
    <row r="95" customFormat="false" ht="12.75" hidden="false" customHeight="false" outlineLevel="0" collapsed="false">
      <c r="J95" s="7"/>
    </row>
    <row r="96" customFormat="false" ht="12.75" hidden="false" customHeight="false" outlineLevel="0" collapsed="false">
      <c r="J96" s="7"/>
    </row>
    <row r="97" customFormat="false" ht="12.75" hidden="false" customHeight="false" outlineLevel="0" collapsed="false">
      <c r="J97" s="7"/>
    </row>
    <row r="98" customFormat="false" ht="12.75" hidden="false" customHeight="false" outlineLevel="0" collapsed="false">
      <c r="J98" s="7"/>
    </row>
    <row r="99" customFormat="false" ht="12.75" hidden="false" customHeight="false" outlineLevel="0" collapsed="false">
      <c r="J99" s="7"/>
    </row>
    <row r="100" customFormat="false" ht="12.75" hidden="false" customHeight="false" outlineLevel="0" collapsed="false">
      <c r="J100" s="7"/>
    </row>
    <row r="101" customFormat="false" ht="12.75" hidden="false" customHeight="false" outlineLevel="0" collapsed="false">
      <c r="J101" s="7"/>
    </row>
    <row r="102" customFormat="false" ht="12.75" hidden="false" customHeight="false" outlineLevel="0" collapsed="false">
      <c r="J102" s="7"/>
    </row>
    <row r="103" customFormat="false" ht="12.75" hidden="false" customHeight="false" outlineLevel="0" collapsed="false">
      <c r="J103" s="7"/>
    </row>
    <row r="104" customFormat="false" ht="12.75" hidden="false" customHeight="false" outlineLevel="0" collapsed="false">
      <c r="J104" s="7"/>
    </row>
    <row r="105" customFormat="false" ht="12.75" hidden="false" customHeight="false" outlineLevel="0" collapsed="false">
      <c r="J105" s="7"/>
    </row>
    <row r="106" customFormat="false" ht="12.75" hidden="false" customHeight="false" outlineLevel="0" collapsed="false">
      <c r="J106" s="7"/>
    </row>
    <row r="107" customFormat="false" ht="12.75" hidden="false" customHeight="false" outlineLevel="0" collapsed="false">
      <c r="J10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46.99"/>
    <col collapsed="false" customWidth="true" hidden="false" outlineLevel="0" max="3" min="3" style="1" width="15.99"/>
    <col collapsed="false" customWidth="true" hidden="false" outlineLevel="0" max="4" min="4" style="1" width="35.56"/>
    <col collapsed="false" customWidth="true" hidden="false" outlineLevel="0" max="5" min="5" style="1" width="15.28"/>
    <col collapsed="false" customWidth="true" hidden="false" outlineLevel="0" max="6" min="6" style="1" width="30.85"/>
    <col collapsed="false" customWidth="true" hidden="true" outlineLevel="0" max="7" min="7" style="0" width="17.28"/>
    <col collapsed="false" customWidth="true" hidden="false" outlineLevel="0" max="8" min="8" style="0" width="15.85"/>
    <col collapsed="false" customWidth="true" hidden="false" outlineLevel="0" max="9" min="9" style="0" width="28.28"/>
  </cols>
  <sheetData>
    <row r="1" customFormat="false" ht="12.75" hidden="false" customHeight="false" outlineLevel="0" collapsed="false">
      <c r="B1" s="2" t="s">
        <v>0</v>
      </c>
    </row>
    <row r="3" customFormat="false" ht="13.5" hidden="false" customHeight="false" outlineLevel="0" collapsed="false">
      <c r="A3" s="3" t="s">
        <v>1</v>
      </c>
      <c r="B3" s="3" t="s">
        <v>2</v>
      </c>
      <c r="C3" s="4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3" t="s">
        <v>10</v>
      </c>
    </row>
    <row r="4" customFormat="false" ht="12.75" hidden="false" customHeight="false" outlineLevel="0" collapsed="false">
      <c r="A4" s="0" t="s">
        <v>15</v>
      </c>
      <c r="B4" s="0" t="s">
        <v>60</v>
      </c>
      <c r="C4" s="1" t="n">
        <v>724333.25</v>
      </c>
      <c r="D4" s="1" t="s">
        <v>29</v>
      </c>
      <c r="E4" s="1" t="n">
        <f aca="false">'[1]Energy Auth'!$AC$3</f>
        <v>623243.62</v>
      </c>
      <c r="F4" s="1" t="n">
        <v>111664</v>
      </c>
      <c r="I4" s="7"/>
    </row>
    <row r="5" customFormat="false" ht="12.75" hidden="false" customHeight="false" outlineLevel="0" collapsed="false">
      <c r="D5" s="1" t="s">
        <v>30</v>
      </c>
      <c r="I5" s="7"/>
    </row>
    <row r="6" customFormat="false" ht="12.75" hidden="false" customHeight="false" outlineLevel="0" collapsed="false">
      <c r="A6" s="0" t="s">
        <v>15</v>
      </c>
      <c r="B6" s="0" t="s">
        <v>18</v>
      </c>
      <c r="C6" s="1" t="n">
        <v>541000</v>
      </c>
      <c r="D6" s="1" t="s">
        <v>19</v>
      </c>
      <c r="I6" s="7"/>
    </row>
    <row r="7" customFormat="false" ht="12.75" hidden="false" customHeight="false" outlineLevel="0" collapsed="false">
      <c r="A7" s="0" t="s">
        <v>15</v>
      </c>
      <c r="B7" s="0" t="s">
        <v>16</v>
      </c>
      <c r="C7" s="1" t="n">
        <f aca="false">21521740+4040916</f>
        <v>25562656</v>
      </c>
      <c r="D7" s="1" t="s">
        <v>17</v>
      </c>
      <c r="I7" s="7"/>
    </row>
    <row r="8" customFormat="false" ht="25.5" hidden="false" customHeight="true" outlineLevel="0" collapsed="false">
      <c r="A8" s="0" t="s">
        <v>43</v>
      </c>
      <c r="B8" s="16" t="s">
        <v>44</v>
      </c>
      <c r="C8" s="1" t="n">
        <v>5000000</v>
      </c>
      <c r="D8" s="1" t="s">
        <v>45</v>
      </c>
      <c r="I8" s="7"/>
    </row>
    <row r="9" customFormat="false" ht="12.75" hidden="false" customHeight="false" outlineLevel="0" collapsed="false">
      <c r="A9" s="0" t="s">
        <v>11</v>
      </c>
      <c r="B9" s="0" t="s">
        <v>39</v>
      </c>
      <c r="C9" s="1" t="n">
        <v>6000000</v>
      </c>
      <c r="D9" s="1" t="s">
        <v>29</v>
      </c>
      <c r="E9" s="1" t="n">
        <f aca="false">'[1]PS Colorado'!$AC$10</f>
        <v>9366029.55</v>
      </c>
      <c r="F9" s="1" t="n">
        <v>-2200000</v>
      </c>
      <c r="I9" s="7"/>
    </row>
    <row r="10" customFormat="false" ht="12.75" hidden="false" customHeight="false" outlineLevel="0" collapsed="false">
      <c r="D10" s="1" t="s">
        <v>30</v>
      </c>
      <c r="I10" s="7"/>
    </row>
    <row r="11" customFormat="false" ht="12.75" hidden="false" customHeight="false" outlineLevel="0" collapsed="false">
      <c r="A11" s="0" t="s">
        <v>15</v>
      </c>
      <c r="B11" s="0" t="s">
        <v>52</v>
      </c>
      <c r="C11" s="1" t="n">
        <v>1460000</v>
      </c>
      <c r="D11" s="1" t="s">
        <v>30</v>
      </c>
      <c r="I11" s="7"/>
    </row>
    <row r="12" customFormat="false" ht="12.75" hidden="false" customHeight="false" outlineLevel="0" collapsed="false">
      <c r="A12" s="0" t="s">
        <v>15</v>
      </c>
      <c r="B12" s="0" t="s">
        <v>35</v>
      </c>
      <c r="C12" s="1" t="n">
        <v>42900000</v>
      </c>
      <c r="D12" s="1" t="s">
        <v>36</v>
      </c>
      <c r="I12" s="7"/>
    </row>
    <row r="13" customFormat="false" ht="12.75" hidden="false" customHeight="false" outlineLevel="0" collapsed="false">
      <c r="A13" s="0" t="s">
        <v>11</v>
      </c>
      <c r="B13" s="0" t="s">
        <v>38</v>
      </c>
      <c r="C13" s="1" t="n">
        <v>4122000</v>
      </c>
      <c r="I13" s="7"/>
    </row>
    <row r="14" customFormat="false" ht="12.75" hidden="false" customHeight="false" outlineLevel="0" collapsed="false">
      <c r="A14" s="0" t="s">
        <v>15</v>
      </c>
      <c r="B14" s="0" t="s">
        <v>31</v>
      </c>
      <c r="C14" s="1" t="n">
        <v>12163283</v>
      </c>
      <c r="D14" s="1" t="s">
        <v>32</v>
      </c>
      <c r="I14" s="7"/>
    </row>
    <row r="15" customFormat="false" ht="26.25" hidden="false" customHeight="true" outlineLevel="0" collapsed="false">
      <c r="A15" s="0" t="s">
        <v>15</v>
      </c>
      <c r="B15" s="0" t="s">
        <v>21</v>
      </c>
      <c r="C15" s="1" t="n">
        <v>45000000</v>
      </c>
      <c r="D15" s="1" t="s">
        <v>22</v>
      </c>
      <c r="E15" s="1" t="n">
        <f aca="false">[1]Constellation!$AC$32</f>
        <v>44437042.88</v>
      </c>
      <c r="F15" s="1" t="n">
        <v>6902944.75</v>
      </c>
      <c r="I15" s="10" t="s">
        <v>23</v>
      </c>
    </row>
    <row r="16" customFormat="false" ht="12.75" hidden="false" customHeight="false" outlineLevel="0" collapsed="false">
      <c r="C16" s="1" t="n">
        <v>-3000000</v>
      </c>
      <c r="D16" s="1" t="s">
        <v>24</v>
      </c>
      <c r="I16" s="7"/>
    </row>
    <row r="17" customFormat="false" ht="12.75" hidden="false" customHeight="false" outlineLevel="0" collapsed="false">
      <c r="D17" s="1" t="s">
        <v>25</v>
      </c>
      <c r="I17" s="7"/>
    </row>
    <row r="18" customFormat="false" ht="12.75" hidden="false" customHeight="false" outlineLevel="0" collapsed="false">
      <c r="D18" s="1" t="s">
        <v>26</v>
      </c>
      <c r="I18" s="7"/>
    </row>
    <row r="19" customFormat="false" ht="12.75" hidden="false" customHeight="false" outlineLevel="0" collapsed="false">
      <c r="D19" s="1" t="s">
        <v>27</v>
      </c>
      <c r="I19" s="7"/>
    </row>
    <row r="20" customFormat="false" ht="12.75" hidden="false" customHeight="false" outlineLevel="0" collapsed="false">
      <c r="A20" s="0" t="s">
        <v>11</v>
      </c>
      <c r="B20" s="0" t="s">
        <v>12</v>
      </c>
      <c r="C20" s="1" t="n">
        <v>541000</v>
      </c>
      <c r="I20" s="7"/>
    </row>
    <row r="21" customFormat="false" ht="12.75" hidden="false" customHeight="false" outlineLevel="0" collapsed="false">
      <c r="A21" s="0" t="s">
        <v>11</v>
      </c>
      <c r="B21" s="0" t="s">
        <v>42</v>
      </c>
      <c r="C21" s="1" t="n">
        <v>1200000</v>
      </c>
      <c r="I21" s="7"/>
    </row>
    <row r="22" customFormat="false" ht="12.75" hidden="false" customHeight="false" outlineLevel="0" collapsed="false">
      <c r="A22" s="0" t="s">
        <v>11</v>
      </c>
      <c r="B22" s="0" t="s">
        <v>49</v>
      </c>
      <c r="C22" s="1" t="n">
        <v>7063860</v>
      </c>
      <c r="I22" s="7"/>
    </row>
    <row r="23" customFormat="false" ht="12.75" hidden="false" customHeight="false" outlineLevel="0" collapsed="false">
      <c r="A23" s="0" t="s">
        <v>15</v>
      </c>
      <c r="B23" s="0" t="s">
        <v>33</v>
      </c>
      <c r="C23" s="1" t="n">
        <v>0</v>
      </c>
      <c r="D23" s="1" t="s">
        <v>34</v>
      </c>
      <c r="I23" s="7"/>
    </row>
    <row r="24" customFormat="false" ht="12.75" hidden="false" customHeight="false" outlineLevel="0" collapsed="false">
      <c r="A24" s="0" t="s">
        <v>15</v>
      </c>
      <c r="B24" s="0" t="s">
        <v>46</v>
      </c>
      <c r="C24" s="1" t="n">
        <v>14000000</v>
      </c>
      <c r="D24" s="1" t="s">
        <v>47</v>
      </c>
      <c r="I24" s="7"/>
    </row>
    <row r="25" customFormat="false" ht="12.75" hidden="false" customHeight="false" outlineLevel="0" collapsed="false">
      <c r="A25" s="0" t="s">
        <v>15</v>
      </c>
      <c r="B25" s="0" t="s">
        <v>50</v>
      </c>
      <c r="C25" s="1" t="n">
        <v>274396</v>
      </c>
      <c r="D25" s="1" t="s">
        <v>47</v>
      </c>
      <c r="I25" s="7"/>
    </row>
    <row r="26" customFormat="false" ht="12.75" hidden="false" customHeight="false" outlineLevel="0" collapsed="false">
      <c r="A26" s="0" t="s">
        <v>15</v>
      </c>
      <c r="B26" s="0" t="s">
        <v>54</v>
      </c>
      <c r="C26" s="1" t="n">
        <v>43638</v>
      </c>
      <c r="D26" s="1" t="s">
        <v>47</v>
      </c>
      <c r="I26" s="7"/>
    </row>
    <row r="27" customFormat="false" ht="12.75" hidden="false" customHeight="false" outlineLevel="0" collapsed="false">
      <c r="A27" s="0" t="s">
        <v>15</v>
      </c>
      <c r="B27" s="0" t="s">
        <v>54</v>
      </c>
      <c r="C27" s="1" t="n">
        <v>32280</v>
      </c>
      <c r="D27" s="1" t="s">
        <v>56</v>
      </c>
      <c r="I27" s="7"/>
    </row>
    <row r="28" customFormat="false" ht="13.5" hidden="false" customHeight="false" outlineLevel="0" collapsed="false">
      <c r="C28" s="21" t="n">
        <f aca="false">SUM(C4:C27)</f>
        <v>163628446.25</v>
      </c>
      <c r="I28" s="7"/>
    </row>
    <row r="29" customFormat="false" ht="13.5" hidden="false" customHeight="false" outlineLevel="0" collapsed="false">
      <c r="I29" s="7"/>
    </row>
    <row r="30" customFormat="false" ht="12.75" hidden="false" customHeight="false" outlineLevel="0" collapsed="false">
      <c r="I30" s="7"/>
    </row>
    <row r="31" customFormat="false" ht="12.75" hidden="false" customHeight="false" outlineLevel="0" collapsed="false">
      <c r="I31" s="7"/>
    </row>
    <row r="32" customFormat="false" ht="12.75" hidden="false" customHeight="false" outlineLevel="0" collapsed="false">
      <c r="I32" s="7"/>
    </row>
    <row r="33" customFormat="false" ht="12.75" hidden="false" customHeight="false" outlineLevel="0" collapsed="false">
      <c r="I33" s="7"/>
    </row>
    <row r="34" customFormat="false" ht="12.75" hidden="false" customHeight="false" outlineLevel="0" collapsed="false">
      <c r="I34" s="7"/>
    </row>
    <row r="35" customFormat="false" ht="12.75" hidden="false" customHeight="false" outlineLevel="0" collapsed="false">
      <c r="I35" s="7"/>
    </row>
    <row r="36" customFormat="false" ht="12.75" hidden="false" customHeight="false" outlineLevel="0" collapsed="false">
      <c r="I36" s="7"/>
    </row>
    <row r="37" customFormat="false" ht="12.75" hidden="false" customHeight="false" outlineLevel="0" collapsed="false">
      <c r="I37" s="7"/>
    </row>
    <row r="38" customFormat="false" ht="12.75" hidden="false" customHeight="false" outlineLevel="0" collapsed="false">
      <c r="I38" s="7"/>
    </row>
    <row r="39" customFormat="false" ht="12.75" hidden="false" customHeight="false" outlineLevel="0" collapsed="false">
      <c r="I39" s="7"/>
    </row>
    <row r="40" customFormat="false" ht="12.75" hidden="false" customHeight="false" outlineLevel="0" collapsed="false">
      <c r="I40" s="7"/>
    </row>
    <row r="41" customFormat="false" ht="12.75" hidden="false" customHeight="false" outlineLevel="0" collapsed="false">
      <c r="I41" s="7"/>
    </row>
    <row r="42" customFormat="false" ht="12.75" hidden="false" customHeight="false" outlineLevel="0" collapsed="false">
      <c r="I42" s="7"/>
    </row>
    <row r="43" customFormat="false" ht="12.75" hidden="false" customHeight="false" outlineLevel="0" collapsed="false">
      <c r="I43" s="7"/>
    </row>
    <row r="44" customFormat="false" ht="12.75" hidden="false" customHeight="false" outlineLevel="0" collapsed="false">
      <c r="I44" s="7"/>
    </row>
    <row r="45" customFormat="false" ht="12.75" hidden="false" customHeight="false" outlineLevel="0" collapsed="false">
      <c r="I45" s="7"/>
    </row>
    <row r="46" customFormat="false" ht="12.75" hidden="false" customHeight="false" outlineLevel="0" collapsed="false">
      <c r="I46" s="7"/>
    </row>
    <row r="47" customFormat="false" ht="12.75" hidden="false" customHeight="false" outlineLevel="0" collapsed="false">
      <c r="I47" s="7"/>
    </row>
    <row r="48" customFormat="false" ht="12.75" hidden="false" customHeight="false" outlineLevel="0" collapsed="false">
      <c r="I48" s="7"/>
    </row>
    <row r="49" customFormat="false" ht="12.75" hidden="false" customHeight="false" outlineLevel="0" collapsed="false">
      <c r="I49" s="7"/>
    </row>
    <row r="50" customFormat="false" ht="12.75" hidden="false" customHeight="false" outlineLevel="0" collapsed="false">
      <c r="I50" s="7"/>
    </row>
    <row r="51" customFormat="false" ht="12.75" hidden="false" customHeight="false" outlineLevel="0" collapsed="false">
      <c r="I51" s="7"/>
    </row>
    <row r="52" customFormat="false" ht="12.75" hidden="false" customHeight="false" outlineLevel="0" collapsed="false">
      <c r="I52" s="7"/>
    </row>
    <row r="53" customFormat="false" ht="12.75" hidden="false" customHeight="false" outlineLevel="0" collapsed="false">
      <c r="I53" s="7"/>
    </row>
    <row r="54" customFormat="false" ht="12.75" hidden="false" customHeight="false" outlineLevel="0" collapsed="false">
      <c r="I54" s="7"/>
    </row>
    <row r="55" customFormat="false" ht="12.75" hidden="false" customHeight="false" outlineLevel="0" collapsed="false">
      <c r="I55" s="7"/>
    </row>
    <row r="56" customFormat="false" ht="12.75" hidden="false" customHeight="false" outlineLevel="0" collapsed="false">
      <c r="I56" s="7"/>
    </row>
    <row r="57" customFormat="false" ht="12.75" hidden="false" customHeight="false" outlineLevel="0" collapsed="false">
      <c r="I57" s="7"/>
    </row>
    <row r="58" customFormat="false" ht="12.75" hidden="false" customHeight="false" outlineLevel="0" collapsed="false">
      <c r="I58" s="7"/>
    </row>
    <row r="59" customFormat="false" ht="12.75" hidden="false" customHeight="false" outlineLevel="0" collapsed="false">
      <c r="I59" s="7"/>
    </row>
    <row r="60" customFormat="false" ht="12.75" hidden="false" customHeight="false" outlineLevel="0" collapsed="false">
      <c r="I60" s="7"/>
    </row>
    <row r="61" customFormat="false" ht="12.75" hidden="false" customHeight="false" outlineLevel="0" collapsed="false">
      <c r="I61" s="7"/>
    </row>
    <row r="62" customFormat="false" ht="12.75" hidden="false" customHeight="false" outlineLevel="0" collapsed="false">
      <c r="I62" s="7"/>
    </row>
    <row r="63" customFormat="false" ht="12.75" hidden="false" customHeight="false" outlineLevel="0" collapsed="false">
      <c r="I63" s="7"/>
    </row>
    <row r="64" customFormat="false" ht="12.75" hidden="false" customHeight="false" outlineLevel="0" collapsed="false">
      <c r="I64" s="7"/>
    </row>
    <row r="65" customFormat="false" ht="12.75" hidden="false" customHeight="false" outlineLevel="0" collapsed="false">
      <c r="I65" s="7"/>
    </row>
    <row r="66" customFormat="false" ht="12.75" hidden="false" customHeight="false" outlineLevel="0" collapsed="false">
      <c r="I66" s="7"/>
    </row>
    <row r="67" customFormat="false" ht="12.75" hidden="false" customHeight="false" outlineLevel="0" collapsed="false">
      <c r="I67" s="7"/>
    </row>
    <row r="68" customFormat="false" ht="12.75" hidden="false" customHeight="false" outlineLevel="0" collapsed="false">
      <c r="I68" s="7"/>
    </row>
    <row r="69" customFormat="false" ht="12.75" hidden="false" customHeight="false" outlineLevel="0" collapsed="false">
      <c r="I69" s="7"/>
    </row>
    <row r="70" customFormat="false" ht="12.75" hidden="false" customHeight="false" outlineLevel="0" collapsed="false">
      <c r="I70" s="7"/>
    </row>
    <row r="71" customFormat="false" ht="12.75" hidden="false" customHeight="false" outlineLevel="0" collapsed="false">
      <c r="I71" s="7"/>
    </row>
    <row r="72" customFormat="false" ht="12.75" hidden="false" customHeight="false" outlineLevel="0" collapsed="false">
      <c r="I72" s="7"/>
    </row>
    <row r="73" customFormat="false" ht="12.75" hidden="false" customHeight="false" outlineLevel="0" collapsed="false">
      <c r="I73" s="7"/>
    </row>
    <row r="74" customFormat="false" ht="12.75" hidden="false" customHeight="false" outlineLevel="0" collapsed="false">
      <c r="I74" s="7"/>
    </row>
    <row r="75" customFormat="false" ht="12.75" hidden="false" customHeight="false" outlineLevel="0" collapsed="false">
      <c r="I75" s="7"/>
    </row>
    <row r="76" customFormat="false" ht="12.75" hidden="false" customHeight="false" outlineLevel="0" collapsed="false">
      <c r="I76" s="7"/>
    </row>
    <row r="77" customFormat="false" ht="12.75" hidden="false" customHeight="false" outlineLevel="0" collapsed="false">
      <c r="I77" s="7"/>
    </row>
    <row r="78" customFormat="false" ht="12.75" hidden="false" customHeight="false" outlineLevel="0" collapsed="false">
      <c r="I78" s="7"/>
    </row>
    <row r="79" customFormat="false" ht="12.75" hidden="false" customHeight="false" outlineLevel="0" collapsed="false">
      <c r="I79" s="7"/>
    </row>
    <row r="80" customFormat="false" ht="12.75" hidden="false" customHeight="false" outlineLevel="0" collapsed="false">
      <c r="I80" s="7"/>
    </row>
    <row r="81" customFormat="false" ht="12.75" hidden="false" customHeight="false" outlineLevel="0" collapsed="false">
      <c r="I81" s="7"/>
    </row>
    <row r="82" customFormat="false" ht="12.75" hidden="false" customHeight="false" outlineLevel="0" collapsed="false">
      <c r="I82" s="7"/>
    </row>
    <row r="83" customFormat="false" ht="12.75" hidden="false" customHeight="false" outlineLevel="0" collapsed="false">
      <c r="I83" s="7"/>
    </row>
    <row r="84" customFormat="false" ht="12.75" hidden="false" customHeight="false" outlineLevel="0" collapsed="false">
      <c r="I84" s="7"/>
    </row>
    <row r="85" customFormat="false" ht="12.75" hidden="false" customHeight="false" outlineLevel="0" collapsed="false">
      <c r="I85" s="7"/>
    </row>
    <row r="86" customFormat="false" ht="12.75" hidden="false" customHeight="false" outlineLevel="0" collapsed="false">
      <c r="I86" s="7"/>
    </row>
    <row r="87" customFormat="false" ht="12.75" hidden="false" customHeight="false" outlineLevel="0" collapsed="false">
      <c r="I87" s="7"/>
    </row>
    <row r="88" customFormat="false" ht="12.75" hidden="false" customHeight="false" outlineLevel="0" collapsed="false">
      <c r="I88" s="7"/>
    </row>
    <row r="89" customFormat="false" ht="12.75" hidden="false" customHeight="false" outlineLevel="0" collapsed="false">
      <c r="I89" s="7"/>
    </row>
    <row r="90" customFormat="false" ht="12.75" hidden="false" customHeight="false" outlineLevel="0" collapsed="false">
      <c r="I90" s="7"/>
    </row>
    <row r="91" customFormat="false" ht="12.75" hidden="false" customHeight="false" outlineLevel="0" collapsed="false">
      <c r="I91" s="7"/>
    </row>
    <row r="92" customFormat="false" ht="12.75" hidden="false" customHeight="false" outlineLevel="0" collapsed="false">
      <c r="I92" s="7"/>
    </row>
    <row r="93" customFormat="false" ht="12.75" hidden="false" customHeight="false" outlineLevel="0" collapsed="false">
      <c r="I93" s="7"/>
    </row>
    <row r="94" customFormat="false" ht="12.75" hidden="false" customHeight="false" outlineLevel="0" collapsed="false">
      <c r="I94" s="7"/>
    </row>
    <row r="95" customFormat="false" ht="12.75" hidden="false" customHeight="false" outlineLevel="0" collapsed="false">
      <c r="I95" s="7"/>
    </row>
    <row r="96" customFormat="false" ht="12.75" hidden="false" customHeight="false" outlineLevel="0" collapsed="false">
      <c r="I96" s="7"/>
    </row>
    <row r="97" customFormat="false" ht="12.75" hidden="false" customHeight="false" outlineLevel="0" collapsed="false">
      <c r="I97" s="7"/>
    </row>
    <row r="98" customFormat="false" ht="12.75" hidden="false" customHeight="false" outlineLevel="0" collapsed="false">
      <c r="I98" s="7"/>
    </row>
    <row r="99" customFormat="false" ht="12.75" hidden="false" customHeight="false" outlineLevel="0" collapsed="false">
      <c r="I99" s="7"/>
    </row>
    <row r="100" customFormat="false" ht="12.75" hidden="false" customHeight="false" outlineLevel="0" collapsed="false">
      <c r="I100" s="7"/>
    </row>
    <row r="101" customFormat="false" ht="12.75" hidden="false" customHeight="false" outlineLevel="0" collapsed="false">
      <c r="I101" s="7"/>
    </row>
    <row r="102" customFormat="false" ht="12.75" hidden="false" customHeight="false" outlineLevel="0" collapsed="false">
      <c r="I102" s="7"/>
    </row>
    <row r="103" customFormat="false" ht="12.75" hidden="false" customHeight="false" outlineLevel="0" collapsed="false">
      <c r="I103" s="7"/>
    </row>
    <row r="104" customFormat="false" ht="12.75" hidden="false" customHeight="false" outlineLevel="0" collapsed="false">
      <c r="I104" s="7"/>
    </row>
    <row r="105" customFormat="false" ht="12.75" hidden="false" customHeight="false" outlineLevel="0" collapsed="false">
      <c r="I10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2001-12-12T14:05:19Z</dcterms:created>
  <dc:creator>swhite</dc:creator>
  <dc:description/>
  <dc:language>en-US</dc:language>
  <cp:lastModifiedBy>bbaxter</cp:lastModifiedBy>
  <cp:lastPrinted>2001-12-19T22:29:27Z</cp:lastPrinted>
  <dcterms:modified xsi:type="dcterms:W3CDTF">2002-01-15T18:58:01Z</dcterms:modified>
  <cp:revision>0</cp:revision>
  <dc:subject/>
  <dc:title/>
</cp:coreProperties>
</file>