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by Crop &amp; Issue Date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'Summary by Crop &amp; Issue Date'!$A$1:$I$62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<sst xmlns="http://schemas.openxmlformats.org/spreadsheetml/2006/main" count="100" uniqueCount="28">
  <si>
    <t xml:space="preserve">Poundstone Family Emissions by Quarter minus 5%</t>
  </si>
  <si>
    <t xml:space="preserve">February 2001 Issue Date</t>
  </si>
  <si>
    <t xml:space="preserve">Colusa County, California</t>
  </si>
  <si>
    <t xml:space="preserve">Rice</t>
  </si>
  <si>
    <t xml:space="preserve">Quarterly Distribution</t>
  </si>
  <si>
    <t xml:space="preserve">Pollutants</t>
  </si>
  <si>
    <t xml:space="preserve">Total (lbs)</t>
  </si>
  <si>
    <t xml:space="preserve">%Phase</t>
  </si>
  <si>
    <t xml:space="preserve">1st Qtr</t>
  </si>
  <si>
    <t xml:space="preserve">2nd Qtr</t>
  </si>
  <si>
    <t xml:space="preserve">3rd Qtr</t>
  </si>
  <si>
    <t xml:space="preserve">4th Qtr</t>
  </si>
  <si>
    <t xml:space="preserve">Total (tons)</t>
  </si>
  <si>
    <t xml:space="preserve">ROG</t>
  </si>
  <si>
    <t xml:space="preserve">NOx</t>
  </si>
  <si>
    <t xml:space="preserve">SOx</t>
  </si>
  <si>
    <t xml:space="preserve">PM10</t>
  </si>
  <si>
    <t xml:space="preserve">Safflower</t>
  </si>
  <si>
    <t xml:space="preserve">Wheat</t>
  </si>
  <si>
    <t xml:space="preserve">July 2000 Issue Date</t>
  </si>
  <si>
    <t xml:space="preserve">Total Pollutants</t>
  </si>
  <si>
    <t xml:space="preserve">Totals</t>
  </si>
  <si>
    <t xml:space="preserve">Application Date of August 1998</t>
  </si>
  <si>
    <r>
      <rPr>
        <b val="true"/>
        <sz val="10"/>
        <rFont val="Verdana"/>
        <family val="2"/>
      </rPr>
      <t xml:space="preserve">"% Phase"</t>
    </r>
    <r>
      <rPr>
        <sz val="10"/>
        <rFont val="Verdana"/>
        <family val="2"/>
      </rPr>
      <t xml:space="preserve"> - reflects EPA's phase down of Rice credits.</t>
    </r>
  </si>
  <si>
    <t xml:space="preserve">Calculated using the new emission factors</t>
  </si>
  <si>
    <t xml:space="preserve">When credits are moved to a non-attainment area, Rice tonnage</t>
  </si>
  <si>
    <t xml:space="preserve">accounted for 5% bank reduction</t>
  </si>
  <si>
    <t xml:space="preserve">is reduced to 38% based on our application date of August 1998.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</si>
</sst>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[$-409]#,##0.00_);[RED]\(#,##0.00\)"/>
    <numFmt numFmtId="167" formatCode="0%"/>
    <numFmt numFmtId="168" formatCode="[$-409]#,##0_);[RED]\(#,##0\)"/>
    <numFmt numFmtId="169" formatCode="#,##0.00"/>
  </numFmts>
  <fonts count="12">
    <font>
      <sz val="9"/>
      <name val="Verdan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Verdana"/>
      <family val="2"/>
    </font>
    <font>
      <b val="true"/>
      <sz val="12"/>
      <name val="Verdana"/>
      <family val="2"/>
    </font>
    <font>
      <b val="true"/>
      <sz val="11"/>
      <name val="Verdana"/>
      <family val="2"/>
    </font>
    <font>
      <b val="true"/>
      <i val="true"/>
      <sz val="11"/>
      <name val="Verdana"/>
      <family val="2"/>
    </font>
    <font>
      <b val="true"/>
      <sz val="10"/>
      <name val="Verdana"/>
      <family val="2"/>
    </font>
    <font>
      <sz val="11"/>
      <name val="Verdana"/>
      <family val="2"/>
    </font>
    <font>
      <b val="true"/>
      <i val="true"/>
      <sz val="12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double"/>
      <right style="thin"/>
      <top style="double"/>
      <bottom style="medium"/>
      <diagonal/>
    </border>
    <border diagonalUp="false" diagonalDown="false">
      <left style="thin"/>
      <right style="thin"/>
      <top style="double"/>
      <bottom style="medium"/>
      <diagonal/>
    </border>
    <border diagonalUp="false" diagonalDown="false">
      <left style="thin"/>
      <right style="medium"/>
      <top style="double"/>
      <bottom style="medium"/>
      <diagonal/>
    </border>
    <border diagonalUp="false" diagonalDown="false">
      <left/>
      <right style="thin"/>
      <top style="double"/>
      <bottom style="medium"/>
      <diagonal/>
    </border>
    <border diagonalUp="false" diagonalDown="false">
      <left style="thin"/>
      <right/>
      <top style="double"/>
      <bottom style="medium"/>
      <diagonal/>
    </border>
    <border diagonalUp="false" diagonalDown="false">
      <left style="medium"/>
      <right style="thin"/>
      <top style="double"/>
      <bottom style="medium"/>
      <diagonal/>
    </border>
    <border diagonalUp="false" diagonalDown="false">
      <left style="thin"/>
      <right style="double"/>
      <top style="double"/>
      <bottom style="medium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double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double"/>
      <top style="medium"/>
      <bottom style="thin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 style="double"/>
      <right style="medium"/>
      <top/>
      <bottom style="thin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double"/>
      <right style="medium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.95" customHeight="true" zeroHeight="false" outlineLevelRow="0" outlineLevelCol="0"/>
  <cols>
    <col collapsed="false" customWidth="true" hidden="false" outlineLevel="0" max="1" min="1" style="1" width="11.11"/>
    <col collapsed="false" customWidth="true" hidden="false" outlineLevel="0" max="2" min="2" style="2" width="11.11"/>
    <col collapsed="false" customWidth="true" hidden="false" outlineLevel="0" max="3" min="3" style="1" width="10.24"/>
    <col collapsed="false" customWidth="true" hidden="false" outlineLevel="0" max="8" min="4" style="1" width="11.61"/>
    <col collapsed="false" customWidth="true" hidden="false" outlineLevel="0" max="9" min="9" style="1" width="12.61"/>
    <col collapsed="false" customWidth="false" hidden="false" outlineLevel="0" max="257" min="10" style="1" width="8.99"/>
  </cols>
  <sheetData>
    <row r="1" customFormat="false" ht="18.9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8.9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false" ht="18.9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</row>
    <row r="4" customFormat="false" ht="18.9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</row>
    <row r="5" customFormat="false" ht="18.9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</row>
    <row r="6" customFormat="false" ht="18.95" hidden="false" customHeight="true" outlineLevel="0" collapsed="false">
      <c r="A6" s="5"/>
      <c r="B6" s="5"/>
      <c r="C6" s="5"/>
      <c r="D6" s="5"/>
      <c r="E6" s="5"/>
      <c r="F6" s="5"/>
      <c r="G6" s="5"/>
      <c r="H6" s="5"/>
      <c r="I6" s="5"/>
    </row>
    <row r="7" customFormat="false" ht="17.1" hidden="false" customHeight="true" outlineLevel="0" collapsed="false">
      <c r="A7" s="6" t="s">
        <v>3</v>
      </c>
      <c r="B7" s="6"/>
      <c r="C7" s="6"/>
      <c r="D7" s="6"/>
      <c r="E7" s="6"/>
      <c r="F7" s="6"/>
      <c r="G7" s="6"/>
      <c r="H7" s="6"/>
      <c r="I7" s="6"/>
    </row>
    <row r="8" customFormat="false" ht="17.1" hidden="false" customHeight="true" outlineLevel="0" collapsed="false">
      <c r="A8" s="7" t="s">
        <v>4</v>
      </c>
      <c r="B8" s="7"/>
      <c r="C8" s="8"/>
      <c r="D8" s="9" t="n">
        <v>0.31</v>
      </c>
      <c r="E8" s="10" t="n">
        <v>0.25</v>
      </c>
      <c r="F8" s="10" t="n">
        <v>0.1</v>
      </c>
      <c r="G8" s="11" t="n">
        <v>0.34</v>
      </c>
      <c r="H8" s="12" t="n">
        <f aca="false">SUM(D8:G8)</f>
        <v>1</v>
      </c>
      <c r="I8" s="13"/>
    </row>
    <row r="9" customFormat="false" ht="18" hidden="false" customHeight="true" outlineLevel="0" collapsed="false">
      <c r="A9" s="14" t="s">
        <v>5</v>
      </c>
      <c r="B9" s="15" t="s">
        <v>6</v>
      </c>
      <c r="C9" s="16" t="s">
        <v>7</v>
      </c>
      <c r="D9" s="17" t="s">
        <v>8</v>
      </c>
      <c r="E9" s="18" t="s">
        <v>9</v>
      </c>
      <c r="F9" s="18" t="s">
        <v>10</v>
      </c>
      <c r="G9" s="19" t="s">
        <v>11</v>
      </c>
      <c r="H9" s="20" t="s">
        <v>6</v>
      </c>
      <c r="I9" s="21" t="s">
        <v>12</v>
      </c>
    </row>
    <row r="10" customFormat="false" ht="15.95" hidden="false" customHeight="true" outlineLevel="0" collapsed="false">
      <c r="A10" s="22" t="s">
        <v>13</v>
      </c>
      <c r="B10" s="23" t="n">
        <v>28760.585</v>
      </c>
      <c r="C10" s="24" t="n">
        <v>1</v>
      </c>
      <c r="D10" s="25" t="n">
        <f aca="false">D8*B10*C10</f>
        <v>8915.78135</v>
      </c>
      <c r="E10" s="26" t="n">
        <f aca="false">E8*B10*C10</f>
        <v>7190.14625</v>
      </c>
      <c r="F10" s="26" t="n">
        <f aca="false">F8*B10*C10</f>
        <v>2876.0585</v>
      </c>
      <c r="G10" s="27" t="n">
        <f aca="false">G8*B10*C10</f>
        <v>9778.5989</v>
      </c>
      <c r="H10" s="28" t="n">
        <f aca="false">D10+E10+F10+G10</f>
        <v>28760.585</v>
      </c>
      <c r="I10" s="29" t="n">
        <f aca="false">H10/2000</f>
        <v>14.3802925</v>
      </c>
    </row>
    <row r="11" customFormat="false" ht="15.95" hidden="false" customHeight="true" outlineLevel="0" collapsed="false">
      <c r="A11" s="30" t="s">
        <v>14</v>
      </c>
      <c r="B11" s="31" t="n">
        <v>31819.965</v>
      </c>
      <c r="C11" s="32" t="n">
        <v>1</v>
      </c>
      <c r="D11" s="33" t="n">
        <f aca="false">D8*B11*C11</f>
        <v>9864.18915</v>
      </c>
      <c r="E11" s="34" t="n">
        <f aca="false">E8*B11*C11</f>
        <v>7954.99125</v>
      </c>
      <c r="F11" s="34" t="n">
        <f aca="false">F8*B11*C11</f>
        <v>3181.9965</v>
      </c>
      <c r="G11" s="35" t="n">
        <f aca="false">G8*B11*C11</f>
        <v>10818.7881</v>
      </c>
      <c r="H11" s="36" t="n">
        <f aca="false">D11+E11+F11+G11</f>
        <v>31819.965</v>
      </c>
      <c r="I11" s="37" t="n">
        <f aca="false">H11/2000</f>
        <v>15.9099825</v>
      </c>
    </row>
    <row r="12" customFormat="false" ht="15.95" hidden="false" customHeight="true" outlineLevel="0" collapsed="false">
      <c r="A12" s="30" t="s">
        <v>15</v>
      </c>
      <c r="B12" s="31" t="n">
        <v>6731.32</v>
      </c>
      <c r="C12" s="32" t="n">
        <v>1</v>
      </c>
      <c r="D12" s="33" t="n">
        <f aca="false">D8*B12*C12</f>
        <v>2086.7092</v>
      </c>
      <c r="E12" s="34" t="n">
        <f aca="false">E8*B12*C12</f>
        <v>1682.83</v>
      </c>
      <c r="F12" s="34" t="n">
        <f aca="false">F8*B12*C12</f>
        <v>673.132</v>
      </c>
      <c r="G12" s="35" t="n">
        <f aca="false">G8*B12*C12</f>
        <v>2288.6488</v>
      </c>
      <c r="H12" s="36" t="n">
        <f aca="false">D12+E12+F12+G12</f>
        <v>6731.32</v>
      </c>
      <c r="I12" s="37" t="n">
        <f aca="false">H12/2000</f>
        <v>3.36566</v>
      </c>
    </row>
    <row r="13" customFormat="false" ht="15.95" hidden="false" customHeight="true" outlineLevel="0" collapsed="false">
      <c r="A13" s="38" t="s">
        <v>16</v>
      </c>
      <c r="B13" s="39" t="n">
        <v>38551.19</v>
      </c>
      <c r="C13" s="40" t="n">
        <v>1</v>
      </c>
      <c r="D13" s="41" t="n">
        <f aca="false">D8*B13*C13</f>
        <v>11950.8689</v>
      </c>
      <c r="E13" s="42" t="n">
        <f aca="false">E8*B13*C13</f>
        <v>9637.7975</v>
      </c>
      <c r="F13" s="42" t="n">
        <f aca="false">F8*B13*C13</f>
        <v>3855.119</v>
      </c>
      <c r="G13" s="43" t="n">
        <f aca="false">G8*B13*C13</f>
        <v>13107.4046</v>
      </c>
      <c r="H13" s="44" t="n">
        <f aca="false">D13+E13+F13+G13</f>
        <v>38551.19</v>
      </c>
      <c r="I13" s="45" t="n">
        <f aca="false">H13/2000</f>
        <v>19.275595</v>
      </c>
    </row>
    <row r="14" customFormat="false" ht="15.95" hidden="false" customHeight="true" outlineLevel="0" collapsed="false">
      <c r="A14" s="46"/>
      <c r="C14" s="47"/>
      <c r="I14" s="48"/>
    </row>
    <row r="15" customFormat="false" ht="17.1" hidden="false" customHeight="true" outlineLevel="0" collapsed="false">
      <c r="A15" s="6" t="s">
        <v>17</v>
      </c>
      <c r="B15" s="6"/>
      <c r="C15" s="6"/>
      <c r="D15" s="6"/>
      <c r="E15" s="6"/>
      <c r="F15" s="6"/>
      <c r="G15" s="6"/>
      <c r="H15" s="6"/>
      <c r="I15" s="6"/>
    </row>
    <row r="16" customFormat="false" ht="15.95" hidden="false" customHeight="true" outlineLevel="0" collapsed="false">
      <c r="A16" s="7" t="s">
        <v>4</v>
      </c>
      <c r="B16" s="7"/>
      <c r="C16" s="8"/>
      <c r="D16" s="49" t="n">
        <v>0.01</v>
      </c>
      <c r="E16" s="50" t="n">
        <v>0</v>
      </c>
      <c r="F16" s="50" t="n">
        <v>0.99</v>
      </c>
      <c r="G16" s="51" t="n">
        <v>0</v>
      </c>
      <c r="H16" s="12" t="n">
        <f aca="false">SUM(D16:G16)</f>
        <v>1</v>
      </c>
      <c r="I16" s="13"/>
    </row>
    <row r="17" customFormat="false" ht="18" hidden="false" customHeight="true" outlineLevel="0" collapsed="false">
      <c r="A17" s="14" t="s">
        <v>5</v>
      </c>
      <c r="B17" s="15" t="s">
        <v>6</v>
      </c>
      <c r="C17" s="16" t="s">
        <v>7</v>
      </c>
      <c r="D17" s="17" t="s">
        <v>8</v>
      </c>
      <c r="E17" s="18" t="s">
        <v>9</v>
      </c>
      <c r="F17" s="18" t="s">
        <v>10</v>
      </c>
      <c r="G17" s="19" t="s">
        <v>11</v>
      </c>
      <c r="H17" s="20" t="s">
        <v>6</v>
      </c>
      <c r="I17" s="21" t="s">
        <v>12</v>
      </c>
    </row>
    <row r="18" customFormat="false" ht="15.95" hidden="false" customHeight="true" outlineLevel="0" collapsed="false">
      <c r="A18" s="22" t="s">
        <v>13</v>
      </c>
      <c r="B18" s="23" t="n">
        <v>7491.035</v>
      </c>
      <c r="C18" s="24" t="n">
        <v>1</v>
      </c>
      <c r="D18" s="25" t="n">
        <f aca="false">D16*B18*C18</f>
        <v>74.91035</v>
      </c>
      <c r="E18" s="26" t="n">
        <f aca="false">E16*B18*C18</f>
        <v>0</v>
      </c>
      <c r="F18" s="26" t="n">
        <f aca="false">F16*B18*C18</f>
        <v>7416.12465</v>
      </c>
      <c r="G18" s="27" t="n">
        <f aca="false">G16*B18*C18</f>
        <v>0</v>
      </c>
      <c r="H18" s="28" t="n">
        <f aca="false">D18+E18+F18+G18</f>
        <v>7491.035</v>
      </c>
      <c r="I18" s="29" t="n">
        <f aca="false">H18/2000</f>
        <v>3.7455175</v>
      </c>
    </row>
    <row r="19" customFormat="false" ht="15.95" hidden="false" customHeight="true" outlineLevel="0" collapsed="false">
      <c r="A19" s="30" t="s">
        <v>14</v>
      </c>
      <c r="B19" s="31" t="n">
        <v>5576.975</v>
      </c>
      <c r="C19" s="32" t="n">
        <v>1</v>
      </c>
      <c r="D19" s="33" t="n">
        <f aca="false">D16*B19*C19</f>
        <v>55.76975</v>
      </c>
      <c r="E19" s="34" t="n">
        <f aca="false">E16*B19*C19</f>
        <v>0</v>
      </c>
      <c r="F19" s="34" t="n">
        <f aca="false">F16*B19*C19</f>
        <v>5521.20525</v>
      </c>
      <c r="G19" s="35" t="n">
        <f aca="false">G16*B19*C19</f>
        <v>0</v>
      </c>
      <c r="H19" s="36" t="n">
        <f aca="false">D19+E19+F19+G19</f>
        <v>5576.975</v>
      </c>
      <c r="I19" s="37" t="n">
        <f aca="false">H19/2000</f>
        <v>2.7884875</v>
      </c>
    </row>
    <row r="20" customFormat="false" ht="15.95" hidden="false" customHeight="true" outlineLevel="0" collapsed="false">
      <c r="A20" s="30" t="s">
        <v>15</v>
      </c>
      <c r="B20" s="31" t="n">
        <v>1099.435</v>
      </c>
      <c r="C20" s="32" t="n">
        <v>1</v>
      </c>
      <c r="D20" s="33" t="n">
        <f aca="false">D16*B20*C20</f>
        <v>10.99435</v>
      </c>
      <c r="E20" s="34" t="n">
        <f aca="false">E16*B20*C20</f>
        <v>0</v>
      </c>
      <c r="F20" s="34" t="n">
        <f aca="false">F16*B20*C20</f>
        <v>1088.44065</v>
      </c>
      <c r="G20" s="35" t="n">
        <f aca="false">G16*B20*C20</f>
        <v>0</v>
      </c>
      <c r="H20" s="36" t="n">
        <f aca="false">D20+E20+F20+G20</f>
        <v>1099.435</v>
      </c>
      <c r="I20" s="37" t="n">
        <f aca="false">H20/2000</f>
        <v>0.5497175</v>
      </c>
    </row>
    <row r="21" customFormat="false" ht="15.95" hidden="false" customHeight="true" outlineLevel="0" collapsed="false">
      <c r="A21" s="38" t="s">
        <v>16</v>
      </c>
      <c r="B21" s="39" t="n">
        <v>9552.915</v>
      </c>
      <c r="C21" s="40" t="n">
        <v>1</v>
      </c>
      <c r="D21" s="41" t="n">
        <f aca="false">D16*B21*C21</f>
        <v>95.52915</v>
      </c>
      <c r="E21" s="42" t="n">
        <f aca="false">E16*B21*C21</f>
        <v>0</v>
      </c>
      <c r="F21" s="42" t="n">
        <f aca="false">F16*B21*C21</f>
        <v>9457.38585</v>
      </c>
      <c r="G21" s="43" t="n">
        <f aca="false">G16*B21*C21</f>
        <v>0</v>
      </c>
      <c r="H21" s="44" t="n">
        <f aca="false">D21+E21+F21+G21</f>
        <v>9552.915</v>
      </c>
      <c r="I21" s="45" t="n">
        <f aca="false">H21/2000</f>
        <v>4.7764575</v>
      </c>
    </row>
    <row r="22" customFormat="false" ht="15.95" hidden="false" customHeight="true" outlineLevel="0" collapsed="false">
      <c r="A22" s="46"/>
      <c r="C22" s="47"/>
      <c r="I22" s="48"/>
    </row>
    <row r="23" customFormat="false" ht="17.1" hidden="false" customHeight="true" outlineLevel="0" collapsed="false">
      <c r="A23" s="6" t="s">
        <v>18</v>
      </c>
      <c r="B23" s="6"/>
      <c r="C23" s="6"/>
      <c r="D23" s="6"/>
      <c r="E23" s="6"/>
      <c r="F23" s="6"/>
      <c r="G23" s="6"/>
      <c r="H23" s="6"/>
      <c r="I23" s="6"/>
    </row>
    <row r="24" customFormat="false" ht="15.95" hidden="false" customHeight="true" outlineLevel="0" collapsed="false">
      <c r="A24" s="7" t="s">
        <v>4</v>
      </c>
      <c r="B24" s="7"/>
      <c r="C24" s="8"/>
      <c r="D24" s="49" t="n">
        <v>0</v>
      </c>
      <c r="E24" s="50" t="n">
        <v>0.37</v>
      </c>
      <c r="F24" s="50" t="n">
        <v>0.62</v>
      </c>
      <c r="G24" s="51" t="n">
        <v>0.01</v>
      </c>
      <c r="H24" s="12" t="n">
        <f aca="false">SUM(D24:G24)</f>
        <v>1</v>
      </c>
      <c r="I24" s="13"/>
    </row>
    <row r="25" customFormat="false" ht="18" hidden="false" customHeight="true" outlineLevel="0" collapsed="false">
      <c r="A25" s="14" t="s">
        <v>5</v>
      </c>
      <c r="B25" s="15" t="s">
        <v>6</v>
      </c>
      <c r="C25" s="16" t="s">
        <v>7</v>
      </c>
      <c r="D25" s="17" t="s">
        <v>8</v>
      </c>
      <c r="E25" s="18" t="s">
        <v>9</v>
      </c>
      <c r="F25" s="18" t="s">
        <v>10</v>
      </c>
      <c r="G25" s="19" t="s">
        <v>11</v>
      </c>
      <c r="H25" s="20" t="s">
        <v>6</v>
      </c>
      <c r="I25" s="21" t="s">
        <v>12</v>
      </c>
    </row>
    <row r="26" customFormat="false" ht="15.95" hidden="false" customHeight="true" outlineLevel="0" collapsed="false">
      <c r="A26" s="52" t="s">
        <v>13</v>
      </c>
      <c r="B26" s="53" t="n">
        <v>517.75</v>
      </c>
      <c r="C26" s="54" t="n">
        <v>1</v>
      </c>
      <c r="D26" s="25" t="n">
        <f aca="false">D24*B26*C26</f>
        <v>0</v>
      </c>
      <c r="E26" s="26" t="n">
        <f aca="false">E24*B26*C26</f>
        <v>191.5675</v>
      </c>
      <c r="F26" s="26" t="n">
        <f aca="false">F24*B26*C26</f>
        <v>321.005</v>
      </c>
      <c r="G26" s="27" t="n">
        <f aca="false">G24*B26*C26</f>
        <v>5.1775</v>
      </c>
      <c r="H26" s="55" t="n">
        <f aca="false">D26+E26+F26+G26</f>
        <v>517.75</v>
      </c>
      <c r="I26" s="56" t="n">
        <f aca="false">H26/2000</f>
        <v>0.258875</v>
      </c>
    </row>
    <row r="27" customFormat="false" ht="15.95" hidden="false" customHeight="true" outlineLevel="0" collapsed="false">
      <c r="A27" s="30" t="s">
        <v>14</v>
      </c>
      <c r="B27" s="31" t="n">
        <v>292.885</v>
      </c>
      <c r="C27" s="32" t="n">
        <v>1</v>
      </c>
      <c r="D27" s="33" t="n">
        <f aca="false">D24*B27*C27</f>
        <v>0</v>
      </c>
      <c r="E27" s="34" t="n">
        <f aca="false">E24*B27*C27</f>
        <v>108.36745</v>
      </c>
      <c r="F27" s="34" t="n">
        <f aca="false">F24*B27*C27</f>
        <v>181.5887</v>
      </c>
      <c r="G27" s="35" t="n">
        <f aca="false">G24*B27*C27</f>
        <v>2.92885</v>
      </c>
      <c r="H27" s="36" t="n">
        <f aca="false">D27+E27+F27+G27</f>
        <v>292.885</v>
      </c>
      <c r="I27" s="37" t="n">
        <f aca="false">H27/2000</f>
        <v>0.1464425</v>
      </c>
    </row>
    <row r="28" customFormat="false" ht="15.95" hidden="false" customHeight="true" outlineLevel="0" collapsed="false">
      <c r="A28" s="30" t="s">
        <v>15</v>
      </c>
      <c r="B28" s="31" t="n">
        <v>61.275</v>
      </c>
      <c r="C28" s="32" t="n">
        <v>1</v>
      </c>
      <c r="D28" s="33" t="n">
        <f aca="false">D24*B28*C28</f>
        <v>0</v>
      </c>
      <c r="E28" s="34" t="n">
        <f aca="false">E24*B28*C28</f>
        <v>22.67175</v>
      </c>
      <c r="F28" s="34" t="n">
        <f aca="false">F24*B28*C28</f>
        <v>37.9905</v>
      </c>
      <c r="G28" s="35" t="n">
        <f aca="false">G24*B28*C28</f>
        <v>0.61275</v>
      </c>
      <c r="H28" s="36" t="n">
        <f aca="false">D28+E28+F28+G28</f>
        <v>61.275</v>
      </c>
      <c r="I28" s="37" t="n">
        <f aca="false">H28/2000</f>
        <v>0.0306375</v>
      </c>
    </row>
    <row r="29" customFormat="false" ht="15.95" hidden="false" customHeight="true" outlineLevel="0" collapsed="false">
      <c r="A29" s="38" t="s">
        <v>16</v>
      </c>
      <c r="B29" s="39" t="n">
        <v>722.095</v>
      </c>
      <c r="C29" s="40" t="n">
        <v>1</v>
      </c>
      <c r="D29" s="41" t="n">
        <f aca="false">D24*B29*C29</f>
        <v>0</v>
      </c>
      <c r="E29" s="42" t="n">
        <f aca="false">E24*B29*C29</f>
        <v>267.17515</v>
      </c>
      <c r="F29" s="42" t="n">
        <f aca="false">F24*B29*C29</f>
        <v>447.6989</v>
      </c>
      <c r="G29" s="43" t="n">
        <f aca="false">G24*B29*C29</f>
        <v>7.22095</v>
      </c>
      <c r="H29" s="44" t="n">
        <f aca="false">D29+E29+F29+G29</f>
        <v>722.095</v>
      </c>
      <c r="I29" s="45" t="n">
        <f aca="false">H29/2000</f>
        <v>0.3610475</v>
      </c>
    </row>
    <row r="30" customFormat="false" ht="18.95" hidden="false" customHeight="true" outlineLevel="0" collapsed="false">
      <c r="A30" s="3" t="s">
        <v>0</v>
      </c>
      <c r="B30" s="3"/>
      <c r="C30" s="3"/>
      <c r="D30" s="3"/>
      <c r="E30" s="3"/>
      <c r="F30" s="3"/>
      <c r="G30" s="3"/>
      <c r="H30" s="3"/>
      <c r="I30" s="3"/>
    </row>
    <row r="31" customFormat="false" ht="18.95" hidden="false" customHeight="true" outlineLevel="0" collapsed="false">
      <c r="A31" s="4" t="s">
        <v>19</v>
      </c>
      <c r="B31" s="4"/>
      <c r="C31" s="4"/>
      <c r="D31" s="4"/>
      <c r="E31" s="4"/>
      <c r="F31" s="4"/>
      <c r="G31" s="4"/>
      <c r="H31" s="4"/>
      <c r="I31" s="4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  <c r="IW31" s="57"/>
    </row>
    <row r="32" customFormat="false" ht="18.95" hidden="false" customHeight="true" outlineLevel="0" collapsed="false">
      <c r="A32" s="4" t="s">
        <v>2</v>
      </c>
      <c r="B32" s="4"/>
      <c r="C32" s="4"/>
      <c r="D32" s="4"/>
      <c r="E32" s="4"/>
      <c r="F32" s="4"/>
      <c r="G32" s="4"/>
      <c r="H32" s="4"/>
      <c r="I32" s="4"/>
    </row>
    <row r="33" customFormat="false" ht="18.95" hidden="false" customHeight="true" outlineLevel="0" collapsed="false">
      <c r="A33" s="5"/>
      <c r="B33" s="5"/>
      <c r="C33" s="5"/>
      <c r="D33" s="5"/>
      <c r="E33" s="5"/>
      <c r="F33" s="5"/>
      <c r="G33" s="5"/>
      <c r="H33" s="5"/>
      <c r="I33" s="5"/>
    </row>
    <row r="34" customFormat="false" ht="18.95" hidden="false" customHeight="true" outlineLevel="0" collapsed="false">
      <c r="A34" s="5"/>
      <c r="B34" s="5"/>
      <c r="C34" s="5"/>
      <c r="D34" s="5"/>
      <c r="E34" s="5"/>
      <c r="F34" s="5"/>
      <c r="G34" s="5"/>
      <c r="H34" s="5"/>
      <c r="I34" s="5"/>
    </row>
    <row r="35" customFormat="false" ht="17.1" hidden="false" customHeight="true" outlineLevel="0" collapsed="false">
      <c r="A35" s="6" t="s">
        <v>3</v>
      </c>
      <c r="B35" s="6"/>
      <c r="C35" s="6"/>
      <c r="D35" s="6"/>
      <c r="E35" s="6"/>
      <c r="F35" s="6"/>
      <c r="G35" s="6"/>
      <c r="H35" s="6"/>
      <c r="I35" s="6"/>
    </row>
    <row r="36" customFormat="false" ht="17.1" hidden="false" customHeight="true" outlineLevel="0" collapsed="false">
      <c r="A36" s="58" t="s">
        <v>4</v>
      </c>
      <c r="B36" s="58"/>
      <c r="C36" s="59"/>
      <c r="D36" s="9" t="n">
        <v>0.31</v>
      </c>
      <c r="E36" s="10" t="n">
        <v>0.25</v>
      </c>
      <c r="F36" s="10" t="n">
        <v>0.1</v>
      </c>
      <c r="G36" s="11" t="n">
        <v>0.34</v>
      </c>
      <c r="H36" s="12" t="n">
        <f aca="false">SUM(D36:G36)</f>
        <v>1</v>
      </c>
      <c r="I36" s="13"/>
    </row>
    <row r="37" customFormat="false" ht="18" hidden="false" customHeight="true" outlineLevel="0" collapsed="false">
      <c r="A37" s="14" t="s">
        <v>5</v>
      </c>
      <c r="B37" s="15" t="s">
        <v>6</v>
      </c>
      <c r="C37" s="16" t="s">
        <v>7</v>
      </c>
      <c r="D37" s="17" t="s">
        <v>8</v>
      </c>
      <c r="E37" s="18" t="s">
        <v>9</v>
      </c>
      <c r="F37" s="18" t="s">
        <v>10</v>
      </c>
      <c r="G37" s="19" t="s">
        <v>11</v>
      </c>
      <c r="H37" s="20" t="s">
        <v>6</v>
      </c>
      <c r="I37" s="21" t="s">
        <v>12</v>
      </c>
    </row>
    <row r="38" customFormat="false" ht="15.95" hidden="false" customHeight="true" outlineLevel="0" collapsed="false">
      <c r="A38" s="22" t="s">
        <v>13</v>
      </c>
      <c r="B38" s="23" t="n">
        <v>1036.83</v>
      </c>
      <c r="C38" s="24" t="n">
        <v>1</v>
      </c>
      <c r="D38" s="25" t="n">
        <f aca="false">D36*B38*C38</f>
        <v>321.4173</v>
      </c>
      <c r="E38" s="26" t="n">
        <f aca="false">E36*B38*C38</f>
        <v>259.2075</v>
      </c>
      <c r="F38" s="26" t="n">
        <f aca="false">F36*B38*C38</f>
        <v>103.683</v>
      </c>
      <c r="G38" s="27" t="n">
        <f aca="false">G36*B38*C38</f>
        <v>352.5222</v>
      </c>
      <c r="H38" s="28" t="n">
        <f aca="false">D38+E38+F38+G38</f>
        <v>1036.83</v>
      </c>
      <c r="I38" s="29" t="n">
        <f aca="false">H38/2000</f>
        <v>0.518415</v>
      </c>
    </row>
    <row r="39" customFormat="false" ht="15.95" hidden="false" customHeight="true" outlineLevel="0" collapsed="false">
      <c r="A39" s="30" t="s">
        <v>14</v>
      </c>
      <c r="B39" s="31" t="n">
        <v>1147.125</v>
      </c>
      <c r="C39" s="32" t="n">
        <v>1</v>
      </c>
      <c r="D39" s="33" t="n">
        <f aca="false">D36*B39*C39</f>
        <v>355.60875</v>
      </c>
      <c r="E39" s="34" t="n">
        <f aca="false">E36*B39*C39</f>
        <v>286.78125</v>
      </c>
      <c r="F39" s="34" t="n">
        <f aca="false">F36*B39*C39</f>
        <v>114.7125</v>
      </c>
      <c r="G39" s="35" t="n">
        <f aca="false">G36*B39*C39</f>
        <v>390.0225</v>
      </c>
      <c r="H39" s="36" t="n">
        <f aca="false">D39+E39+F39+G39</f>
        <v>1147.125</v>
      </c>
      <c r="I39" s="37" t="n">
        <f aca="false">H39/2000</f>
        <v>0.5735625</v>
      </c>
    </row>
    <row r="40" customFormat="false" ht="15.95" hidden="false" customHeight="true" outlineLevel="0" collapsed="false">
      <c r="A40" s="30" t="s">
        <v>15</v>
      </c>
      <c r="B40" s="31" t="n">
        <v>242.63</v>
      </c>
      <c r="C40" s="32" t="n">
        <v>1</v>
      </c>
      <c r="D40" s="33" t="n">
        <f aca="false">D36*B40*C40</f>
        <v>75.2153</v>
      </c>
      <c r="E40" s="34" t="n">
        <f aca="false">E36*B40*C40</f>
        <v>60.6575</v>
      </c>
      <c r="F40" s="34" t="n">
        <f aca="false">F36*B40*C40</f>
        <v>24.263</v>
      </c>
      <c r="G40" s="35" t="n">
        <f aca="false">G36*B40*C40</f>
        <v>82.4942</v>
      </c>
      <c r="H40" s="36" t="n">
        <f aca="false">D40+E40+F40+G40</f>
        <v>242.63</v>
      </c>
      <c r="I40" s="37" t="n">
        <f aca="false">H40/2000</f>
        <v>0.121315</v>
      </c>
    </row>
    <row r="41" customFormat="false" ht="15.95" hidden="false" customHeight="true" outlineLevel="0" collapsed="false">
      <c r="A41" s="38" t="s">
        <v>16</v>
      </c>
      <c r="B41" s="39" t="n">
        <v>1389.66</v>
      </c>
      <c r="C41" s="40" t="n">
        <v>1</v>
      </c>
      <c r="D41" s="41" t="n">
        <f aca="false">D36*B41*C41</f>
        <v>430.7946</v>
      </c>
      <c r="E41" s="42" t="n">
        <f aca="false">E36*B41*C41</f>
        <v>347.415</v>
      </c>
      <c r="F41" s="42" t="n">
        <f aca="false">F36*B41*C41</f>
        <v>138.966</v>
      </c>
      <c r="G41" s="43" t="n">
        <f aca="false">G36*B41*C41</f>
        <v>472.4844</v>
      </c>
      <c r="H41" s="44" t="n">
        <f aca="false">D41+E41+F41+G41</f>
        <v>1389.66</v>
      </c>
      <c r="I41" s="45" t="n">
        <f aca="false">H41/2000</f>
        <v>0.69483</v>
      </c>
    </row>
    <row r="42" customFormat="false" ht="15.95" hidden="false" customHeight="true" outlineLevel="0" collapsed="false">
      <c r="A42" s="46"/>
      <c r="C42" s="47"/>
      <c r="I42" s="48"/>
    </row>
    <row r="43" customFormat="false" ht="17.1" hidden="false" customHeight="true" outlineLevel="0" collapsed="false">
      <c r="A43" s="6" t="s">
        <v>17</v>
      </c>
      <c r="B43" s="6"/>
      <c r="C43" s="6"/>
      <c r="D43" s="6"/>
      <c r="E43" s="6"/>
      <c r="F43" s="6"/>
      <c r="G43" s="6"/>
      <c r="H43" s="6"/>
      <c r="I43" s="6"/>
    </row>
    <row r="44" customFormat="false" ht="15.95" hidden="false" customHeight="true" outlineLevel="0" collapsed="false">
      <c r="A44" s="7" t="s">
        <v>4</v>
      </c>
      <c r="B44" s="7"/>
      <c r="C44" s="8"/>
      <c r="D44" s="49" t="n">
        <v>0.01</v>
      </c>
      <c r="E44" s="50" t="n">
        <v>0</v>
      </c>
      <c r="F44" s="50" t="n">
        <v>0.99</v>
      </c>
      <c r="G44" s="51" t="n">
        <v>0</v>
      </c>
      <c r="H44" s="60" t="n">
        <f aca="false">SUM(D44:G44)</f>
        <v>1</v>
      </c>
      <c r="I44" s="61"/>
    </row>
    <row r="45" customFormat="false" ht="18" hidden="false" customHeight="true" outlineLevel="0" collapsed="false">
      <c r="A45" s="14" t="s">
        <v>5</v>
      </c>
      <c r="B45" s="15" t="s">
        <v>6</v>
      </c>
      <c r="C45" s="16" t="s">
        <v>7</v>
      </c>
      <c r="D45" s="17" t="s">
        <v>8</v>
      </c>
      <c r="E45" s="18" t="s">
        <v>9</v>
      </c>
      <c r="F45" s="18" t="s">
        <v>10</v>
      </c>
      <c r="G45" s="19" t="s">
        <v>11</v>
      </c>
      <c r="H45" s="20" t="s">
        <v>6</v>
      </c>
      <c r="I45" s="21" t="s">
        <v>12</v>
      </c>
    </row>
    <row r="46" customFormat="false" ht="15.95" hidden="false" customHeight="true" outlineLevel="0" collapsed="false">
      <c r="A46" s="22" t="s">
        <v>13</v>
      </c>
      <c r="B46" s="23" t="n">
        <v>3608.955</v>
      </c>
      <c r="C46" s="24" t="n">
        <v>1</v>
      </c>
      <c r="D46" s="25" t="n">
        <f aca="false">D44*B46*C46</f>
        <v>36.08955</v>
      </c>
      <c r="E46" s="26" t="n">
        <f aca="false">E44*B46*C46</f>
        <v>0</v>
      </c>
      <c r="F46" s="26" t="n">
        <f aca="false">F44*B46*C46</f>
        <v>3572.86545</v>
      </c>
      <c r="G46" s="27" t="n">
        <f aca="false">G44*B46*C46</f>
        <v>0</v>
      </c>
      <c r="H46" s="28" t="n">
        <f aca="false">D46+E46+F46+G46</f>
        <v>3608.955</v>
      </c>
      <c r="I46" s="29" t="n">
        <f aca="false">H46/2000</f>
        <v>1.8044775</v>
      </c>
    </row>
    <row r="47" customFormat="false" ht="15.95" hidden="false" customHeight="true" outlineLevel="0" collapsed="false">
      <c r="A47" s="30" t="s">
        <v>14</v>
      </c>
      <c r="B47" s="31" t="n">
        <v>1194.91</v>
      </c>
      <c r="C47" s="32" t="n">
        <v>1</v>
      </c>
      <c r="D47" s="33" t="n">
        <f aca="false">D44*B47*C47</f>
        <v>11.9491</v>
      </c>
      <c r="E47" s="34" t="n">
        <f aca="false">E44*B47*C47</f>
        <v>0</v>
      </c>
      <c r="F47" s="34" t="n">
        <f aca="false">F44*B47*C47</f>
        <v>1182.9609</v>
      </c>
      <c r="G47" s="35" t="n">
        <f aca="false">G44*B47*C47</f>
        <v>0</v>
      </c>
      <c r="H47" s="36" t="n">
        <f aca="false">D47+E47+F47+G47</f>
        <v>1194.91</v>
      </c>
      <c r="I47" s="37" t="n">
        <f aca="false">H47/2000</f>
        <v>0.597455</v>
      </c>
    </row>
    <row r="48" customFormat="false" ht="15.95" hidden="false" customHeight="true" outlineLevel="0" collapsed="false">
      <c r="A48" s="30" t="s">
        <v>15</v>
      </c>
      <c r="B48" s="31" t="n">
        <v>170.715</v>
      </c>
      <c r="C48" s="32" t="n">
        <v>1</v>
      </c>
      <c r="D48" s="33" t="n">
        <f aca="false">D44*B48*C48</f>
        <v>1.70715</v>
      </c>
      <c r="E48" s="34" t="n">
        <f aca="false">E44*B48*C48</f>
        <v>0</v>
      </c>
      <c r="F48" s="34" t="n">
        <f aca="false">F44*B48*C48</f>
        <v>169.00785</v>
      </c>
      <c r="G48" s="35" t="n">
        <f aca="false">G44*B48*C48</f>
        <v>0</v>
      </c>
      <c r="H48" s="36" t="n">
        <f aca="false">D48+E48+F48+G48</f>
        <v>170.715</v>
      </c>
      <c r="I48" s="37" t="n">
        <f aca="false">H48/2000</f>
        <v>0.0853575</v>
      </c>
    </row>
    <row r="49" customFormat="false" ht="15.95" hidden="false" customHeight="true" outlineLevel="0" collapsed="false">
      <c r="A49" s="38" t="s">
        <v>16</v>
      </c>
      <c r="B49" s="39" t="n">
        <v>4316.135</v>
      </c>
      <c r="C49" s="40" t="n">
        <v>1</v>
      </c>
      <c r="D49" s="41" t="n">
        <f aca="false">D44*B49*C49</f>
        <v>43.16135</v>
      </c>
      <c r="E49" s="42" t="n">
        <f aca="false">E44*B49*C49</f>
        <v>0</v>
      </c>
      <c r="F49" s="42" t="n">
        <f aca="false">F44*B49*C49</f>
        <v>4272.97365</v>
      </c>
      <c r="G49" s="43" t="n">
        <f aca="false">G44*B49*C49</f>
        <v>0</v>
      </c>
      <c r="H49" s="44" t="n">
        <f aca="false">D49+E49+F49+G49</f>
        <v>4316.135</v>
      </c>
      <c r="I49" s="45" t="n">
        <f aca="false">H49/2000</f>
        <v>2.1580675</v>
      </c>
    </row>
    <row r="51" customFormat="false" ht="18" hidden="false" customHeight="true" outlineLevel="0" collapsed="false">
      <c r="B51" s="1"/>
      <c r="C51" s="62" t="s">
        <v>20</v>
      </c>
      <c r="D51" s="62"/>
      <c r="E51" s="62"/>
      <c r="F51" s="62"/>
      <c r="G51" s="62"/>
      <c r="H51" s="62"/>
      <c r="I51" s="62"/>
    </row>
    <row r="52" customFormat="false" ht="15.95" hidden="false" customHeight="true" outlineLevel="0" collapsed="false">
      <c r="B52" s="63"/>
    </row>
    <row r="53" customFormat="false" ht="18" hidden="false" customHeight="true" outlineLevel="0" collapsed="false">
      <c r="C53" s="64" t="s">
        <v>5</v>
      </c>
      <c r="D53" s="17" t="s">
        <v>8</v>
      </c>
      <c r="E53" s="18" t="s">
        <v>9</v>
      </c>
      <c r="F53" s="18" t="s">
        <v>10</v>
      </c>
      <c r="G53" s="19" t="s">
        <v>11</v>
      </c>
      <c r="H53" s="20" t="s">
        <v>6</v>
      </c>
      <c r="I53" s="21" t="s">
        <v>12</v>
      </c>
    </row>
    <row r="54" customFormat="false" ht="15.95" hidden="false" customHeight="true" outlineLevel="0" collapsed="false">
      <c r="C54" s="65" t="s">
        <v>13</v>
      </c>
      <c r="D54" s="66" t="n">
        <f aca="false">D38+D46+D10+D18+D26</f>
        <v>9348.19855</v>
      </c>
      <c r="E54" s="23" t="n">
        <f aca="false">E38+E46+E10+E18+E26</f>
        <v>7640.92125</v>
      </c>
      <c r="F54" s="23" t="n">
        <f aca="false">F38+F46+F10+F18+F26</f>
        <v>14289.7366</v>
      </c>
      <c r="G54" s="67" t="n">
        <f aca="false">G38+G46+G10+G18+G26</f>
        <v>10136.2986</v>
      </c>
      <c r="H54" s="68" t="n">
        <f aca="false">D54+E54+F54+G54</f>
        <v>41415.155</v>
      </c>
      <c r="I54" s="29" t="n">
        <f aca="false">H54/2000</f>
        <v>20.7075775</v>
      </c>
    </row>
    <row r="55" customFormat="false" ht="15.95" hidden="false" customHeight="true" outlineLevel="0" collapsed="false">
      <c r="C55" s="69" t="s">
        <v>14</v>
      </c>
      <c r="D55" s="70" t="n">
        <f aca="false">D39+D47+D11+D19+D27</f>
        <v>10287.51675</v>
      </c>
      <c r="E55" s="31" t="n">
        <f aca="false">E39+E47+E11+E19+E27</f>
        <v>8350.13995</v>
      </c>
      <c r="F55" s="31" t="n">
        <f aca="false">F39+F47+F11+F19+F27</f>
        <v>10182.46385</v>
      </c>
      <c r="G55" s="71" t="n">
        <f aca="false">G39+G47+G11+G19+G27</f>
        <v>11211.73945</v>
      </c>
      <c r="H55" s="72" t="n">
        <f aca="false">D55+E55+F55+G55</f>
        <v>40031.86</v>
      </c>
      <c r="I55" s="37" t="n">
        <f aca="false">H55/2000</f>
        <v>20.01593</v>
      </c>
    </row>
    <row r="56" customFormat="false" ht="15.95" hidden="false" customHeight="true" outlineLevel="0" collapsed="false">
      <c r="C56" s="69" t="s">
        <v>15</v>
      </c>
      <c r="D56" s="70" t="n">
        <f aca="false">D40+D48+D12+D20+D28</f>
        <v>2174.626</v>
      </c>
      <c r="E56" s="31" t="n">
        <f aca="false">E40+E48+E12+E20+E28</f>
        <v>1766.15925</v>
      </c>
      <c r="F56" s="31" t="n">
        <f aca="false">F40+F48+F12+F20+F28</f>
        <v>1992.834</v>
      </c>
      <c r="G56" s="71" t="n">
        <f aca="false">G40+G48+G12+G20+G28</f>
        <v>2371.75575</v>
      </c>
      <c r="H56" s="72" t="n">
        <f aca="false">D56+E56+F56+G56</f>
        <v>8305.375</v>
      </c>
      <c r="I56" s="37" t="n">
        <f aca="false">H56/2000</f>
        <v>4.1526875</v>
      </c>
    </row>
    <row r="57" customFormat="false" ht="15.95" hidden="false" customHeight="true" outlineLevel="0" collapsed="false">
      <c r="C57" s="73" t="s">
        <v>16</v>
      </c>
      <c r="D57" s="74" t="n">
        <f aca="false">D41+D49+D13+D21+D29</f>
        <v>12520.354</v>
      </c>
      <c r="E57" s="39" t="n">
        <f aca="false">E41+E49+E13+E21+E29</f>
        <v>10252.38765</v>
      </c>
      <c r="F57" s="39" t="n">
        <f aca="false">F41+F49+F13+F21+F29</f>
        <v>18172.1434</v>
      </c>
      <c r="G57" s="75" t="n">
        <f aca="false">G41+G49+G13+G21+G29</f>
        <v>13587.10995</v>
      </c>
      <c r="H57" s="76" t="n">
        <f aca="false">D57+E57+F57+G57</f>
        <v>54531.995</v>
      </c>
      <c r="I57" s="45" t="n">
        <f aca="false">H57/2000</f>
        <v>27.2659975</v>
      </c>
    </row>
    <row r="58" customFormat="false" ht="15.95" hidden="false" customHeight="true" outlineLevel="0" collapsed="false">
      <c r="A58" s="46"/>
      <c r="B58" s="63"/>
      <c r="C58" s="46" t="s">
        <v>21</v>
      </c>
      <c r="D58" s="63" t="n">
        <f aca="false">SUM(D54:D57)</f>
        <v>34330.6953</v>
      </c>
      <c r="E58" s="63" t="n">
        <f aca="false">SUM(E54:E57)</f>
        <v>28009.6081</v>
      </c>
      <c r="F58" s="63" t="n">
        <f aca="false">SUM(F54:F57)</f>
        <v>44637.17785</v>
      </c>
      <c r="G58" s="63" t="n">
        <f aca="false">SUM(G54:G57)</f>
        <v>37306.90375</v>
      </c>
      <c r="H58" s="63" t="n">
        <f aca="false">D58+E58+F58+G58</f>
        <v>144284.385</v>
      </c>
      <c r="I58" s="77" t="n">
        <f aca="false">SUM(I54:I57)</f>
        <v>72.1421925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5.95" hidden="false" customHeight="true" outlineLevel="0" collapsed="false">
      <c r="A59" s="46"/>
      <c r="B59" s="63"/>
      <c r="C59" s="46"/>
      <c r="D59" s="46"/>
      <c r="E59" s="46"/>
      <c r="F59" s="46"/>
      <c r="G59" s="46"/>
      <c r="H59" s="46"/>
      <c r="I59" s="77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5.95" hidden="false" customHeight="true" outlineLevel="0" collapsed="false">
      <c r="A60" s="46" t="s">
        <v>22</v>
      </c>
      <c r="E60" s="46" t="s">
        <v>23</v>
      </c>
      <c r="F60" s="78"/>
      <c r="G60" s="78"/>
      <c r="H60" s="78"/>
      <c r="I60" s="78"/>
    </row>
    <row r="61" customFormat="false" ht="15.95" hidden="false" customHeight="true" outlineLevel="0" collapsed="false">
      <c r="A61" s="46" t="s">
        <v>24</v>
      </c>
      <c r="E61" s="1" t="s">
        <v>25</v>
      </c>
      <c r="F61" s="78"/>
      <c r="G61" s="78"/>
      <c r="H61" s="78"/>
      <c r="I61" s="78"/>
    </row>
    <row r="62" customFormat="false" ht="15.95" hidden="false" customHeight="true" outlineLevel="0" collapsed="false">
      <c r="A62" s="46" t="s">
        <v>26</v>
      </c>
      <c r="E62" s="1" t="s">
        <v>27</v>
      </c>
      <c r="F62" s="78"/>
      <c r="G62" s="78"/>
      <c r="H62" s="78"/>
      <c r="I62" s="78"/>
    </row>
  </sheetData>
  <mergeCells count="17">
    <mergeCell ref="A1:I1"/>
    <mergeCell ref="A2:I2"/>
    <mergeCell ref="A3:I3"/>
    <mergeCell ref="A7:I7"/>
    <mergeCell ref="A8:B8"/>
    <mergeCell ref="A15:I15"/>
    <mergeCell ref="A16:B16"/>
    <mergeCell ref="A23:I23"/>
    <mergeCell ref="A24:B24"/>
    <mergeCell ref="A30:I30"/>
    <mergeCell ref="A31:I31"/>
    <mergeCell ref="A32:I32"/>
    <mergeCell ref="A35:I35"/>
    <mergeCell ref="A36:B36"/>
    <mergeCell ref="A43:I43"/>
    <mergeCell ref="A44:B44"/>
    <mergeCell ref="C51:I51"/>
  </mergeCells>
  <printOptions headings="false" gridLines="false" gridLinesSet="true" horizontalCentered="true" verticalCentered="true"/>
  <pageMargins left="0" right="0" top="0.5" bottom="0.5" header="0.511811023622047" footer="0"/>
  <pageSetup paperSize="1" scale="9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&amp;L&amp;"Verdana,Bold Italic"John Poundstone&amp;C&amp;"Verdana,Bold"&amp;10Page &amp;P&amp;R&amp;"Verdana,Bold Italic"&amp;D</oddFooter>
  </headerFooter>
  <rowBreaks count="1" manualBreakCount="1">
    <brk id="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60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60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2001-11-02T01:10:25Z</dcterms:created>
  <dc:creator>John Poundstone</dc:creator>
  <dc:description/>
  <dc:language>en-US</dc:language>
  <cp:lastModifiedBy>John Poundstone</cp:lastModifiedBy>
  <cp:lastPrinted>2001-11-02T01:47:02Z</cp:lastPrinted>
  <dcterms:modified xsi:type="dcterms:W3CDTF">2001-11-02T01:47:25Z</dcterms:modified>
  <cp:revision>0</cp:revision>
  <dc:subject/>
  <dc:title/>
</cp:coreProperties>
</file>