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tential Nettings" sheetId="1" state="visible" r:id="rId3"/>
    <sheet name="Summary" sheetId="2" state="visible" r:id="rId4"/>
    <sheet name="Incoming" sheetId="3" state="visible" r:id="rId5"/>
    <sheet name="Outgoing" sheetId="4" state="visible" r:id="rId6"/>
  </sheets>
  <definedNames>
    <definedName function="false" hidden="false" localSheetId="2" name="_xlnm.Print_Titles" vbProcedure="false">Incoming!$2:$2</definedName>
    <definedName function="false" hidden="false" localSheetId="3" name="_xlnm.Print_Titles" vbProcedure="false">Outgoing!$2:$2</definedName>
    <definedName function="false" hidden="false" localSheetId="0" name="_xlnm.Print_Titles" vbProcedure="false">'Potential Nettings'!$1:$2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<sst xmlns="http://schemas.openxmlformats.org/spreadsheetml/2006/main" count="588" uniqueCount="192">
  <si>
    <t xml:space="preserve">Contractual Lines</t>
  </si>
  <si>
    <t xml:space="preserve">Cash Collateral Posted</t>
  </si>
  <si>
    <t xml:space="preserve">LC Collateral Posted</t>
  </si>
  <si>
    <t xml:space="preserve">Margin Calls</t>
  </si>
  <si>
    <t xml:space="preserve">Enron</t>
  </si>
  <si>
    <t xml:space="preserve">Counterparty</t>
  </si>
  <si>
    <t xml:space="preserve">Type</t>
  </si>
  <si>
    <t xml:space="preserve">Pro</t>
  </si>
  <si>
    <t xml:space="preserve">Net Exp. Amount</t>
  </si>
  <si>
    <t xml:space="preserve">C/P</t>
  </si>
  <si>
    <t xml:space="preserve">Due Enron</t>
  </si>
  <si>
    <t xml:space="preserve">Due C/P</t>
  </si>
  <si>
    <t xml:space="preserve">ECT</t>
  </si>
  <si>
    <t xml:space="preserve">El Paso Merchant Energy, L.P.</t>
  </si>
  <si>
    <t xml:space="preserve">F</t>
  </si>
  <si>
    <t xml:space="preserve">ALL</t>
  </si>
  <si>
    <t xml:space="preserve">Williams Energy Marketing &amp; Trading Company</t>
  </si>
  <si>
    <t xml:space="preserve">Aquila Risk Management Corporation</t>
  </si>
  <si>
    <t xml:space="preserve">Duke Energy Trading and Marketing, L.L.C.</t>
  </si>
  <si>
    <t xml:space="preserve">Dynegy Marketing and Trade</t>
  </si>
  <si>
    <t xml:space="preserve">AEP Energy Services, Inc.</t>
  </si>
  <si>
    <t xml:space="preserve">Mirant Americas Energy Marketing, L.P.</t>
  </si>
  <si>
    <t xml:space="preserve">ONEOK Energy Marketing and Trading Company, L.P.</t>
  </si>
  <si>
    <t xml:space="preserve">Entergy-Koch Trading, LP</t>
  </si>
  <si>
    <t xml:space="preserve">Louis Dreyfus Natural Gas Corp.</t>
  </si>
  <si>
    <t xml:space="preserve">Florida Power and Light </t>
  </si>
  <si>
    <t xml:space="preserve">Louis Dreyfus Corp.</t>
  </si>
  <si>
    <t xml:space="preserve">Virginia Power Energy Marketing, Inc.</t>
  </si>
  <si>
    <t xml:space="preserve">WPS Energy Services, Inc.</t>
  </si>
  <si>
    <t xml:space="preserve">Noble Gas Marketing Inc.</t>
  </si>
  <si>
    <t xml:space="preserve">Constellation Power Source, Inc.</t>
  </si>
  <si>
    <t xml:space="preserve">Conectiv Energy Supply, Inc.</t>
  </si>
  <si>
    <t xml:space="preserve">BP Capital Energy Fund LP</t>
  </si>
  <si>
    <t xml:space="preserve">BP Corporation North America Inc.</t>
  </si>
  <si>
    <t xml:space="preserve">Reliant Energy Services Service, Inc.</t>
  </si>
  <si>
    <t xml:space="preserve">TXU Energy Trading Company</t>
  </si>
  <si>
    <t xml:space="preserve">Coral Energy Holding, L.P.</t>
  </si>
  <si>
    <t xml:space="preserve">Dominion Exploration and Production, Inc.</t>
  </si>
  <si>
    <t xml:space="preserve">Calpine Energy Services, L.P.</t>
  </si>
  <si>
    <t xml:space="preserve">Sempra Energy Trading Corp.</t>
  </si>
  <si>
    <t xml:space="preserve">FP</t>
  </si>
  <si>
    <t xml:space="preserve">P</t>
  </si>
  <si>
    <t xml:space="preserve">GAS</t>
  </si>
  <si>
    <t xml:space="preserve">Reliant Energy Services Canada Ltd.</t>
  </si>
  <si>
    <t xml:space="preserve">Coral Energy Resources, L.P.</t>
  </si>
  <si>
    <t xml:space="preserve">The Peoples Gas Light &amp; Coke Company</t>
  </si>
  <si>
    <t xml:space="preserve">NUI Utilities Inc.</t>
  </si>
  <si>
    <t xml:space="preserve">EGSC</t>
  </si>
  <si>
    <t xml:space="preserve">Duke Energy Marketing Limited Partnership</t>
  </si>
  <si>
    <t xml:space="preserve">TransCanada Energy Financial Products Limited</t>
  </si>
  <si>
    <t xml:space="preserve">Dynegy Canada Inc. - CAD</t>
  </si>
  <si>
    <t xml:space="preserve">0*</t>
  </si>
  <si>
    <t xml:space="preserve">Engage Energy Canada L.P.</t>
  </si>
  <si>
    <t xml:space="preserve">Coral Energy Canada Inc. - CAD</t>
  </si>
  <si>
    <t xml:space="preserve">TXU Energy Trading Canada Limited</t>
  </si>
  <si>
    <t xml:space="preserve">Dynegy Canada Inc.</t>
  </si>
  <si>
    <t xml:space="preserve">EPMI</t>
  </si>
  <si>
    <t xml:space="preserve">POW</t>
  </si>
  <si>
    <t xml:space="preserve">Aquila Energy Marketing Corporation</t>
  </si>
  <si>
    <t xml:space="preserve">Incoming Collateral</t>
  </si>
  <si>
    <t xml:space="preserve">Outgoing Collateral</t>
  </si>
  <si>
    <t xml:space="preserve">Net Outgoing</t>
  </si>
  <si>
    <t xml:space="preserve">Potential Incoming</t>
  </si>
  <si>
    <t xml:space="preserve">Potential Outgoing</t>
  </si>
  <si>
    <t xml:space="preserve">Net Potential</t>
  </si>
  <si>
    <t xml:space="preserve">Entity</t>
  </si>
  <si>
    <t xml:space="preserve">Counterparty Name</t>
  </si>
  <si>
    <t xml:space="preserve">Return Funds</t>
  </si>
  <si>
    <t xml:space="preserve">Potential Return</t>
  </si>
  <si>
    <t xml:space="preserve">Margin Call</t>
  </si>
  <si>
    <t xml:space="preserve">Potential Calls</t>
  </si>
  <si>
    <t xml:space="preserve">J. Aron &amp; Company</t>
  </si>
  <si>
    <t xml:space="preserve">Phibro Inc.</t>
  </si>
  <si>
    <t xml:space="preserve">Swiss Re Financial Products Corporation</t>
  </si>
  <si>
    <t xml:space="preserve">The Chase Manhattan Bank</t>
  </si>
  <si>
    <t xml:space="preserve">Premstar Energy Canada Ltd</t>
  </si>
  <si>
    <t xml:space="preserve">T. Boone Pickens</t>
  </si>
  <si>
    <t xml:space="preserve">FirstEnergy Solutions Corp.</t>
  </si>
  <si>
    <t xml:space="preserve">Vitol Capital Management Ltd.</t>
  </si>
  <si>
    <t xml:space="preserve">Public Utility District No. 1 of Snohomish County</t>
  </si>
  <si>
    <t xml:space="preserve">Marathon Canada Limited</t>
  </si>
  <si>
    <t xml:space="preserve">Petro-Canada Oil and Gas</t>
  </si>
  <si>
    <t xml:space="preserve">City of Santa Clara California, Silicon Valley Power</t>
  </si>
  <si>
    <t xml:space="preserve">Canadian Natural Resources</t>
  </si>
  <si>
    <t xml:space="preserve">XTO Energy Inc.</t>
  </si>
  <si>
    <t xml:space="preserve">NUI Utilities, Inc.</t>
  </si>
  <si>
    <t xml:space="preserve">Murphy Canada Exploration Company</t>
  </si>
  <si>
    <t xml:space="preserve">Allgheny Energy Supply</t>
  </si>
  <si>
    <t xml:space="preserve">Anadarko Canada Energy Ltd.</t>
  </si>
  <si>
    <t xml:space="preserve">Encal Energy Ltd.</t>
  </si>
  <si>
    <t xml:space="preserve">Avista Energy Inc.</t>
  </si>
  <si>
    <t xml:space="preserve">El Paso Electric Company</t>
  </si>
  <si>
    <t xml:space="preserve">Colorado River Commission</t>
  </si>
  <si>
    <t xml:space="preserve">Occidental Energy Marketing Inc.</t>
  </si>
  <si>
    <t xml:space="preserve">Domcan Boundry Corp.</t>
  </si>
  <si>
    <t xml:space="preserve">City of Shasta Lake</t>
  </si>
  <si>
    <t xml:space="preserve">Tribune Company</t>
  </si>
  <si>
    <t xml:space="preserve">Energy-USA TPC Corp.</t>
  </si>
  <si>
    <t xml:space="preserve">Sunoco Inc.</t>
  </si>
  <si>
    <t xml:space="preserve">Eugene Water and Electric Board</t>
  </si>
  <si>
    <t xml:space="preserve">Aquila Canada Corp.</t>
  </si>
  <si>
    <t xml:space="preserve">Enbridge Marketing (US) Inc.</t>
  </si>
  <si>
    <t xml:space="preserve">Wabash Valley Power Association</t>
  </si>
  <si>
    <t xml:space="preserve">Keyspan Gas Corp.</t>
  </si>
  <si>
    <t xml:space="preserve">Valley Electric Association Inc.</t>
  </si>
  <si>
    <t xml:space="preserve">McClaren Energy Inc.</t>
  </si>
  <si>
    <t xml:space="preserve">Alabama Gas Corp.</t>
  </si>
  <si>
    <t xml:space="preserve">Merced Irrigation District</t>
  </si>
  <si>
    <t xml:space="preserve">San Diego Gas &amp; Electric Company</t>
  </si>
  <si>
    <t xml:space="preserve">ANP Marketing Company</t>
  </si>
  <si>
    <t xml:space="preserve">Prior Energy Corporation</t>
  </si>
  <si>
    <t xml:space="preserve">Brichill Resources Limited</t>
  </si>
  <si>
    <t xml:space="preserve">Media General Inc.</t>
  </si>
  <si>
    <t xml:space="preserve">Smurfit-Stone Container Corporation</t>
  </si>
  <si>
    <t xml:space="preserve">Penn West Petrouleum</t>
  </si>
  <si>
    <t xml:space="preserve">Texex Energy Partners Ltd.</t>
  </si>
  <si>
    <t xml:space="preserve">PG&amp;E Energy Trading - Power LP</t>
  </si>
  <si>
    <t xml:space="preserve">Texican Natural Gas Company</t>
  </si>
  <si>
    <t xml:space="preserve">Rio Alto Exploration Ltd. </t>
  </si>
  <si>
    <t xml:space="preserve">Air Canada</t>
  </si>
  <si>
    <t xml:space="preserve">United States Gypum Company</t>
  </si>
  <si>
    <t xml:space="preserve">Gulf Canada Energy Company</t>
  </si>
  <si>
    <t xml:space="preserve">Airtran Holding Inc.</t>
  </si>
  <si>
    <t xml:space="preserve">DevX Energy Inc.</t>
  </si>
  <si>
    <t xml:space="preserve">Macromedia Incorporated</t>
  </si>
  <si>
    <t xml:space="preserve">IMC Canada Ltd.</t>
  </si>
  <si>
    <t xml:space="preserve">Canagro Produce Ltd.</t>
  </si>
  <si>
    <t xml:space="preserve">PG&amp;E Energy Trading, Canada Corp.</t>
  </si>
  <si>
    <t xml:space="preserve">Star Gas Propane LP</t>
  </si>
  <si>
    <t xml:space="preserve">Luzenac America</t>
  </si>
  <si>
    <t xml:space="preserve">Talisman Energy Inc.</t>
  </si>
  <si>
    <t xml:space="preserve">James Hardie Australia</t>
  </si>
  <si>
    <t xml:space="preserve">Williams Production RMT Company</t>
  </si>
  <si>
    <t xml:space="preserve">Old Dominion Electric Cooperative</t>
  </si>
  <si>
    <t xml:space="preserve">Ferrellgas, L.P.</t>
  </si>
  <si>
    <t xml:space="preserve">Public Service Company of Colorado</t>
  </si>
  <si>
    <t xml:space="preserve">Miles Kimball Company</t>
  </si>
  <si>
    <t xml:space="preserve">IDACORP Energy L.P.</t>
  </si>
  <si>
    <t xml:space="preserve">Pacific Gas &amp; Electric Company</t>
  </si>
  <si>
    <t xml:space="preserve">PG&amp;E Energy Trading - Gas Corporation</t>
  </si>
  <si>
    <t xml:space="preserve">Interconn Resources Inc.</t>
  </si>
  <si>
    <t xml:space="preserve">Avista Corporation</t>
  </si>
  <si>
    <t xml:space="preserve">TransAlta Energy Marketing Corp.</t>
  </si>
  <si>
    <t xml:space="preserve">Total Outgoing Cash</t>
  </si>
  <si>
    <t xml:space="preserve">Potentia Margin Call</t>
  </si>
  <si>
    <t xml:space="preserve">The New Power Company</t>
  </si>
  <si>
    <t xml:space="preserve">Utilicorp United Inc.</t>
  </si>
  <si>
    <t xml:space="preserve">Reliant Energy Services, Inc.</t>
  </si>
  <si>
    <t xml:space="preserve">CMS Marketing, Services and Trading Company</t>
  </si>
  <si>
    <t xml:space="preserve">Select Energy, Inc.</t>
  </si>
  <si>
    <t xml:space="preserve">Contour Energy Co.</t>
  </si>
  <si>
    <t xml:space="preserve">Louis Dreyfus Corporation</t>
  </si>
  <si>
    <t xml:space="preserve">Niagara Mohawk Energy Marketing, Inc.</t>
  </si>
  <si>
    <t xml:space="preserve">LG&amp;E Energy Marketing Inc.</t>
  </si>
  <si>
    <t xml:space="preserve">Southern California Edison Company</t>
  </si>
  <si>
    <t xml:space="preserve">Deseret Generation &amp; Transmission Coop.</t>
  </si>
  <si>
    <t xml:space="preserve">Tauber Oil Company</t>
  </si>
  <si>
    <t xml:space="preserve">Canadian Imperial Bank of Commerce</t>
  </si>
  <si>
    <t xml:space="preserve">Aries Resources Inc.</t>
  </si>
  <si>
    <t xml:space="preserve">Split Rock Energy, LLC</t>
  </si>
  <si>
    <t xml:space="preserve">Elm Ridge Exploration Company</t>
  </si>
  <si>
    <t xml:space="preserve">Tenaska III Texas Partners</t>
  </si>
  <si>
    <t xml:space="preserve">Great Bay Power Corporation</t>
  </si>
  <si>
    <t xml:space="preserve">Statex Petroleum I, L.P.</t>
  </si>
  <si>
    <t xml:space="preserve">Westpark Resources Inc</t>
  </si>
  <si>
    <t xml:space="preserve">e prime, inc.</t>
  </si>
  <si>
    <t xml:space="preserve">PSEG Energy Resources &amp; Trade LLC</t>
  </si>
  <si>
    <t xml:space="preserve">PMI Trading, LTD</t>
  </si>
  <si>
    <t xml:space="preserve">Kerr-McGee Energy Services Corporation</t>
  </si>
  <si>
    <t xml:space="preserve">Arizona Public Services Company</t>
  </si>
  <si>
    <t xml:space="preserve">Sapient Petroleum Corporation</t>
  </si>
  <si>
    <t xml:space="preserve">Goodrich Petroleum Corporation</t>
  </si>
  <si>
    <t xml:space="preserve">Woodward Marketing, L.L.C.</t>
  </si>
  <si>
    <t xml:space="preserve">Mieco Inc.</t>
  </si>
  <si>
    <t xml:space="preserve">NGTS LLC</t>
  </si>
  <si>
    <t xml:space="preserve">Various</t>
  </si>
  <si>
    <t xml:space="preserve">All Other - Return of Funds</t>
  </si>
  <si>
    <t xml:space="preserve">Deutsche Bank AG</t>
  </si>
  <si>
    <t xml:space="preserve">PG&amp;E Energy Trading-Gas Corporation</t>
  </si>
  <si>
    <t xml:space="preserve">TMV Corporation</t>
  </si>
  <si>
    <t xml:space="preserve">PG&amp;E Energy Trading-Power, L.P.</t>
  </si>
  <si>
    <t xml:space="preserve">Tenaska Marketing Ventures</t>
  </si>
  <si>
    <t xml:space="preserve">Bank of Montreal</t>
  </si>
  <si>
    <t xml:space="preserve">Hess Energy Trading Company LLC</t>
  </si>
  <si>
    <t xml:space="preserve">PG&amp;E Energy Trading, Canada Corporation</t>
  </si>
  <si>
    <t xml:space="preserve">PPL EnergyPlus, LLC</t>
  </si>
  <si>
    <t xml:space="preserve">Tractebel Energy Marketing, Inc.</t>
  </si>
  <si>
    <t xml:space="preserve">Consumers Gas Company Ltd., The</t>
  </si>
  <si>
    <t xml:space="preserve">General Re Financial Products</t>
  </si>
  <si>
    <t xml:space="preserve">Kinder Morgan, Inc.</t>
  </si>
  <si>
    <t xml:space="preserve">Grupo IMSA, S.A. de C.V.</t>
  </si>
  <si>
    <t xml:space="preserve">All Other -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</si>
</sst>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/>
      <diagonal/>
    </border>
    <border diagonalUp="false" diagonalDown="false">
      <left/>
      <right/>
      <top style="thin"/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47.28"/>
    <col collapsed="false" customWidth="true" hidden="false" outlineLevel="0" max="3" min="3" style="1" width="5.41"/>
    <col collapsed="false" customWidth="true" hidden="false" outlineLevel="0" max="4" min="4" style="1" width="5.56"/>
    <col collapsed="false" customWidth="true" hidden="false" outlineLevel="0" max="5" min="5" style="1" width="16.28"/>
    <col collapsed="false" customWidth="true" hidden="false" outlineLevel="0" max="6" min="6" style="1" width="11.7"/>
    <col collapsed="false" customWidth="true" hidden="false" outlineLevel="0" max="7" min="7" style="1" width="10.71"/>
    <col collapsed="false" customWidth="true" hidden="false" outlineLevel="0" max="8" min="8" style="1" width="13.41"/>
    <col collapsed="false" customWidth="true" hidden="false" outlineLevel="0" max="11" min="9" style="1" width="11.7"/>
    <col collapsed="false" customWidth="true" hidden="false" outlineLevel="0" max="12" min="12" style="1" width="12.28"/>
    <col collapsed="false" customWidth="true" hidden="false" outlineLevel="0" max="13" min="13" style="1" width="11.7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3" t="s">
        <v>0</v>
      </c>
      <c r="G1" s="3"/>
      <c r="H1" s="4" t="s">
        <v>1</v>
      </c>
      <c r="I1" s="4"/>
      <c r="J1" s="4" t="s">
        <v>2</v>
      </c>
      <c r="K1" s="4"/>
      <c r="L1" s="4" t="s">
        <v>3</v>
      </c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false" outlineLevel="0" collapsed="false">
      <c r="A2" s="6" t="s">
        <v>4</v>
      </c>
      <c r="B2" s="6" t="s">
        <v>5</v>
      </c>
      <c r="C2" s="6" t="s">
        <v>6</v>
      </c>
      <c r="D2" s="6" t="s">
        <v>7</v>
      </c>
      <c r="E2" s="6" t="s">
        <v>8</v>
      </c>
      <c r="F2" s="3" t="s">
        <v>4</v>
      </c>
      <c r="G2" s="4" t="s">
        <v>9</v>
      </c>
      <c r="H2" s="7" t="s">
        <v>4</v>
      </c>
      <c r="I2" s="4" t="s">
        <v>9</v>
      </c>
      <c r="J2" s="7" t="s">
        <v>4</v>
      </c>
      <c r="K2" s="4" t="s">
        <v>9</v>
      </c>
      <c r="L2" s="7" t="s">
        <v>10</v>
      </c>
      <c r="M2" s="4" t="s">
        <v>11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8" t="s">
        <v>12</v>
      </c>
      <c r="B3" s="8" t="s">
        <v>13</v>
      </c>
      <c r="C3" s="8" t="s">
        <v>14</v>
      </c>
      <c r="D3" s="8" t="s">
        <v>15</v>
      </c>
      <c r="E3" s="9" t="n">
        <v>-268725607</v>
      </c>
      <c r="F3" s="9" t="n">
        <v>50000000</v>
      </c>
      <c r="G3" s="9" t="n">
        <v>50000000</v>
      </c>
      <c r="H3" s="10" t="n">
        <v>236000000</v>
      </c>
      <c r="I3" s="9"/>
      <c r="J3" s="10"/>
      <c r="K3" s="9"/>
      <c r="L3" s="10" t="n">
        <v>17250000</v>
      </c>
      <c r="M3" s="9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8" t="s">
        <v>12</v>
      </c>
      <c r="B4" s="8" t="s">
        <v>16</v>
      </c>
      <c r="C4" s="8" t="s">
        <v>14</v>
      </c>
      <c r="D4" s="8" t="s">
        <v>15</v>
      </c>
      <c r="E4" s="9" t="n">
        <v>-182554196</v>
      </c>
      <c r="F4" s="9" t="n">
        <v>10000000</v>
      </c>
      <c r="G4" s="9" t="n">
        <v>10000000</v>
      </c>
      <c r="H4" s="10" t="n">
        <v>122000000</v>
      </c>
      <c r="I4" s="11"/>
      <c r="J4" s="10"/>
      <c r="K4" s="9"/>
      <c r="L4" s="10"/>
      <c r="M4" s="9" t="n">
        <v>50600000</v>
      </c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2.75" hidden="false" customHeight="false" outlineLevel="0" collapsed="false">
      <c r="A5" s="8" t="s">
        <v>12</v>
      </c>
      <c r="B5" s="8" t="s">
        <v>17</v>
      </c>
      <c r="C5" s="8" t="s">
        <v>14</v>
      </c>
      <c r="D5" s="8" t="s">
        <v>15</v>
      </c>
      <c r="E5" s="9" t="n">
        <v>-101471575</v>
      </c>
      <c r="F5" s="9" t="n">
        <v>12000000</v>
      </c>
      <c r="G5" s="9" t="n">
        <v>12000000</v>
      </c>
      <c r="H5" s="10" t="n">
        <v>46250000</v>
      </c>
      <c r="I5" s="9"/>
      <c r="J5" s="10" t="n">
        <v>41250000</v>
      </c>
      <c r="K5" s="8"/>
      <c r="L5" s="10"/>
      <c r="M5" s="9" t="n">
        <v>2000000</v>
      </c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8" t="s">
        <v>12</v>
      </c>
      <c r="B6" s="8" t="s">
        <v>18</v>
      </c>
      <c r="C6" s="8" t="s">
        <v>14</v>
      </c>
      <c r="D6" s="8" t="s">
        <v>15</v>
      </c>
      <c r="E6" s="9" t="n">
        <v>-71813368</v>
      </c>
      <c r="F6" s="9" t="n">
        <v>10000000</v>
      </c>
      <c r="G6" s="9" t="n">
        <v>10000000</v>
      </c>
      <c r="H6" s="10" t="n">
        <v>50750000</v>
      </c>
      <c r="I6" s="9"/>
      <c r="J6" s="10"/>
      <c r="K6" s="9"/>
      <c r="L6" s="10"/>
      <c r="M6" s="9" t="n">
        <v>11250000</v>
      </c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8" t="s">
        <v>12</v>
      </c>
      <c r="B7" s="8" t="s">
        <v>19</v>
      </c>
      <c r="C7" s="8" t="s">
        <v>14</v>
      </c>
      <c r="D7" s="8" t="s">
        <v>15</v>
      </c>
      <c r="E7" s="9" t="n">
        <v>-70987018</v>
      </c>
      <c r="F7" s="9" t="n">
        <v>10000000</v>
      </c>
      <c r="G7" s="9" t="n">
        <v>5000000</v>
      </c>
      <c r="H7" s="10"/>
      <c r="I7" s="9"/>
      <c r="J7" s="10"/>
      <c r="K7" s="9"/>
      <c r="L7" s="10"/>
      <c r="M7" s="9" t="n">
        <v>61000000</v>
      </c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8" t="s">
        <v>12</v>
      </c>
      <c r="B8" s="8" t="s">
        <v>20</v>
      </c>
      <c r="C8" s="8" t="s">
        <v>14</v>
      </c>
      <c r="D8" s="8" t="s">
        <v>15</v>
      </c>
      <c r="E8" s="9" t="n">
        <v>-61839649</v>
      </c>
      <c r="F8" s="9" t="n">
        <v>10000000</v>
      </c>
      <c r="G8" s="9" t="n">
        <v>10000000</v>
      </c>
      <c r="H8" s="10" t="n">
        <v>33250000</v>
      </c>
      <c r="I8" s="9"/>
      <c r="J8" s="10"/>
      <c r="K8" s="9"/>
      <c r="L8" s="10"/>
      <c r="M8" s="9" t="n">
        <v>18750000</v>
      </c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8" t="s">
        <v>12</v>
      </c>
      <c r="B9" s="8" t="s">
        <v>21</v>
      </c>
      <c r="C9" s="8" t="s">
        <v>14</v>
      </c>
      <c r="D9" s="8" t="s">
        <v>15</v>
      </c>
      <c r="E9" s="9" t="n">
        <v>-39803977</v>
      </c>
      <c r="F9" s="9" t="n">
        <v>10000000</v>
      </c>
      <c r="G9" s="9" t="n">
        <v>10000000</v>
      </c>
      <c r="H9" s="10" t="n">
        <v>37250000</v>
      </c>
      <c r="I9" s="9"/>
      <c r="J9" s="10"/>
      <c r="K9" s="9"/>
      <c r="L9" s="10" t="n">
        <v>7000000</v>
      </c>
      <c r="M9" s="9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8" t="s">
        <v>12</v>
      </c>
      <c r="B10" s="8" t="s">
        <v>22</v>
      </c>
      <c r="C10" s="8" t="s">
        <v>14</v>
      </c>
      <c r="D10" s="8" t="s">
        <v>15</v>
      </c>
      <c r="E10" s="9" t="n">
        <v>-39746594</v>
      </c>
      <c r="F10" s="9"/>
      <c r="G10" s="9"/>
      <c r="H10" s="10"/>
      <c r="I10" s="11"/>
      <c r="J10" s="10"/>
      <c r="K10" s="9"/>
      <c r="L10" s="10"/>
      <c r="M10" s="9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8" t="s">
        <v>12</v>
      </c>
      <c r="B11" s="8" t="s">
        <v>23</v>
      </c>
      <c r="C11" s="8" t="s">
        <v>14</v>
      </c>
      <c r="D11" s="8" t="s">
        <v>15</v>
      </c>
      <c r="E11" s="9" t="n">
        <v>-30295575</v>
      </c>
      <c r="F11" s="9" t="n">
        <v>30000000</v>
      </c>
      <c r="G11" s="9" t="n">
        <v>25000000</v>
      </c>
      <c r="H11" s="10"/>
      <c r="I11" s="9"/>
      <c r="J11" s="10"/>
      <c r="K11" s="9"/>
      <c r="L11" s="10"/>
      <c r="M11" s="9" t="n">
        <v>500000</v>
      </c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8" t="s">
        <v>12</v>
      </c>
      <c r="B12" s="8" t="s">
        <v>24</v>
      </c>
      <c r="C12" s="8" t="s">
        <v>14</v>
      </c>
      <c r="D12" s="8" t="s">
        <v>15</v>
      </c>
      <c r="E12" s="9" t="n">
        <v>-9590715</v>
      </c>
      <c r="F12" s="9" t="n">
        <v>10000000</v>
      </c>
      <c r="G12" s="9" t="n">
        <v>5000000</v>
      </c>
      <c r="H12" s="10"/>
      <c r="I12" s="9"/>
      <c r="J12" s="10"/>
      <c r="K12" s="9"/>
      <c r="L12" s="10"/>
      <c r="M12" s="9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8" t="s">
        <v>12</v>
      </c>
      <c r="B13" s="8" t="s">
        <v>25</v>
      </c>
      <c r="C13" s="8" t="s">
        <v>14</v>
      </c>
      <c r="D13" s="8" t="s">
        <v>15</v>
      </c>
      <c r="E13" s="9" t="n">
        <v>1734436</v>
      </c>
      <c r="F13" s="9" t="n">
        <v>15000000</v>
      </c>
      <c r="G13" s="9" t="n">
        <v>15000000</v>
      </c>
      <c r="H13" s="10"/>
      <c r="I13" s="9"/>
      <c r="J13" s="10"/>
      <c r="K13" s="9"/>
      <c r="L13" s="10"/>
      <c r="M13" s="9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8" t="s">
        <v>12</v>
      </c>
      <c r="B14" s="8" t="s">
        <v>26</v>
      </c>
      <c r="C14" s="8" t="s">
        <v>14</v>
      </c>
      <c r="D14" s="8" t="s">
        <v>15</v>
      </c>
      <c r="E14" s="9" t="n">
        <v>8832108</v>
      </c>
      <c r="F14" s="9" t="n">
        <v>10000000</v>
      </c>
      <c r="G14" s="9" t="n">
        <v>5000000</v>
      </c>
      <c r="H14" s="10"/>
      <c r="I14" s="9" t="n">
        <v>11400000</v>
      </c>
      <c r="J14" s="10"/>
      <c r="K14" s="9"/>
      <c r="L14" s="10"/>
      <c r="M14" s="9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8" t="s">
        <v>12</v>
      </c>
      <c r="B15" s="8" t="s">
        <v>27</v>
      </c>
      <c r="C15" s="8" t="s">
        <v>14</v>
      </c>
      <c r="D15" s="8" t="s">
        <v>15</v>
      </c>
      <c r="E15" s="9" t="n">
        <v>25578751</v>
      </c>
      <c r="F15" s="9" t="n">
        <v>10000000</v>
      </c>
      <c r="G15" s="9" t="n">
        <v>4000000</v>
      </c>
      <c r="H15" s="10"/>
      <c r="I15" s="9"/>
      <c r="J15" s="10"/>
      <c r="K15" s="9"/>
      <c r="L15" s="10" t="n">
        <v>21750000</v>
      </c>
      <c r="M15" s="9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8" t="s">
        <v>12</v>
      </c>
      <c r="B16" s="8" t="s">
        <v>28</v>
      </c>
      <c r="C16" s="8" t="s">
        <v>14</v>
      </c>
      <c r="D16" s="8" t="s">
        <v>15</v>
      </c>
      <c r="E16" s="9" t="n">
        <v>25625748</v>
      </c>
      <c r="F16" s="9" t="n">
        <v>5000000</v>
      </c>
      <c r="G16" s="9" t="n">
        <v>5000000</v>
      </c>
      <c r="H16" s="10"/>
      <c r="I16" s="9"/>
      <c r="J16" s="10"/>
      <c r="K16" s="9"/>
      <c r="L16" s="10" t="n">
        <v>20750000</v>
      </c>
      <c r="M16" s="9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8" t="s">
        <v>12</v>
      </c>
      <c r="B17" s="8" t="s">
        <v>29</v>
      </c>
      <c r="C17" s="8" t="s">
        <v>14</v>
      </c>
      <c r="D17" s="8" t="s">
        <v>15</v>
      </c>
      <c r="E17" s="9" t="n">
        <v>32574358</v>
      </c>
      <c r="F17" s="9" t="n">
        <v>10000000</v>
      </c>
      <c r="G17" s="9" t="n">
        <v>500000</v>
      </c>
      <c r="H17" s="10"/>
      <c r="I17" s="9"/>
      <c r="J17" s="10"/>
      <c r="K17" s="9"/>
      <c r="L17" s="10" t="n">
        <v>32250000</v>
      </c>
      <c r="M17" s="9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8" t="s">
        <v>12</v>
      </c>
      <c r="B18" s="8" t="s">
        <v>30</v>
      </c>
      <c r="C18" s="8" t="s">
        <v>14</v>
      </c>
      <c r="D18" s="8" t="s">
        <v>15</v>
      </c>
      <c r="E18" s="9" t="n">
        <v>45271067</v>
      </c>
      <c r="F18" s="9" t="n">
        <v>10000000</v>
      </c>
      <c r="G18" s="9" t="n">
        <v>5000000</v>
      </c>
      <c r="H18" s="10"/>
      <c r="I18" s="9"/>
      <c r="J18" s="10"/>
      <c r="K18" s="9" t="n">
        <v>32250000</v>
      </c>
      <c r="L18" s="10" t="n">
        <v>8250000</v>
      </c>
      <c r="M18" s="9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8" t="s">
        <v>12</v>
      </c>
      <c r="B19" s="8" t="s">
        <v>31</v>
      </c>
      <c r="C19" s="8" t="s">
        <v>14</v>
      </c>
      <c r="D19" s="8" t="s">
        <v>15</v>
      </c>
      <c r="E19" s="9" t="n">
        <v>49919075</v>
      </c>
      <c r="F19" s="9" t="n">
        <v>12500000</v>
      </c>
      <c r="G19" s="9" t="n">
        <v>12500000</v>
      </c>
      <c r="H19" s="10"/>
      <c r="I19" s="9" t="n">
        <v>38000000</v>
      </c>
      <c r="J19" s="10"/>
      <c r="K19" s="9"/>
      <c r="L19" s="10"/>
      <c r="M19" s="9" t="n">
        <v>500000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8" t="s">
        <v>12</v>
      </c>
      <c r="B20" s="8" t="s">
        <v>32</v>
      </c>
      <c r="C20" s="8" t="s">
        <v>14</v>
      </c>
      <c r="D20" s="8" t="s">
        <v>15</v>
      </c>
      <c r="E20" s="9" t="n">
        <v>61013689</v>
      </c>
      <c r="F20" s="9"/>
      <c r="G20" s="9" t="n">
        <v>0</v>
      </c>
      <c r="H20" s="10"/>
      <c r="I20" s="9" t="n">
        <v>54000000</v>
      </c>
      <c r="J20" s="10"/>
      <c r="K20" s="9"/>
      <c r="L20" s="10" t="n">
        <v>7250000</v>
      </c>
      <c r="M20" s="9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8" t="s">
        <v>12</v>
      </c>
      <c r="B21" s="8" t="s">
        <v>33</v>
      </c>
      <c r="C21" s="8" t="s">
        <v>14</v>
      </c>
      <c r="D21" s="8" t="s">
        <v>15</v>
      </c>
      <c r="E21" s="9" t="n">
        <v>71540722</v>
      </c>
      <c r="F21" s="9" t="n">
        <v>10000000</v>
      </c>
      <c r="G21" s="9" t="n">
        <v>20000000</v>
      </c>
      <c r="H21" s="10"/>
      <c r="I21" s="9" t="n">
        <v>46600000</v>
      </c>
      <c r="J21" s="10"/>
      <c r="K21" s="9"/>
      <c r="L21" s="10" t="n">
        <v>5000000</v>
      </c>
      <c r="M21" s="9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8" t="s">
        <v>12</v>
      </c>
      <c r="B22" s="8" t="s">
        <v>34</v>
      </c>
      <c r="C22" s="8" t="s">
        <v>14</v>
      </c>
      <c r="D22" s="8" t="s">
        <v>15</v>
      </c>
      <c r="E22" s="9" t="n">
        <v>89580602</v>
      </c>
      <c r="F22" s="9" t="n">
        <v>7500000</v>
      </c>
      <c r="G22" s="9" t="n">
        <v>5000000</v>
      </c>
      <c r="H22" s="10"/>
      <c r="I22" s="9" t="n">
        <v>8000000</v>
      </c>
      <c r="J22" s="10"/>
      <c r="K22" s="9" t="n">
        <v>100000000</v>
      </c>
      <c r="L22" s="10"/>
      <c r="M22" s="9" t="n">
        <v>23250000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8" t="s">
        <v>12</v>
      </c>
      <c r="B23" s="8" t="s">
        <v>35</v>
      </c>
      <c r="C23" s="8" t="s">
        <v>14</v>
      </c>
      <c r="D23" s="8" t="s">
        <v>15</v>
      </c>
      <c r="E23" s="9" t="n">
        <v>106158085</v>
      </c>
      <c r="F23" s="9" t="n">
        <v>15000000</v>
      </c>
      <c r="G23" s="9" t="n">
        <v>15000000</v>
      </c>
      <c r="H23" s="12"/>
      <c r="I23" s="8"/>
      <c r="J23" s="10"/>
      <c r="K23" s="9" t="n">
        <v>94700000</v>
      </c>
      <c r="L23" s="12"/>
      <c r="M23" s="9" t="n">
        <v>3500000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8" t="s">
        <v>12</v>
      </c>
      <c r="B24" s="8" t="s">
        <v>36</v>
      </c>
      <c r="C24" s="8" t="s">
        <v>14</v>
      </c>
      <c r="D24" s="8" t="s">
        <v>15</v>
      </c>
      <c r="E24" s="9" t="n">
        <v>109483883</v>
      </c>
      <c r="F24" s="9" t="n">
        <v>10000000</v>
      </c>
      <c r="G24" s="9" t="n">
        <v>15000000</v>
      </c>
      <c r="H24" s="12"/>
      <c r="I24" s="8"/>
      <c r="J24" s="12"/>
      <c r="K24" s="8"/>
      <c r="L24" s="10" t="n">
        <v>94500000</v>
      </c>
      <c r="M24" s="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8" t="s">
        <v>12</v>
      </c>
      <c r="B25" s="8" t="s">
        <v>37</v>
      </c>
      <c r="C25" s="8" t="s">
        <v>14</v>
      </c>
      <c r="D25" s="8" t="s">
        <v>15</v>
      </c>
      <c r="E25" s="9" t="n">
        <v>128991827</v>
      </c>
      <c r="F25" s="9"/>
      <c r="G25" s="9"/>
      <c r="H25" s="10"/>
      <c r="I25" s="9"/>
      <c r="J25" s="10"/>
      <c r="K25" s="9"/>
      <c r="L25" s="10"/>
      <c r="M25" s="9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8" t="s">
        <v>12</v>
      </c>
      <c r="B26" s="8" t="s">
        <v>38</v>
      </c>
      <c r="C26" s="8" t="s">
        <v>14</v>
      </c>
      <c r="D26" s="8" t="s">
        <v>15</v>
      </c>
      <c r="E26" s="9" t="n">
        <v>174543939</v>
      </c>
      <c r="F26" s="9" t="n">
        <v>15000000</v>
      </c>
      <c r="G26" s="9" t="n">
        <v>15000000</v>
      </c>
      <c r="H26" s="10"/>
      <c r="I26" s="8"/>
      <c r="J26" s="10"/>
      <c r="K26" s="9" t="n">
        <v>85000000</v>
      </c>
      <c r="L26" s="10" t="n">
        <v>74750000</v>
      </c>
      <c r="M26" s="9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8" t="s">
        <v>12</v>
      </c>
      <c r="B27" s="8" t="s">
        <v>39</v>
      </c>
      <c r="C27" s="8" t="s">
        <v>40</v>
      </c>
      <c r="D27" s="8" t="s">
        <v>15</v>
      </c>
      <c r="E27" s="9" t="n">
        <v>115104336</v>
      </c>
      <c r="F27" s="9" t="n">
        <v>7000000</v>
      </c>
      <c r="G27" s="9" t="n">
        <v>10000000</v>
      </c>
      <c r="H27" s="10"/>
      <c r="I27" s="13" t="n">
        <f aca="false">125250000-25000000</f>
        <v>100250000</v>
      </c>
      <c r="J27" s="10"/>
      <c r="K27" s="9" t="n">
        <v>25000000</v>
      </c>
      <c r="L27" s="10"/>
      <c r="M27" s="9" t="n">
        <v>20000000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8"/>
      <c r="B28" s="8"/>
      <c r="C28" s="8"/>
      <c r="D28" s="8"/>
      <c r="E28" s="9"/>
      <c r="F28" s="9"/>
      <c r="G28" s="9"/>
      <c r="H28" s="10"/>
      <c r="I28" s="13"/>
      <c r="J28" s="10"/>
      <c r="K28" s="13"/>
      <c r="L28" s="10"/>
      <c r="M28" s="9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8" t="s">
        <v>12</v>
      </c>
      <c r="B29" s="8" t="s">
        <v>22</v>
      </c>
      <c r="C29" s="8" t="s">
        <v>41</v>
      </c>
      <c r="D29" s="8" t="s">
        <v>42</v>
      </c>
      <c r="E29" s="9" t="n">
        <v>-13597159</v>
      </c>
      <c r="F29" s="9"/>
      <c r="G29" s="9"/>
      <c r="H29" s="10"/>
      <c r="I29" s="9"/>
      <c r="J29" s="10"/>
      <c r="K29" s="11"/>
      <c r="L29" s="10"/>
      <c r="M29" s="9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8" t="s">
        <v>12</v>
      </c>
      <c r="B30" s="8" t="s">
        <v>13</v>
      </c>
      <c r="C30" s="8" t="s">
        <v>41</v>
      </c>
      <c r="D30" s="8" t="s">
        <v>42</v>
      </c>
      <c r="E30" s="9" t="n">
        <v>-7602449</v>
      </c>
      <c r="F30" s="9" t="n">
        <v>10000000</v>
      </c>
      <c r="G30" s="9" t="n">
        <v>10000000</v>
      </c>
      <c r="H30" s="10"/>
      <c r="I30" s="9"/>
      <c r="J30" s="10"/>
      <c r="K30" s="9"/>
      <c r="L30" s="10"/>
      <c r="M30" s="9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8" t="s">
        <v>12</v>
      </c>
      <c r="B31" s="8" t="s">
        <v>43</v>
      </c>
      <c r="C31" s="8" t="s">
        <v>41</v>
      </c>
      <c r="D31" s="8" t="s">
        <v>42</v>
      </c>
      <c r="E31" s="9" t="n">
        <v>-480242</v>
      </c>
      <c r="F31" s="9" t="n">
        <v>10000000</v>
      </c>
      <c r="G31" s="9" t="n">
        <v>10000000</v>
      </c>
      <c r="H31" s="12"/>
      <c r="I31" s="8"/>
      <c r="J31" s="12"/>
      <c r="K31" s="8"/>
      <c r="L31" s="12"/>
      <c r="M31" s="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8" t="s">
        <v>12</v>
      </c>
      <c r="B32" s="8" t="s">
        <v>35</v>
      </c>
      <c r="C32" s="8" t="s">
        <v>41</v>
      </c>
      <c r="D32" s="8" t="s">
        <v>42</v>
      </c>
      <c r="E32" s="9" t="n">
        <v>-13032</v>
      </c>
      <c r="F32" s="8"/>
      <c r="G32" s="8"/>
      <c r="H32" s="12"/>
      <c r="I32" s="8"/>
      <c r="J32" s="12"/>
      <c r="K32" s="8"/>
      <c r="L32" s="12"/>
      <c r="M32" s="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8" t="s">
        <v>12</v>
      </c>
      <c r="B33" s="8" t="s">
        <v>38</v>
      </c>
      <c r="C33" s="8" t="s">
        <v>41</v>
      </c>
      <c r="D33" s="8" t="s">
        <v>42</v>
      </c>
      <c r="E33" s="9" t="n">
        <v>392923</v>
      </c>
      <c r="F33" s="9" t="n">
        <v>20000000</v>
      </c>
      <c r="G33" s="9" t="n">
        <v>15000000</v>
      </c>
      <c r="H33" s="10"/>
      <c r="I33" s="9"/>
      <c r="J33" s="10"/>
      <c r="K33" s="9"/>
      <c r="L33" s="10"/>
      <c r="M33" s="9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8" t="s">
        <v>12</v>
      </c>
      <c r="B34" s="8" t="s">
        <v>44</v>
      </c>
      <c r="C34" s="8" t="s">
        <v>41</v>
      </c>
      <c r="D34" s="8" t="s">
        <v>42</v>
      </c>
      <c r="E34" s="9" t="n">
        <v>542158</v>
      </c>
      <c r="F34" s="9" t="n">
        <v>7000000</v>
      </c>
      <c r="G34" s="9" t="n">
        <v>3500000</v>
      </c>
      <c r="H34" s="12"/>
      <c r="I34" s="8"/>
      <c r="J34" s="12"/>
      <c r="K34" s="8"/>
      <c r="L34" s="12"/>
      <c r="M34" s="8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8" t="s">
        <v>12</v>
      </c>
      <c r="B35" s="8" t="s">
        <v>34</v>
      </c>
      <c r="C35" s="8" t="s">
        <v>41</v>
      </c>
      <c r="D35" s="8" t="s">
        <v>42</v>
      </c>
      <c r="E35" s="9" t="n">
        <v>1093377</v>
      </c>
      <c r="F35" s="9"/>
      <c r="G35" s="9"/>
      <c r="H35" s="10"/>
      <c r="I35" s="9"/>
      <c r="J35" s="10"/>
      <c r="K35" s="9"/>
      <c r="L35" s="10"/>
      <c r="M35" s="9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8" t="s">
        <v>12</v>
      </c>
      <c r="B36" s="8" t="s">
        <v>18</v>
      </c>
      <c r="C36" s="8" t="s">
        <v>41</v>
      </c>
      <c r="D36" s="8" t="s">
        <v>42</v>
      </c>
      <c r="E36" s="9" t="n">
        <v>1486892</v>
      </c>
      <c r="F36" s="9"/>
      <c r="G36" s="9"/>
      <c r="H36" s="14"/>
      <c r="I36" s="9"/>
      <c r="J36" s="10"/>
      <c r="K36" s="9"/>
      <c r="L36" s="10"/>
      <c r="M36" s="9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8" t="s">
        <v>12</v>
      </c>
      <c r="B37" s="8" t="s">
        <v>23</v>
      </c>
      <c r="C37" s="8" t="s">
        <v>41</v>
      </c>
      <c r="D37" s="8" t="s">
        <v>42</v>
      </c>
      <c r="E37" s="9" t="n">
        <v>5221187</v>
      </c>
      <c r="F37" s="9" t="n">
        <v>10000000</v>
      </c>
      <c r="G37" s="9" t="n">
        <v>10000000</v>
      </c>
      <c r="H37" s="10"/>
      <c r="I37" s="9"/>
      <c r="J37" s="10"/>
      <c r="K37" s="9"/>
      <c r="L37" s="10"/>
      <c r="M37" s="9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8" t="s">
        <v>12</v>
      </c>
      <c r="B38" s="8" t="s">
        <v>45</v>
      </c>
      <c r="C38" s="8" t="s">
        <v>41</v>
      </c>
      <c r="D38" s="8" t="s">
        <v>42</v>
      </c>
      <c r="E38" s="9" t="n">
        <v>35508719</v>
      </c>
      <c r="F38" s="9"/>
      <c r="G38" s="9"/>
      <c r="H38" s="10"/>
      <c r="I38" s="9"/>
      <c r="J38" s="10"/>
      <c r="K38" s="9"/>
      <c r="L38" s="10"/>
      <c r="M38" s="9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8" t="s">
        <v>12</v>
      </c>
      <c r="B39" s="8" t="s">
        <v>46</v>
      </c>
      <c r="C39" s="8" t="s">
        <v>41</v>
      </c>
      <c r="D39" s="8" t="s">
        <v>42</v>
      </c>
      <c r="E39" s="9" t="n">
        <v>51238090</v>
      </c>
      <c r="F39" s="9" t="n">
        <v>10000000</v>
      </c>
      <c r="G39" s="9" t="n">
        <v>10000000</v>
      </c>
      <c r="H39" s="10"/>
      <c r="I39" s="9"/>
      <c r="J39" s="10"/>
      <c r="K39" s="9"/>
      <c r="L39" s="10"/>
      <c r="M39" s="9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8"/>
      <c r="B40" s="8"/>
      <c r="C40" s="8"/>
      <c r="D40" s="8"/>
      <c r="E40" s="9"/>
      <c r="F40" s="9"/>
      <c r="G40" s="9"/>
      <c r="H40" s="10"/>
      <c r="I40" s="9"/>
      <c r="J40" s="10"/>
      <c r="K40" s="9"/>
      <c r="L40" s="10"/>
      <c r="M40" s="9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8" t="s">
        <v>47</v>
      </c>
      <c r="B41" s="8" t="s">
        <v>48</v>
      </c>
      <c r="C41" s="8" t="s">
        <v>14</v>
      </c>
      <c r="D41" s="8" t="s">
        <v>15</v>
      </c>
      <c r="E41" s="9" t="n">
        <v>-30015300</v>
      </c>
      <c r="F41" s="9" t="n">
        <v>10000000</v>
      </c>
      <c r="G41" s="9" t="n">
        <v>10000000</v>
      </c>
      <c r="H41" s="12"/>
      <c r="I41" s="9"/>
      <c r="J41" s="10" t="n">
        <v>20500000</v>
      </c>
      <c r="K41" s="9"/>
      <c r="L41" s="10" t="n">
        <v>250000</v>
      </c>
      <c r="M41" s="9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8" t="s">
        <v>47</v>
      </c>
      <c r="B42" s="8" t="s">
        <v>49</v>
      </c>
      <c r="C42" s="8" t="s">
        <v>14</v>
      </c>
      <c r="D42" s="8" t="s">
        <v>15</v>
      </c>
      <c r="E42" s="9" t="n">
        <v>45047247</v>
      </c>
      <c r="F42" s="9" t="n">
        <v>24000000</v>
      </c>
      <c r="G42" s="9" t="n">
        <v>24000000</v>
      </c>
      <c r="H42" s="10"/>
      <c r="I42" s="9"/>
      <c r="J42" s="10"/>
      <c r="K42" s="9" t="n">
        <v>22250000</v>
      </c>
      <c r="L42" s="10"/>
      <c r="M42" s="9" t="n">
        <v>1000000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8" t="s">
        <v>47</v>
      </c>
      <c r="B43" s="8" t="s">
        <v>50</v>
      </c>
      <c r="C43" s="8" t="s">
        <v>14</v>
      </c>
      <c r="D43" s="8" t="s">
        <v>15</v>
      </c>
      <c r="E43" s="9" t="n">
        <v>59512810</v>
      </c>
      <c r="F43" s="9" t="n">
        <v>10000000</v>
      </c>
      <c r="G43" s="15" t="s">
        <v>51</v>
      </c>
      <c r="H43" s="10"/>
      <c r="I43" s="9"/>
      <c r="J43" s="10"/>
      <c r="K43" s="9"/>
      <c r="L43" s="10" t="n">
        <v>59750000</v>
      </c>
      <c r="M43" s="9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8" t="s">
        <v>47</v>
      </c>
      <c r="B44" s="8" t="s">
        <v>52</v>
      </c>
      <c r="C44" s="8" t="s">
        <v>14</v>
      </c>
      <c r="D44" s="8" t="s">
        <v>15</v>
      </c>
      <c r="E44" s="9" t="n">
        <v>74302045</v>
      </c>
      <c r="F44" s="9" t="n">
        <v>10000000</v>
      </c>
      <c r="G44" s="9" t="n">
        <v>10000000</v>
      </c>
      <c r="H44" s="10"/>
      <c r="I44" s="9" t="n">
        <v>19000000</v>
      </c>
      <c r="J44" s="10"/>
      <c r="K44" s="9"/>
      <c r="L44" s="10" t="n">
        <v>45500000</v>
      </c>
      <c r="M44" s="9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8" t="s">
        <v>47</v>
      </c>
      <c r="B45" s="8" t="s">
        <v>43</v>
      </c>
      <c r="C45" s="8" t="s">
        <v>41</v>
      </c>
      <c r="D45" s="8" t="s">
        <v>42</v>
      </c>
      <c r="E45" s="9" t="n">
        <v>-6755029</v>
      </c>
      <c r="F45" s="9" t="n">
        <v>5000000</v>
      </c>
      <c r="G45" s="9" t="n">
        <v>5000000</v>
      </c>
      <c r="H45" s="10"/>
      <c r="I45" s="9"/>
      <c r="J45" s="10"/>
      <c r="K45" s="9"/>
      <c r="L45" s="10"/>
      <c r="M45" s="9" t="n">
        <v>2000000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8" t="s">
        <v>47</v>
      </c>
      <c r="B46" s="8" t="s">
        <v>53</v>
      </c>
      <c r="C46" s="8" t="s">
        <v>41</v>
      </c>
      <c r="D46" s="8" t="s">
        <v>42</v>
      </c>
      <c r="E46" s="9" t="n">
        <v>-6375349</v>
      </c>
      <c r="F46" s="9" t="n">
        <v>10000000</v>
      </c>
      <c r="G46" s="9" t="n">
        <v>10000000</v>
      </c>
      <c r="H46" s="10"/>
      <c r="I46" s="9"/>
      <c r="J46" s="10"/>
      <c r="K46" s="9"/>
      <c r="L46" s="10"/>
      <c r="M46" s="9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8" t="s">
        <v>47</v>
      </c>
      <c r="B47" s="8" t="s">
        <v>23</v>
      </c>
      <c r="C47" s="8" t="s">
        <v>41</v>
      </c>
      <c r="D47" s="8" t="s">
        <v>42</v>
      </c>
      <c r="E47" s="9" t="n">
        <v>-1521728</v>
      </c>
      <c r="F47" s="9" t="n">
        <v>1000000</v>
      </c>
      <c r="G47" s="9" t="n">
        <v>5000000</v>
      </c>
      <c r="H47" s="10"/>
      <c r="I47" s="9"/>
      <c r="J47" s="10"/>
      <c r="K47" s="9"/>
      <c r="L47" s="10"/>
      <c r="M47" s="9" t="n">
        <v>1000000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8" t="s">
        <v>47</v>
      </c>
      <c r="B48" s="8" t="s">
        <v>16</v>
      </c>
      <c r="C48" s="8" t="s">
        <v>41</v>
      </c>
      <c r="D48" s="8" t="s">
        <v>42</v>
      </c>
      <c r="E48" s="9" t="n">
        <v>-879879</v>
      </c>
      <c r="F48" s="9" t="n">
        <v>1500000</v>
      </c>
      <c r="G48" s="9" t="n">
        <v>1500000</v>
      </c>
      <c r="H48" s="10"/>
      <c r="I48" s="9"/>
      <c r="J48" s="10"/>
      <c r="K48" s="9"/>
      <c r="L48" s="10"/>
      <c r="M48" s="9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8" t="s">
        <v>47</v>
      </c>
      <c r="B49" s="8" t="s">
        <v>54</v>
      </c>
      <c r="C49" s="8" t="s">
        <v>41</v>
      </c>
      <c r="D49" s="8" t="s">
        <v>42</v>
      </c>
      <c r="E49" s="9" t="n">
        <v>-134222</v>
      </c>
      <c r="F49" s="9" t="n">
        <v>5000000</v>
      </c>
      <c r="G49" s="9" t="n">
        <v>5000000</v>
      </c>
      <c r="H49" s="12"/>
      <c r="I49" s="0"/>
      <c r="J49" s="12"/>
      <c r="K49" s="8"/>
      <c r="L49" s="12"/>
      <c r="M49" s="8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8" t="s">
        <v>47</v>
      </c>
      <c r="B50" s="8" t="s">
        <v>48</v>
      </c>
      <c r="C50" s="8" t="s">
        <v>41</v>
      </c>
      <c r="D50" s="8" t="s">
        <v>42</v>
      </c>
      <c r="E50" s="9" t="n">
        <v>514140</v>
      </c>
      <c r="F50" s="9" t="n">
        <v>10000000</v>
      </c>
      <c r="G50" s="9" t="n">
        <v>1000000</v>
      </c>
      <c r="H50" s="10"/>
      <c r="I50" s="9"/>
      <c r="J50" s="10"/>
      <c r="K50" s="9"/>
      <c r="L50" s="10"/>
      <c r="M50" s="9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8" t="s">
        <v>47</v>
      </c>
      <c r="B51" s="8" t="s">
        <v>52</v>
      </c>
      <c r="C51" s="8" t="s">
        <v>41</v>
      </c>
      <c r="D51" s="8" t="s">
        <v>42</v>
      </c>
      <c r="E51" s="9" t="n">
        <v>3224996</v>
      </c>
      <c r="F51" s="9" t="n">
        <v>10000000</v>
      </c>
      <c r="G51" s="9" t="n">
        <v>10000000</v>
      </c>
      <c r="H51" s="10"/>
      <c r="I51" s="9"/>
      <c r="J51" s="10"/>
      <c r="K51" s="9"/>
      <c r="L51" s="10"/>
      <c r="M51" s="9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8" t="s">
        <v>47</v>
      </c>
      <c r="B52" s="8" t="s">
        <v>55</v>
      </c>
      <c r="C52" s="8" t="s">
        <v>41</v>
      </c>
      <c r="D52" s="8" t="s">
        <v>42</v>
      </c>
      <c r="E52" s="9" t="n">
        <v>3795107</v>
      </c>
      <c r="F52" s="9" t="n">
        <v>10000000</v>
      </c>
      <c r="G52" s="9" t="n">
        <v>10000000</v>
      </c>
      <c r="H52" s="10"/>
      <c r="I52" s="9"/>
      <c r="J52" s="10"/>
      <c r="K52" s="9"/>
      <c r="L52" s="10"/>
      <c r="M52" s="9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8" t="s">
        <v>47</v>
      </c>
      <c r="B53" s="8" t="s">
        <v>39</v>
      </c>
      <c r="C53" s="8" t="s">
        <v>41</v>
      </c>
      <c r="D53" s="8" t="s">
        <v>42</v>
      </c>
      <c r="E53" s="9" t="n">
        <v>9478618</v>
      </c>
      <c r="F53" s="9" t="n">
        <v>3000000</v>
      </c>
      <c r="G53" s="9" t="n">
        <v>5000000</v>
      </c>
      <c r="H53" s="10"/>
      <c r="I53" s="8"/>
      <c r="J53" s="10"/>
      <c r="K53" s="9" t="n">
        <v>12100000</v>
      </c>
      <c r="L53" s="10"/>
      <c r="M53" s="9" t="n">
        <v>7621383</v>
      </c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8"/>
      <c r="B54" s="8"/>
      <c r="C54" s="8"/>
      <c r="D54" s="8"/>
      <c r="E54" s="9"/>
      <c r="F54" s="9"/>
      <c r="G54" s="9"/>
      <c r="H54" s="10"/>
      <c r="I54" s="8"/>
      <c r="J54" s="10"/>
      <c r="K54" s="9"/>
      <c r="L54" s="10"/>
      <c r="M54" s="9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8" t="s">
        <v>56</v>
      </c>
      <c r="B55" s="8" t="s">
        <v>18</v>
      </c>
      <c r="C55" s="8" t="s">
        <v>41</v>
      </c>
      <c r="D55" s="8" t="s">
        <v>57</v>
      </c>
      <c r="E55" s="9" t="n">
        <v>-330371961</v>
      </c>
      <c r="F55" s="9" t="n">
        <v>20000000</v>
      </c>
      <c r="G55" s="9" t="n">
        <v>20000000</v>
      </c>
      <c r="H55" s="10" t="n">
        <v>223300000</v>
      </c>
      <c r="I55" s="9"/>
      <c r="J55" s="10" t="n">
        <v>100000000</v>
      </c>
      <c r="K55" s="9"/>
      <c r="L55" s="10" t="n">
        <v>12750000</v>
      </c>
      <c r="M55" s="9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8" t="s">
        <v>56</v>
      </c>
      <c r="B56" s="8" t="s">
        <v>16</v>
      </c>
      <c r="C56" s="8" t="s">
        <v>41</v>
      </c>
      <c r="D56" s="8" t="s">
        <v>57</v>
      </c>
      <c r="E56" s="9" t="n">
        <v>-186840885</v>
      </c>
      <c r="F56" s="9" t="n">
        <v>4000000</v>
      </c>
      <c r="G56" s="9" t="n">
        <v>2500000</v>
      </c>
      <c r="H56" s="10" t="n">
        <v>24000000</v>
      </c>
      <c r="I56" s="9"/>
      <c r="J56" s="10" t="n">
        <v>100000000</v>
      </c>
      <c r="K56" s="9"/>
      <c r="L56" s="10"/>
      <c r="M56" s="9" t="n">
        <v>59000000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8" t="s">
        <v>56</v>
      </c>
      <c r="B57" s="8" t="s">
        <v>38</v>
      </c>
      <c r="C57" s="8" t="s">
        <v>41</v>
      </c>
      <c r="D57" s="8" t="s">
        <v>57</v>
      </c>
      <c r="E57" s="9" t="n">
        <v>-112071204</v>
      </c>
      <c r="F57" s="9" t="n">
        <v>20000000</v>
      </c>
      <c r="G57" s="9" t="n">
        <v>15000000</v>
      </c>
      <c r="H57" s="10"/>
      <c r="I57" s="9"/>
      <c r="J57" s="10"/>
      <c r="K57" s="9"/>
      <c r="L57" s="10"/>
      <c r="M57" s="9" t="n">
        <v>92250000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8" t="s">
        <v>56</v>
      </c>
      <c r="B58" s="8" t="s">
        <v>34</v>
      </c>
      <c r="C58" s="8" t="s">
        <v>41</v>
      </c>
      <c r="D58" s="8" t="s">
        <v>57</v>
      </c>
      <c r="E58" s="9" t="n">
        <v>-35048487</v>
      </c>
      <c r="F58" s="9" t="n">
        <v>20000000</v>
      </c>
      <c r="G58" s="9" t="n">
        <v>10000000</v>
      </c>
      <c r="H58" s="10" t="n">
        <v>15350000</v>
      </c>
      <c r="I58" s="9"/>
      <c r="J58" s="10"/>
      <c r="K58" s="9"/>
      <c r="L58" s="10" t="n">
        <v>250000</v>
      </c>
      <c r="M58" s="9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8" t="s">
        <v>56</v>
      </c>
      <c r="B59" s="8" t="s">
        <v>39</v>
      </c>
      <c r="C59" s="8" t="s">
        <v>41</v>
      </c>
      <c r="D59" s="8" t="s">
        <v>57</v>
      </c>
      <c r="E59" s="9" t="n">
        <v>-21205532</v>
      </c>
      <c r="F59" s="9" t="n">
        <v>10000000</v>
      </c>
      <c r="G59" s="9" t="n">
        <v>10000000</v>
      </c>
      <c r="H59" s="10" t="n">
        <v>10000000</v>
      </c>
      <c r="I59" s="9"/>
      <c r="J59" s="10"/>
      <c r="K59" s="9"/>
      <c r="L59" s="10"/>
      <c r="M59" s="9" t="n">
        <v>1250000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8" t="s">
        <v>56</v>
      </c>
      <c r="B60" s="8" t="s">
        <v>35</v>
      </c>
      <c r="C60" s="8" t="s">
        <v>41</v>
      </c>
      <c r="D60" s="8" t="s">
        <v>57</v>
      </c>
      <c r="E60" s="9" t="n">
        <v>4519601</v>
      </c>
      <c r="F60" s="9" t="n">
        <v>10000000</v>
      </c>
      <c r="G60" s="9" t="n">
        <v>10000000</v>
      </c>
      <c r="H60" s="12"/>
      <c r="I60" s="8"/>
      <c r="J60" s="12"/>
      <c r="K60" s="8"/>
      <c r="L60" s="12"/>
      <c r="M60" s="8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8" t="s">
        <v>56</v>
      </c>
      <c r="B61" s="8" t="s">
        <v>31</v>
      </c>
      <c r="C61" s="8" t="s">
        <v>41</v>
      </c>
      <c r="D61" s="8" t="s">
        <v>57</v>
      </c>
      <c r="E61" s="9" t="n">
        <v>7109998</v>
      </c>
      <c r="F61" s="9" t="n">
        <v>20000000</v>
      </c>
      <c r="G61" s="9" t="n">
        <v>10000000</v>
      </c>
      <c r="H61" s="10"/>
      <c r="I61" s="9"/>
      <c r="J61" s="10"/>
      <c r="K61" s="9"/>
      <c r="L61" s="10"/>
      <c r="M61" s="9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8" t="s">
        <v>56</v>
      </c>
      <c r="B62" s="8" t="s">
        <v>21</v>
      </c>
      <c r="C62" s="8" t="s">
        <v>41</v>
      </c>
      <c r="D62" s="8" t="s">
        <v>57</v>
      </c>
      <c r="E62" s="9" t="n">
        <v>12268571</v>
      </c>
      <c r="F62" s="9" t="n">
        <v>6000000</v>
      </c>
      <c r="G62" s="9" t="n">
        <v>5000000</v>
      </c>
      <c r="H62" s="10" t="n">
        <v>19000000</v>
      </c>
      <c r="I62" s="9"/>
      <c r="J62" s="10" t="n">
        <v>55000000</v>
      </c>
      <c r="K62" s="9"/>
      <c r="L62" s="10" t="n">
        <f aca="false">74000000+7500000</f>
        <v>81500000</v>
      </c>
      <c r="M62" s="9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8" t="s">
        <v>56</v>
      </c>
      <c r="B63" s="8" t="s">
        <v>58</v>
      </c>
      <c r="C63" s="8" t="s">
        <v>41</v>
      </c>
      <c r="D63" s="8" t="s">
        <v>57</v>
      </c>
      <c r="E63" s="9" t="n">
        <v>16237182</v>
      </c>
      <c r="F63" s="9" t="n">
        <v>15000000</v>
      </c>
      <c r="G63" s="9" t="n">
        <v>15000000</v>
      </c>
      <c r="H63" s="10"/>
      <c r="I63" s="16" t="n">
        <v>4400000</v>
      </c>
      <c r="J63" s="10"/>
      <c r="K63" s="9"/>
      <c r="L63" s="10"/>
      <c r="M63" s="9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8" t="s">
        <v>56</v>
      </c>
      <c r="B64" s="8" t="s">
        <v>23</v>
      </c>
      <c r="C64" s="8" t="s">
        <v>41</v>
      </c>
      <c r="D64" s="8" t="s">
        <v>57</v>
      </c>
      <c r="E64" s="9" t="n">
        <v>18107599</v>
      </c>
      <c r="F64" s="9" t="n">
        <v>20000000</v>
      </c>
      <c r="G64" s="9" t="n">
        <v>10000000</v>
      </c>
      <c r="H64" s="10"/>
      <c r="I64" s="9"/>
      <c r="J64" s="10"/>
      <c r="K64" s="9" t="n">
        <v>10750000</v>
      </c>
      <c r="L64" s="10"/>
      <c r="M64" s="9" t="n">
        <v>2500000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8" t="s">
        <v>56</v>
      </c>
      <c r="B65" s="8" t="s">
        <v>30</v>
      </c>
      <c r="C65" s="8" t="s">
        <v>41</v>
      </c>
      <c r="D65" s="8" t="s">
        <v>57</v>
      </c>
      <c r="E65" s="9" t="n">
        <v>112101537</v>
      </c>
      <c r="F65" s="9" t="n">
        <v>32500000</v>
      </c>
      <c r="G65" s="9" t="n">
        <v>17500000</v>
      </c>
      <c r="H65" s="10"/>
      <c r="I65" s="9"/>
      <c r="J65" s="10"/>
      <c r="K65" s="9" t="n">
        <v>76000000</v>
      </c>
      <c r="L65" s="10" t="n">
        <v>18750000</v>
      </c>
      <c r="M65" s="9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8" t="s">
        <v>56</v>
      </c>
      <c r="B66" s="8" t="s">
        <v>13</v>
      </c>
      <c r="C66" s="8" t="s">
        <v>41</v>
      </c>
      <c r="D66" s="8" t="s">
        <v>57</v>
      </c>
      <c r="E66" s="9" t="n">
        <v>173498450</v>
      </c>
      <c r="F66" s="9" t="n">
        <v>50000000</v>
      </c>
      <c r="G66" s="9" t="n">
        <v>50000000</v>
      </c>
      <c r="H66" s="10"/>
      <c r="I66" s="9" t="n">
        <v>122300000</v>
      </c>
      <c r="J66" s="10"/>
      <c r="K66" s="9"/>
      <c r="L66" s="10" t="n">
        <v>1200000</v>
      </c>
      <c r="M66" s="9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3.5" hidden="false" customHeight="false" outlineLevel="0" collapsed="false">
      <c r="A67" s="0"/>
      <c r="B67" s="0"/>
      <c r="C67" s="0"/>
      <c r="D67" s="0"/>
      <c r="E67" s="0"/>
      <c r="F67" s="11"/>
      <c r="G67" s="11"/>
      <c r="H67" s="17" t="n">
        <f aca="false">SUM(H3:H66)</f>
        <v>817150000</v>
      </c>
      <c r="I67" s="18" t="n">
        <f aca="false">SUM(I3:I66)</f>
        <v>403950000</v>
      </c>
      <c r="J67" s="17" t="n">
        <f aca="false">SUM(J3:J66)</f>
        <v>316750000</v>
      </c>
      <c r="K67" s="18" t="n">
        <f aca="false">SUM(K3:K66)</f>
        <v>458050000</v>
      </c>
      <c r="L67" s="17" t="n">
        <f aca="false">SUM(L3:L66)</f>
        <v>508700000</v>
      </c>
      <c r="M67" s="17" t="n">
        <f aca="false">SUM(M3:M66)</f>
        <v>357971383</v>
      </c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3.5" hidden="false" customHeight="false" outlineLevel="0" collapsed="false"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customFormat="false" ht="12.75" hidden="false" customHeight="false" outlineLevel="0" collapsed="false"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customFormat="false" ht="12.75" hidden="false" customHeight="false" outlineLevel="0" collapsed="false"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customFormat="false" ht="12.75" hidden="false" customHeight="false" outlineLevel="0" collapsed="false"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customFormat="false" ht="12.75" hidden="false" customHeight="false" outlineLevel="0" collapsed="false"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customFormat="false" ht="12.75" hidden="false" customHeight="false" outlineLevel="0" collapsed="false"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customFormat="false" ht="12.75" hidden="false" customHeight="false" outlineLevel="0" collapsed="false"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customFormat="false" ht="12.75" hidden="false" customHeight="false" outlineLevel="0" collapsed="false"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customFormat="false" ht="12.75" hidden="false" customHeight="false" outlineLevel="0" collapsed="false"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customFormat="false" ht="12.75" hidden="false" customHeight="false" outlineLevel="0" collapsed="false"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customFormat="false" ht="12.75" hidden="false" customHeight="false" outlineLevel="0" collapsed="false"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customFormat="false" ht="12.75" hidden="false" customHeight="false" outlineLevel="0" collapsed="false"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customFormat="false" ht="12.75" hidden="false" customHeight="false" outlineLevel="0" collapsed="false"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customFormat="false" ht="12.75" hidden="false" customHeight="false" outlineLevel="0" collapsed="false"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customFormat="false" ht="12.75" hidden="false" customHeight="false" outlineLevel="0" collapsed="false"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customFormat="false" ht="12.75" hidden="false" customHeight="false" outlineLevel="0" collapsed="false"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customFormat="false" ht="12.75" hidden="false" customHeight="false" outlineLevel="0" collapsed="false"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customFormat="false" ht="12.75" hidden="false" customHeight="false" outlineLevel="0" collapsed="false"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customFormat="false" ht="12.75" hidden="false" customHeight="false" outlineLevel="0" collapsed="false"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customFormat="false" ht="12.75" hidden="false" customHeight="false" outlineLevel="0" collapsed="false"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customFormat="false" ht="12.75" hidden="false" customHeight="false" outlineLevel="0" collapsed="false"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customFormat="false" ht="12.75" hidden="false" customHeight="false" outlineLevel="0" collapsed="false"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customFormat="false" ht="12.75" hidden="false" customHeight="false" outlineLevel="0" collapsed="false"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customFormat="false" ht="12.75" hidden="false" customHeight="false" outlineLevel="0" collapsed="false"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customFormat="false" ht="12.75" hidden="false" customHeight="false" outlineLevel="0" collapsed="false"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customFormat="false" ht="12.75" hidden="false" customHeight="false" outlineLevel="0" collapsed="false"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customFormat="false" ht="12.75" hidden="false" customHeight="false" outlineLevel="0" collapsed="false"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customFormat="false" ht="12.75" hidden="false" customHeight="false" outlineLevel="0" collapsed="false"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</sheetData>
  <mergeCells count="4">
    <mergeCell ref="F1:G1"/>
    <mergeCell ref="H1:I1"/>
    <mergeCell ref="J1:K1"/>
    <mergeCell ref="L1:M1"/>
  </mergeCells>
  <printOptions headings="false" gridLines="false" gridLinesSet="true" horizontalCentered="true" verticalCentered="false"/>
  <pageMargins left="0.15" right="0.15" top="0.55" bottom="0.370138888888889" header="0.511811023622047" footer="0.170138888888889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14"/>
    <col collapsed="false" customWidth="true" hidden="false" outlineLevel="0" max="2" min="2" style="0" width="13.41"/>
  </cols>
  <sheetData>
    <row r="3" customFormat="false" ht="12.75" hidden="false" customHeight="false" outlineLevel="0" collapsed="false">
      <c r="A3" s="20" t="s">
        <v>59</v>
      </c>
      <c r="B3" s="11" t="n">
        <f aca="false">Incoming!C92+Incoming!E92</f>
        <v>127271446</v>
      </c>
    </row>
    <row r="4" customFormat="false" ht="12.75" hidden="false" customHeight="false" outlineLevel="0" collapsed="false">
      <c r="A4" s="20" t="s">
        <v>60</v>
      </c>
      <c r="B4" s="11" t="n">
        <f aca="false">-Outgoing!C68-Outgoing!E68</f>
        <v>-253321383</v>
      </c>
    </row>
    <row r="5" customFormat="false" ht="13.5" hidden="false" customHeight="false" outlineLevel="0" collapsed="false">
      <c r="A5" s="21" t="s">
        <v>61</v>
      </c>
      <c r="B5" s="22" t="n">
        <f aca="false">SUM(B3:B4)</f>
        <v>-126049937</v>
      </c>
    </row>
    <row r="6" customFormat="false" ht="13.5" hidden="false" customHeight="false" outlineLevel="0" collapsed="false"/>
    <row r="8" customFormat="false" ht="12.75" hidden="false" customHeight="false" outlineLevel="0" collapsed="false">
      <c r="A8" s="20" t="s">
        <v>62</v>
      </c>
      <c r="B8" s="11" t="n">
        <f aca="false">Incoming!D92+Incoming!F92</f>
        <v>1307495000</v>
      </c>
    </row>
    <row r="9" customFormat="false" ht="12.75" hidden="false" customHeight="false" outlineLevel="0" collapsed="false">
      <c r="A9" s="20" t="s">
        <v>63</v>
      </c>
      <c r="B9" s="11" t="n">
        <f aca="false">-Outgoing!D68-Outgoing!F68</f>
        <v>-401659025</v>
      </c>
    </row>
    <row r="10" customFormat="false" ht="13.5" hidden="false" customHeight="false" outlineLevel="0" collapsed="false">
      <c r="A10" s="21" t="s">
        <v>64</v>
      </c>
      <c r="B10" s="22" t="n">
        <f aca="false">SUM(B8:B9)</f>
        <v>905835975</v>
      </c>
    </row>
    <row r="1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16" activePane="bottomLeft" state="frozen"/>
      <selection pane="topLeft" activeCell="A1" activeCellId="0" sqref="A1"/>
      <selection pane="bottomLeft" activeCell="F19" activeCellId="0" sqref="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41.85"/>
    <col collapsed="false" customWidth="true" hidden="false" outlineLevel="0" max="3" min="3" style="0" width="13.14"/>
    <col collapsed="false" customWidth="true" hidden="false" outlineLevel="0" max="4" min="4" style="0" width="15.85"/>
    <col collapsed="false" customWidth="true" hidden="false" outlineLevel="0" max="5" min="5" style="0" width="14.99"/>
    <col collapsed="false" customWidth="true" hidden="false" outlineLevel="0" max="6" min="6" style="0" width="13.41"/>
  </cols>
  <sheetData>
    <row r="2" customFormat="false" ht="12.75" hidden="false" customHeight="false" outlineLevel="0" collapsed="false">
      <c r="A2" s="23" t="s">
        <v>65</v>
      </c>
      <c r="B2" s="23" t="s">
        <v>66</v>
      </c>
      <c r="C2" s="23" t="s">
        <v>67</v>
      </c>
      <c r="D2" s="23" t="s">
        <v>68</v>
      </c>
      <c r="E2" s="23" t="s">
        <v>69</v>
      </c>
      <c r="F2" s="23" t="s">
        <v>70</v>
      </c>
    </row>
    <row r="3" customFormat="false" ht="12.75" hidden="false" customHeight="false" outlineLevel="0" collapsed="false">
      <c r="A3" s="24" t="s">
        <v>56</v>
      </c>
      <c r="B3" s="24" t="s">
        <v>21</v>
      </c>
      <c r="C3" s="25"/>
      <c r="D3" s="25" t="n">
        <v>74000000</v>
      </c>
      <c r="E3" s="25"/>
      <c r="F3" s="25" t="n">
        <v>7500000</v>
      </c>
    </row>
    <row r="4" customFormat="false" ht="12.75" hidden="false" customHeight="false" outlineLevel="0" collapsed="false">
      <c r="A4" s="24" t="s">
        <v>12</v>
      </c>
      <c r="B4" s="24" t="s">
        <v>71</v>
      </c>
      <c r="C4" s="25"/>
      <c r="D4" s="25"/>
      <c r="E4" s="25"/>
      <c r="F4" s="25"/>
    </row>
    <row r="5" customFormat="false" ht="12.75" hidden="false" customHeight="false" outlineLevel="0" collapsed="false">
      <c r="A5" s="24" t="s">
        <v>12</v>
      </c>
      <c r="B5" s="24" t="s">
        <v>13</v>
      </c>
      <c r="C5" s="25" t="n">
        <v>39000000</v>
      </c>
      <c r="D5" s="25"/>
      <c r="E5" s="25"/>
      <c r="F5" s="25"/>
    </row>
    <row r="6" customFormat="false" ht="12.75" hidden="false" customHeight="false" outlineLevel="0" collapsed="false">
      <c r="A6" s="24" t="s">
        <v>56</v>
      </c>
      <c r="B6" s="24" t="s">
        <v>18</v>
      </c>
      <c r="C6" s="25" t="n">
        <v>17250000</v>
      </c>
      <c r="D6" s="25"/>
      <c r="E6" s="25"/>
      <c r="F6" s="25"/>
    </row>
    <row r="7" customFormat="false" ht="12.75" hidden="false" customHeight="false" outlineLevel="0" collapsed="false">
      <c r="A7" s="24" t="s">
        <v>12</v>
      </c>
      <c r="B7" s="24" t="s">
        <v>21</v>
      </c>
      <c r="C7" s="25"/>
      <c r="D7" s="25" t="n">
        <v>7000000</v>
      </c>
      <c r="E7" s="25"/>
      <c r="F7" s="25"/>
    </row>
    <row r="8" customFormat="false" ht="12.75" hidden="false" customHeight="false" outlineLevel="0" collapsed="false">
      <c r="A8" s="24" t="s">
        <v>12</v>
      </c>
      <c r="B8" s="24" t="s">
        <v>72</v>
      </c>
      <c r="C8" s="25" t="n">
        <v>5000000</v>
      </c>
      <c r="D8" s="25"/>
      <c r="E8" s="25"/>
      <c r="F8" s="25"/>
    </row>
    <row r="9" customFormat="false" ht="12.75" hidden="false" customHeight="false" outlineLevel="0" collapsed="false">
      <c r="A9" s="24" t="s">
        <v>12</v>
      </c>
      <c r="B9" s="24" t="s">
        <v>73</v>
      </c>
      <c r="C9" s="25" t="n">
        <v>4500000</v>
      </c>
      <c r="D9" s="25"/>
      <c r="E9" s="25"/>
      <c r="F9" s="25"/>
    </row>
    <row r="10" customFormat="false" ht="12.75" hidden="false" customHeight="false" outlineLevel="0" collapsed="false">
      <c r="A10" s="24" t="s">
        <v>12</v>
      </c>
      <c r="B10" s="24" t="s">
        <v>74</v>
      </c>
      <c r="D10" s="25"/>
      <c r="E10" s="25" t="n">
        <v>32500000</v>
      </c>
      <c r="F10" s="25"/>
    </row>
    <row r="11" customFormat="false" ht="12.75" hidden="false" customHeight="false" outlineLevel="0" collapsed="false">
      <c r="A11" s="26" t="s">
        <v>12</v>
      </c>
      <c r="B11" s="26" t="s">
        <v>32</v>
      </c>
      <c r="D11" s="25"/>
      <c r="E11" s="25" t="n">
        <v>7250000</v>
      </c>
      <c r="F11" s="25"/>
    </row>
    <row r="12" customFormat="false" ht="12.75" hidden="false" customHeight="false" outlineLevel="0" collapsed="false">
      <c r="A12" s="24" t="s">
        <v>47</v>
      </c>
      <c r="B12" s="24" t="s">
        <v>75</v>
      </c>
      <c r="D12" s="25"/>
      <c r="E12" s="25" t="n">
        <v>6250000</v>
      </c>
      <c r="F12" s="25"/>
    </row>
    <row r="13" customFormat="false" ht="12.75" hidden="false" customHeight="false" outlineLevel="0" collapsed="false">
      <c r="A13" s="24" t="s">
        <v>12</v>
      </c>
      <c r="B13" s="24" t="s">
        <v>39</v>
      </c>
      <c r="C13" s="25"/>
      <c r="D13" s="25"/>
      <c r="E13" s="25" t="n">
        <v>5000000</v>
      </c>
      <c r="F13" s="25"/>
    </row>
    <row r="14" customFormat="false" ht="12.75" hidden="false" customHeight="false" outlineLevel="0" collapsed="false">
      <c r="A14" s="24" t="s">
        <v>12</v>
      </c>
      <c r="B14" s="24" t="s">
        <v>33</v>
      </c>
      <c r="C14" s="25"/>
      <c r="D14" s="25"/>
      <c r="E14" s="25" t="n">
        <v>5000000</v>
      </c>
      <c r="F14" s="25"/>
    </row>
    <row r="15" customFormat="false" ht="12.75" hidden="false" customHeight="false" outlineLevel="0" collapsed="false">
      <c r="A15" s="24" t="s">
        <v>12</v>
      </c>
      <c r="B15" s="24" t="s">
        <v>76</v>
      </c>
      <c r="C15" s="25"/>
      <c r="D15" s="25"/>
      <c r="E15" s="25" t="n">
        <v>1750000</v>
      </c>
      <c r="F15" s="25"/>
    </row>
    <row r="16" customFormat="false" ht="12.75" hidden="false" customHeight="false" outlineLevel="0" collapsed="false">
      <c r="A16" s="24" t="s">
        <v>56</v>
      </c>
      <c r="B16" s="24" t="s">
        <v>77</v>
      </c>
      <c r="C16" s="25"/>
      <c r="D16" s="25"/>
      <c r="E16" s="25" t="n">
        <v>1500000</v>
      </c>
      <c r="F16" s="25"/>
    </row>
    <row r="17" customFormat="false" ht="12.75" hidden="false" customHeight="false" outlineLevel="0" collapsed="false">
      <c r="A17" s="24" t="s">
        <v>56</v>
      </c>
      <c r="B17" s="24" t="s">
        <v>13</v>
      </c>
      <c r="C17" s="25"/>
      <c r="D17" s="25"/>
      <c r="E17" s="25" t="n">
        <v>1200000</v>
      </c>
      <c r="F17" s="25"/>
    </row>
    <row r="18" customFormat="false" ht="12.75" hidden="false" customHeight="false" outlineLevel="0" collapsed="false">
      <c r="A18" s="24" t="s">
        <v>12</v>
      </c>
      <c r="B18" s="24" t="s">
        <v>78</v>
      </c>
      <c r="C18" s="25"/>
      <c r="D18" s="25"/>
      <c r="E18" s="25" t="n">
        <v>1071446</v>
      </c>
      <c r="F18" s="25"/>
    </row>
    <row r="19" customFormat="false" ht="12.75" hidden="false" customHeight="false" outlineLevel="0" collapsed="false">
      <c r="A19" s="24" t="s">
        <v>56</v>
      </c>
      <c r="B19" s="24" t="s">
        <v>79</v>
      </c>
      <c r="C19" s="25"/>
      <c r="D19" s="25"/>
      <c r="E19" s="25"/>
      <c r="F19" s="25" t="n">
        <v>96250000</v>
      </c>
    </row>
    <row r="20" customFormat="false" ht="12.75" hidden="false" customHeight="false" outlineLevel="0" collapsed="false">
      <c r="A20" s="24" t="s">
        <v>12</v>
      </c>
      <c r="B20" s="24" t="s">
        <v>36</v>
      </c>
      <c r="C20" s="24"/>
      <c r="D20" s="24"/>
      <c r="E20" s="24"/>
      <c r="F20" s="25" t="n">
        <v>94500000</v>
      </c>
    </row>
    <row r="21" customFormat="false" ht="12.75" hidden="false" customHeight="false" outlineLevel="0" collapsed="false">
      <c r="A21" s="24" t="s">
        <v>47</v>
      </c>
      <c r="B21" s="24" t="s">
        <v>80</v>
      </c>
      <c r="C21" s="24"/>
      <c r="D21" s="24"/>
      <c r="E21" s="24"/>
      <c r="F21" s="25" t="n">
        <v>82100000</v>
      </c>
    </row>
    <row r="22" customFormat="false" ht="12.75" hidden="false" customHeight="false" outlineLevel="0" collapsed="false">
      <c r="A22" s="24" t="s">
        <v>47</v>
      </c>
      <c r="B22" s="24" t="s">
        <v>81</v>
      </c>
      <c r="C22" s="24"/>
      <c r="D22" s="24"/>
      <c r="E22" s="24"/>
      <c r="F22" s="25" t="n">
        <v>82000000</v>
      </c>
    </row>
    <row r="23" customFormat="false" ht="12.75" hidden="false" customHeight="false" outlineLevel="0" collapsed="false">
      <c r="A23" s="24" t="s">
        <v>56</v>
      </c>
      <c r="B23" s="24" t="s">
        <v>82</v>
      </c>
      <c r="C23" s="24"/>
      <c r="D23" s="24"/>
      <c r="E23" s="24"/>
      <c r="F23" s="25" t="n">
        <v>75000000</v>
      </c>
    </row>
    <row r="24" customFormat="false" ht="12.75" hidden="false" customHeight="false" outlineLevel="0" collapsed="false">
      <c r="A24" s="24" t="s">
        <v>12</v>
      </c>
      <c r="B24" s="24" t="s">
        <v>38</v>
      </c>
      <c r="C24" s="24"/>
      <c r="D24" s="24"/>
      <c r="E24" s="24"/>
      <c r="F24" s="25" t="n">
        <v>74750000</v>
      </c>
    </row>
    <row r="25" customFormat="false" ht="12.75" hidden="false" customHeight="false" outlineLevel="0" collapsed="false">
      <c r="A25" s="24" t="s">
        <v>47</v>
      </c>
      <c r="B25" s="24" t="s">
        <v>83</v>
      </c>
      <c r="C25" s="24"/>
      <c r="D25" s="24"/>
      <c r="E25" s="24"/>
      <c r="F25" s="25" t="n">
        <v>70000000</v>
      </c>
    </row>
    <row r="26" customFormat="false" ht="12.75" hidden="false" customHeight="false" outlineLevel="0" collapsed="false">
      <c r="A26" s="24" t="s">
        <v>47</v>
      </c>
      <c r="B26" s="24" t="s">
        <v>55</v>
      </c>
      <c r="C26" s="24"/>
      <c r="D26" s="24"/>
      <c r="E26" s="24"/>
      <c r="F26" s="25" t="n">
        <v>59750000</v>
      </c>
    </row>
    <row r="27" customFormat="false" ht="12.75" hidden="false" customHeight="false" outlineLevel="0" collapsed="false">
      <c r="A27" s="24" t="s">
        <v>12</v>
      </c>
      <c r="B27" s="24" t="s">
        <v>84</v>
      </c>
      <c r="C27" s="24"/>
      <c r="D27" s="24"/>
      <c r="E27" s="24"/>
      <c r="F27" s="25" t="n">
        <v>42400000</v>
      </c>
    </row>
    <row r="28" customFormat="false" ht="12.75" hidden="false" customHeight="false" outlineLevel="0" collapsed="false">
      <c r="A28" s="24" t="s">
        <v>12</v>
      </c>
      <c r="B28" s="24" t="s">
        <v>85</v>
      </c>
      <c r="C28" s="24"/>
      <c r="D28" s="24"/>
      <c r="E28" s="24"/>
      <c r="F28" s="25" t="n">
        <v>41250000</v>
      </c>
    </row>
    <row r="29" customFormat="false" ht="12.75" hidden="false" customHeight="false" outlineLevel="0" collapsed="false">
      <c r="A29" s="24" t="s">
        <v>12</v>
      </c>
      <c r="B29" s="24" t="s">
        <v>29</v>
      </c>
      <c r="C29" s="24"/>
      <c r="D29" s="24"/>
      <c r="E29" s="24"/>
      <c r="F29" s="25" t="n">
        <v>32250000</v>
      </c>
    </row>
    <row r="30" customFormat="false" ht="12.75" hidden="false" customHeight="false" outlineLevel="0" collapsed="false">
      <c r="A30" s="24" t="s">
        <v>47</v>
      </c>
      <c r="B30" s="24" t="s">
        <v>86</v>
      </c>
      <c r="C30" s="24"/>
      <c r="D30" s="24"/>
      <c r="E30" s="24"/>
      <c r="F30" s="25" t="n">
        <v>31500000</v>
      </c>
    </row>
    <row r="31" customFormat="false" ht="12.75" hidden="false" customHeight="false" outlineLevel="0" collapsed="false">
      <c r="A31" s="24" t="s">
        <v>56</v>
      </c>
      <c r="B31" s="24" t="s">
        <v>87</v>
      </c>
      <c r="C31" s="24"/>
      <c r="D31" s="24"/>
      <c r="E31" s="24"/>
      <c r="F31" s="25" t="n">
        <v>26750000</v>
      </c>
    </row>
    <row r="32" customFormat="false" ht="12.75" hidden="false" customHeight="false" outlineLevel="0" collapsed="false">
      <c r="A32" s="24" t="s">
        <v>12</v>
      </c>
      <c r="B32" s="24" t="s">
        <v>27</v>
      </c>
      <c r="C32" s="24"/>
      <c r="D32" s="24"/>
      <c r="E32" s="24"/>
      <c r="F32" s="25" t="n">
        <v>21750000</v>
      </c>
    </row>
    <row r="33" customFormat="false" ht="12.75" hidden="false" customHeight="false" outlineLevel="0" collapsed="false">
      <c r="A33" s="24" t="s">
        <v>12</v>
      </c>
      <c r="B33" s="24" t="s">
        <v>28</v>
      </c>
      <c r="C33" s="24"/>
      <c r="D33" s="24"/>
      <c r="E33" s="24"/>
      <c r="F33" s="25" t="n">
        <v>20750000</v>
      </c>
    </row>
    <row r="34" customFormat="false" ht="12.75" hidden="false" customHeight="false" outlineLevel="0" collapsed="false">
      <c r="A34" s="24" t="s">
        <v>47</v>
      </c>
      <c r="B34" s="24" t="s">
        <v>88</v>
      </c>
      <c r="C34" s="24"/>
      <c r="D34" s="24"/>
      <c r="E34" s="24"/>
      <c r="F34" s="25" t="n">
        <v>20250000</v>
      </c>
    </row>
    <row r="35" customFormat="false" ht="12.75" hidden="false" customHeight="false" outlineLevel="0" collapsed="false">
      <c r="A35" s="24" t="s">
        <v>47</v>
      </c>
      <c r="B35" s="24" t="s">
        <v>89</v>
      </c>
      <c r="C35" s="24"/>
      <c r="D35" s="24"/>
      <c r="E35" s="24"/>
      <c r="F35" s="25" t="n">
        <v>18700000</v>
      </c>
    </row>
    <row r="36" customFormat="false" ht="12.75" hidden="false" customHeight="false" outlineLevel="0" collapsed="false">
      <c r="A36" s="24" t="s">
        <v>56</v>
      </c>
      <c r="B36" s="24" t="s">
        <v>90</v>
      </c>
      <c r="C36" s="24"/>
      <c r="D36" s="24"/>
      <c r="E36" s="24"/>
      <c r="F36" s="25" t="n">
        <v>17500000</v>
      </c>
    </row>
    <row r="37" customFormat="false" ht="12.75" hidden="false" customHeight="false" outlineLevel="0" collapsed="false">
      <c r="A37" s="24" t="s">
        <v>56</v>
      </c>
      <c r="B37" s="24" t="s">
        <v>91</v>
      </c>
      <c r="C37" s="24"/>
      <c r="D37" s="24"/>
      <c r="E37" s="24"/>
      <c r="F37" s="25" t="n">
        <v>15750000</v>
      </c>
    </row>
    <row r="38" customFormat="false" ht="12.75" hidden="false" customHeight="false" outlineLevel="0" collapsed="false">
      <c r="A38" s="24" t="s">
        <v>56</v>
      </c>
      <c r="B38" s="24" t="s">
        <v>92</v>
      </c>
      <c r="C38" s="24"/>
      <c r="D38" s="24"/>
      <c r="E38" s="24"/>
      <c r="F38" s="25" t="n">
        <v>15500000</v>
      </c>
    </row>
    <row r="39" customFormat="false" ht="12.75" hidden="false" customHeight="false" outlineLevel="0" collapsed="false">
      <c r="A39" s="24" t="s">
        <v>12</v>
      </c>
      <c r="B39" s="24" t="s">
        <v>90</v>
      </c>
      <c r="C39" s="24"/>
      <c r="D39" s="24"/>
      <c r="E39" s="24"/>
      <c r="F39" s="25" t="n">
        <v>15200000</v>
      </c>
    </row>
    <row r="40" customFormat="false" ht="12.75" hidden="false" customHeight="false" outlineLevel="0" collapsed="false">
      <c r="A40" s="24" t="s">
        <v>12</v>
      </c>
      <c r="B40" s="24" t="s">
        <v>93</v>
      </c>
      <c r="C40" s="24"/>
      <c r="D40" s="24"/>
      <c r="E40" s="24"/>
      <c r="F40" s="25" t="n">
        <v>15000000</v>
      </c>
    </row>
    <row r="41" customFormat="false" ht="12.75" hidden="false" customHeight="false" outlineLevel="0" collapsed="false">
      <c r="A41" s="24" t="s">
        <v>47</v>
      </c>
      <c r="B41" s="24" t="s">
        <v>94</v>
      </c>
      <c r="C41" s="24"/>
      <c r="D41" s="24"/>
      <c r="E41" s="24"/>
      <c r="F41" s="25" t="n">
        <v>14000000</v>
      </c>
    </row>
    <row r="42" customFormat="false" ht="12.75" hidden="false" customHeight="false" outlineLevel="0" collapsed="false">
      <c r="A42" s="24" t="s">
        <v>56</v>
      </c>
      <c r="B42" s="24" t="s">
        <v>95</v>
      </c>
      <c r="C42" s="24"/>
      <c r="D42" s="24"/>
      <c r="E42" s="24"/>
      <c r="F42" s="25" t="n">
        <v>13750000</v>
      </c>
    </row>
    <row r="43" customFormat="false" ht="12.75" hidden="false" customHeight="false" outlineLevel="0" collapsed="false">
      <c r="A43" s="24" t="s">
        <v>12</v>
      </c>
      <c r="B43" s="24" t="s">
        <v>96</v>
      </c>
      <c r="C43" s="24"/>
      <c r="D43" s="24"/>
      <c r="E43" s="24"/>
      <c r="F43" s="25" t="n">
        <v>13250000</v>
      </c>
    </row>
    <row r="44" customFormat="false" ht="12.75" hidden="false" customHeight="false" outlineLevel="0" collapsed="false">
      <c r="A44" s="24" t="s">
        <v>12</v>
      </c>
      <c r="B44" s="24" t="s">
        <v>97</v>
      </c>
      <c r="C44" s="24"/>
      <c r="D44" s="24"/>
      <c r="E44" s="24"/>
      <c r="F44" s="25" t="n">
        <v>13250000</v>
      </c>
    </row>
    <row r="45" customFormat="false" ht="12.75" hidden="false" customHeight="false" outlineLevel="0" collapsed="false">
      <c r="A45" s="24" t="s">
        <v>47</v>
      </c>
      <c r="B45" s="24" t="s">
        <v>98</v>
      </c>
      <c r="C45" s="24"/>
      <c r="D45" s="24"/>
      <c r="E45" s="24"/>
      <c r="F45" s="25" t="n">
        <v>13000000</v>
      </c>
    </row>
    <row r="46" customFormat="false" ht="12.75" hidden="false" customHeight="false" outlineLevel="0" collapsed="false">
      <c r="A46" s="24" t="s">
        <v>12</v>
      </c>
      <c r="B46" s="24" t="s">
        <v>99</v>
      </c>
      <c r="C46" s="24"/>
      <c r="D46" s="24"/>
      <c r="E46" s="24"/>
      <c r="F46" s="25" t="n">
        <v>12500000</v>
      </c>
    </row>
    <row r="47" customFormat="false" ht="12.75" hidden="false" customHeight="false" outlineLevel="0" collapsed="false">
      <c r="A47" s="24" t="s">
        <v>47</v>
      </c>
      <c r="B47" s="24" t="s">
        <v>100</v>
      </c>
      <c r="C47" s="24"/>
      <c r="D47" s="24"/>
      <c r="E47" s="24"/>
      <c r="F47" s="25" t="n">
        <v>11000000</v>
      </c>
    </row>
    <row r="48" customFormat="false" ht="12.75" hidden="false" customHeight="false" outlineLevel="0" collapsed="false">
      <c r="A48" s="24" t="s">
        <v>12</v>
      </c>
      <c r="B48" s="24" t="s">
        <v>101</v>
      </c>
      <c r="C48" s="24"/>
      <c r="D48" s="24"/>
      <c r="E48" s="24"/>
      <c r="F48" s="25" t="n">
        <v>8750000</v>
      </c>
    </row>
    <row r="49" customFormat="false" ht="12.75" hidden="false" customHeight="false" outlineLevel="0" collapsed="false">
      <c r="A49" s="24" t="s">
        <v>12</v>
      </c>
      <c r="B49" s="24" t="s">
        <v>30</v>
      </c>
      <c r="C49" s="24"/>
      <c r="D49" s="24"/>
      <c r="E49" s="24"/>
      <c r="F49" s="25" t="n">
        <v>8250000</v>
      </c>
    </row>
    <row r="50" customFormat="false" ht="12.75" hidden="false" customHeight="false" outlineLevel="0" collapsed="false">
      <c r="A50" s="24" t="s">
        <v>56</v>
      </c>
      <c r="B50" s="24" t="s">
        <v>102</v>
      </c>
      <c r="C50" s="24"/>
      <c r="D50" s="24"/>
      <c r="E50" s="24"/>
      <c r="F50" s="25" t="n">
        <v>7800000</v>
      </c>
    </row>
    <row r="51" customFormat="false" ht="12.75" hidden="false" customHeight="false" outlineLevel="0" collapsed="false">
      <c r="A51" s="24" t="s">
        <v>12</v>
      </c>
      <c r="B51" s="24" t="s">
        <v>103</v>
      </c>
      <c r="C51" s="24"/>
      <c r="D51" s="24"/>
      <c r="E51" s="24"/>
      <c r="F51" s="25" t="n">
        <v>7750000</v>
      </c>
    </row>
    <row r="52" customFormat="false" ht="12.75" hidden="false" customHeight="false" outlineLevel="0" collapsed="false">
      <c r="A52" s="24" t="s">
        <v>56</v>
      </c>
      <c r="B52" s="24" t="s">
        <v>104</v>
      </c>
      <c r="C52" s="24"/>
      <c r="D52" s="24"/>
      <c r="E52" s="24"/>
      <c r="F52" s="25" t="n">
        <v>7250000</v>
      </c>
    </row>
    <row r="53" customFormat="false" ht="12.75" hidden="false" customHeight="false" outlineLevel="0" collapsed="false">
      <c r="A53" s="24" t="s">
        <v>12</v>
      </c>
      <c r="B53" s="24" t="s">
        <v>105</v>
      </c>
      <c r="C53" s="24"/>
      <c r="D53" s="24"/>
      <c r="E53" s="24"/>
      <c r="F53" s="25" t="n">
        <v>7000000</v>
      </c>
    </row>
    <row r="54" customFormat="false" ht="12.75" hidden="false" customHeight="false" outlineLevel="0" collapsed="false">
      <c r="A54" s="24" t="s">
        <v>12</v>
      </c>
      <c r="B54" s="24" t="s">
        <v>106</v>
      </c>
      <c r="C54" s="24"/>
      <c r="D54" s="24"/>
      <c r="E54" s="24"/>
      <c r="F54" s="25" t="n">
        <v>6500000</v>
      </c>
    </row>
    <row r="55" customFormat="false" ht="12.75" hidden="false" customHeight="false" outlineLevel="0" collapsed="false">
      <c r="A55" s="24" t="s">
        <v>12</v>
      </c>
      <c r="B55" s="24" t="s">
        <v>107</v>
      </c>
      <c r="C55" s="24"/>
      <c r="D55" s="24"/>
      <c r="E55" s="24"/>
      <c r="F55" s="25" t="n">
        <v>6250000</v>
      </c>
    </row>
    <row r="56" customFormat="false" ht="12.75" hidden="false" customHeight="false" outlineLevel="0" collapsed="false">
      <c r="A56" s="24" t="s">
        <v>12</v>
      </c>
      <c r="B56" s="24" t="s">
        <v>108</v>
      </c>
      <c r="C56" s="24"/>
      <c r="D56" s="24"/>
      <c r="E56" s="24"/>
      <c r="F56" s="25" t="n">
        <v>6000000</v>
      </c>
    </row>
    <row r="57" customFormat="false" ht="12.75" hidden="false" customHeight="false" outlineLevel="0" collapsed="false">
      <c r="A57" s="24" t="s">
        <v>56</v>
      </c>
      <c r="B57" s="24" t="s">
        <v>109</v>
      </c>
      <c r="C57" s="24"/>
      <c r="D57" s="24"/>
      <c r="E57" s="24"/>
      <c r="F57" s="25" t="n">
        <v>5725000</v>
      </c>
    </row>
    <row r="58" customFormat="false" ht="12.75" hidden="false" customHeight="false" outlineLevel="0" collapsed="false">
      <c r="A58" s="24" t="s">
        <v>12</v>
      </c>
      <c r="B58" s="24" t="s">
        <v>110</v>
      </c>
      <c r="C58" s="24"/>
      <c r="D58" s="24"/>
      <c r="E58" s="24"/>
      <c r="F58" s="25" t="n">
        <v>5500000</v>
      </c>
    </row>
    <row r="59" customFormat="false" ht="12.75" hidden="false" customHeight="false" outlineLevel="0" collapsed="false">
      <c r="A59" s="24" t="s">
        <v>47</v>
      </c>
      <c r="B59" s="24" t="s">
        <v>111</v>
      </c>
      <c r="C59" s="24"/>
      <c r="D59" s="24"/>
      <c r="E59" s="24"/>
      <c r="F59" s="25" t="n">
        <v>4900000</v>
      </c>
    </row>
    <row r="60" customFormat="false" ht="12.75" hidden="false" customHeight="false" outlineLevel="0" collapsed="false">
      <c r="A60" s="24" t="s">
        <v>12</v>
      </c>
      <c r="B60" s="24" t="s">
        <v>112</v>
      </c>
      <c r="C60" s="24"/>
      <c r="D60" s="24"/>
      <c r="E60" s="24"/>
      <c r="F60" s="25" t="n">
        <v>4750000</v>
      </c>
    </row>
    <row r="61" customFormat="false" ht="12.75" hidden="false" customHeight="false" outlineLevel="0" collapsed="false">
      <c r="A61" s="24" t="s">
        <v>56</v>
      </c>
      <c r="B61" s="24" t="s">
        <v>113</v>
      </c>
      <c r="C61" s="24"/>
      <c r="D61" s="24"/>
      <c r="E61" s="24"/>
      <c r="F61" s="25" t="n">
        <v>4000000</v>
      </c>
    </row>
    <row r="62" customFormat="false" ht="12.75" hidden="false" customHeight="false" outlineLevel="0" collapsed="false">
      <c r="A62" s="24" t="s">
        <v>47</v>
      </c>
      <c r="B62" s="24" t="s">
        <v>114</v>
      </c>
      <c r="C62" s="24"/>
      <c r="D62" s="24"/>
      <c r="E62" s="24"/>
      <c r="F62" s="25" t="n">
        <v>4000000</v>
      </c>
    </row>
    <row r="63" customFormat="false" ht="12.75" hidden="false" customHeight="false" outlineLevel="0" collapsed="false">
      <c r="A63" s="24" t="s">
        <v>12</v>
      </c>
      <c r="B63" s="24" t="s">
        <v>115</v>
      </c>
      <c r="C63" s="24"/>
      <c r="D63" s="24"/>
      <c r="E63" s="24"/>
      <c r="F63" s="25" t="n">
        <v>4000000</v>
      </c>
    </row>
    <row r="64" customFormat="false" ht="12.75" hidden="false" customHeight="false" outlineLevel="0" collapsed="false">
      <c r="A64" s="24" t="s">
        <v>12</v>
      </c>
      <c r="B64" s="24" t="s">
        <v>116</v>
      </c>
      <c r="C64" s="24"/>
      <c r="D64" s="24"/>
      <c r="E64" s="24"/>
      <c r="F64" s="25" t="n">
        <v>3750000</v>
      </c>
    </row>
    <row r="65" customFormat="false" ht="12.75" hidden="false" customHeight="false" outlineLevel="0" collapsed="false">
      <c r="A65" s="24" t="s">
        <v>12</v>
      </c>
      <c r="B65" s="24" t="s">
        <v>117</v>
      </c>
      <c r="C65" s="24"/>
      <c r="D65" s="24"/>
      <c r="E65" s="24"/>
      <c r="F65" s="25" t="n">
        <v>3450000</v>
      </c>
    </row>
    <row r="66" customFormat="false" ht="12.75" hidden="false" customHeight="false" outlineLevel="0" collapsed="false">
      <c r="A66" s="24" t="s">
        <v>47</v>
      </c>
      <c r="B66" s="24" t="s">
        <v>118</v>
      </c>
      <c r="C66" s="24"/>
      <c r="D66" s="24"/>
      <c r="E66" s="24"/>
      <c r="F66" s="25" t="n">
        <v>3400000</v>
      </c>
    </row>
    <row r="67" customFormat="false" ht="12.75" hidden="false" customHeight="false" outlineLevel="0" collapsed="false">
      <c r="A67" s="24" t="s">
        <v>12</v>
      </c>
      <c r="B67" s="24" t="s">
        <v>119</v>
      </c>
      <c r="C67" s="24"/>
      <c r="D67" s="24"/>
      <c r="E67" s="24"/>
      <c r="F67" s="25" t="n">
        <v>3250000</v>
      </c>
    </row>
    <row r="68" customFormat="false" ht="12.75" hidden="false" customHeight="false" outlineLevel="0" collapsed="false">
      <c r="A68" s="24" t="s">
        <v>12</v>
      </c>
      <c r="B68" s="24" t="s">
        <v>120</v>
      </c>
      <c r="C68" s="24"/>
      <c r="D68" s="24"/>
      <c r="E68" s="24"/>
      <c r="F68" s="25" t="n">
        <v>3250000</v>
      </c>
    </row>
    <row r="69" customFormat="false" ht="12.75" hidden="false" customHeight="false" outlineLevel="0" collapsed="false">
      <c r="A69" s="24" t="s">
        <v>47</v>
      </c>
      <c r="B69" s="24" t="s">
        <v>121</v>
      </c>
      <c r="C69" s="24"/>
      <c r="D69" s="24"/>
      <c r="E69" s="24"/>
      <c r="F69" s="25" t="n">
        <v>3250000</v>
      </c>
    </row>
    <row r="70" customFormat="false" ht="12.75" hidden="false" customHeight="false" outlineLevel="0" collapsed="false">
      <c r="A70" s="24" t="s">
        <v>12</v>
      </c>
      <c r="B70" s="24" t="s">
        <v>122</v>
      </c>
      <c r="C70" s="24"/>
      <c r="D70" s="24"/>
      <c r="E70" s="24"/>
      <c r="F70" s="25" t="n">
        <v>3100000</v>
      </c>
    </row>
    <row r="71" customFormat="false" ht="12.75" hidden="false" customHeight="false" outlineLevel="0" collapsed="false">
      <c r="A71" s="24" t="s">
        <v>12</v>
      </c>
      <c r="B71" s="24" t="s">
        <v>123</v>
      </c>
      <c r="C71" s="24"/>
      <c r="D71" s="24"/>
      <c r="E71" s="24"/>
      <c r="F71" s="25" t="n">
        <v>3070000</v>
      </c>
    </row>
    <row r="72" customFormat="false" ht="12.75" hidden="false" customHeight="false" outlineLevel="0" collapsed="false">
      <c r="A72" s="24" t="s">
        <v>12</v>
      </c>
      <c r="B72" s="24" t="s">
        <v>124</v>
      </c>
      <c r="C72" s="24"/>
      <c r="D72" s="24"/>
      <c r="E72" s="24"/>
      <c r="F72" s="25" t="n">
        <v>2900000</v>
      </c>
    </row>
    <row r="73" customFormat="false" ht="12.75" hidden="false" customHeight="false" outlineLevel="0" collapsed="false">
      <c r="A73" s="24" t="s">
        <v>47</v>
      </c>
      <c r="B73" s="24" t="s">
        <v>125</v>
      </c>
      <c r="C73" s="24"/>
      <c r="D73" s="24"/>
      <c r="E73" s="24"/>
      <c r="F73" s="25" t="n">
        <v>2800000</v>
      </c>
    </row>
    <row r="74" customFormat="false" ht="12.75" hidden="false" customHeight="false" outlineLevel="0" collapsed="false">
      <c r="A74" s="24" t="s">
        <v>47</v>
      </c>
      <c r="B74" s="24" t="s">
        <v>126</v>
      </c>
      <c r="C74" s="24"/>
      <c r="D74" s="24"/>
      <c r="E74" s="24"/>
      <c r="F74" s="25" t="n">
        <v>2750000</v>
      </c>
    </row>
    <row r="75" customFormat="false" ht="12.75" hidden="false" customHeight="false" outlineLevel="0" collapsed="false">
      <c r="A75" s="24" t="s">
        <v>12</v>
      </c>
      <c r="B75" s="24" t="s">
        <v>127</v>
      </c>
      <c r="C75" s="24"/>
      <c r="D75" s="24"/>
      <c r="E75" s="24"/>
      <c r="F75" s="25" t="n">
        <v>2500000</v>
      </c>
    </row>
    <row r="76" customFormat="false" ht="12.75" hidden="false" customHeight="false" outlineLevel="0" collapsed="false">
      <c r="A76" s="24" t="s">
        <v>12</v>
      </c>
      <c r="B76" s="24" t="s">
        <v>128</v>
      </c>
      <c r="C76" s="24"/>
      <c r="D76" s="24"/>
      <c r="E76" s="24"/>
      <c r="F76" s="25" t="n">
        <v>2250000</v>
      </c>
    </row>
    <row r="77" customFormat="false" ht="12.75" hidden="false" customHeight="false" outlineLevel="0" collapsed="false">
      <c r="A77" s="24" t="s">
        <v>56</v>
      </c>
      <c r="B77" s="24" t="s">
        <v>129</v>
      </c>
      <c r="C77" s="24"/>
      <c r="D77" s="24"/>
      <c r="E77" s="24"/>
      <c r="F77" s="25" t="n">
        <v>2250000</v>
      </c>
    </row>
    <row r="78" customFormat="false" ht="12.75" hidden="false" customHeight="false" outlineLevel="0" collapsed="false">
      <c r="A78" s="24" t="s">
        <v>47</v>
      </c>
      <c r="B78" s="24" t="s">
        <v>130</v>
      </c>
      <c r="C78" s="24"/>
      <c r="D78" s="24"/>
      <c r="E78" s="24"/>
      <c r="F78" s="25" t="n">
        <v>2250000</v>
      </c>
    </row>
    <row r="79" customFormat="false" ht="12.75" hidden="false" customHeight="false" outlineLevel="0" collapsed="false">
      <c r="A79" s="24" t="s">
        <v>12</v>
      </c>
      <c r="B79" s="24" t="s">
        <v>131</v>
      </c>
      <c r="C79" s="24"/>
      <c r="D79" s="24"/>
      <c r="E79" s="24"/>
      <c r="F79" s="25" t="n">
        <v>1900000</v>
      </c>
    </row>
    <row r="80" customFormat="false" ht="12.75" hidden="false" customHeight="false" outlineLevel="0" collapsed="false">
      <c r="A80" s="24" t="s">
        <v>12</v>
      </c>
      <c r="B80" s="24" t="s">
        <v>132</v>
      </c>
      <c r="C80" s="24"/>
      <c r="D80" s="24"/>
      <c r="E80" s="24"/>
      <c r="F80" s="25" t="n">
        <v>1800000</v>
      </c>
    </row>
    <row r="81" customFormat="false" ht="12.75" hidden="false" customHeight="false" outlineLevel="0" collapsed="false">
      <c r="A81" s="24" t="s">
        <v>56</v>
      </c>
      <c r="B81" s="24" t="s">
        <v>133</v>
      </c>
      <c r="C81" s="24"/>
      <c r="D81" s="24"/>
      <c r="E81" s="24"/>
      <c r="F81" s="25" t="n">
        <v>1500000</v>
      </c>
    </row>
    <row r="82" customFormat="false" ht="12.75" hidden="false" customHeight="false" outlineLevel="0" collapsed="false">
      <c r="A82" s="24" t="s">
        <v>12</v>
      </c>
      <c r="B82" s="24" t="s">
        <v>134</v>
      </c>
      <c r="C82" s="24"/>
      <c r="D82" s="24"/>
      <c r="E82" s="24"/>
      <c r="F82" s="25" t="n">
        <v>1400000</v>
      </c>
    </row>
    <row r="83" customFormat="false" ht="12.75" hidden="false" customHeight="false" outlineLevel="0" collapsed="false">
      <c r="A83" s="24" t="s">
        <v>56</v>
      </c>
      <c r="B83" s="24" t="s">
        <v>135</v>
      </c>
      <c r="C83" s="24"/>
      <c r="D83" s="24"/>
      <c r="E83" s="24"/>
      <c r="F83" s="25" t="n">
        <v>1250000</v>
      </c>
    </row>
    <row r="84" customFormat="false" ht="12.75" hidden="false" customHeight="false" outlineLevel="0" collapsed="false">
      <c r="A84" s="24" t="s">
        <v>12</v>
      </c>
      <c r="B84" s="24" t="s">
        <v>136</v>
      </c>
      <c r="C84" s="24"/>
      <c r="D84" s="24"/>
      <c r="E84" s="24"/>
      <c r="F84" s="25" t="n">
        <v>1250000</v>
      </c>
    </row>
    <row r="85" customFormat="false" ht="12.75" hidden="false" customHeight="false" outlineLevel="0" collapsed="false">
      <c r="A85" s="24" t="s">
        <v>56</v>
      </c>
      <c r="B85" s="24" t="s">
        <v>137</v>
      </c>
      <c r="C85" s="24"/>
      <c r="D85" s="24"/>
      <c r="E85" s="24"/>
      <c r="F85" s="25" t="n">
        <v>1250000</v>
      </c>
    </row>
    <row r="86" customFormat="false" ht="12.75" hidden="false" customHeight="false" outlineLevel="0" collapsed="false">
      <c r="A86" s="24" t="s">
        <v>12</v>
      </c>
      <c r="B86" s="24" t="s">
        <v>138</v>
      </c>
      <c r="C86" s="24"/>
      <c r="D86" s="24"/>
      <c r="E86" s="24"/>
      <c r="F86" s="25" t="n">
        <v>1250000</v>
      </c>
    </row>
    <row r="87" customFormat="false" ht="12.75" hidden="false" customHeight="false" outlineLevel="0" collapsed="false">
      <c r="A87" s="24" t="s">
        <v>12</v>
      </c>
      <c r="B87" s="24" t="s">
        <v>108</v>
      </c>
      <c r="C87" s="24"/>
      <c r="D87" s="24"/>
      <c r="E87" s="24"/>
      <c r="F87" s="25" t="n">
        <v>1100000</v>
      </c>
    </row>
    <row r="88" customFormat="false" ht="12.75" hidden="false" customHeight="false" outlineLevel="0" collapsed="false">
      <c r="A88" s="24" t="s">
        <v>12</v>
      </c>
      <c r="B88" s="24" t="s">
        <v>139</v>
      </c>
      <c r="C88" s="24"/>
      <c r="D88" s="24"/>
      <c r="E88" s="24"/>
      <c r="F88" s="25" t="n">
        <v>1000000</v>
      </c>
    </row>
    <row r="89" customFormat="false" ht="12.75" hidden="false" customHeight="false" outlineLevel="0" collapsed="false">
      <c r="A89" s="24" t="s">
        <v>12</v>
      </c>
      <c r="B89" s="24" t="s">
        <v>140</v>
      </c>
      <c r="C89" s="24"/>
      <c r="D89" s="24"/>
      <c r="E89" s="24"/>
      <c r="F89" s="25" t="n">
        <v>1000000</v>
      </c>
    </row>
    <row r="90" customFormat="false" ht="12.75" hidden="false" customHeight="false" outlineLevel="0" collapsed="false">
      <c r="A90" s="24" t="s">
        <v>56</v>
      </c>
      <c r="B90" s="24" t="s">
        <v>141</v>
      </c>
      <c r="C90" s="24"/>
      <c r="D90" s="24"/>
      <c r="E90" s="24"/>
      <c r="F90" s="25" t="n">
        <v>1000000</v>
      </c>
    </row>
    <row r="91" customFormat="false" ht="12.75" hidden="false" customHeight="false" outlineLevel="0" collapsed="false">
      <c r="A91" s="24" t="s">
        <v>47</v>
      </c>
      <c r="B91" s="24" t="s">
        <v>142</v>
      </c>
      <c r="C91" s="27"/>
      <c r="D91" s="27"/>
      <c r="E91" s="27"/>
      <c r="F91" s="28" t="n">
        <v>1000000</v>
      </c>
    </row>
    <row r="92" customFormat="false" ht="13.5" hidden="false" customHeight="false" outlineLevel="0" collapsed="false">
      <c r="B92" s="21" t="s">
        <v>143</v>
      </c>
      <c r="C92" s="22" t="n">
        <f aca="false">SUM(C3:C91)</f>
        <v>65750000</v>
      </c>
      <c r="D92" s="22" t="n">
        <f aca="false">SUM(D3:D91)</f>
        <v>81000000</v>
      </c>
      <c r="E92" s="22" t="n">
        <f aca="false">SUM(E3:E91)</f>
        <v>61521446</v>
      </c>
      <c r="F92" s="22" t="n">
        <f aca="false">SUM(F3:F91)</f>
        <v>1226495000</v>
      </c>
    </row>
    <row r="93" customFormat="false" ht="13.5" hidden="false" customHeight="false" outlineLevel="0" collapsed="false">
      <c r="F93" s="11"/>
    </row>
    <row r="94" customFormat="false" ht="12.75" hidden="false" customHeight="false" outlineLevel="0" collapsed="false">
      <c r="F94" s="11"/>
    </row>
    <row r="95" customFormat="false" ht="12.75" hidden="false" customHeight="false" outlineLevel="0" collapsed="false">
      <c r="F95" s="11"/>
    </row>
    <row r="96" customFormat="false" ht="12.75" hidden="false" customHeight="false" outlineLevel="0" collapsed="false">
      <c r="F96" s="11"/>
    </row>
    <row r="97" customFormat="false" ht="12.75" hidden="false" customHeight="false" outlineLevel="0" collapsed="false">
      <c r="F97" s="11"/>
    </row>
    <row r="98" customFormat="false" ht="12.75" hidden="false" customHeight="false" outlineLevel="0" collapsed="false">
      <c r="F98" s="11"/>
    </row>
    <row r="99" customFormat="false" ht="12.75" hidden="false" customHeight="false" outlineLevel="0" collapsed="false">
      <c r="F99" s="11"/>
    </row>
    <row r="100" customFormat="false" ht="12.75" hidden="false" customHeight="false" outlineLevel="0" collapsed="false">
      <c r="F100" s="11"/>
    </row>
    <row r="101" customFormat="false" ht="12.75" hidden="false" customHeight="false" outlineLevel="0" collapsed="false">
      <c r="F101" s="11"/>
    </row>
    <row r="102" customFormat="false" ht="12.75" hidden="false" customHeight="false" outlineLevel="0" collapsed="false">
      <c r="F102" s="11"/>
    </row>
    <row r="103" customFormat="false" ht="12.75" hidden="false" customHeight="false" outlineLevel="0" collapsed="false">
      <c r="F103" s="11"/>
    </row>
    <row r="104" customFormat="false" ht="12.75" hidden="false" customHeight="false" outlineLevel="0" collapsed="false">
      <c r="F104" s="11"/>
    </row>
    <row r="105" customFormat="false" ht="12.75" hidden="false" customHeight="false" outlineLevel="0" collapsed="false">
      <c r="F105" s="11"/>
    </row>
    <row r="106" customFormat="false" ht="12.75" hidden="false" customHeight="false" outlineLevel="0" collapsed="false">
      <c r="F106" s="11"/>
    </row>
    <row r="107" customFormat="false" ht="12.75" hidden="false" customHeight="false" outlineLevel="0" collapsed="false">
      <c r="F107" s="11"/>
    </row>
    <row r="108" customFormat="false" ht="12.75" hidden="false" customHeight="false" outlineLevel="0" collapsed="false">
      <c r="F108" s="11"/>
    </row>
    <row r="109" customFormat="false" ht="12.75" hidden="false" customHeight="false" outlineLevel="0" collapsed="false">
      <c r="F109" s="11"/>
    </row>
    <row r="110" customFormat="false" ht="12.75" hidden="false" customHeight="false" outlineLevel="0" collapsed="false">
      <c r="F110" s="11"/>
    </row>
    <row r="111" customFormat="false" ht="12.75" hidden="false" customHeight="false" outlineLevel="0" collapsed="false">
      <c r="F111" s="11"/>
    </row>
    <row r="112" customFormat="false" ht="12.75" hidden="false" customHeight="false" outlineLevel="0" collapsed="false">
      <c r="F112" s="11"/>
    </row>
    <row r="113" customFormat="false" ht="12.75" hidden="false" customHeight="false" outlineLevel="0" collapsed="false">
      <c r="F113" s="11"/>
    </row>
    <row r="114" customFormat="false" ht="12.75" hidden="false" customHeight="false" outlineLevel="0" collapsed="false">
      <c r="F114" s="11"/>
    </row>
    <row r="115" customFormat="false" ht="12.75" hidden="false" customHeight="false" outlineLevel="0" collapsed="false">
      <c r="F115" s="11"/>
    </row>
    <row r="116" customFormat="false" ht="12.75" hidden="false" customHeight="false" outlineLevel="0" collapsed="false">
      <c r="F116" s="11"/>
    </row>
    <row r="117" customFormat="false" ht="12.75" hidden="false" customHeight="false" outlineLevel="0" collapsed="false">
      <c r="F117" s="11"/>
    </row>
    <row r="118" customFormat="false" ht="12.75" hidden="false" customHeight="false" outlineLevel="0" collapsed="false">
      <c r="F118" s="11"/>
    </row>
    <row r="119" customFormat="false" ht="12.75" hidden="false" customHeight="false" outlineLevel="0" collapsed="false">
      <c r="F119" s="11"/>
    </row>
    <row r="120" customFormat="false" ht="12.75" hidden="false" customHeight="false" outlineLevel="0" collapsed="false">
      <c r="F120" s="11"/>
    </row>
  </sheetData>
  <printOptions headings="false" gridLines="false" gridLinesSet="true" horizontalCentered="true" verticalCentered="false"/>
  <pageMargins left="0.15" right="0.15" top="0.55" bottom="0.279861111111111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F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41.85"/>
    <col collapsed="false" customWidth="true" hidden="false" outlineLevel="0" max="3" min="3" style="0" width="13.14"/>
    <col collapsed="false" customWidth="true" hidden="false" outlineLevel="0" max="4" min="4" style="0" width="15.85"/>
    <col collapsed="false" customWidth="true" hidden="false" outlineLevel="0" max="5" min="5" style="0" width="11.42"/>
    <col collapsed="false" customWidth="true" hidden="false" outlineLevel="0" max="6" min="6" style="0" width="19.85"/>
  </cols>
  <sheetData>
    <row r="2" customFormat="false" ht="12.75" hidden="false" customHeight="false" outlineLevel="0" collapsed="false">
      <c r="A2" s="29" t="s">
        <v>65</v>
      </c>
      <c r="B2" s="29" t="s">
        <v>66</v>
      </c>
      <c r="C2" s="29" t="s">
        <v>67</v>
      </c>
      <c r="D2" s="29" t="s">
        <v>68</v>
      </c>
      <c r="E2" s="29" t="s">
        <v>69</v>
      </c>
      <c r="F2" s="29" t="s">
        <v>144</v>
      </c>
    </row>
    <row r="3" customFormat="false" ht="12.75" hidden="false" customHeight="false" outlineLevel="0" collapsed="false">
      <c r="A3" s="30" t="s">
        <v>12</v>
      </c>
      <c r="B3" s="30" t="s">
        <v>145</v>
      </c>
      <c r="C3" s="31"/>
      <c r="D3" s="31" t="n">
        <v>15659025</v>
      </c>
      <c r="E3" s="31"/>
      <c r="F3" s="31"/>
    </row>
    <row r="4" customFormat="false" ht="12.75" hidden="false" customHeight="false" outlineLevel="0" collapsed="false">
      <c r="A4" s="24" t="s">
        <v>12</v>
      </c>
      <c r="B4" s="24" t="s">
        <v>146</v>
      </c>
      <c r="C4" s="25" t="n">
        <v>47500000</v>
      </c>
      <c r="D4" s="25"/>
      <c r="E4" s="25"/>
      <c r="F4" s="25"/>
    </row>
    <row r="5" customFormat="false" ht="12.75" hidden="false" customHeight="false" outlineLevel="0" collapsed="false">
      <c r="A5" s="24" t="s">
        <v>12</v>
      </c>
      <c r="B5" s="24" t="s">
        <v>147</v>
      </c>
      <c r="C5" s="25" t="n">
        <v>23250000</v>
      </c>
      <c r="D5" s="25"/>
      <c r="E5" s="25"/>
      <c r="F5" s="25"/>
    </row>
    <row r="6" customFormat="false" ht="12.75" hidden="false" customHeight="false" outlineLevel="0" collapsed="false">
      <c r="A6" s="24" t="s">
        <v>12</v>
      </c>
      <c r="B6" s="24" t="s">
        <v>148</v>
      </c>
      <c r="C6" s="25" t="n">
        <v>22250000</v>
      </c>
      <c r="D6" s="25"/>
      <c r="E6" s="25"/>
      <c r="F6" s="25"/>
    </row>
    <row r="7" customFormat="false" ht="12.75" hidden="false" customHeight="false" outlineLevel="0" collapsed="false">
      <c r="A7" s="24" t="s">
        <v>47</v>
      </c>
      <c r="B7" s="24" t="s">
        <v>48</v>
      </c>
      <c r="C7" s="25" t="n">
        <v>20500000</v>
      </c>
      <c r="D7" s="25"/>
      <c r="E7" s="25" t="n">
        <v>20250000</v>
      </c>
      <c r="F7" s="25"/>
    </row>
    <row r="8" customFormat="false" ht="12.75" hidden="false" customHeight="false" outlineLevel="0" collapsed="false">
      <c r="A8" s="24" t="s">
        <v>56</v>
      </c>
      <c r="B8" s="24" t="s">
        <v>148</v>
      </c>
      <c r="C8" s="25" t="n">
        <v>12250000</v>
      </c>
      <c r="D8" s="25"/>
      <c r="E8" s="25"/>
      <c r="F8" s="25"/>
    </row>
    <row r="9" customFormat="false" ht="12.75" hidden="false" customHeight="false" outlineLevel="0" collapsed="false">
      <c r="A9" s="24" t="s">
        <v>12</v>
      </c>
      <c r="B9" s="24" t="s">
        <v>149</v>
      </c>
      <c r="C9" s="25" t="n">
        <v>9500000</v>
      </c>
      <c r="D9" s="25"/>
      <c r="E9" s="25"/>
      <c r="F9" s="25"/>
    </row>
    <row r="10" customFormat="false" ht="12.75" hidden="false" customHeight="false" outlineLevel="0" collapsed="false">
      <c r="A10" s="24" t="s">
        <v>12</v>
      </c>
      <c r="B10" s="24" t="s">
        <v>150</v>
      </c>
      <c r="C10" s="25"/>
      <c r="D10" s="25" t="n">
        <v>8000000</v>
      </c>
      <c r="E10" s="25"/>
      <c r="F10" s="25" t="n">
        <v>1100000</v>
      </c>
    </row>
    <row r="11" customFormat="false" ht="12.75" hidden="false" customHeight="false" outlineLevel="0" collapsed="false">
      <c r="A11" s="24" t="s">
        <v>47</v>
      </c>
      <c r="B11" s="24" t="s">
        <v>39</v>
      </c>
      <c r="C11" s="25" t="n">
        <v>7621383</v>
      </c>
      <c r="D11" s="25"/>
      <c r="E11" s="25"/>
      <c r="F11" s="25"/>
    </row>
    <row r="12" customFormat="false" ht="12.75" hidden="false" customHeight="false" outlineLevel="0" collapsed="false">
      <c r="A12" s="24" t="s">
        <v>12</v>
      </c>
      <c r="B12" s="24" t="s">
        <v>151</v>
      </c>
      <c r="C12" s="25" t="n">
        <v>7400000</v>
      </c>
      <c r="D12" s="25"/>
      <c r="E12" s="25"/>
      <c r="F12" s="25"/>
    </row>
    <row r="13" customFormat="false" ht="12.75" hidden="false" customHeight="false" outlineLevel="0" collapsed="false">
      <c r="A13" s="24" t="s">
        <v>56</v>
      </c>
      <c r="B13" s="24" t="s">
        <v>152</v>
      </c>
      <c r="C13" s="25"/>
      <c r="D13" s="25" t="n">
        <v>6500000</v>
      </c>
      <c r="E13" s="25"/>
      <c r="F13" s="25"/>
    </row>
    <row r="14" customFormat="false" ht="12.75" hidden="false" customHeight="false" outlineLevel="0" collapsed="false">
      <c r="A14" s="24" t="s">
        <v>56</v>
      </c>
      <c r="B14" s="24" t="s">
        <v>153</v>
      </c>
      <c r="C14" s="25" t="n">
        <v>6250000</v>
      </c>
      <c r="D14" s="25"/>
      <c r="E14" s="25"/>
      <c r="F14" s="25"/>
    </row>
    <row r="15" customFormat="false" ht="12.75" hidden="false" customHeight="false" outlineLevel="0" collapsed="false">
      <c r="A15" s="24" t="s">
        <v>56</v>
      </c>
      <c r="B15" s="24" t="s">
        <v>154</v>
      </c>
      <c r="C15" s="25"/>
      <c r="D15" s="25" t="n">
        <v>5750000</v>
      </c>
      <c r="E15" s="25"/>
      <c r="F15" s="25"/>
    </row>
    <row r="16" customFormat="false" ht="12.75" hidden="false" customHeight="false" outlineLevel="0" collapsed="false">
      <c r="A16" s="24" t="s">
        <v>12</v>
      </c>
      <c r="B16" s="24" t="s">
        <v>155</v>
      </c>
      <c r="C16" s="25"/>
      <c r="D16" s="25" t="n">
        <v>5500000</v>
      </c>
      <c r="E16" s="25"/>
      <c r="F16" s="25"/>
    </row>
    <row r="17" customFormat="false" ht="12.75" hidden="false" customHeight="false" outlineLevel="0" collapsed="false">
      <c r="A17" s="24" t="s">
        <v>12</v>
      </c>
      <c r="B17" s="24" t="s">
        <v>156</v>
      </c>
      <c r="C17" s="25"/>
      <c r="D17" s="25" t="n">
        <v>4800000</v>
      </c>
      <c r="E17" s="25"/>
      <c r="F17" s="25"/>
    </row>
    <row r="18" customFormat="false" ht="12.75" hidden="false" customHeight="false" outlineLevel="0" collapsed="false">
      <c r="A18" s="24" t="s">
        <v>12</v>
      </c>
      <c r="B18" s="24" t="s">
        <v>157</v>
      </c>
      <c r="C18" s="25" t="n">
        <v>3500000</v>
      </c>
      <c r="D18" s="25"/>
      <c r="E18" s="25"/>
      <c r="F18" s="25"/>
    </row>
    <row r="19" customFormat="false" ht="12.75" hidden="false" customHeight="false" outlineLevel="0" collapsed="false">
      <c r="A19" s="24" t="s">
        <v>12</v>
      </c>
      <c r="B19" s="24" t="s">
        <v>35</v>
      </c>
      <c r="C19" s="25" t="n">
        <v>3500000</v>
      </c>
      <c r="D19" s="25"/>
      <c r="E19" s="25"/>
      <c r="F19" s="25"/>
    </row>
    <row r="20" customFormat="false" ht="12.75" hidden="false" customHeight="false" outlineLevel="0" collapsed="false">
      <c r="A20" s="24" t="s">
        <v>12</v>
      </c>
      <c r="B20" s="24" t="s">
        <v>158</v>
      </c>
      <c r="C20" s="25"/>
      <c r="D20" s="25" t="n">
        <v>3500000</v>
      </c>
      <c r="E20" s="25"/>
      <c r="F20" s="25"/>
    </row>
    <row r="21" customFormat="false" ht="12.75" hidden="false" customHeight="false" outlineLevel="0" collapsed="false">
      <c r="A21" s="24" t="s">
        <v>56</v>
      </c>
      <c r="B21" s="24" t="s">
        <v>58</v>
      </c>
      <c r="C21" s="25" t="n">
        <v>3000000</v>
      </c>
      <c r="D21" s="25"/>
      <c r="E21" s="25"/>
      <c r="F21" s="25"/>
    </row>
    <row r="22" customFormat="false" ht="12.75" hidden="false" customHeight="false" outlineLevel="0" collapsed="false">
      <c r="A22" s="24" t="s">
        <v>56</v>
      </c>
      <c r="B22" s="24" t="s">
        <v>159</v>
      </c>
      <c r="C22" s="25"/>
      <c r="D22" s="25" t="n">
        <v>3000000</v>
      </c>
      <c r="E22" s="25"/>
      <c r="F22" s="25"/>
    </row>
    <row r="23" customFormat="false" ht="12.75" hidden="false" customHeight="false" outlineLevel="0" collapsed="false">
      <c r="A23" s="24" t="s">
        <v>12</v>
      </c>
      <c r="B23" s="24" t="s">
        <v>77</v>
      </c>
      <c r="C23" s="25" t="n">
        <v>2800000</v>
      </c>
      <c r="D23" s="25"/>
      <c r="E23" s="25"/>
      <c r="F23" s="25"/>
    </row>
    <row r="24" customFormat="false" ht="12.75" hidden="false" customHeight="false" outlineLevel="0" collapsed="false">
      <c r="A24" s="24" t="s">
        <v>12</v>
      </c>
      <c r="B24" s="24" t="s">
        <v>160</v>
      </c>
      <c r="C24" s="25"/>
      <c r="D24" s="25" t="n">
        <v>2500000</v>
      </c>
      <c r="E24" s="25"/>
      <c r="F24" s="25"/>
    </row>
    <row r="25" customFormat="false" ht="12.75" hidden="false" customHeight="false" outlineLevel="0" collapsed="false">
      <c r="A25" s="24" t="s">
        <v>12</v>
      </c>
      <c r="B25" s="24" t="s">
        <v>161</v>
      </c>
      <c r="C25" s="25"/>
      <c r="D25" s="25" t="n">
        <v>2500000</v>
      </c>
      <c r="E25" s="25"/>
      <c r="F25" s="25"/>
    </row>
    <row r="26" customFormat="false" ht="12.75" hidden="false" customHeight="false" outlineLevel="0" collapsed="false">
      <c r="A26" s="24" t="s">
        <v>56</v>
      </c>
      <c r="B26" s="24" t="s">
        <v>23</v>
      </c>
      <c r="C26" s="25" t="n">
        <v>2500000</v>
      </c>
      <c r="D26" s="25"/>
      <c r="E26" s="25"/>
      <c r="F26" s="25"/>
    </row>
    <row r="27" customFormat="false" ht="12.75" hidden="false" customHeight="false" outlineLevel="0" collapsed="false">
      <c r="A27" s="24" t="s">
        <v>56</v>
      </c>
      <c r="B27" s="24" t="s">
        <v>162</v>
      </c>
      <c r="C27" s="25"/>
      <c r="D27" s="25" t="n">
        <v>2000000</v>
      </c>
      <c r="E27" s="25"/>
      <c r="F27" s="25"/>
    </row>
    <row r="28" customFormat="false" ht="12.75" hidden="false" customHeight="false" outlineLevel="0" collapsed="false">
      <c r="A28" s="24" t="s">
        <v>12</v>
      </c>
      <c r="B28" s="24" t="s">
        <v>163</v>
      </c>
      <c r="C28" s="25"/>
      <c r="D28" s="25" t="n">
        <v>2000000</v>
      </c>
      <c r="E28" s="25"/>
      <c r="F28" s="25"/>
    </row>
    <row r="29" customFormat="false" ht="12.75" hidden="false" customHeight="false" outlineLevel="0" collapsed="false">
      <c r="A29" s="24" t="s">
        <v>12</v>
      </c>
      <c r="B29" s="24" t="s">
        <v>164</v>
      </c>
      <c r="C29" s="25"/>
      <c r="D29" s="25" t="n">
        <v>2000000</v>
      </c>
      <c r="E29" s="25"/>
      <c r="F29" s="25"/>
    </row>
    <row r="30" customFormat="false" ht="12.75" hidden="false" customHeight="false" outlineLevel="0" collapsed="false">
      <c r="A30" s="24" t="s">
        <v>12</v>
      </c>
      <c r="B30" s="24" t="s">
        <v>165</v>
      </c>
      <c r="C30" s="25" t="n">
        <v>1750000</v>
      </c>
      <c r="D30" s="25"/>
      <c r="E30" s="25"/>
      <c r="F30" s="25"/>
    </row>
    <row r="31" customFormat="false" ht="12.75" hidden="false" customHeight="false" outlineLevel="0" collapsed="false">
      <c r="A31" s="24" t="s">
        <v>12</v>
      </c>
      <c r="B31" s="24" t="s">
        <v>166</v>
      </c>
      <c r="C31" s="25" t="n">
        <v>1500000</v>
      </c>
      <c r="D31" s="25"/>
      <c r="E31" s="25"/>
      <c r="F31" s="25"/>
    </row>
    <row r="32" customFormat="false" ht="12.75" hidden="false" customHeight="false" outlineLevel="0" collapsed="false">
      <c r="A32" s="24" t="s">
        <v>12</v>
      </c>
      <c r="B32" s="24" t="s">
        <v>167</v>
      </c>
      <c r="C32" s="25" t="n">
        <v>1500000</v>
      </c>
      <c r="D32" s="25"/>
      <c r="E32" s="25"/>
      <c r="F32" s="25"/>
    </row>
    <row r="33" customFormat="false" ht="12.75" hidden="false" customHeight="false" outlineLevel="0" collapsed="false">
      <c r="A33" s="24" t="s">
        <v>12</v>
      </c>
      <c r="B33" s="24" t="s">
        <v>168</v>
      </c>
      <c r="C33" s="25"/>
      <c r="D33" s="25" t="n">
        <v>1300000</v>
      </c>
      <c r="E33" s="25"/>
      <c r="F33" s="25"/>
    </row>
    <row r="34" customFormat="false" ht="12.75" hidden="false" customHeight="false" outlineLevel="0" collapsed="false">
      <c r="A34" s="24" t="s">
        <v>12</v>
      </c>
      <c r="B34" s="24" t="s">
        <v>169</v>
      </c>
      <c r="C34" s="25" t="n">
        <v>1250000</v>
      </c>
      <c r="D34" s="25"/>
      <c r="E34" s="25"/>
      <c r="F34" s="25"/>
    </row>
    <row r="35" customFormat="false" ht="12.75" hidden="false" customHeight="false" outlineLevel="0" collapsed="false">
      <c r="A35" s="24" t="s">
        <v>12</v>
      </c>
      <c r="B35" s="24" t="s">
        <v>170</v>
      </c>
      <c r="C35" s="25"/>
      <c r="D35" s="25" t="n">
        <v>1250000</v>
      </c>
      <c r="E35" s="25"/>
      <c r="F35" s="25"/>
    </row>
    <row r="36" customFormat="false" ht="12.75" hidden="false" customHeight="false" outlineLevel="0" collapsed="false">
      <c r="A36" s="24" t="s">
        <v>12</v>
      </c>
      <c r="B36" s="24" t="s">
        <v>171</v>
      </c>
      <c r="C36" s="25"/>
      <c r="D36" s="25" t="n">
        <v>1000000</v>
      </c>
      <c r="E36" s="25"/>
      <c r="F36" s="25"/>
    </row>
    <row r="37" customFormat="false" ht="12.75" hidden="false" customHeight="false" outlineLevel="0" collapsed="false">
      <c r="A37" s="24" t="s">
        <v>47</v>
      </c>
      <c r="B37" s="24" t="s">
        <v>49</v>
      </c>
      <c r="C37" s="25"/>
      <c r="D37" s="25" t="n">
        <v>1000000</v>
      </c>
      <c r="E37" s="25"/>
      <c r="F37" s="25"/>
    </row>
    <row r="38" customFormat="false" ht="12.75" hidden="false" customHeight="false" outlineLevel="0" collapsed="false">
      <c r="A38" s="24" t="s">
        <v>12</v>
      </c>
      <c r="B38" s="24" t="s">
        <v>172</v>
      </c>
      <c r="C38" s="25"/>
      <c r="D38" s="25" t="n">
        <v>1000000</v>
      </c>
      <c r="E38" s="25"/>
      <c r="F38" s="25"/>
    </row>
    <row r="39" customFormat="false" ht="12.75" hidden="false" customHeight="false" outlineLevel="0" collapsed="false">
      <c r="A39" s="24" t="s">
        <v>12</v>
      </c>
      <c r="B39" s="24" t="s">
        <v>173</v>
      </c>
      <c r="C39" s="25" t="n">
        <v>1000000</v>
      </c>
      <c r="D39" s="25"/>
      <c r="E39" s="25"/>
      <c r="F39" s="25"/>
    </row>
    <row r="40" customFormat="false" ht="12.75" hidden="false" customHeight="false" outlineLevel="0" collapsed="false">
      <c r="A40" s="24" t="s">
        <v>12</v>
      </c>
      <c r="B40" s="24" t="s">
        <v>174</v>
      </c>
      <c r="C40" s="25"/>
      <c r="D40" s="25" t="n">
        <v>1000000</v>
      </c>
      <c r="E40" s="25"/>
      <c r="F40" s="25"/>
    </row>
    <row r="41" customFormat="false" ht="12.75" hidden="false" customHeight="false" outlineLevel="0" collapsed="false">
      <c r="A41" s="24" t="s">
        <v>175</v>
      </c>
      <c r="B41" s="24" t="s">
        <v>176</v>
      </c>
      <c r="C41" s="25" t="n">
        <f aca="false">500000+500000+500000</f>
        <v>1500000</v>
      </c>
      <c r="D41" s="25" t="n">
        <f aca="false">750000+700000+700000+500000+500000+500000+400000+300000</f>
        <v>4350000</v>
      </c>
      <c r="E41" s="25"/>
      <c r="F41" s="25"/>
    </row>
    <row r="42" customFormat="false" ht="12.75" hidden="false" customHeight="false" outlineLevel="0" collapsed="false">
      <c r="A42" s="24" t="s">
        <v>56</v>
      </c>
      <c r="B42" s="24" t="s">
        <v>38</v>
      </c>
      <c r="C42" s="25"/>
      <c r="D42" s="24"/>
      <c r="E42" s="25"/>
      <c r="F42" s="25" t="n">
        <v>92500000</v>
      </c>
    </row>
    <row r="43" customFormat="false" ht="12.75" hidden="false" customHeight="false" outlineLevel="0" collapsed="false">
      <c r="A43" s="24" t="s">
        <v>12</v>
      </c>
      <c r="B43" s="24" t="s">
        <v>19</v>
      </c>
      <c r="C43" s="25"/>
      <c r="D43" s="24"/>
      <c r="E43" s="25"/>
      <c r="F43" s="25" t="n">
        <v>61000000</v>
      </c>
    </row>
    <row r="44" customFormat="false" ht="12.75" hidden="false" customHeight="false" outlineLevel="0" collapsed="false">
      <c r="A44" s="24" t="s">
        <v>56</v>
      </c>
      <c r="B44" s="24" t="s">
        <v>16</v>
      </c>
      <c r="C44" s="25"/>
      <c r="D44" s="24"/>
      <c r="E44" s="25"/>
      <c r="F44" s="25" t="n">
        <v>59000000</v>
      </c>
    </row>
    <row r="45" customFormat="false" ht="12.75" hidden="false" customHeight="false" outlineLevel="0" collapsed="false">
      <c r="A45" s="24" t="s">
        <v>12</v>
      </c>
      <c r="B45" s="24" t="s">
        <v>20</v>
      </c>
      <c r="C45" s="24"/>
      <c r="D45" s="25"/>
      <c r="E45" s="25" t="n">
        <f aca="false">52000000-33500000</f>
        <v>18500000</v>
      </c>
      <c r="F45" s="25"/>
    </row>
    <row r="46" customFormat="false" ht="12.75" hidden="false" customHeight="false" outlineLevel="0" collapsed="false">
      <c r="A46" s="24" t="s">
        <v>12</v>
      </c>
      <c r="B46" s="24" t="s">
        <v>16</v>
      </c>
      <c r="C46" s="25"/>
      <c r="D46" s="24"/>
      <c r="E46" s="25"/>
      <c r="F46" s="25" t="n">
        <v>50600000</v>
      </c>
    </row>
    <row r="47" customFormat="false" ht="12.75" hidden="false" customHeight="false" outlineLevel="0" collapsed="false">
      <c r="A47" s="24" t="s">
        <v>12</v>
      </c>
      <c r="B47" s="24" t="s">
        <v>177</v>
      </c>
      <c r="C47" s="25"/>
      <c r="D47" s="25"/>
      <c r="E47" s="25" t="n">
        <v>2000000</v>
      </c>
      <c r="F47" s="25"/>
    </row>
    <row r="48" customFormat="false" ht="12.75" hidden="false" customHeight="false" outlineLevel="0" collapsed="false">
      <c r="A48" s="24" t="s">
        <v>12</v>
      </c>
      <c r="B48" s="24" t="s">
        <v>178</v>
      </c>
      <c r="C48" s="25"/>
      <c r="D48" s="25"/>
      <c r="E48" s="25"/>
      <c r="F48" s="25" t="n">
        <v>18500000</v>
      </c>
    </row>
    <row r="49" customFormat="false" ht="12.75" hidden="false" customHeight="false" outlineLevel="0" collapsed="false">
      <c r="A49" s="24" t="s">
        <v>47</v>
      </c>
      <c r="B49" s="24" t="s">
        <v>179</v>
      </c>
      <c r="C49" s="25"/>
      <c r="D49" s="25"/>
      <c r="E49" s="25"/>
      <c r="F49" s="25" t="n">
        <v>15500000</v>
      </c>
    </row>
    <row r="50" customFormat="false" ht="12.75" hidden="false" customHeight="false" outlineLevel="0" collapsed="false">
      <c r="A50" s="24" t="s">
        <v>56</v>
      </c>
      <c r="B50" s="24" t="s">
        <v>180</v>
      </c>
      <c r="C50" s="25"/>
      <c r="D50" s="25"/>
      <c r="E50" s="25"/>
      <c r="F50" s="25" t="n">
        <v>11250000</v>
      </c>
    </row>
    <row r="51" customFormat="false" ht="12.75" hidden="false" customHeight="false" outlineLevel="0" collapsed="false">
      <c r="A51" s="24" t="s">
        <v>12</v>
      </c>
      <c r="B51" s="24" t="s">
        <v>18</v>
      </c>
      <c r="C51" s="25"/>
      <c r="D51" s="25"/>
      <c r="E51" s="25" t="n">
        <v>11250000</v>
      </c>
      <c r="F51" s="25"/>
    </row>
    <row r="52" customFormat="false" ht="12.75" hidden="false" customHeight="false" outlineLevel="0" collapsed="false">
      <c r="A52" s="24" t="s">
        <v>12</v>
      </c>
      <c r="B52" s="24" t="s">
        <v>181</v>
      </c>
      <c r="C52" s="25"/>
      <c r="D52" s="25"/>
      <c r="E52" s="25"/>
      <c r="F52" s="25" t="n">
        <v>8600000</v>
      </c>
    </row>
    <row r="53" customFormat="false" ht="12.75" hidden="false" customHeight="false" outlineLevel="0" collapsed="false">
      <c r="A53" s="24" t="s">
        <v>12</v>
      </c>
      <c r="B53" s="24" t="s">
        <v>182</v>
      </c>
      <c r="C53" s="25"/>
      <c r="D53" s="25"/>
      <c r="E53" s="25" t="n">
        <v>6750000</v>
      </c>
      <c r="F53" s="25"/>
    </row>
    <row r="54" customFormat="false" ht="12.75" hidden="false" customHeight="false" outlineLevel="0" collapsed="false">
      <c r="A54" s="24" t="s">
        <v>12</v>
      </c>
      <c r="B54" s="24" t="s">
        <v>183</v>
      </c>
      <c r="C54" s="25"/>
      <c r="D54" s="25"/>
      <c r="E54" s="25" t="n">
        <v>6500000</v>
      </c>
      <c r="F54" s="25"/>
    </row>
    <row r="55" customFormat="false" ht="12.75" hidden="false" customHeight="false" outlineLevel="0" collapsed="false">
      <c r="A55" s="24" t="s">
        <v>47</v>
      </c>
      <c r="B55" s="24" t="s">
        <v>184</v>
      </c>
      <c r="C55" s="25"/>
      <c r="D55" s="25"/>
      <c r="E55" s="25"/>
      <c r="F55" s="25" t="n">
        <v>2750000</v>
      </c>
    </row>
    <row r="56" customFormat="false" ht="12.75" hidden="false" customHeight="false" outlineLevel="0" collapsed="false">
      <c r="A56" s="24" t="s">
        <v>12</v>
      </c>
      <c r="B56" s="24" t="s">
        <v>17</v>
      </c>
      <c r="C56" s="25"/>
      <c r="D56" s="25"/>
      <c r="E56" s="25" t="n">
        <v>2000000</v>
      </c>
      <c r="F56" s="25"/>
    </row>
    <row r="57" customFormat="false" ht="12.75" hidden="false" customHeight="false" outlineLevel="0" collapsed="false">
      <c r="A57" s="24" t="s">
        <v>47</v>
      </c>
      <c r="B57" s="24" t="s">
        <v>43</v>
      </c>
      <c r="C57" s="25"/>
      <c r="D57" s="25"/>
      <c r="E57" s="25" t="n">
        <v>2000000</v>
      </c>
      <c r="F57" s="25"/>
    </row>
    <row r="58" customFormat="false" ht="12.75" hidden="false" customHeight="false" outlineLevel="0" collapsed="false">
      <c r="A58" s="24" t="s">
        <v>56</v>
      </c>
      <c r="B58" s="24" t="s">
        <v>185</v>
      </c>
      <c r="C58" s="25"/>
      <c r="D58" s="25"/>
      <c r="E58" s="25"/>
      <c r="F58" s="25" t="n">
        <v>1500000</v>
      </c>
    </row>
    <row r="59" customFormat="false" ht="12.75" hidden="false" customHeight="false" outlineLevel="0" collapsed="false">
      <c r="A59" s="24" t="s">
        <v>12</v>
      </c>
      <c r="B59" s="24" t="s">
        <v>186</v>
      </c>
      <c r="C59" s="25"/>
      <c r="D59" s="25"/>
      <c r="E59" s="25"/>
      <c r="F59" s="25" t="n">
        <v>1500000</v>
      </c>
    </row>
    <row r="60" customFormat="false" ht="12.75" hidden="false" customHeight="false" outlineLevel="0" collapsed="false">
      <c r="A60" s="24" t="s">
        <v>47</v>
      </c>
      <c r="B60" s="24" t="s">
        <v>187</v>
      </c>
      <c r="C60" s="25"/>
      <c r="D60" s="25"/>
      <c r="E60" s="25"/>
      <c r="F60" s="25" t="n">
        <v>1250000</v>
      </c>
    </row>
    <row r="61" customFormat="false" ht="12.75" hidden="false" customHeight="false" outlineLevel="0" collapsed="false">
      <c r="A61" s="24" t="s">
        <v>12</v>
      </c>
      <c r="B61" s="24" t="s">
        <v>188</v>
      </c>
      <c r="C61" s="25"/>
      <c r="D61" s="25"/>
      <c r="E61" s="25" t="n">
        <v>1250000</v>
      </c>
      <c r="F61" s="25"/>
    </row>
    <row r="62" customFormat="false" ht="12.75" hidden="false" customHeight="false" outlineLevel="0" collapsed="false">
      <c r="A62" s="24" t="s">
        <v>12</v>
      </c>
      <c r="B62" s="24" t="s">
        <v>189</v>
      </c>
      <c r="C62" s="25"/>
      <c r="D62" s="25"/>
      <c r="E62" s="25" t="n">
        <v>1250000</v>
      </c>
      <c r="F62" s="25"/>
    </row>
    <row r="63" customFormat="false" ht="12.75" hidden="false" customHeight="false" outlineLevel="0" collapsed="false">
      <c r="A63" s="24" t="s">
        <v>56</v>
      </c>
      <c r="B63" s="24" t="s">
        <v>39</v>
      </c>
      <c r="C63" s="25"/>
      <c r="D63" s="25"/>
      <c r="E63" s="25" t="n">
        <v>1250000</v>
      </c>
      <c r="F63" s="25"/>
    </row>
    <row r="64" customFormat="false" ht="12.75" hidden="false" customHeight="false" outlineLevel="0" collapsed="false">
      <c r="A64" s="24" t="s">
        <v>12</v>
      </c>
      <c r="B64" s="24" t="s">
        <v>190</v>
      </c>
      <c r="C64" s="25"/>
      <c r="D64" s="25"/>
      <c r="E64" s="25"/>
      <c r="F64" s="25" t="n">
        <v>1000000</v>
      </c>
    </row>
    <row r="65" customFormat="false" ht="12.75" hidden="false" customHeight="false" outlineLevel="0" collapsed="false">
      <c r="A65" s="24" t="s">
        <v>47</v>
      </c>
      <c r="B65" s="24" t="s">
        <v>23</v>
      </c>
      <c r="C65" s="25"/>
      <c r="D65" s="25"/>
      <c r="E65" s="25"/>
      <c r="F65" s="25" t="n">
        <v>1000000</v>
      </c>
    </row>
    <row r="66" customFormat="false" ht="12.75" hidden="false" customHeight="false" outlineLevel="0" collapsed="false">
      <c r="A66" s="24" t="s">
        <v>175</v>
      </c>
      <c r="B66" s="24" t="s">
        <v>191</v>
      </c>
      <c r="C66" s="25"/>
      <c r="D66" s="25"/>
      <c r="E66" s="25"/>
      <c r="F66" s="25"/>
    </row>
    <row r="67" customFormat="false" ht="12.75" hidden="false" customHeight="false" outlineLevel="0" collapsed="false">
      <c r="A67" s="24"/>
      <c r="B67" s="24"/>
      <c r="C67" s="28"/>
      <c r="D67" s="28"/>
      <c r="E67" s="28"/>
      <c r="F67" s="28"/>
    </row>
    <row r="68" customFormat="false" ht="13.5" hidden="false" customHeight="false" outlineLevel="0" collapsed="false">
      <c r="B68" s="21" t="s">
        <v>143</v>
      </c>
      <c r="C68" s="22" t="n">
        <f aca="false">SUM(C3:C67)</f>
        <v>180321383</v>
      </c>
      <c r="D68" s="22" t="n">
        <f aca="false">SUM(D3:D67)</f>
        <v>74609025</v>
      </c>
      <c r="E68" s="22" t="n">
        <f aca="false">SUM(E3:E67)</f>
        <v>73000000</v>
      </c>
      <c r="F68" s="22" t="n">
        <f aca="false">SUM(F3:F67)</f>
        <v>327050000</v>
      </c>
    </row>
    <row r="69" customFormat="false" ht="13.5" hidden="false" customHeight="false" outlineLevel="0" collapsed="false">
      <c r="C69" s="11"/>
      <c r="D69" s="11"/>
      <c r="E69" s="11"/>
      <c r="F69" s="11"/>
    </row>
    <row r="70" customFormat="false" ht="12.75" hidden="false" customHeight="false" outlineLevel="0" collapsed="false">
      <c r="C70" s="11"/>
      <c r="D70" s="11"/>
      <c r="E70" s="11"/>
      <c r="F70" s="11"/>
    </row>
    <row r="71" customFormat="false" ht="12.75" hidden="false" customHeight="false" outlineLevel="0" collapsed="false">
      <c r="C71" s="11"/>
      <c r="D71" s="11"/>
      <c r="E71" s="11"/>
      <c r="F71" s="11"/>
    </row>
    <row r="72" customFormat="false" ht="12.75" hidden="false" customHeight="false" outlineLevel="0" collapsed="false">
      <c r="C72" s="11"/>
      <c r="D72" s="11"/>
      <c r="E72" s="11"/>
      <c r="F72" s="11"/>
    </row>
    <row r="73" customFormat="false" ht="12.75" hidden="false" customHeight="false" outlineLevel="0" collapsed="false">
      <c r="C73" s="11"/>
      <c r="D73" s="11"/>
      <c r="E73" s="11"/>
      <c r="F73" s="11"/>
    </row>
    <row r="74" customFormat="false" ht="12.75" hidden="false" customHeight="false" outlineLevel="0" collapsed="false">
      <c r="C74" s="11"/>
      <c r="D74" s="11"/>
      <c r="E74" s="11"/>
      <c r="F74" s="11"/>
    </row>
    <row r="75" customFormat="false" ht="12.75" hidden="false" customHeight="false" outlineLevel="0" collapsed="false">
      <c r="C75" s="11"/>
      <c r="D75" s="11"/>
      <c r="E75" s="11"/>
      <c r="F75" s="11"/>
    </row>
    <row r="76" customFormat="false" ht="12.75" hidden="false" customHeight="false" outlineLevel="0" collapsed="false">
      <c r="C76" s="11"/>
      <c r="D76" s="11"/>
      <c r="E76" s="11"/>
      <c r="F76" s="11"/>
    </row>
    <row r="77" customFormat="false" ht="12.75" hidden="false" customHeight="false" outlineLevel="0" collapsed="false">
      <c r="C77" s="11"/>
      <c r="D77" s="11"/>
      <c r="E77" s="11"/>
      <c r="F77" s="11"/>
    </row>
    <row r="78" customFormat="false" ht="12.75" hidden="false" customHeight="false" outlineLevel="0" collapsed="false">
      <c r="C78" s="11"/>
      <c r="D78" s="11"/>
      <c r="E78" s="11"/>
      <c r="F78" s="11"/>
    </row>
    <row r="79" customFormat="false" ht="12.75" hidden="false" customHeight="false" outlineLevel="0" collapsed="false">
      <c r="C79" s="11"/>
      <c r="D79" s="11"/>
      <c r="E79" s="11"/>
      <c r="F79" s="11"/>
    </row>
    <row r="80" customFormat="false" ht="12.75" hidden="false" customHeight="false" outlineLevel="0" collapsed="false">
      <c r="C80" s="11"/>
      <c r="D80" s="11"/>
      <c r="E80" s="11"/>
      <c r="F80" s="11"/>
    </row>
    <row r="81" customFormat="false" ht="12.75" hidden="false" customHeight="false" outlineLevel="0" collapsed="false">
      <c r="C81" s="11"/>
      <c r="D81" s="11"/>
      <c r="E81" s="11"/>
      <c r="F81" s="11"/>
    </row>
    <row r="82" customFormat="false" ht="12.75" hidden="false" customHeight="false" outlineLevel="0" collapsed="false">
      <c r="C82" s="11"/>
      <c r="D82" s="11"/>
      <c r="E82" s="11"/>
      <c r="F82" s="11"/>
    </row>
    <row r="83" customFormat="false" ht="12.75" hidden="false" customHeight="false" outlineLevel="0" collapsed="false">
      <c r="C83" s="11"/>
      <c r="D83" s="11"/>
      <c r="E83" s="11"/>
      <c r="F83" s="11"/>
    </row>
    <row r="84" customFormat="false" ht="12.75" hidden="false" customHeight="false" outlineLevel="0" collapsed="false">
      <c r="C84" s="11"/>
      <c r="D84" s="11"/>
      <c r="E84" s="11"/>
      <c r="F84" s="11"/>
    </row>
    <row r="85" customFormat="false" ht="12.75" hidden="false" customHeight="false" outlineLevel="0" collapsed="false">
      <c r="C85" s="11"/>
      <c r="D85" s="11"/>
      <c r="E85" s="11"/>
      <c r="F85" s="11"/>
    </row>
    <row r="86" customFormat="false" ht="12.75" hidden="false" customHeight="false" outlineLevel="0" collapsed="false">
      <c r="C86" s="11"/>
      <c r="D86" s="11"/>
      <c r="E86" s="11"/>
      <c r="F86" s="11"/>
    </row>
    <row r="87" customFormat="false" ht="12.75" hidden="false" customHeight="false" outlineLevel="0" collapsed="false">
      <c r="C87" s="11"/>
      <c r="D87" s="11"/>
      <c r="E87" s="11"/>
      <c r="F87" s="11"/>
    </row>
    <row r="88" customFormat="false" ht="12.75" hidden="false" customHeight="false" outlineLevel="0" collapsed="false">
      <c r="C88" s="11"/>
      <c r="D88" s="11"/>
      <c r="E88" s="11"/>
      <c r="F88" s="11"/>
    </row>
    <row r="89" customFormat="false" ht="12.75" hidden="false" customHeight="false" outlineLevel="0" collapsed="false">
      <c r="C89" s="11"/>
      <c r="D89" s="11"/>
      <c r="E89" s="11"/>
      <c r="F89" s="11"/>
    </row>
    <row r="90" customFormat="false" ht="12.75" hidden="false" customHeight="false" outlineLevel="0" collapsed="false">
      <c r="C90" s="11"/>
      <c r="D90" s="11"/>
      <c r="E90" s="11"/>
      <c r="F90" s="11"/>
    </row>
    <row r="91" customFormat="false" ht="12.75" hidden="false" customHeight="false" outlineLevel="0" collapsed="false">
      <c r="C91" s="11"/>
      <c r="D91" s="11"/>
      <c r="E91" s="11"/>
      <c r="F91" s="11"/>
    </row>
    <row r="92" customFormat="false" ht="12.75" hidden="false" customHeight="false" outlineLevel="0" collapsed="false">
      <c r="C92" s="11"/>
      <c r="D92" s="11"/>
      <c r="E92" s="11"/>
      <c r="F92" s="11"/>
    </row>
    <row r="93" customFormat="false" ht="12.75" hidden="false" customHeight="false" outlineLevel="0" collapsed="false">
      <c r="C93" s="11"/>
      <c r="D93" s="11"/>
      <c r="E93" s="11"/>
      <c r="F93" s="11"/>
    </row>
    <row r="94" customFormat="false" ht="12.75" hidden="false" customHeight="false" outlineLevel="0" collapsed="false">
      <c r="C94" s="11"/>
      <c r="D94" s="11"/>
      <c r="E94" s="11"/>
      <c r="F94" s="11"/>
    </row>
    <row r="95" customFormat="false" ht="12.75" hidden="false" customHeight="false" outlineLevel="0" collapsed="false">
      <c r="C95" s="11"/>
      <c r="D95" s="11"/>
      <c r="E95" s="11"/>
      <c r="F95" s="11"/>
    </row>
    <row r="96" customFormat="false" ht="12.75" hidden="false" customHeight="false" outlineLevel="0" collapsed="false">
      <c r="C96" s="11"/>
      <c r="D96" s="11"/>
      <c r="E96" s="11"/>
      <c r="F96" s="11"/>
    </row>
    <row r="97" customFormat="false" ht="12.75" hidden="false" customHeight="false" outlineLevel="0" collapsed="false">
      <c r="F97" s="11"/>
    </row>
    <row r="98" customFormat="false" ht="12.75" hidden="false" customHeight="false" outlineLevel="0" collapsed="false">
      <c r="F98" s="11"/>
    </row>
    <row r="99" customFormat="false" ht="12.75" hidden="false" customHeight="false" outlineLevel="0" collapsed="false">
      <c r="F99" s="11"/>
    </row>
    <row r="100" customFormat="false" ht="12.75" hidden="false" customHeight="false" outlineLevel="0" collapsed="false">
      <c r="F100" s="11"/>
    </row>
    <row r="101" customFormat="false" ht="12.75" hidden="false" customHeight="false" outlineLevel="0" collapsed="false">
      <c r="F101" s="11"/>
    </row>
    <row r="102" customFormat="false" ht="12.75" hidden="false" customHeight="false" outlineLevel="0" collapsed="false">
      <c r="F102" s="11"/>
    </row>
    <row r="103" customFormat="false" ht="12.75" hidden="false" customHeight="false" outlineLevel="0" collapsed="false">
      <c r="F103" s="11"/>
    </row>
    <row r="104" customFormat="false" ht="12.75" hidden="false" customHeight="false" outlineLevel="0" collapsed="false">
      <c r="F104" s="11"/>
    </row>
    <row r="105" customFormat="false" ht="12.75" hidden="false" customHeight="false" outlineLevel="0" collapsed="false">
      <c r="F105" s="11"/>
    </row>
    <row r="106" customFormat="false" ht="12.75" hidden="false" customHeight="false" outlineLevel="0" collapsed="false">
      <c r="F106" s="11"/>
    </row>
    <row r="107" customFormat="false" ht="12.75" hidden="false" customHeight="false" outlineLevel="0" collapsed="false">
      <c r="F107" s="11"/>
    </row>
    <row r="108" customFormat="false" ht="12.75" hidden="false" customHeight="false" outlineLevel="0" collapsed="false">
      <c r="F108" s="11"/>
    </row>
    <row r="109" customFormat="false" ht="12.75" hidden="false" customHeight="false" outlineLevel="0" collapsed="false">
      <c r="F109" s="11"/>
    </row>
    <row r="110" customFormat="false" ht="12.75" hidden="false" customHeight="false" outlineLevel="0" collapsed="false">
      <c r="F110" s="11"/>
    </row>
    <row r="111" customFormat="false" ht="12.75" hidden="false" customHeight="false" outlineLevel="0" collapsed="false">
      <c r="F111" s="11"/>
    </row>
    <row r="112" customFormat="false" ht="12.75" hidden="false" customHeight="false" outlineLevel="0" collapsed="false">
      <c r="F112" s="11"/>
    </row>
    <row r="113" customFormat="false" ht="12.75" hidden="false" customHeight="false" outlineLevel="0" collapsed="false">
      <c r="F113" s="11"/>
    </row>
    <row r="114" customFormat="false" ht="12.75" hidden="false" customHeight="false" outlineLevel="0" collapsed="false">
      <c r="F114" s="11"/>
    </row>
    <row r="115" customFormat="false" ht="12.75" hidden="false" customHeight="false" outlineLevel="0" collapsed="false">
      <c r="F115" s="11"/>
    </row>
    <row r="116" customFormat="false" ht="12.75" hidden="false" customHeight="false" outlineLevel="0" collapsed="false">
      <c r="F116" s="11"/>
    </row>
    <row r="117" customFormat="false" ht="12.75" hidden="false" customHeight="false" outlineLevel="0" collapsed="false">
      <c r="F117" s="11"/>
    </row>
    <row r="118" customFormat="false" ht="12.75" hidden="false" customHeight="false" outlineLevel="0" collapsed="false">
      <c r="F118" s="11"/>
    </row>
  </sheetData>
  <printOptions headings="false" gridLines="false" gridLinesSet="true" horizontalCentered="true" verticalCentered="false"/>
  <pageMargins left="0.15" right="0.15" top="0.540277777777778" bottom="0.3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2001-10-27T10:55:54Z</dcterms:created>
  <dc:creator>mreason</dc:creator>
  <dc:description/>
  <dc:language>en-US</dc:language>
  <cp:lastModifiedBy>mreason</cp:lastModifiedBy>
  <cp:lastPrinted>2001-10-27T22:46:26Z</cp:lastPrinted>
  <dcterms:modified xsi:type="dcterms:W3CDTF">2001-10-27T22:46:38Z</dcterms:modified>
  <cp:revision>0</cp:revision>
  <dc:subject/>
  <dc:title/>
</cp:coreProperties>
</file>