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  <sheet name="Position Details" sheetId="2" state="visible" r:id="rId4"/>
    <sheet name="Sheet1" sheetId="3" state="hidden" r:id="rId5"/>
  </sheets>
  <externalReferences>
    <externalReference r:id="rId6"/>
  </externalReferences>
  <definedNames>
    <definedName function="false" hidden="false" localSheetId="1" name="_xlnm.Print_Area" vbProcedure="false">'Position Details'!$A:$P</definedName>
    <definedName function="false" hidden="false" localSheetId="0" name="_xlnm.Print_Area" vbProcedure="false">Report!$1:$65536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<sst xmlns="http://schemas.openxmlformats.org/spreadsheetml/2006/main" count="162" uniqueCount="54">
  <si>
    <t xml:space="preserve">Portland General Electric Company</t>
  </si>
  <si>
    <t xml:space="preserve">Position Report</t>
  </si>
  <si>
    <t xml:space="preserve">Net Open Position</t>
  </si>
  <si>
    <t xml:space="preserve">ELECTRIC</t>
  </si>
  <si>
    <t xml:space="preserve">GAS</t>
  </si>
  <si>
    <t xml:space="preserve">On -Peak</t>
  </si>
  <si>
    <t xml:space="preserve">Off-Peak</t>
  </si>
  <si>
    <t xml:space="preserve">Total</t>
  </si>
  <si>
    <t xml:space="preserve">Prior</t>
  </si>
  <si>
    <t xml:space="preserve">Weekly</t>
  </si>
  <si>
    <t xml:space="preserve">NW Gas</t>
  </si>
  <si>
    <t xml:space="preserve">RMC Timeframe</t>
  </si>
  <si>
    <t xml:space="preserve">Mwh</t>
  </si>
  <si>
    <t xml:space="preserve">Week</t>
  </si>
  <si>
    <t xml:space="preserve">Change</t>
  </si>
  <si>
    <t xml:space="preserve">MMBtu</t>
  </si>
  <si>
    <t xml:space="preserve">Months 1 - 12</t>
  </si>
  <si>
    <t xml:space="preserve">Months 13-24</t>
  </si>
  <si>
    <t xml:space="preserve">RMC Limits &amp; Violations</t>
  </si>
  <si>
    <t xml:space="preserve">MWh Limit</t>
  </si>
  <si>
    <t xml:space="preserve">Violation</t>
  </si>
  <si>
    <t xml:space="preserve">MMBtu Limit</t>
  </si>
  <si>
    <t xml:space="preserve">3.0 Bcf</t>
  </si>
  <si>
    <t xml:space="preserve">5.0 Bcf</t>
  </si>
  <si>
    <t xml:space="preserve">** Working with Enron to update PGE Value at Risk model</t>
  </si>
  <si>
    <r>
      <rPr>
        <b val="true"/>
        <sz val="14"/>
        <rFont val="Times New Roman"/>
        <family val="1"/>
      </rPr>
      <t xml:space="preserve">Net Open Position </t>
    </r>
    <r>
      <rPr>
        <b val="true"/>
        <sz val="12"/>
        <rFont val="Times New Roman"/>
        <family val="1"/>
      </rPr>
      <t xml:space="preserve">(Assumes PGE Serves all Commercial and Industrial Customers)</t>
    </r>
  </si>
  <si>
    <t xml:space="preserve">(Power in average MW, Gas in MMBtu/day)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</si>
  <si>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</si>
  <si>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</si>
  <si>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</si>
  <si>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</si>
  <si>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</si>
  <si>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</si>
  <si>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</si>
  <si>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</si>
  <si>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</si>
  <si>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</si>
  <si>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</si>
  <si>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</si>
  <si>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Electric NOP</t>
  </si>
  <si>
    <t xml:space="preserve">PGE Limit</t>
  </si>
  <si>
    <t xml:space="preserve">Gas NOP</t>
  </si>
  <si>
    <t xml:space="preserve">Power Position Details</t>
  </si>
  <si>
    <t xml:space="preserve">(Power in average MW)</t>
  </si>
  <si>
    <t xml:space="preserve">Retail Load</t>
  </si>
  <si>
    <t xml:space="preserve">Generation</t>
  </si>
  <si>
    <t xml:space="preserve">Net Purchases/Sales</t>
  </si>
  <si>
    <t xml:space="preserve">NOP</t>
  </si>
  <si>
    <t xml:space="preserve">Plant Deltas*</t>
  </si>
  <si>
    <t xml:space="preserve">Beaver</t>
  </si>
  <si>
    <t xml:space="preserve">Boardman</t>
  </si>
  <si>
    <t xml:space="preserve">Coyote</t>
  </si>
  <si>
    <t xml:space="preserve">*Plant Deltas = Forecasted Generation / Maximum Generating Output of the Plant</t>
  </si>
  <si>
    <t xml:space="preserve">*Forecasted generation includes a forced outage rate and adjustments for planned maintenance schedules.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</si>
</sst>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#,##0_);[RED]\(#,##0\)"/>
    <numFmt numFmtId="166" formatCode="[$-409]#,##0.00_);[RED]\(#,##0.00\)"/>
    <numFmt numFmtId="167" formatCode="\$#,##0;[RED]&quot;-$&quot;#,##0"/>
    <numFmt numFmtId="168" formatCode="\$#,##0.00;[RED]&quot;-$&quot;#,##0.00"/>
    <numFmt numFmtId="169" formatCode="0%"/>
    <numFmt numFmtId="170" formatCode="mmmm\ d&quot;, &quot;yyyy"/>
    <numFmt numFmtId="171" formatCode="_(* #,##0.00_);_(* \(#,##0.00\);_(* \-??_);_(@_)"/>
    <numFmt numFmtId="172" formatCode="_(* #,##0_);_(* \(#,##0\);_(* \-??_);_(@_)"/>
    <numFmt numFmtId="173" formatCode="0.0"/>
    <numFmt numFmtId="174" formatCode="_(\$* #,##0.00_);_(\$* \(#,##0.00\);_(\$* \-??_);_(@_)"/>
    <numFmt numFmtId="175" formatCode="_(\$* #,##0_);_(\$* \(#,##0\);_(\$* \-??_);_(@_)"/>
    <numFmt numFmtId="176" formatCode="\$#,##0"/>
    <numFmt numFmtId="177" formatCode="\$#,##0_);[RED]&quot;($&quot;#,##0\)"/>
    <numFmt numFmtId="178" formatCode="[$-409]#,##0_);\(#,##0\)"/>
    <numFmt numFmtId="179" formatCode="[$-409]mmm\-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u val="single"/>
      <sz val="16"/>
      <name val="Times New Roman"/>
      <family val="1"/>
    </font>
    <font>
      <sz val="10"/>
      <name val="Times New Roman"/>
      <family val="1"/>
    </font>
    <font>
      <b val="true"/>
      <sz val="16"/>
      <name val="Times New Roman"/>
      <family val="1"/>
    </font>
    <font>
      <b val="true"/>
      <u val="single"/>
      <sz val="12"/>
      <name val="Times New Roman"/>
      <family val="1"/>
    </font>
    <font>
      <b val="true"/>
      <sz val="12"/>
      <name val="Times New Roman"/>
      <family val="1"/>
    </font>
    <font>
      <b val="true"/>
      <sz val="26"/>
      <name val="Times New Roman"/>
      <family val="1"/>
    </font>
    <font>
      <b val="true"/>
      <sz val="14"/>
      <name val="Times New Roman"/>
      <family val="1"/>
    </font>
    <font>
      <sz val="14"/>
      <name val="Times New Roman"/>
      <family val="1"/>
    </font>
    <font>
      <b val="true"/>
      <sz val="10"/>
      <color rgb="FF000000"/>
      <name val="Times New Roman"/>
      <family val="1"/>
    </font>
    <font>
      <b val="true"/>
      <i val="true"/>
      <sz val="10"/>
      <color rgb="FF000000"/>
      <name val="Times New Roman"/>
      <family val="1"/>
    </font>
    <font>
      <b val="true"/>
      <sz val="9"/>
      <color rgb="FF000000"/>
      <name val="Times New Roman"/>
      <family val="1"/>
    </font>
    <font>
      <b val="true"/>
      <i val="true"/>
      <sz val="10"/>
      <name val="Times New Roman"/>
      <family val="1"/>
    </font>
    <font>
      <i val="true"/>
      <sz val="12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i val="true"/>
      <sz val="12"/>
      <color rgb="FFFF000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</borders>
  <cellStyleXfs count="4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true" applyAlignment="true" applyProtection="false">
      <alignment horizontal="general" vertical="bottom" textRotation="0" wrapText="false" indent="0" shrinkToFit="false"/>
    </xf>
    <xf numFmtId="166" fontId="0" fillId="0" borderId="0" applyFont="true" applyBorder="true" applyAlignment="true" applyProtection="false">
      <alignment horizontal="general" vertical="bottom" textRotation="0" wrapText="false" indent="0" shrinkToFit="false"/>
    </xf>
    <xf numFmtId="166" fontId="0" fillId="0" borderId="0" applyFont="true" applyBorder="true" applyAlignment="true" applyProtection="false">
      <alignment horizontal="general" vertical="bottom" textRotation="0" wrapText="false" indent="0" shrinkToFit="false"/>
    </xf>
    <xf numFmtId="166" fontId="0" fillId="0" borderId="0" applyFont="true" applyBorder="true" applyAlignment="true" applyProtection="false">
      <alignment horizontal="general" vertical="bottom" textRotation="0" wrapText="false" indent="0" shrinkToFit="false"/>
    </xf>
    <xf numFmtId="166" fontId="0" fillId="0" borderId="0" applyFont="true" applyBorder="true" applyAlignment="true" applyProtection="false">
      <alignment horizontal="general" vertical="bottom" textRotation="0" wrapText="false" indent="0" shrinkToFit="false"/>
    </xf>
    <xf numFmtId="167" fontId="0" fillId="0" borderId="0" applyFont="true" applyBorder="true" applyAlignment="true" applyProtection="false">
      <alignment horizontal="general" vertical="bottom" textRotation="0" wrapText="false" indent="0" shrinkToFit="false"/>
    </xf>
    <xf numFmtId="167" fontId="0" fillId="0" borderId="0" applyFont="true" applyBorder="true" applyAlignment="true" applyProtection="false">
      <alignment horizontal="general" vertical="bottom" textRotation="0" wrapText="false" indent="0" shrinkToFit="false"/>
    </xf>
    <xf numFmtId="167" fontId="0" fillId="0" borderId="0" applyFont="true" applyBorder="true" applyAlignment="true" applyProtection="false">
      <alignment horizontal="general" vertical="bottom" textRotation="0" wrapText="false" indent="0" shrinkToFit="false"/>
    </xf>
    <xf numFmtId="167" fontId="0" fillId="0" borderId="0" applyFont="true" applyBorder="true" applyAlignment="true" applyProtection="false">
      <alignment horizontal="general" vertical="bottom" textRotation="0" wrapText="false" indent="0" shrinkToFit="false"/>
    </xf>
    <xf numFmtId="168" fontId="0" fillId="0" borderId="0" applyFont="true" applyBorder="true" applyAlignment="true" applyProtection="false">
      <alignment horizontal="general" vertical="bottom" textRotation="0" wrapText="false" indent="0" shrinkToFit="false"/>
    </xf>
    <xf numFmtId="168" fontId="0" fillId="0" borderId="0" applyFont="true" applyBorder="true" applyAlignment="true" applyProtection="false">
      <alignment horizontal="general" vertical="bottom" textRotation="0" wrapText="false" indent="0" shrinkToFit="false"/>
    </xf>
    <xf numFmtId="168" fontId="0" fillId="0" borderId="0" applyFont="true" applyBorder="true" applyAlignment="true" applyProtection="false">
      <alignment horizontal="general" vertical="bottom" textRotation="0" wrapText="false" indent="0" shrinkToFit="false"/>
    </xf>
    <xf numFmtId="168" fontId="0" fillId="0" borderId="0" applyFont="true" applyBorder="tru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false">
      <alignment horizontal="general" vertical="bottom" textRotation="0" wrapText="false" indent="0" shrinkToFit="false"/>
    </xf>
    <xf numFmtId="169" fontId="0" fillId="0" borderId="0" applyFont="true" applyBorder="true" applyAlignment="true" applyProtection="false">
      <alignment horizontal="general" vertical="bottom" textRotation="0" wrapText="false" indent="0" shrinkToFit="false"/>
    </xf>
    <xf numFmtId="169" fontId="0" fillId="0" borderId="0" applyFont="true" applyBorder="true" applyAlignment="true" applyProtection="false">
      <alignment horizontal="general" vertical="bottom" textRotation="0" wrapText="false" indent="0" shrinkToFit="false"/>
    </xf>
    <xf numFmtId="169" fontId="0" fillId="0" borderId="0" applyFont="true" applyBorder="true" applyAlignment="true" applyProtection="false">
      <alignment horizontal="general" vertical="bottom" textRotation="0" wrapText="false" indent="0" shrinkToFit="false"/>
    </xf>
  </cellStyleXfs>
  <cellXfs count="1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3" fillId="2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3" fillId="2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2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3" fillId="2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3" fillId="2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2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2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1" fillId="2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1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1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1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1" fillId="2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2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2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2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8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3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11299" xfId="20"/>
    <cellStyle name="Comma [0]_081298" xfId="21"/>
    <cellStyle name="Comma [0]_091298" xfId="22"/>
    <cellStyle name="Comma [0]_9899" xfId="23"/>
    <cellStyle name="Comma_011299" xfId="24"/>
    <cellStyle name="Comma_081298" xfId="25"/>
    <cellStyle name="Comma_091298" xfId="26"/>
    <cellStyle name="Comma_9899" xfId="27"/>
    <cellStyle name="Currency [0]_011299" xfId="28"/>
    <cellStyle name="Currency [0]_081298" xfId="29"/>
    <cellStyle name="Currency [0]_091298" xfId="30"/>
    <cellStyle name="Currency [0]_9899" xfId="31"/>
    <cellStyle name="Currency_011299" xfId="32"/>
    <cellStyle name="Currency_081298" xfId="33"/>
    <cellStyle name="Currency_091298" xfId="34"/>
    <cellStyle name="Currency_9899" xfId="35"/>
    <cellStyle name="Normal_011299" xfId="36"/>
    <cellStyle name="Normal_011299_1" xfId="37"/>
    <cellStyle name="Normal_081298" xfId="38"/>
    <cellStyle name="Normal_091298" xfId="39"/>
    <cellStyle name="Normal_9899" xfId="40"/>
    <cellStyle name="Percent_011299" xfId="41"/>
    <cellStyle name="Percent_081298" xfId="42"/>
    <cellStyle name="Percent_091298" xfId="43"/>
    <cellStyle name="Percent_9899" xfId="4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171720</xdr:rowOff>
    </xdr:from>
    <xdr:to>
      <xdr:col>5</xdr:col>
      <xdr:colOff>10800</xdr:colOff>
      <xdr:row>5</xdr:row>
      <xdr:rowOff>171720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171720"/>
          <a:ext cx="3672360" cy="1714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160920</xdr:colOff>
      <xdr:row>0</xdr:row>
      <xdr:rowOff>171720</xdr:rowOff>
    </xdr:from>
    <xdr:to>
      <xdr:col>3</xdr:col>
      <xdr:colOff>443520</xdr:colOff>
      <xdr:row>5</xdr:row>
      <xdr:rowOff>152640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60920" y="171720"/>
          <a:ext cx="2989440" cy="1695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171720</xdr:rowOff>
    </xdr:from>
    <xdr:to>
      <xdr:col>3</xdr:col>
      <xdr:colOff>876240</xdr:colOff>
      <xdr:row>5</xdr:row>
      <xdr:rowOff>171720</xdr:rowOff>
    </xdr:to>
    <xdr:pic>
      <xdr:nvPicPr>
        <xdr:cNvPr id="2" name="Picture 2" descr=""/>
        <xdr:cNvPicPr/>
      </xdr:nvPicPr>
      <xdr:blipFill>
        <a:blip r:embed="rId2"/>
        <a:stretch/>
      </xdr:blipFill>
      <xdr:spPr>
        <a:xfrm>
          <a:off x="0" y="171720"/>
          <a:ext cx="3583080" cy="1714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osition%20Report%20-%20Meet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Data"/>
      <sheetName val="Positions"/>
    </sheetNames>
    <sheetDataSet>
      <sheetData sheetId="0">
        <row r="5">
          <cell r="F5" t="str">
            <v>As of June 4, 2001</v>
          </cell>
        </row>
        <row r="13">
          <cell r="E13">
            <v>675774.1024</v>
          </cell>
          <cell r="F13">
            <v>237694.1261</v>
          </cell>
          <cell r="G13">
            <v>913468.2285</v>
          </cell>
          <cell r="H13">
            <v>1005327</v>
          </cell>
          <cell r="I13">
            <v>-91858.7715</v>
          </cell>
        </row>
        <row r="13">
          <cell r="K13">
            <v>-4470622.9165</v>
          </cell>
          <cell r="L13">
            <v>-665490</v>
          </cell>
        </row>
        <row r="14">
          <cell r="E14">
            <v>-569835.3552</v>
          </cell>
          <cell r="F14">
            <v>-703472.1547</v>
          </cell>
          <cell r="G14">
            <v>-1273307.5099</v>
          </cell>
          <cell r="H14">
            <v>-1287392</v>
          </cell>
          <cell r="I14">
            <v>14084.4900999996</v>
          </cell>
        </row>
        <row r="14">
          <cell r="K14">
            <v>-19064088.3586</v>
          </cell>
          <cell r="L14">
            <v>-15604457</v>
          </cell>
        </row>
        <row r="19">
          <cell r="H19">
            <v>0</v>
          </cell>
        </row>
        <row r="19">
          <cell r="L19">
            <v>1.4706229165</v>
          </cell>
        </row>
        <row r="20">
          <cell r="H20">
            <v>0</v>
          </cell>
        </row>
        <row r="20">
          <cell r="L20">
            <v>14.0640883586</v>
          </cell>
        </row>
        <row r="64">
          <cell r="J64">
            <v>237.9168</v>
          </cell>
          <cell r="K64">
            <v>221.3219</v>
          </cell>
          <cell r="L64">
            <v>151.5901</v>
          </cell>
          <cell r="M64">
            <v>284.5152</v>
          </cell>
          <cell r="N64">
            <v>260.3934</v>
          </cell>
          <cell r="O64">
            <v>178.5633</v>
          </cell>
        </row>
        <row r="65">
          <cell r="J65">
            <v>300</v>
          </cell>
          <cell r="K65">
            <v>300</v>
          </cell>
          <cell r="L65">
            <v>300</v>
          </cell>
          <cell r="M65">
            <v>300</v>
          </cell>
          <cell r="N65">
            <v>300</v>
          </cell>
          <cell r="O65">
            <v>300</v>
          </cell>
        </row>
        <row r="66"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71">
          <cell r="J71">
            <v>-1975.127</v>
          </cell>
          <cell r="K71">
            <v>-2151.2883</v>
          </cell>
          <cell r="L71">
            <v>-2949.9872</v>
          </cell>
          <cell r="M71">
            <v>-6224.6753</v>
          </cell>
          <cell r="N71">
            <v>-18484.3388</v>
          </cell>
          <cell r="O71">
            <v>-22807.2119</v>
          </cell>
        </row>
        <row r="72">
          <cell r="J72">
            <v>20000</v>
          </cell>
          <cell r="K72">
            <v>20000</v>
          </cell>
          <cell r="L72">
            <v>20000</v>
          </cell>
          <cell r="M72">
            <v>20000</v>
          </cell>
          <cell r="N72">
            <v>20000</v>
          </cell>
          <cell r="O72">
            <v>20000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-2807.2119</v>
          </cell>
        </row>
        <row r="80">
          <cell r="D80">
            <v>-70.4413</v>
          </cell>
          <cell r="E80">
            <v>-110.1799</v>
          </cell>
          <cell r="F80">
            <v>1.5176</v>
          </cell>
          <cell r="G80">
            <v>-157.8457</v>
          </cell>
          <cell r="H80">
            <v>-127.4823</v>
          </cell>
          <cell r="I80">
            <v>367.2945</v>
          </cell>
          <cell r="J80">
            <v>98.348</v>
          </cell>
          <cell r="K80">
            <v>114.1526</v>
          </cell>
          <cell r="L80">
            <v>133.3957</v>
          </cell>
          <cell r="M80">
            <v>64.8306</v>
          </cell>
          <cell r="N80">
            <v>-11.2653</v>
          </cell>
          <cell r="O80">
            <v>-60.1546</v>
          </cell>
        </row>
        <row r="81">
          <cell r="D81">
            <v>300</v>
          </cell>
          <cell r="E81">
            <v>300</v>
          </cell>
          <cell r="F81">
            <v>300</v>
          </cell>
          <cell r="G81">
            <v>500</v>
          </cell>
          <cell r="H81">
            <v>500</v>
          </cell>
          <cell r="I81">
            <v>500</v>
          </cell>
          <cell r="J81">
            <v>400</v>
          </cell>
          <cell r="K81">
            <v>400</v>
          </cell>
          <cell r="L81">
            <v>400</v>
          </cell>
          <cell r="M81">
            <v>400</v>
          </cell>
          <cell r="N81">
            <v>400</v>
          </cell>
          <cell r="O81">
            <v>400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7">
          <cell r="D87">
            <v>-21203.2646</v>
          </cell>
          <cell r="E87">
            <v>-11616.9903</v>
          </cell>
          <cell r="F87">
            <v>-6624.5227</v>
          </cell>
          <cell r="G87">
            <v>-3317.5571</v>
          </cell>
          <cell r="H87">
            <v>-24588.2323</v>
          </cell>
          <cell r="I87">
            <v>-24999.557</v>
          </cell>
          <cell r="J87">
            <v>-8891.1033</v>
          </cell>
          <cell r="K87">
            <v>-26387.2646</v>
          </cell>
          <cell r="L87">
            <v>-27409.157</v>
          </cell>
          <cell r="M87">
            <v>-31854.6194</v>
          </cell>
          <cell r="N87">
            <v>-65455.4237</v>
          </cell>
          <cell r="O87">
            <v>-66876.6839</v>
          </cell>
        </row>
        <row r="88">
          <cell r="D88">
            <v>20000</v>
          </cell>
          <cell r="E88">
            <v>20000</v>
          </cell>
          <cell r="F88">
            <v>20000</v>
          </cell>
          <cell r="G88">
            <v>20000</v>
          </cell>
          <cell r="H88">
            <v>20000</v>
          </cell>
          <cell r="I88">
            <v>20000</v>
          </cell>
          <cell r="J88">
            <v>20000</v>
          </cell>
          <cell r="K88">
            <v>20000</v>
          </cell>
          <cell r="L88">
            <v>20000</v>
          </cell>
          <cell r="M88">
            <v>20000</v>
          </cell>
          <cell r="N88">
            <v>20000</v>
          </cell>
          <cell r="O88">
            <v>20000</v>
          </cell>
        </row>
        <row r="89">
          <cell r="D89">
            <v>-1203.2646</v>
          </cell>
          <cell r="E89">
            <v>0</v>
          </cell>
          <cell r="F89">
            <v>0</v>
          </cell>
          <cell r="G89">
            <v>0</v>
          </cell>
          <cell r="H89">
            <v>-4588.2323</v>
          </cell>
          <cell r="I89">
            <v>-4999.557</v>
          </cell>
          <cell r="J89">
            <v>0</v>
          </cell>
          <cell r="K89">
            <v>-6387.2646</v>
          </cell>
          <cell r="L89">
            <v>-7409.15699999999</v>
          </cell>
          <cell r="M89">
            <v>-11854.6194</v>
          </cell>
          <cell r="N89">
            <v>-45455.4237</v>
          </cell>
          <cell r="O89">
            <v>-46876.6839</v>
          </cell>
        </row>
        <row r="96">
          <cell r="D96">
            <v>-350.2413</v>
          </cell>
          <cell r="E96">
            <v>-370.9336</v>
          </cell>
          <cell r="F96">
            <v>-178.5125</v>
          </cell>
          <cell r="G96">
            <v>-427.7053</v>
          </cell>
          <cell r="H96">
            <v>-580.9238</v>
          </cell>
          <cell r="I96">
            <v>-194.4522</v>
          </cell>
        </row>
        <row r="97">
          <cell r="D97">
            <v>400</v>
          </cell>
          <cell r="E97">
            <v>400</v>
          </cell>
          <cell r="F97">
            <v>400</v>
          </cell>
          <cell r="G97">
            <v>600</v>
          </cell>
          <cell r="H97">
            <v>600</v>
          </cell>
          <cell r="I97">
            <v>600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3">
          <cell r="D103">
            <v>-65613.7161</v>
          </cell>
          <cell r="E103">
            <v>-44869.0261</v>
          </cell>
          <cell r="F103">
            <v>-50393.6517</v>
          </cell>
          <cell r="G103">
            <v>-82638.6333</v>
          </cell>
          <cell r="H103">
            <v>-66481.2258</v>
          </cell>
          <cell r="I103">
            <v>-91040.4333</v>
          </cell>
        </row>
        <row r="104">
          <cell r="D104">
            <v>20000</v>
          </cell>
          <cell r="E104">
            <v>20000</v>
          </cell>
          <cell r="F104">
            <v>20000</v>
          </cell>
          <cell r="G104">
            <v>20000</v>
          </cell>
          <cell r="H104">
            <v>20000</v>
          </cell>
          <cell r="I104">
            <v>20000</v>
          </cell>
        </row>
        <row r="105">
          <cell r="D105">
            <v>-45613.7161</v>
          </cell>
          <cell r="E105">
            <v>-24869.0261</v>
          </cell>
          <cell r="F105">
            <v>-30393.6517</v>
          </cell>
          <cell r="G105">
            <v>-62638.6333</v>
          </cell>
          <cell r="H105">
            <v>-46481.2258</v>
          </cell>
          <cell r="I105">
            <v>-71040.4333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1:O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2" min="2" style="0" width="2.7"/>
    <col collapsed="false" customWidth="true" hidden="false" outlineLevel="0" max="3" min="3" style="0" width="14.99"/>
    <col collapsed="false" customWidth="true" hidden="false" outlineLevel="0" max="4" min="4" style="0" width="12.7"/>
    <col collapsed="false" customWidth="true" hidden="false" outlineLevel="0" max="5" min="5" style="0" width="12.56"/>
    <col collapsed="false" customWidth="true" hidden="false" outlineLevel="0" max="8" min="6" style="0" width="14.41"/>
    <col collapsed="false" customWidth="true" hidden="false" outlineLevel="0" max="15" min="9" style="0" width="12.28"/>
  </cols>
  <sheetData>
    <row r="1" customFormat="false" ht="20.25" hidden="false" customHeight="false" outlineLevel="0" collapsed="false">
      <c r="C1" s="1"/>
      <c r="D1" s="2"/>
      <c r="E1" s="3"/>
      <c r="F1" s="4"/>
      <c r="G1" s="2"/>
      <c r="H1" s="2"/>
      <c r="I1" s="2"/>
      <c r="J1" s="2"/>
      <c r="K1" s="2"/>
      <c r="L1" s="2"/>
      <c r="M1" s="2"/>
      <c r="N1" s="2"/>
      <c r="O1" s="2"/>
    </row>
    <row r="2" customFormat="false" ht="15.75" hidden="false" customHeight="false" outlineLevel="0" collapsed="false">
      <c r="C2" s="5"/>
      <c r="G2" s="2"/>
      <c r="H2" s="2"/>
      <c r="I2" s="2"/>
      <c r="J2" s="2"/>
      <c r="K2" s="2"/>
      <c r="L2" s="2"/>
      <c r="M2" s="2"/>
      <c r="N2" s="2"/>
      <c r="O2" s="2"/>
    </row>
    <row r="3" customFormat="false" ht="33" hidden="false" customHeight="false" outlineLevel="0" collapsed="false">
      <c r="C3" s="6"/>
      <c r="F3" s="7" t="s">
        <v>0</v>
      </c>
      <c r="G3" s="2"/>
      <c r="H3" s="2"/>
      <c r="I3" s="2"/>
      <c r="J3" s="2"/>
      <c r="K3" s="2"/>
      <c r="L3" s="2"/>
      <c r="M3" s="2"/>
      <c r="N3" s="2"/>
      <c r="O3" s="2"/>
    </row>
    <row r="4" customFormat="false" ht="33" hidden="false" customHeight="false" outlineLevel="0" collapsed="false">
      <c r="C4" s="1"/>
      <c r="F4" s="7" t="s">
        <v>1</v>
      </c>
      <c r="G4" s="2"/>
      <c r="H4" s="2"/>
      <c r="I4" s="2"/>
      <c r="J4" s="2"/>
      <c r="K4" s="2"/>
      <c r="L4" s="2"/>
      <c r="M4" s="2"/>
      <c r="N4" s="2"/>
      <c r="O4" s="2"/>
    </row>
    <row r="5" customFormat="false" ht="33" hidden="false" customHeight="false" outlineLevel="0" collapsed="false">
      <c r="C5" s="1"/>
      <c r="D5" s="2"/>
      <c r="F5" s="7" t="str">
        <f aca="false">[1]Report!$F$5</f>
        <v>As of June 4, 2001</v>
      </c>
      <c r="G5" s="2"/>
      <c r="H5" s="2"/>
      <c r="I5" s="2"/>
      <c r="J5" s="2"/>
      <c r="K5" s="2"/>
      <c r="L5" s="2"/>
      <c r="M5" s="2"/>
      <c r="N5" s="2"/>
      <c r="O5" s="2"/>
    </row>
    <row r="6" customFormat="false" ht="20.25" hidden="false" customHeight="false" outlineLevel="0" collapsed="false">
      <c r="C6" s="1"/>
      <c r="D6" s="2"/>
      <c r="E6" s="2"/>
      <c r="F6" s="4"/>
      <c r="G6" s="2"/>
      <c r="H6" s="2"/>
      <c r="I6" s="2"/>
      <c r="J6" s="2"/>
      <c r="K6" s="2"/>
      <c r="L6" s="2"/>
      <c r="M6" s="2"/>
      <c r="N6" s="2"/>
      <c r="O6" s="2"/>
    </row>
    <row r="7" customFormat="false" ht="20.25" hidden="false" customHeight="false" outlineLevel="0" collapsed="false">
      <c r="C7" s="1"/>
      <c r="D7" s="2"/>
      <c r="E7" s="2"/>
      <c r="F7" s="4"/>
      <c r="G7" s="2"/>
      <c r="H7" s="2"/>
      <c r="I7" s="2"/>
      <c r="J7" s="2"/>
      <c r="K7" s="2"/>
      <c r="L7" s="2"/>
      <c r="M7" s="2"/>
      <c r="N7" s="2"/>
      <c r="O7" s="2"/>
    </row>
    <row r="8" customFormat="false" ht="21" hidden="false" customHeight="false" outlineLevel="0" collapsed="false">
      <c r="C8" s="1"/>
      <c r="D8" s="2"/>
      <c r="E8" s="2"/>
      <c r="F8" s="4"/>
      <c r="G8" s="2"/>
      <c r="H8" s="2"/>
      <c r="I8" s="2"/>
      <c r="J8" s="2"/>
      <c r="K8" s="2"/>
      <c r="L8" s="2"/>
      <c r="M8" s="2"/>
      <c r="N8" s="2"/>
      <c r="O8" s="2"/>
    </row>
    <row r="9" customFormat="false" ht="19.5" hidden="false" customHeight="false" outlineLevel="0" collapsed="false">
      <c r="C9" s="8" t="s">
        <v>2</v>
      </c>
      <c r="D9" s="8"/>
      <c r="E9" s="9" t="s">
        <v>3</v>
      </c>
      <c r="F9" s="9"/>
      <c r="G9" s="9"/>
      <c r="H9" s="9"/>
      <c r="I9" s="9"/>
      <c r="J9" s="10" t="s">
        <v>4</v>
      </c>
      <c r="K9" s="10"/>
      <c r="L9" s="10"/>
      <c r="M9" s="10"/>
      <c r="N9" s="10"/>
    </row>
    <row r="10" customFormat="false" ht="18.75" hidden="false" customHeight="false" outlineLevel="0" collapsed="false">
      <c r="C10" s="11"/>
      <c r="D10" s="12"/>
      <c r="E10" s="13"/>
      <c r="F10" s="14"/>
      <c r="G10" s="15"/>
      <c r="H10" s="14"/>
      <c r="I10" s="16"/>
      <c r="J10" s="17"/>
      <c r="K10" s="14"/>
      <c r="L10" s="14"/>
      <c r="M10" s="14"/>
      <c r="N10" s="16"/>
    </row>
    <row r="11" customFormat="false" ht="18.75" hidden="false" customHeight="false" outlineLevel="0" collapsed="false">
      <c r="C11" s="11"/>
      <c r="D11" s="18"/>
      <c r="E11" s="19" t="s">
        <v>5</v>
      </c>
      <c r="F11" s="20" t="s">
        <v>6</v>
      </c>
      <c r="G11" s="20" t="s">
        <v>7</v>
      </c>
      <c r="H11" s="20" t="s">
        <v>8</v>
      </c>
      <c r="I11" s="21" t="s">
        <v>9</v>
      </c>
      <c r="J11" s="22"/>
      <c r="K11" s="20" t="s">
        <v>10</v>
      </c>
      <c r="L11" s="20" t="s">
        <v>8</v>
      </c>
      <c r="M11" s="20" t="s">
        <v>9</v>
      </c>
      <c r="N11" s="23"/>
    </row>
    <row r="12" customFormat="false" ht="14.25" hidden="false" customHeight="false" outlineLevel="0" collapsed="false">
      <c r="C12" s="24" t="s">
        <v>11</v>
      </c>
      <c r="D12" s="25"/>
      <c r="E12" s="26" t="s">
        <v>12</v>
      </c>
      <c r="F12" s="27" t="s">
        <v>12</v>
      </c>
      <c r="G12" s="27" t="s">
        <v>12</v>
      </c>
      <c r="H12" s="27" t="s">
        <v>13</v>
      </c>
      <c r="I12" s="28" t="s">
        <v>14</v>
      </c>
      <c r="J12" s="29"/>
      <c r="K12" s="27" t="s">
        <v>15</v>
      </c>
      <c r="L12" s="27" t="s">
        <v>13</v>
      </c>
      <c r="M12" s="27" t="s">
        <v>14</v>
      </c>
      <c r="N12" s="30"/>
    </row>
    <row r="13" customFormat="false" ht="15.75" hidden="false" customHeight="false" outlineLevel="0" collapsed="false">
      <c r="C13" s="31"/>
      <c r="D13" s="32" t="s">
        <v>16</v>
      </c>
      <c r="E13" s="33" t="n">
        <f aca="false">[1]Report!E13</f>
        <v>675774.1024</v>
      </c>
      <c r="F13" s="33" t="n">
        <f aca="false">[1]Report!F13</f>
        <v>237694.1261</v>
      </c>
      <c r="G13" s="33" t="n">
        <f aca="false">[1]Report!G13</f>
        <v>913468.2285</v>
      </c>
      <c r="H13" s="33" t="n">
        <f aca="false">[1]Report!H13</f>
        <v>1005327</v>
      </c>
      <c r="I13" s="34" t="n">
        <f aca="false">[1]Report!I13</f>
        <v>-91858.7715</v>
      </c>
      <c r="J13" s="35"/>
      <c r="K13" s="33" t="n">
        <f aca="false">[1]Report!K13</f>
        <v>-4470622.9165</v>
      </c>
      <c r="L13" s="33" t="n">
        <f aca="false">[1]Report!L13</f>
        <v>-665490</v>
      </c>
      <c r="M13" s="34" t="n">
        <f aca="false">K13-L13</f>
        <v>-3805132.9165</v>
      </c>
      <c r="N13" s="36"/>
    </row>
    <row r="14" customFormat="false" ht="15.75" hidden="false" customHeight="false" outlineLevel="0" collapsed="false">
      <c r="C14" s="31"/>
      <c r="D14" s="32" t="s">
        <v>17</v>
      </c>
      <c r="E14" s="33" t="n">
        <f aca="false">[1]Report!E14</f>
        <v>-569835.3552</v>
      </c>
      <c r="F14" s="33" t="n">
        <f aca="false">[1]Report!F14</f>
        <v>-703472.1547</v>
      </c>
      <c r="G14" s="33" t="n">
        <f aca="false">[1]Report!G14</f>
        <v>-1273307.5099</v>
      </c>
      <c r="H14" s="33" t="n">
        <f aca="false">[1]Report!H14</f>
        <v>-1287392</v>
      </c>
      <c r="I14" s="34" t="n">
        <f aca="false">[1]Report!I14</f>
        <v>14084.4900999996</v>
      </c>
      <c r="J14" s="35"/>
      <c r="K14" s="33" t="n">
        <f aca="false">[1]Report!K14</f>
        <v>-19064088.3586</v>
      </c>
      <c r="L14" s="33" t="n">
        <f aca="false">[1]Report!L14</f>
        <v>-15604457</v>
      </c>
      <c r="M14" s="34" t="n">
        <f aca="false">K14-L14</f>
        <v>-3459631.3586</v>
      </c>
      <c r="N14" s="36"/>
    </row>
    <row r="15" customFormat="false" ht="12.75" hidden="false" customHeight="false" outlineLevel="0" collapsed="false">
      <c r="C15" s="31"/>
      <c r="D15" s="35"/>
      <c r="E15" s="37" t="n">
        <f aca="false">SUM(E13:E14)</f>
        <v>105938.7472</v>
      </c>
      <c r="F15" s="37" t="n">
        <f aca="false">SUM(F13:F14)</f>
        <v>-465778.0286</v>
      </c>
      <c r="G15" s="37" t="n">
        <f aca="false">SUM(G13:G14)</f>
        <v>-359839.2814</v>
      </c>
      <c r="H15" s="37" t="n">
        <f aca="false">SUM(H13:H14)</f>
        <v>-282065</v>
      </c>
      <c r="I15" s="37" t="n">
        <f aca="false">SUM(I13:I14)</f>
        <v>-77774.2814000004</v>
      </c>
      <c r="J15" s="31"/>
      <c r="K15" s="37" t="n">
        <f aca="false">SUM(K13:K14)</f>
        <v>-23534711.2751</v>
      </c>
      <c r="L15" s="37" t="n">
        <f aca="false">SUM(L13:L14)</f>
        <v>-16269947</v>
      </c>
      <c r="M15" s="37" t="n">
        <f aca="false">SUM(M13:M14)</f>
        <v>-7264764.2751</v>
      </c>
      <c r="N15" s="38"/>
    </row>
    <row r="16" customFormat="false" ht="12.75" hidden="false" customHeight="false" outlineLevel="0" collapsed="false">
      <c r="C16" s="31"/>
      <c r="D16" s="35"/>
      <c r="E16" s="33"/>
      <c r="F16" s="33"/>
      <c r="G16" s="33"/>
      <c r="H16" s="33"/>
      <c r="I16" s="34"/>
      <c r="J16" s="35"/>
      <c r="K16" s="33"/>
      <c r="L16" s="33"/>
      <c r="M16" s="33"/>
      <c r="N16" s="38"/>
    </row>
    <row r="17" customFormat="false" ht="15" hidden="false" customHeight="false" outlineLevel="0" collapsed="false">
      <c r="C17" s="24" t="s">
        <v>18</v>
      </c>
      <c r="D17" s="25"/>
      <c r="E17" s="33"/>
      <c r="F17" s="33"/>
      <c r="G17" s="39" t="s">
        <v>19</v>
      </c>
      <c r="H17" s="39" t="s">
        <v>20</v>
      </c>
      <c r="I17" s="34"/>
      <c r="J17" s="35"/>
      <c r="K17" s="39" t="s">
        <v>21</v>
      </c>
      <c r="L17" s="39" t="s">
        <v>20</v>
      </c>
      <c r="M17" s="33"/>
      <c r="N17" s="38"/>
    </row>
    <row r="18" customFormat="false" ht="15.75" hidden="false" customHeight="false" outlineLevel="0" collapsed="false">
      <c r="C18" s="31"/>
      <c r="D18" s="32" t="s">
        <v>16</v>
      </c>
      <c r="E18" s="33"/>
      <c r="F18" s="33"/>
      <c r="G18" s="40" t="n">
        <v>2500000</v>
      </c>
      <c r="H18" s="41" t="n">
        <f aca="false">[1]Report!$H$19</f>
        <v>0</v>
      </c>
      <c r="I18" s="42"/>
      <c r="J18" s="43"/>
      <c r="K18" s="40" t="s">
        <v>22</v>
      </c>
      <c r="L18" s="44" t="n">
        <f aca="false">[1]Report!$L$19</f>
        <v>1.4706229165</v>
      </c>
      <c r="M18" s="45"/>
      <c r="N18" s="38"/>
    </row>
    <row r="19" customFormat="false" ht="16.5" hidden="false" customHeight="false" outlineLevel="0" collapsed="false">
      <c r="C19" s="46"/>
      <c r="D19" s="47" t="s">
        <v>17</v>
      </c>
      <c r="E19" s="48"/>
      <c r="F19" s="48"/>
      <c r="G19" s="49" t="n">
        <v>3500000</v>
      </c>
      <c r="H19" s="50" t="n">
        <f aca="false">[1]Report!$H$20</f>
        <v>0</v>
      </c>
      <c r="I19" s="51"/>
      <c r="J19" s="52"/>
      <c r="K19" s="49" t="s">
        <v>23</v>
      </c>
      <c r="L19" s="53" t="n">
        <f aca="false">[1]Report!$L$20</f>
        <v>14.0640883586</v>
      </c>
      <c r="M19" s="54"/>
      <c r="N19" s="55"/>
    </row>
    <row r="20" customFormat="false" ht="19.5" hidden="false" customHeight="true" outlineLevel="0" collapsed="false">
      <c r="C20" s="35"/>
      <c r="D20" s="35"/>
      <c r="E20" s="2"/>
      <c r="F20" s="2"/>
      <c r="G20" s="2"/>
      <c r="H20" s="2"/>
      <c r="I20" s="2"/>
      <c r="J20" s="56"/>
      <c r="K20" s="56"/>
      <c r="L20" s="56"/>
      <c r="M20" s="2"/>
      <c r="N20" s="2"/>
    </row>
    <row r="21" customFormat="false" ht="15.75" hidden="false" customHeight="false" outlineLevel="0" collapsed="false">
      <c r="C21" s="57" t="s">
        <v>24</v>
      </c>
      <c r="D21" s="35"/>
      <c r="E21" s="32"/>
      <c r="F21" s="58"/>
      <c r="G21" s="59"/>
      <c r="I21" s="33"/>
      <c r="J21" s="33"/>
      <c r="K21" s="33"/>
      <c r="L21" s="35"/>
      <c r="M21" s="45"/>
      <c r="N21" s="45"/>
      <c r="O21" s="33"/>
    </row>
    <row r="22" customFormat="false" ht="15.75" hidden="false" customHeight="false" outlineLevel="0" collapsed="false">
      <c r="C22" s="2"/>
      <c r="D22" s="35"/>
      <c r="E22" s="32"/>
      <c r="F22" s="58"/>
      <c r="G22" s="59"/>
      <c r="I22" s="33"/>
      <c r="J22" s="33"/>
      <c r="K22" s="33"/>
      <c r="L22" s="35"/>
      <c r="M22" s="45"/>
      <c r="N22" s="45"/>
      <c r="O22" s="33"/>
    </row>
    <row r="23" customFormat="false" ht="18.75" hidden="false" customHeight="false" outlineLevel="0" collapsed="false">
      <c r="C23" s="60" t="s">
        <v>25</v>
      </c>
      <c r="D23" s="61"/>
      <c r="E23" s="62"/>
      <c r="F23" s="63"/>
      <c r="G23" s="64"/>
      <c r="H23" s="65"/>
      <c r="I23" s="65"/>
      <c r="J23" s="65"/>
      <c r="K23" s="66"/>
      <c r="L23" s="66"/>
      <c r="M23" s="66"/>
      <c r="N23" s="66"/>
      <c r="O23" s="61"/>
    </row>
    <row r="24" customFormat="false" ht="15.75" hidden="false" customHeight="false" outlineLevel="0" collapsed="false">
      <c r="C24" s="67" t="s">
        <v>26</v>
      </c>
      <c r="D24" s="61"/>
      <c r="E24" s="61"/>
      <c r="F24" s="61"/>
      <c r="G24" s="61"/>
      <c r="H24" s="61"/>
      <c r="I24" s="61"/>
      <c r="J24" s="61"/>
      <c r="K24" s="68"/>
      <c r="L24" s="68"/>
      <c r="M24" s="68"/>
      <c r="N24" s="61"/>
      <c r="O24" s="61"/>
    </row>
    <row r="25" customFormat="false" ht="13.5" hidden="false" customHeight="false" outlineLevel="0" collapsed="false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customFormat="false" ht="16.5" hidden="false" customHeight="false" outlineLevel="0" collapsed="false">
      <c r="C26" s="69" t="n">
        <v>2001</v>
      </c>
      <c r="D26" s="70" t="s">
        <v>27</v>
      </c>
      <c r="E26" s="70" t="s">
        <v>28</v>
      </c>
      <c r="F26" s="70" t="s">
        <v>29</v>
      </c>
      <c r="G26" s="70" t="s">
        <v>30</v>
      </c>
      <c r="H26" s="70" t="s">
        <v>31</v>
      </c>
      <c r="I26" s="70" t="s">
        <v>32</v>
      </c>
      <c r="J26" s="70" t="s">
        <v>33</v>
      </c>
      <c r="K26" s="70" t="s">
        <v>34</v>
      </c>
      <c r="L26" s="70" t="s">
        <v>35</v>
      </c>
      <c r="M26" s="70" t="s">
        <v>36</v>
      </c>
      <c r="N26" s="70" t="s">
        <v>37</v>
      </c>
      <c r="O26" s="71" t="s">
        <v>38</v>
      </c>
    </row>
    <row r="27" customFormat="false" ht="15.75" hidden="false" customHeight="false" outlineLevel="0" collapsed="false">
      <c r="C27" s="72" t="s">
        <v>39</v>
      </c>
      <c r="D27" s="73"/>
      <c r="E27" s="73"/>
      <c r="F27" s="73"/>
      <c r="G27" s="73"/>
      <c r="J27" s="74" t="n">
        <f aca="false">[1]Report!J64</f>
        <v>237.9168</v>
      </c>
      <c r="K27" s="74" t="n">
        <f aca="false">[1]Report!K64</f>
        <v>221.3219</v>
      </c>
      <c r="L27" s="74" t="n">
        <f aca="false">[1]Report!L64</f>
        <v>151.5901</v>
      </c>
      <c r="M27" s="74" t="n">
        <f aca="false">[1]Report!M64</f>
        <v>284.5152</v>
      </c>
      <c r="N27" s="74" t="n">
        <f aca="false">[1]Report!N64</f>
        <v>260.3934</v>
      </c>
      <c r="O27" s="75" t="n">
        <f aca="false">[1]Report!O64</f>
        <v>178.5633</v>
      </c>
    </row>
    <row r="28" customFormat="false" ht="15.75" hidden="false" customHeight="false" outlineLevel="0" collapsed="false">
      <c r="C28" s="76" t="s">
        <v>40</v>
      </c>
      <c r="D28" s="73"/>
      <c r="E28" s="73"/>
      <c r="F28" s="73"/>
      <c r="G28" s="73"/>
      <c r="H28" s="73"/>
      <c r="I28" s="73"/>
      <c r="J28" s="74" t="n">
        <f aca="false">[1]Report!J65</f>
        <v>300</v>
      </c>
      <c r="K28" s="74" t="n">
        <f aca="false">[1]Report!K65</f>
        <v>300</v>
      </c>
      <c r="L28" s="74" t="n">
        <f aca="false">[1]Report!L65</f>
        <v>300</v>
      </c>
      <c r="M28" s="74" t="n">
        <f aca="false">[1]Report!M65</f>
        <v>300</v>
      </c>
      <c r="N28" s="74" t="n">
        <f aca="false">[1]Report!N65</f>
        <v>300</v>
      </c>
      <c r="O28" s="75" t="n">
        <f aca="false">[1]Report!O65</f>
        <v>300</v>
      </c>
    </row>
    <row r="29" customFormat="false" ht="15.75" hidden="false" customHeight="false" outlineLevel="0" collapsed="false">
      <c r="C29" s="77" t="s">
        <v>20</v>
      </c>
      <c r="D29" s="78"/>
      <c r="E29" s="78"/>
      <c r="F29" s="78"/>
      <c r="G29" s="78"/>
      <c r="H29" s="78"/>
      <c r="I29" s="78"/>
      <c r="J29" s="79" t="n">
        <f aca="false">[1]Report!J66</f>
        <v>0</v>
      </c>
      <c r="K29" s="79" t="n">
        <f aca="false">[1]Report!K66</f>
        <v>0</v>
      </c>
      <c r="L29" s="79" t="n">
        <f aca="false">[1]Report!L66</f>
        <v>0</v>
      </c>
      <c r="M29" s="79" t="n">
        <f aca="false">[1]Report!M66</f>
        <v>0</v>
      </c>
      <c r="N29" s="79" t="n">
        <f aca="false">[1]Report!N66</f>
        <v>0</v>
      </c>
      <c r="O29" s="80" t="n">
        <f aca="false">[1]Report!O66</f>
        <v>0</v>
      </c>
    </row>
    <row r="30" customFormat="false" ht="16.5" hidden="false" customHeight="false" outlineLevel="0" collapsed="false">
      <c r="C30" s="8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82"/>
    </row>
    <row r="31" customFormat="false" ht="15.75" hidden="false" customHeight="false" outlineLevel="0" collapsed="false">
      <c r="C31" s="72" t="s">
        <v>41</v>
      </c>
      <c r="D31" s="83"/>
      <c r="E31" s="83"/>
      <c r="F31" s="83"/>
      <c r="G31" s="83"/>
      <c r="H31" s="84"/>
      <c r="I31" s="84"/>
      <c r="J31" s="85" t="n">
        <f aca="false">[1]Report!J71</f>
        <v>-1975.127</v>
      </c>
      <c r="K31" s="85" t="n">
        <f aca="false">[1]Report!K71</f>
        <v>-2151.2883</v>
      </c>
      <c r="L31" s="85" t="n">
        <f aca="false">[1]Report!L71</f>
        <v>-2949.9872</v>
      </c>
      <c r="M31" s="85" t="n">
        <f aca="false">[1]Report!M71</f>
        <v>-6224.6753</v>
      </c>
      <c r="N31" s="85" t="n">
        <f aca="false">[1]Report!N71</f>
        <v>-18484.3388</v>
      </c>
      <c r="O31" s="86" t="n">
        <f aca="false">[1]Report!O71</f>
        <v>-22807.2119</v>
      </c>
    </row>
    <row r="32" customFormat="false" ht="15.75" hidden="false" customHeight="false" outlineLevel="0" collapsed="false">
      <c r="C32" s="76" t="s">
        <v>40</v>
      </c>
      <c r="D32" s="73"/>
      <c r="E32" s="73"/>
      <c r="F32" s="73"/>
      <c r="G32" s="73"/>
      <c r="H32" s="73"/>
      <c r="I32" s="73"/>
      <c r="J32" s="74" t="n">
        <f aca="false">[1]Report!J72</f>
        <v>20000</v>
      </c>
      <c r="K32" s="74" t="n">
        <f aca="false">[1]Report!K72</f>
        <v>20000</v>
      </c>
      <c r="L32" s="74" t="n">
        <f aca="false">[1]Report!L72</f>
        <v>20000</v>
      </c>
      <c r="M32" s="74" t="n">
        <f aca="false">[1]Report!M72</f>
        <v>20000</v>
      </c>
      <c r="N32" s="74" t="n">
        <f aca="false">[1]Report!N72</f>
        <v>20000</v>
      </c>
      <c r="O32" s="87" t="n">
        <f aca="false">[1]Report!O72</f>
        <v>20000</v>
      </c>
    </row>
    <row r="33" customFormat="false" ht="16.5" hidden="false" customHeight="false" outlineLevel="0" collapsed="false">
      <c r="C33" s="88" t="s">
        <v>20</v>
      </c>
      <c r="D33" s="89"/>
      <c r="E33" s="89"/>
      <c r="F33" s="89"/>
      <c r="G33" s="89"/>
      <c r="H33" s="89"/>
      <c r="I33" s="89"/>
      <c r="J33" s="90" t="n">
        <f aca="false">[1]Report!J73</f>
        <v>0</v>
      </c>
      <c r="K33" s="90" t="n">
        <f aca="false">[1]Report!K73</f>
        <v>0</v>
      </c>
      <c r="L33" s="90" t="n">
        <f aca="false">[1]Report!L73</f>
        <v>0</v>
      </c>
      <c r="M33" s="90" t="n">
        <f aca="false">[1]Report!M73</f>
        <v>0</v>
      </c>
      <c r="N33" s="90" t="n">
        <f aca="false">[1]Report!N73</f>
        <v>0</v>
      </c>
      <c r="O33" s="91" t="n">
        <f aca="false">[1]Report!O73</f>
        <v>-2807.2119</v>
      </c>
    </row>
    <row r="35" customFormat="false" ht="13.5" hidden="false" customHeight="false" outlineLevel="0" collapsed="false"/>
    <row r="36" customFormat="false" ht="16.5" hidden="false" customHeight="false" outlineLevel="0" collapsed="false">
      <c r="C36" s="69" t="n">
        <v>2002</v>
      </c>
      <c r="D36" s="70" t="s">
        <v>27</v>
      </c>
      <c r="E36" s="70" t="s">
        <v>28</v>
      </c>
      <c r="F36" s="70" t="s">
        <v>29</v>
      </c>
      <c r="G36" s="70" t="s">
        <v>30</v>
      </c>
      <c r="H36" s="70" t="s">
        <v>31</v>
      </c>
      <c r="I36" s="70" t="s">
        <v>32</v>
      </c>
      <c r="J36" s="70" t="s">
        <v>33</v>
      </c>
      <c r="K36" s="70" t="s">
        <v>34</v>
      </c>
      <c r="L36" s="70" t="s">
        <v>35</v>
      </c>
      <c r="M36" s="70" t="s">
        <v>36</v>
      </c>
      <c r="N36" s="70" t="s">
        <v>37</v>
      </c>
      <c r="O36" s="71" t="s">
        <v>38</v>
      </c>
    </row>
    <row r="37" customFormat="false" ht="15.75" hidden="false" customHeight="false" outlineLevel="0" collapsed="false">
      <c r="C37" s="72" t="s">
        <v>39</v>
      </c>
      <c r="D37" s="73" t="n">
        <f aca="false">[1]Report!D80</f>
        <v>-70.4413</v>
      </c>
      <c r="E37" s="73" t="n">
        <f aca="false">[1]Report!E80</f>
        <v>-110.1799</v>
      </c>
      <c r="F37" s="73" t="n">
        <f aca="false">[1]Report!F80</f>
        <v>1.5176</v>
      </c>
      <c r="G37" s="73" t="n">
        <f aca="false">[1]Report!G80</f>
        <v>-157.8457</v>
      </c>
      <c r="H37" s="73" t="n">
        <f aca="false">[1]Report!H80</f>
        <v>-127.4823</v>
      </c>
      <c r="I37" s="73" t="n">
        <f aca="false">[1]Report!I80</f>
        <v>367.2945</v>
      </c>
      <c r="J37" s="73" t="n">
        <f aca="false">[1]Report!J80</f>
        <v>98.348</v>
      </c>
      <c r="K37" s="73" t="n">
        <f aca="false">[1]Report!K80</f>
        <v>114.1526</v>
      </c>
      <c r="L37" s="73" t="n">
        <f aca="false">[1]Report!L80</f>
        <v>133.3957</v>
      </c>
      <c r="M37" s="73" t="n">
        <f aca="false">[1]Report!M80</f>
        <v>64.8306</v>
      </c>
      <c r="N37" s="73" t="n">
        <f aca="false">[1]Report!N80</f>
        <v>-11.2653</v>
      </c>
      <c r="O37" s="75" t="n">
        <f aca="false">[1]Report!O80</f>
        <v>-60.1546</v>
      </c>
    </row>
    <row r="38" customFormat="false" ht="15.75" hidden="false" customHeight="false" outlineLevel="0" collapsed="false">
      <c r="C38" s="76" t="s">
        <v>40</v>
      </c>
      <c r="D38" s="73" t="n">
        <f aca="false">[1]Report!D81</f>
        <v>300</v>
      </c>
      <c r="E38" s="73" t="n">
        <f aca="false">[1]Report!E81</f>
        <v>300</v>
      </c>
      <c r="F38" s="73" t="n">
        <f aca="false">[1]Report!F81</f>
        <v>300</v>
      </c>
      <c r="G38" s="73" t="n">
        <f aca="false">[1]Report!G81</f>
        <v>500</v>
      </c>
      <c r="H38" s="73" t="n">
        <f aca="false">[1]Report!H81</f>
        <v>500</v>
      </c>
      <c r="I38" s="73" t="n">
        <f aca="false">[1]Report!I81</f>
        <v>500</v>
      </c>
      <c r="J38" s="73" t="n">
        <f aca="false">[1]Report!J81</f>
        <v>400</v>
      </c>
      <c r="K38" s="73" t="n">
        <f aca="false">[1]Report!K81</f>
        <v>400</v>
      </c>
      <c r="L38" s="73" t="n">
        <f aca="false">[1]Report!L81</f>
        <v>400</v>
      </c>
      <c r="M38" s="73" t="n">
        <f aca="false">[1]Report!M81</f>
        <v>400</v>
      </c>
      <c r="N38" s="73" t="n">
        <f aca="false">[1]Report!N81</f>
        <v>400</v>
      </c>
      <c r="O38" s="75" t="n">
        <f aca="false">[1]Report!O81</f>
        <v>400</v>
      </c>
    </row>
    <row r="39" customFormat="false" ht="15.75" hidden="false" customHeight="false" outlineLevel="0" collapsed="false">
      <c r="C39" s="77" t="s">
        <v>20</v>
      </c>
      <c r="D39" s="92" t="n">
        <f aca="false">[1]Report!D82</f>
        <v>0</v>
      </c>
      <c r="E39" s="92" t="n">
        <f aca="false">[1]Report!E82</f>
        <v>0</v>
      </c>
      <c r="F39" s="92" t="n">
        <f aca="false">[1]Report!F82</f>
        <v>0</v>
      </c>
      <c r="G39" s="92" t="n">
        <f aca="false">[1]Report!G82</f>
        <v>0</v>
      </c>
      <c r="H39" s="92" t="n">
        <f aca="false">[1]Report!H82</f>
        <v>0</v>
      </c>
      <c r="I39" s="92" t="n">
        <f aca="false">[1]Report!I82</f>
        <v>0</v>
      </c>
      <c r="J39" s="92" t="n">
        <f aca="false">[1]Report!J82</f>
        <v>0</v>
      </c>
      <c r="K39" s="92" t="n">
        <f aca="false">[1]Report!K82</f>
        <v>0</v>
      </c>
      <c r="L39" s="92" t="n">
        <f aca="false">[1]Report!L82</f>
        <v>0</v>
      </c>
      <c r="M39" s="92" t="n">
        <f aca="false">[1]Report!M82</f>
        <v>0</v>
      </c>
      <c r="N39" s="92" t="n">
        <f aca="false">[1]Report!N82</f>
        <v>0</v>
      </c>
      <c r="O39" s="93" t="n">
        <f aca="false">[1]Report!O82</f>
        <v>0</v>
      </c>
    </row>
    <row r="40" customFormat="false" ht="16.5" hidden="false" customHeight="false" outlineLevel="0" collapsed="false">
      <c r="C40" s="8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82"/>
    </row>
    <row r="41" customFormat="false" ht="15.75" hidden="false" customHeight="false" outlineLevel="0" collapsed="false">
      <c r="C41" s="72" t="s">
        <v>41</v>
      </c>
      <c r="D41" s="83" t="n">
        <f aca="false">[1]Report!D87</f>
        <v>-21203.2646</v>
      </c>
      <c r="E41" s="83" t="n">
        <f aca="false">[1]Report!E87</f>
        <v>-11616.9903</v>
      </c>
      <c r="F41" s="83" t="n">
        <f aca="false">[1]Report!F87</f>
        <v>-6624.5227</v>
      </c>
      <c r="G41" s="83" t="n">
        <f aca="false">[1]Report!G87</f>
        <v>-3317.5571</v>
      </c>
      <c r="H41" s="83" t="n">
        <f aca="false">[1]Report!H87</f>
        <v>-24588.2323</v>
      </c>
      <c r="I41" s="83" t="n">
        <f aca="false">[1]Report!I87</f>
        <v>-24999.557</v>
      </c>
      <c r="J41" s="83" t="n">
        <f aca="false">[1]Report!J87</f>
        <v>-8891.1033</v>
      </c>
      <c r="K41" s="83" t="n">
        <f aca="false">[1]Report!K87</f>
        <v>-26387.2646</v>
      </c>
      <c r="L41" s="83" t="n">
        <f aca="false">[1]Report!L87</f>
        <v>-27409.157</v>
      </c>
      <c r="M41" s="83" t="n">
        <f aca="false">[1]Report!M87</f>
        <v>-31854.6194</v>
      </c>
      <c r="N41" s="83" t="n">
        <f aca="false">[1]Report!N87</f>
        <v>-65455.4237</v>
      </c>
      <c r="O41" s="94" t="n">
        <f aca="false">[1]Report!O87</f>
        <v>-66876.6839</v>
      </c>
    </row>
    <row r="42" customFormat="false" ht="15.75" hidden="false" customHeight="false" outlineLevel="0" collapsed="false">
      <c r="C42" s="76" t="s">
        <v>40</v>
      </c>
      <c r="D42" s="73" t="n">
        <f aca="false">[1]Report!D88</f>
        <v>20000</v>
      </c>
      <c r="E42" s="73" t="n">
        <f aca="false">[1]Report!E88</f>
        <v>20000</v>
      </c>
      <c r="F42" s="73" t="n">
        <f aca="false">[1]Report!F88</f>
        <v>20000</v>
      </c>
      <c r="G42" s="73" t="n">
        <f aca="false">[1]Report!G88</f>
        <v>20000</v>
      </c>
      <c r="H42" s="73" t="n">
        <f aca="false">[1]Report!H88</f>
        <v>20000</v>
      </c>
      <c r="I42" s="73" t="n">
        <f aca="false">[1]Report!I88</f>
        <v>20000</v>
      </c>
      <c r="J42" s="73" t="n">
        <f aca="false">[1]Report!J88</f>
        <v>20000</v>
      </c>
      <c r="K42" s="73" t="n">
        <f aca="false">[1]Report!K88</f>
        <v>20000</v>
      </c>
      <c r="L42" s="73" t="n">
        <f aca="false">[1]Report!L88</f>
        <v>20000</v>
      </c>
      <c r="M42" s="73" t="n">
        <f aca="false">[1]Report!M88</f>
        <v>20000</v>
      </c>
      <c r="N42" s="73" t="n">
        <f aca="false">[1]Report!N88</f>
        <v>20000</v>
      </c>
      <c r="O42" s="75" t="n">
        <f aca="false">[1]Report!O88</f>
        <v>20000</v>
      </c>
    </row>
    <row r="43" customFormat="false" ht="16.5" hidden="false" customHeight="false" outlineLevel="0" collapsed="false">
      <c r="C43" s="88" t="s">
        <v>20</v>
      </c>
      <c r="D43" s="89" t="n">
        <f aca="false">[1]Report!D89</f>
        <v>-1203.2646</v>
      </c>
      <c r="E43" s="89" t="n">
        <f aca="false">[1]Report!E89</f>
        <v>0</v>
      </c>
      <c r="F43" s="89" t="n">
        <f aca="false">[1]Report!F89</f>
        <v>0</v>
      </c>
      <c r="G43" s="89" t="n">
        <f aca="false">[1]Report!G89</f>
        <v>0</v>
      </c>
      <c r="H43" s="89" t="n">
        <f aca="false">[1]Report!H89</f>
        <v>-4588.2323</v>
      </c>
      <c r="I43" s="89" t="n">
        <f aca="false">[1]Report!I89</f>
        <v>-4999.557</v>
      </c>
      <c r="J43" s="89" t="n">
        <f aca="false">[1]Report!J89</f>
        <v>0</v>
      </c>
      <c r="K43" s="89" t="n">
        <f aca="false">[1]Report!K89</f>
        <v>-6387.2646</v>
      </c>
      <c r="L43" s="89" t="n">
        <f aca="false">[1]Report!L89</f>
        <v>-7409.15699999999</v>
      </c>
      <c r="M43" s="89" t="n">
        <f aca="false">[1]Report!M89</f>
        <v>-11854.6194</v>
      </c>
      <c r="N43" s="89" t="n">
        <f aca="false">[1]Report!N89</f>
        <v>-45455.4237</v>
      </c>
      <c r="O43" s="95" t="n">
        <f aca="false">[1]Report!O89</f>
        <v>-46876.6839</v>
      </c>
    </row>
    <row r="45" customFormat="false" ht="13.5" hidden="false" customHeight="false" outlineLevel="0" collapsed="false"/>
    <row r="46" customFormat="false" ht="16.5" hidden="false" customHeight="false" outlineLevel="0" collapsed="false">
      <c r="C46" s="69" t="n">
        <v>2003</v>
      </c>
      <c r="D46" s="70" t="s">
        <v>27</v>
      </c>
      <c r="E46" s="70" t="s">
        <v>28</v>
      </c>
      <c r="F46" s="70" t="s">
        <v>29</v>
      </c>
      <c r="G46" s="70" t="s">
        <v>30</v>
      </c>
      <c r="H46" s="70" t="s">
        <v>31</v>
      </c>
      <c r="I46" s="70" t="s">
        <v>32</v>
      </c>
      <c r="J46" s="70" t="s">
        <v>33</v>
      </c>
      <c r="K46" s="70" t="s">
        <v>34</v>
      </c>
      <c r="L46" s="70" t="s">
        <v>35</v>
      </c>
      <c r="M46" s="70" t="s">
        <v>36</v>
      </c>
      <c r="N46" s="70" t="s">
        <v>37</v>
      </c>
      <c r="O46" s="71" t="s">
        <v>38</v>
      </c>
    </row>
    <row r="47" customFormat="false" ht="15.75" hidden="false" customHeight="false" outlineLevel="0" collapsed="false">
      <c r="C47" s="72" t="s">
        <v>39</v>
      </c>
      <c r="D47" s="73" t="n">
        <f aca="false">[1]Report!D96</f>
        <v>-350.2413</v>
      </c>
      <c r="E47" s="73" t="n">
        <f aca="false">[1]Report!E96</f>
        <v>-370.9336</v>
      </c>
      <c r="F47" s="73" t="n">
        <f aca="false">[1]Report!F96</f>
        <v>-178.5125</v>
      </c>
      <c r="G47" s="73" t="n">
        <f aca="false">[1]Report!G96</f>
        <v>-427.7053</v>
      </c>
      <c r="H47" s="73" t="n">
        <f aca="false">[1]Report!H96</f>
        <v>-580.9238</v>
      </c>
      <c r="I47" s="73" t="n">
        <f aca="false">[1]Report!I96</f>
        <v>-194.4522</v>
      </c>
      <c r="O47" s="75"/>
    </row>
    <row r="48" customFormat="false" ht="15.75" hidden="false" customHeight="false" outlineLevel="0" collapsed="false">
      <c r="C48" s="76" t="s">
        <v>40</v>
      </c>
      <c r="D48" s="73" t="n">
        <f aca="false">[1]Report!D97</f>
        <v>400</v>
      </c>
      <c r="E48" s="73" t="n">
        <f aca="false">[1]Report!E97</f>
        <v>400</v>
      </c>
      <c r="F48" s="73" t="n">
        <f aca="false">[1]Report!F97</f>
        <v>400</v>
      </c>
      <c r="G48" s="73" t="n">
        <f aca="false">[1]Report!G97</f>
        <v>600</v>
      </c>
      <c r="H48" s="73" t="n">
        <f aca="false">[1]Report!H97</f>
        <v>600</v>
      </c>
      <c r="I48" s="73" t="n">
        <f aca="false">[1]Report!I97</f>
        <v>600</v>
      </c>
      <c r="J48" s="73"/>
      <c r="K48" s="73"/>
      <c r="L48" s="73"/>
      <c r="M48" s="73"/>
      <c r="N48" s="73"/>
      <c r="O48" s="75"/>
    </row>
    <row r="49" customFormat="false" ht="15.75" hidden="false" customHeight="false" outlineLevel="0" collapsed="false">
      <c r="C49" s="77" t="s">
        <v>20</v>
      </c>
      <c r="D49" s="78" t="n">
        <f aca="false">[1]Report!D98</f>
        <v>0</v>
      </c>
      <c r="E49" s="78" t="n">
        <f aca="false">[1]Report!E98</f>
        <v>0</v>
      </c>
      <c r="F49" s="78" t="n">
        <f aca="false">[1]Report!F98</f>
        <v>0</v>
      </c>
      <c r="G49" s="78" t="n">
        <f aca="false">[1]Report!G98</f>
        <v>0</v>
      </c>
      <c r="H49" s="78" t="n">
        <f aca="false">[1]Report!H98</f>
        <v>0</v>
      </c>
      <c r="I49" s="78" t="n">
        <f aca="false">[1]Report!I98</f>
        <v>0</v>
      </c>
      <c r="J49" s="78"/>
      <c r="K49" s="78"/>
      <c r="L49" s="78"/>
      <c r="M49" s="78"/>
      <c r="N49" s="78"/>
      <c r="O49" s="96"/>
    </row>
    <row r="50" customFormat="false" ht="16.5" hidden="false" customHeight="false" outlineLevel="0" collapsed="false">
      <c r="C50" s="8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82"/>
    </row>
    <row r="51" customFormat="false" ht="15.75" hidden="false" customHeight="false" outlineLevel="0" collapsed="false">
      <c r="C51" s="72" t="s">
        <v>41</v>
      </c>
      <c r="D51" s="83" t="n">
        <f aca="false">[1]Report!D103</f>
        <v>-65613.7161</v>
      </c>
      <c r="E51" s="83" t="n">
        <f aca="false">[1]Report!E103</f>
        <v>-44869.0261</v>
      </c>
      <c r="F51" s="83" t="n">
        <f aca="false">[1]Report!F103</f>
        <v>-50393.6517</v>
      </c>
      <c r="G51" s="83" t="n">
        <f aca="false">[1]Report!G103</f>
        <v>-82638.6333</v>
      </c>
      <c r="H51" s="83" t="n">
        <f aca="false">[1]Report!H103</f>
        <v>-66481.2258</v>
      </c>
      <c r="I51" s="83" t="n">
        <f aca="false">[1]Report!I103</f>
        <v>-91040.4333</v>
      </c>
      <c r="J51" s="83"/>
      <c r="K51" s="83"/>
      <c r="L51" s="83"/>
      <c r="M51" s="83"/>
      <c r="N51" s="83"/>
      <c r="O51" s="94"/>
    </row>
    <row r="52" customFormat="false" ht="15.75" hidden="false" customHeight="false" outlineLevel="0" collapsed="false">
      <c r="C52" s="76" t="s">
        <v>40</v>
      </c>
      <c r="D52" s="73" t="n">
        <f aca="false">[1]Report!D104</f>
        <v>20000</v>
      </c>
      <c r="E52" s="73" t="n">
        <f aca="false">[1]Report!E104</f>
        <v>20000</v>
      </c>
      <c r="F52" s="73" t="n">
        <f aca="false">[1]Report!F104</f>
        <v>20000</v>
      </c>
      <c r="G52" s="73" t="n">
        <f aca="false">[1]Report!G104</f>
        <v>20000</v>
      </c>
      <c r="H52" s="73" t="n">
        <f aca="false">[1]Report!H104</f>
        <v>20000</v>
      </c>
      <c r="I52" s="73" t="n">
        <f aca="false">[1]Report!I104</f>
        <v>20000</v>
      </c>
      <c r="J52" s="73"/>
      <c r="K52" s="73"/>
      <c r="L52" s="73"/>
      <c r="M52" s="73"/>
      <c r="N52" s="73"/>
      <c r="O52" s="75"/>
    </row>
    <row r="53" customFormat="false" ht="16.5" hidden="false" customHeight="false" outlineLevel="0" collapsed="false">
      <c r="C53" s="88" t="s">
        <v>20</v>
      </c>
      <c r="D53" s="89" t="n">
        <f aca="false">[1]Report!D105</f>
        <v>-45613.7161</v>
      </c>
      <c r="E53" s="89" t="n">
        <f aca="false">[1]Report!E105</f>
        <v>-24869.0261</v>
      </c>
      <c r="F53" s="89" t="n">
        <f aca="false">[1]Report!F105</f>
        <v>-30393.6517</v>
      </c>
      <c r="G53" s="89" t="n">
        <f aca="false">[1]Report!G105</f>
        <v>-62638.6333</v>
      </c>
      <c r="H53" s="89" t="n">
        <f aca="false">[1]Report!H105</f>
        <v>-46481.2258</v>
      </c>
      <c r="I53" s="89" t="n">
        <f aca="false">[1]Report!I105</f>
        <v>-71040.4333</v>
      </c>
      <c r="J53" s="89"/>
      <c r="K53" s="89"/>
      <c r="L53" s="89"/>
      <c r="M53" s="89"/>
      <c r="N53" s="89"/>
      <c r="O53" s="95"/>
    </row>
    <row r="55" customFormat="false" ht="12.75" hidden="false" customHeight="false" outlineLevel="0" collapsed="false">
      <c r="C55" s="97" t="str">
        <f aca="true">CELL("filename")</f>
        <v>'file:///mnt/12tb/@roms/datasets/enron/EDRM Enron Email Data Set v2 XML/filtered-attachments/xls/Position_Report___Enron_Summary-b8d27a0528ab6d4088d695de62a46ea15981d80476f872de89b648e7113f02b3.xls'#$Report</v>
      </c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</row>
  </sheetData>
  <mergeCells count="4">
    <mergeCell ref="C9:D9"/>
    <mergeCell ref="E9:I9"/>
    <mergeCell ref="J9:N9"/>
    <mergeCell ref="C55:O55"/>
  </mergeCells>
  <printOptions headings="false" gridLines="false" gridLinesSet="true" horizontalCentered="true" verticalCentered="false"/>
  <pageMargins left="0.25" right="0.5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&amp;C&amp;"Arial,Bold"&amp;20CONFIDENTIAL - FOR INTERNAL USE ONLY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7" width="13.28"/>
    <col collapsed="false" customWidth="true" hidden="false" outlineLevel="0" max="2" min="2" style="57" width="2.84"/>
    <col collapsed="false" customWidth="true" hidden="false" outlineLevel="0" max="3" min="3" style="57" width="22.28"/>
    <col collapsed="false" customWidth="true" hidden="false" outlineLevel="0" max="5" min="4" style="98" width="12.7"/>
    <col collapsed="false" customWidth="true" hidden="false" outlineLevel="0" max="15" min="6" style="98" width="10.71"/>
    <col collapsed="false" customWidth="true" hidden="false" outlineLevel="0" max="16" min="16" style="98" width="13.7"/>
    <col collapsed="false" customWidth="false" hidden="false" outlineLevel="0" max="17" min="17" style="98" width="9.14"/>
    <col collapsed="false" customWidth="false" hidden="false" outlineLevel="0" max="257" min="18" style="57" width="9.14"/>
  </cols>
  <sheetData>
    <row r="1" customFormat="false" ht="20.25" hidden="false" customHeight="false" outlineLevel="0" collapsed="false">
      <c r="A1" s="0"/>
      <c r="B1" s="0"/>
      <c r="C1" s="0"/>
      <c r="D1" s="1"/>
      <c r="E1" s="2"/>
      <c r="F1" s="3"/>
      <c r="G1" s="4"/>
      <c r="H1" s="2"/>
      <c r="I1" s="2"/>
      <c r="J1" s="2"/>
      <c r="K1" s="2"/>
      <c r="L1" s="2"/>
      <c r="M1" s="2"/>
      <c r="N1" s="2"/>
      <c r="O1" s="2"/>
      <c r="P1" s="2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15.75" hidden="false" customHeight="false" outlineLevel="0" collapsed="false">
      <c r="A2" s="0"/>
      <c r="B2" s="0"/>
      <c r="C2" s="0"/>
      <c r="D2" s="5"/>
      <c r="E2" s="0"/>
      <c r="F2" s="0"/>
      <c r="G2" s="0"/>
      <c r="H2" s="2"/>
      <c r="I2" s="2"/>
      <c r="J2" s="2"/>
      <c r="K2" s="2"/>
      <c r="L2" s="2"/>
      <c r="M2" s="2"/>
      <c r="N2" s="2"/>
      <c r="O2" s="2"/>
      <c r="P2" s="2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33" hidden="false" customHeight="false" outlineLevel="0" collapsed="false">
      <c r="A3" s="0"/>
      <c r="B3" s="0"/>
      <c r="C3" s="0"/>
      <c r="D3" s="6"/>
      <c r="E3" s="7" t="s">
        <v>0</v>
      </c>
      <c r="H3" s="2"/>
      <c r="I3" s="2"/>
      <c r="J3" s="2"/>
      <c r="K3" s="2"/>
      <c r="L3" s="2"/>
      <c r="M3" s="2"/>
      <c r="N3" s="2"/>
      <c r="O3" s="2"/>
      <c r="P3" s="2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33" hidden="false" customHeight="false" outlineLevel="0" collapsed="false">
      <c r="A4" s="0"/>
      <c r="B4" s="0"/>
      <c r="C4" s="0"/>
      <c r="D4" s="1"/>
      <c r="E4" s="7" t="s">
        <v>42</v>
      </c>
      <c r="H4" s="2"/>
      <c r="I4" s="2"/>
      <c r="J4" s="2"/>
      <c r="K4" s="2"/>
      <c r="L4" s="2"/>
      <c r="M4" s="2"/>
      <c r="N4" s="2"/>
      <c r="O4" s="2"/>
      <c r="P4" s="2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33" hidden="false" customHeight="false" outlineLevel="0" collapsed="false">
      <c r="A5" s="0"/>
      <c r="B5" s="0"/>
      <c r="C5" s="0"/>
      <c r="D5" s="1"/>
      <c r="E5" s="7" t="str">
        <f aca="false">[1]Report!$F$5</f>
        <v>As of June 4, 2001</v>
      </c>
      <c r="H5" s="2"/>
      <c r="I5" s="2"/>
      <c r="J5" s="2"/>
      <c r="K5" s="2"/>
      <c r="L5" s="2"/>
      <c r="M5" s="2"/>
      <c r="N5" s="2"/>
      <c r="O5" s="2"/>
      <c r="P5" s="2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20.25" hidden="false" customHeight="false" outlineLevel="0" collapsed="false">
      <c r="A6" s="0"/>
      <c r="B6" s="0"/>
      <c r="C6" s="0"/>
      <c r="D6" s="1"/>
      <c r="E6" s="2"/>
      <c r="F6" s="2"/>
      <c r="G6" s="4"/>
      <c r="H6" s="2"/>
      <c r="I6" s="2"/>
      <c r="J6" s="2"/>
      <c r="K6" s="2"/>
      <c r="L6" s="2"/>
      <c r="M6" s="2"/>
      <c r="N6" s="2"/>
      <c r="O6" s="2"/>
      <c r="P6" s="2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10" customFormat="false" ht="20.25" hidden="false" customHeight="false" outlineLevel="0" collapsed="false">
      <c r="C10" s="99" t="s">
        <v>42</v>
      </c>
    </row>
    <row r="11" customFormat="false" ht="15.75" hidden="false" customHeight="false" outlineLevel="0" collapsed="false">
      <c r="C11" s="67" t="s">
        <v>43</v>
      </c>
    </row>
    <row r="12" customFormat="false" ht="16.5" hidden="false" customHeight="false" outlineLevel="0" collapsed="false"/>
    <row r="13" customFormat="false" ht="16.5" hidden="false" customHeight="false" outlineLevel="0" collapsed="false">
      <c r="C13" s="69" t="n">
        <v>2001</v>
      </c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1"/>
    </row>
    <row r="14" customFormat="false" ht="16.5" hidden="false" customHeight="false" outlineLevel="0" collapsed="false">
      <c r="C14" s="102" t="s">
        <v>39</v>
      </c>
      <c r="D14" s="103" t="s">
        <v>27</v>
      </c>
      <c r="E14" s="103" t="s">
        <v>28</v>
      </c>
      <c r="F14" s="103" t="s">
        <v>29</v>
      </c>
      <c r="G14" s="103" t="s">
        <v>30</v>
      </c>
      <c r="H14" s="103" t="s">
        <v>31</v>
      </c>
      <c r="I14" s="103" t="s">
        <v>32</v>
      </c>
      <c r="J14" s="103" t="s">
        <v>33</v>
      </c>
      <c r="K14" s="103" t="s">
        <v>34</v>
      </c>
      <c r="L14" s="103" t="s">
        <v>35</v>
      </c>
      <c r="M14" s="103" t="s">
        <v>36</v>
      </c>
      <c r="N14" s="103" t="s">
        <v>37</v>
      </c>
      <c r="O14" s="104" t="s">
        <v>38</v>
      </c>
    </row>
    <row r="15" customFormat="false" ht="15.75" hidden="false" customHeight="false" outlineLevel="0" collapsed="false">
      <c r="C15" s="76" t="s">
        <v>44</v>
      </c>
      <c r="D15" s="105"/>
      <c r="E15" s="105"/>
      <c r="F15" s="105"/>
      <c r="G15" s="105"/>
      <c r="H15" s="105"/>
      <c r="I15" s="105"/>
      <c r="J15" s="105" t="n">
        <v>-2252.36021505376</v>
      </c>
      <c r="K15" s="105" t="n">
        <v>-2269.56451612903</v>
      </c>
      <c r="L15" s="105" t="n">
        <v>-2228.31111111111</v>
      </c>
      <c r="M15" s="105" t="n">
        <v>-2322.1610738255</v>
      </c>
      <c r="N15" s="105" t="n">
        <v>-2491.46527777778</v>
      </c>
      <c r="O15" s="106" t="n">
        <v>-2716.32123655914</v>
      </c>
    </row>
    <row r="16" customFormat="false" ht="15.75" hidden="false" customHeight="false" outlineLevel="0" collapsed="false">
      <c r="C16" s="76" t="s">
        <v>45</v>
      </c>
      <c r="D16" s="105"/>
      <c r="E16" s="105"/>
      <c r="F16" s="105"/>
      <c r="G16" s="105"/>
      <c r="H16" s="105"/>
      <c r="I16" s="105"/>
      <c r="J16" s="105" t="n">
        <v>1558.10762688172</v>
      </c>
      <c r="K16" s="105" t="n">
        <v>1568.92274193548</v>
      </c>
      <c r="L16" s="105" t="n">
        <v>1554.1082</v>
      </c>
      <c r="M16" s="105" t="n">
        <v>1582.69301342282</v>
      </c>
      <c r="N16" s="105" t="n">
        <v>1672.85723763889</v>
      </c>
      <c r="O16" s="106" t="n">
        <v>1788.60366129032</v>
      </c>
    </row>
    <row r="17" customFormat="false" ht="16.5" hidden="false" customHeight="false" outlineLevel="0" collapsed="false">
      <c r="C17" s="81" t="s">
        <v>46</v>
      </c>
      <c r="D17" s="107"/>
      <c r="E17" s="107"/>
      <c r="F17" s="107"/>
      <c r="G17" s="107"/>
      <c r="H17" s="107"/>
      <c r="I17" s="107"/>
      <c r="J17" s="107" t="n">
        <v>932.16935483871</v>
      </c>
      <c r="K17" s="107" t="n">
        <v>921.963709677419</v>
      </c>
      <c r="L17" s="107" t="n">
        <v>825.793055555556</v>
      </c>
      <c r="M17" s="107" t="n">
        <v>1023.60134228188</v>
      </c>
      <c r="N17" s="107" t="n">
        <v>1079.00138888889</v>
      </c>
      <c r="O17" s="108" t="n">
        <v>1106.28091397849</v>
      </c>
    </row>
    <row r="18" customFormat="false" ht="16.5" hidden="false" customHeight="false" outlineLevel="0" collapsed="false">
      <c r="C18" s="88" t="s">
        <v>47</v>
      </c>
      <c r="D18" s="109"/>
      <c r="E18" s="109"/>
      <c r="F18" s="109"/>
      <c r="G18" s="109"/>
      <c r="H18" s="109"/>
      <c r="I18" s="109"/>
      <c r="J18" s="109" t="n">
        <f aca="false">SUM(J15:J17)</f>
        <v>237.916766666667</v>
      </c>
      <c r="K18" s="109" t="n">
        <f aca="false">SUM(K15:K17)</f>
        <v>221.321935483871</v>
      </c>
      <c r="L18" s="109" t="n">
        <f aca="false">SUM(L15:L17)</f>
        <v>151.590144444445</v>
      </c>
      <c r="M18" s="109" t="n">
        <f aca="false">SUM(M15:M17)</f>
        <v>284.133281879194</v>
      </c>
      <c r="N18" s="109" t="n">
        <f aca="false">SUM(N15:N17)</f>
        <v>260.39334875</v>
      </c>
      <c r="O18" s="110" t="n">
        <f aca="false">SUM(O15:O17)</f>
        <v>178.563338709677</v>
      </c>
    </row>
    <row r="19" customFormat="false" ht="16.5" hidden="false" customHeight="false" outlineLevel="0" collapsed="false">
      <c r="C19" s="102" t="s">
        <v>48</v>
      </c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1"/>
    </row>
    <row r="20" customFormat="false" ht="15.75" hidden="false" customHeight="false" outlineLevel="0" collapsed="false">
      <c r="C20" s="76" t="s">
        <v>49</v>
      </c>
      <c r="D20" s="105"/>
      <c r="E20" s="105"/>
      <c r="F20" s="105"/>
      <c r="G20" s="105"/>
      <c r="H20" s="105"/>
      <c r="I20" s="105"/>
      <c r="J20" s="111" t="n">
        <v>0.828</v>
      </c>
      <c r="K20" s="111" t="n">
        <v>0.828</v>
      </c>
      <c r="L20" s="111" t="n">
        <v>0.832</v>
      </c>
      <c r="M20" s="111" t="n">
        <v>0.8331182</v>
      </c>
      <c r="N20" s="111" t="n">
        <v>0.882</v>
      </c>
      <c r="O20" s="112" t="n">
        <v>0.916</v>
      </c>
    </row>
    <row r="21" customFormat="false" ht="15.75" hidden="false" customHeight="false" outlineLevel="0" collapsed="false">
      <c r="C21" s="76" t="s">
        <v>50</v>
      </c>
      <c r="D21" s="105"/>
      <c r="E21" s="105"/>
      <c r="F21" s="105"/>
      <c r="G21" s="105"/>
      <c r="H21" s="105"/>
      <c r="I21" s="105"/>
      <c r="J21" s="111" t="n">
        <v>0.922651933701657</v>
      </c>
      <c r="K21" s="111" t="n">
        <v>0.922651933701657</v>
      </c>
      <c r="L21" s="111" t="n">
        <v>0.922651933701657</v>
      </c>
      <c r="M21" s="111" t="n">
        <v>0.923891988950276</v>
      </c>
      <c r="N21" s="111" t="n">
        <v>0.922651933701657</v>
      </c>
      <c r="O21" s="112" t="n">
        <v>0.922651933701657</v>
      </c>
    </row>
    <row r="22" customFormat="false" ht="16.5" hidden="false" customHeight="false" outlineLevel="0" collapsed="false">
      <c r="C22" s="81" t="s">
        <v>51</v>
      </c>
      <c r="D22" s="107"/>
      <c r="E22" s="107"/>
      <c r="F22" s="107"/>
      <c r="G22" s="107"/>
      <c r="H22" s="107"/>
      <c r="I22" s="107"/>
      <c r="J22" s="113" t="n">
        <v>0.826446280991736</v>
      </c>
      <c r="K22" s="113" t="n">
        <v>0.830578512396694</v>
      </c>
      <c r="L22" s="113" t="n">
        <v>0.838842975206612</v>
      </c>
      <c r="M22" s="113" t="n">
        <v>0.848245867768595</v>
      </c>
      <c r="N22" s="113" t="n">
        <v>0.896694214876033</v>
      </c>
      <c r="O22" s="114" t="n">
        <v>0.909090909090909</v>
      </c>
    </row>
    <row r="24" customFormat="false" ht="16.5" hidden="false" customHeight="false" outlineLevel="0" collapsed="false"/>
    <row r="25" customFormat="false" ht="16.5" hidden="false" customHeight="false" outlineLevel="0" collapsed="false">
      <c r="C25" s="69" t="n">
        <v>2002</v>
      </c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1"/>
    </row>
    <row r="26" customFormat="false" ht="16.5" hidden="false" customHeight="false" outlineLevel="0" collapsed="false">
      <c r="C26" s="102" t="s">
        <v>39</v>
      </c>
      <c r="D26" s="103" t="s">
        <v>27</v>
      </c>
      <c r="E26" s="103" t="s">
        <v>28</v>
      </c>
      <c r="F26" s="103" t="s">
        <v>29</v>
      </c>
      <c r="G26" s="103" t="s">
        <v>30</v>
      </c>
      <c r="H26" s="103" t="s">
        <v>31</v>
      </c>
      <c r="I26" s="103" t="s">
        <v>32</v>
      </c>
      <c r="J26" s="103" t="s">
        <v>33</v>
      </c>
      <c r="K26" s="103" t="s">
        <v>34</v>
      </c>
      <c r="L26" s="103" t="s">
        <v>35</v>
      </c>
      <c r="M26" s="103" t="s">
        <v>36</v>
      </c>
      <c r="N26" s="103" t="s">
        <v>37</v>
      </c>
      <c r="O26" s="104" t="s">
        <v>38</v>
      </c>
    </row>
    <row r="27" customFormat="false" ht="15.75" hidden="false" customHeight="false" outlineLevel="0" collapsed="false">
      <c r="C27" s="76" t="s">
        <v>44</v>
      </c>
      <c r="D27" s="105" t="n">
        <v>-2790.4502688172</v>
      </c>
      <c r="E27" s="105" t="n">
        <v>-2719.11755952381</v>
      </c>
      <c r="F27" s="105" t="n">
        <v>-2494.25806451613</v>
      </c>
      <c r="G27" s="105" t="n">
        <v>-2425.55910987483</v>
      </c>
      <c r="H27" s="105" t="n">
        <v>-2277.33333333333</v>
      </c>
      <c r="I27" s="105" t="n">
        <v>-2259.32638888889</v>
      </c>
      <c r="J27" s="105" t="n">
        <v>-2325.39247311828</v>
      </c>
      <c r="K27" s="105" t="n">
        <v>-2343.5564516129</v>
      </c>
      <c r="L27" s="105" t="n">
        <v>-2302.34861111111</v>
      </c>
      <c r="M27" s="105" t="n">
        <v>-2393.08859060403</v>
      </c>
      <c r="N27" s="105" t="n">
        <v>-2576.40972222222</v>
      </c>
      <c r="O27" s="106" t="n">
        <v>-2787.36827956989</v>
      </c>
    </row>
    <row r="28" customFormat="false" ht="15.75" hidden="false" customHeight="false" outlineLevel="0" collapsed="false">
      <c r="C28" s="76" t="s">
        <v>45</v>
      </c>
      <c r="D28" s="105" t="n">
        <v>1844.05464516129</v>
      </c>
      <c r="E28" s="105" t="n">
        <v>1761.99118571429</v>
      </c>
      <c r="F28" s="105" t="n">
        <v>1653.25816451613</v>
      </c>
      <c r="G28" s="105" t="n">
        <v>1379.55781919332</v>
      </c>
      <c r="H28" s="105" t="n">
        <v>1277.01095268817</v>
      </c>
      <c r="I28" s="105" t="n">
        <v>1756.11121111111</v>
      </c>
      <c r="J28" s="105" t="n">
        <v>1610.20957069892</v>
      </c>
      <c r="K28" s="105" t="n">
        <v>1644.34209677419</v>
      </c>
      <c r="L28" s="105" t="n">
        <v>1635.90819986111</v>
      </c>
      <c r="M28" s="105" t="n">
        <v>1668.14363409396</v>
      </c>
      <c r="N28" s="105" t="n">
        <v>1769.88889888889</v>
      </c>
      <c r="O28" s="106" t="n">
        <v>1925.89248306452</v>
      </c>
    </row>
    <row r="29" customFormat="false" ht="16.5" hidden="false" customHeight="false" outlineLevel="0" collapsed="false">
      <c r="C29" s="81" t="s">
        <v>46</v>
      </c>
      <c r="D29" s="107" t="n">
        <v>875.954301075269</v>
      </c>
      <c r="E29" s="107" t="n">
        <v>846.946428571429</v>
      </c>
      <c r="F29" s="107" t="n">
        <v>842.51747311828</v>
      </c>
      <c r="G29" s="107" t="n">
        <v>887.936022253129</v>
      </c>
      <c r="H29" s="107" t="n">
        <v>872.840053763441</v>
      </c>
      <c r="I29" s="107" t="n">
        <v>870.509722222222</v>
      </c>
      <c r="J29" s="107" t="n">
        <v>813.530913978495</v>
      </c>
      <c r="K29" s="107" t="n">
        <v>813.366935483871</v>
      </c>
      <c r="L29" s="107" t="n">
        <v>799.836111111111</v>
      </c>
      <c r="M29" s="107" t="n">
        <v>789.688590604027</v>
      </c>
      <c r="N29" s="107" t="n">
        <v>795.255555555556</v>
      </c>
      <c r="O29" s="108" t="n">
        <v>801.32123655914</v>
      </c>
    </row>
    <row r="30" customFormat="false" ht="16.5" hidden="false" customHeight="false" outlineLevel="0" collapsed="false">
      <c r="C30" s="88" t="s">
        <v>47</v>
      </c>
      <c r="D30" s="109" t="n">
        <f aca="false">SUM(D27:D29)</f>
        <v>-70.4413225806452</v>
      </c>
      <c r="E30" s="109" t="n">
        <f aca="false">SUM(E27:E29)</f>
        <v>-110.179945238095</v>
      </c>
      <c r="F30" s="109" t="n">
        <f aca="false">SUM(F27:F29)</f>
        <v>1.5175731182793</v>
      </c>
      <c r="G30" s="109" t="n">
        <f aca="false">SUM(G27:G29)</f>
        <v>-158.065268428373</v>
      </c>
      <c r="H30" s="109" t="n">
        <f aca="false">SUM(H27:H29)</f>
        <v>-127.482326881721</v>
      </c>
      <c r="I30" s="109" t="n">
        <f aca="false">SUM(I27:I29)</f>
        <v>367.294544444445</v>
      </c>
      <c r="J30" s="109" t="n">
        <f aca="false">SUM(J27:J29)</f>
        <v>98.3480115591398</v>
      </c>
      <c r="K30" s="109" t="n">
        <f aca="false">SUM(K27:K29)</f>
        <v>114.152580645161</v>
      </c>
      <c r="L30" s="109" t="n">
        <f aca="false">SUM(L27:L29)</f>
        <v>133.395699861111</v>
      </c>
      <c r="M30" s="109" t="n">
        <f aca="false">SUM(M27:M29)</f>
        <v>64.7436340939599</v>
      </c>
      <c r="N30" s="109" t="n">
        <f aca="false">SUM(N27:N29)</f>
        <v>-11.2652677777779</v>
      </c>
      <c r="O30" s="110" t="n">
        <f aca="false">SUM(O27:O29)</f>
        <v>-60.1545599462363</v>
      </c>
    </row>
    <row r="31" customFormat="false" ht="16.5" hidden="false" customHeight="false" outlineLevel="0" collapsed="false">
      <c r="C31" s="102" t="s">
        <v>48</v>
      </c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1"/>
    </row>
    <row r="32" customFormat="false" ht="15.75" hidden="false" customHeight="false" outlineLevel="0" collapsed="false">
      <c r="C32" s="76" t="s">
        <v>49</v>
      </c>
      <c r="D32" s="111" t="n">
        <v>0.856</v>
      </c>
      <c r="E32" s="111" t="n">
        <v>0.778</v>
      </c>
      <c r="F32" s="111" t="n">
        <v>0.738</v>
      </c>
      <c r="G32" s="111" t="n">
        <v>0.5652138</v>
      </c>
      <c r="H32" s="111" t="n">
        <v>0.686</v>
      </c>
      <c r="I32" s="111" t="n">
        <v>0.696</v>
      </c>
      <c r="J32" s="111" t="n">
        <v>0.646</v>
      </c>
      <c r="K32" s="111" t="n">
        <v>0.846</v>
      </c>
      <c r="L32" s="111" t="n">
        <v>0.852</v>
      </c>
      <c r="M32" s="111" t="n">
        <v>0.8771774</v>
      </c>
      <c r="N32" s="111" t="n">
        <v>0.902</v>
      </c>
      <c r="O32" s="112" t="n">
        <v>0.91</v>
      </c>
    </row>
    <row r="33" customFormat="false" ht="15.75" hidden="false" customHeight="false" outlineLevel="0" collapsed="false">
      <c r="C33" s="76" t="s">
        <v>50</v>
      </c>
      <c r="D33" s="111" t="n">
        <v>0.922651933701657</v>
      </c>
      <c r="E33" s="111" t="n">
        <v>0.922651933701657</v>
      </c>
      <c r="F33" s="111" t="n">
        <v>0.922651933701657</v>
      </c>
      <c r="G33" s="111" t="n">
        <v>0.521374309392265</v>
      </c>
      <c r="H33" s="111" t="n">
        <v>2.76243093922652E-007</v>
      </c>
      <c r="I33" s="111" t="n">
        <v>0.922651933701657</v>
      </c>
      <c r="J33" s="111" t="n">
        <v>0.922651933701657</v>
      </c>
      <c r="K33" s="111" t="n">
        <v>0.922651933701657</v>
      </c>
      <c r="L33" s="111" t="n">
        <v>0.922651933701657</v>
      </c>
      <c r="M33" s="111" t="n">
        <v>0.923891988950276</v>
      </c>
      <c r="N33" s="111" t="n">
        <v>0.922651933701657</v>
      </c>
      <c r="O33" s="112" t="n">
        <v>0.922651933701657</v>
      </c>
    </row>
    <row r="34" customFormat="false" ht="16.5" hidden="false" customHeight="false" outlineLevel="0" collapsed="false">
      <c r="C34" s="81" t="s">
        <v>51</v>
      </c>
      <c r="D34" s="113" t="n">
        <v>0.917355371900827</v>
      </c>
      <c r="E34" s="113" t="n">
        <v>0.896694214876033</v>
      </c>
      <c r="F34" s="113" t="n">
        <v>0.884297520661157</v>
      </c>
      <c r="G34" s="113" t="n">
        <v>0.672618181818182</v>
      </c>
      <c r="H34" s="113" t="n">
        <v>0.855371900826446</v>
      </c>
      <c r="I34" s="113" t="n">
        <v>0.838842975206612</v>
      </c>
      <c r="J34" s="113" t="n">
        <v>0.826446280991736</v>
      </c>
      <c r="K34" s="113" t="n">
        <v>0.830578512396694</v>
      </c>
      <c r="L34" s="113" t="n">
        <v>0.838842975206612</v>
      </c>
      <c r="M34" s="113" t="n">
        <v>0.877210330578512</v>
      </c>
      <c r="N34" s="113" t="n">
        <v>0.896694214876033</v>
      </c>
      <c r="O34" s="114" t="n">
        <v>0.909090909090909</v>
      </c>
    </row>
    <row r="36" customFormat="false" ht="16.5" hidden="false" customHeight="false" outlineLevel="0" collapsed="false"/>
    <row r="37" customFormat="false" ht="16.5" hidden="false" customHeight="false" outlineLevel="0" collapsed="false">
      <c r="C37" s="69" t="n">
        <v>2003</v>
      </c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1"/>
    </row>
    <row r="38" customFormat="false" ht="16.5" hidden="false" customHeight="false" outlineLevel="0" collapsed="false">
      <c r="C38" s="102" t="s">
        <v>39</v>
      </c>
      <c r="D38" s="103" t="s">
        <v>27</v>
      </c>
      <c r="E38" s="103" t="s">
        <v>28</v>
      </c>
      <c r="F38" s="103" t="s">
        <v>29</v>
      </c>
      <c r="G38" s="103" t="s">
        <v>30</v>
      </c>
      <c r="H38" s="103" t="s">
        <v>31</v>
      </c>
      <c r="I38" s="103" t="s">
        <v>32</v>
      </c>
      <c r="J38" s="103" t="s">
        <v>33</v>
      </c>
      <c r="K38" s="103" t="s">
        <v>34</v>
      </c>
      <c r="L38" s="103" t="s">
        <v>35</v>
      </c>
      <c r="M38" s="103" t="s">
        <v>36</v>
      </c>
      <c r="N38" s="103" t="s">
        <v>37</v>
      </c>
      <c r="O38" s="104" t="s">
        <v>38</v>
      </c>
    </row>
    <row r="39" customFormat="false" ht="15.75" hidden="false" customHeight="false" outlineLevel="0" collapsed="false">
      <c r="C39" s="76" t="s">
        <v>44</v>
      </c>
      <c r="D39" s="105" t="n">
        <v>-2859.47715053763</v>
      </c>
      <c r="E39" s="105" t="n">
        <v>-2788.0744047619</v>
      </c>
      <c r="F39" s="105" t="n">
        <v>-2558.30510752688</v>
      </c>
      <c r="G39" s="105" t="n">
        <v>-2490.67593880389</v>
      </c>
      <c r="H39" s="105" t="n">
        <v>-2338.31586021505</v>
      </c>
      <c r="I39" s="105" t="n">
        <v>-2320.39027777778</v>
      </c>
      <c r="J39" s="105"/>
      <c r="K39" s="105"/>
      <c r="L39" s="105"/>
      <c r="M39" s="105"/>
      <c r="N39" s="105"/>
      <c r="O39" s="106"/>
    </row>
    <row r="40" customFormat="false" ht="15.75" hidden="false" customHeight="false" outlineLevel="0" collapsed="false">
      <c r="C40" s="76" t="s">
        <v>45</v>
      </c>
      <c r="D40" s="105" t="n">
        <v>2051.93334341398</v>
      </c>
      <c r="E40" s="105" t="n">
        <v>1955.37143854167</v>
      </c>
      <c r="F40" s="105" t="n">
        <v>1922.99678427419</v>
      </c>
      <c r="G40" s="105" t="n">
        <v>1602.209745758</v>
      </c>
      <c r="H40" s="105" t="n">
        <v>1308.42689180108</v>
      </c>
      <c r="I40" s="105" t="n">
        <v>1673.12223222222</v>
      </c>
      <c r="J40" s="105"/>
      <c r="K40" s="105"/>
      <c r="L40" s="105"/>
      <c r="M40" s="105"/>
      <c r="N40" s="105"/>
      <c r="O40" s="106"/>
    </row>
    <row r="41" customFormat="false" ht="16.5" hidden="false" customHeight="false" outlineLevel="0" collapsed="false">
      <c r="C41" s="81" t="s">
        <v>46</v>
      </c>
      <c r="D41" s="107" t="n">
        <v>457.30252688172</v>
      </c>
      <c r="E41" s="107" t="n">
        <v>461.769404761905</v>
      </c>
      <c r="F41" s="107" t="n">
        <v>456.795806451613</v>
      </c>
      <c r="G41" s="107" t="n">
        <v>460.166063977747</v>
      </c>
      <c r="H41" s="107" t="n">
        <v>448.965161290323</v>
      </c>
      <c r="I41" s="107" t="n">
        <v>452.815833333333</v>
      </c>
      <c r="J41" s="107"/>
      <c r="K41" s="107"/>
      <c r="L41" s="107"/>
      <c r="M41" s="107"/>
      <c r="N41" s="107"/>
      <c r="O41" s="108"/>
    </row>
    <row r="42" customFormat="false" ht="16.5" hidden="false" customHeight="false" outlineLevel="0" collapsed="false">
      <c r="C42" s="88" t="s">
        <v>47</v>
      </c>
      <c r="D42" s="109" t="n">
        <f aca="false">SUM(D39:D41)</f>
        <v>-350.241280241935</v>
      </c>
      <c r="E42" s="109" t="n">
        <f aca="false">SUM(E39:E41)</f>
        <v>-370.933561458333</v>
      </c>
      <c r="F42" s="109" t="n">
        <f aca="false">SUM(F39:F41)</f>
        <v>-178.512516801075</v>
      </c>
      <c r="G42" s="109" t="n">
        <f aca="false">SUM(G39:G41)</f>
        <v>-428.300129068151</v>
      </c>
      <c r="H42" s="109" t="n">
        <f aca="false">SUM(H39:H41)</f>
        <v>-580.923807123656</v>
      </c>
      <c r="I42" s="109" t="n">
        <f aca="false">SUM(I39:I41)</f>
        <v>-194.452212222222</v>
      </c>
      <c r="J42" s="109" t="n">
        <f aca="false">SUM(J39:J41)</f>
        <v>0</v>
      </c>
      <c r="K42" s="109" t="n">
        <f aca="false">SUM(K39:K41)</f>
        <v>0</v>
      </c>
      <c r="L42" s="109" t="n">
        <f aca="false">SUM(L39:L41)</f>
        <v>0</v>
      </c>
      <c r="M42" s="109" t="n">
        <f aca="false">SUM(M39:M41)</f>
        <v>0</v>
      </c>
      <c r="N42" s="109" t="n">
        <f aca="false">SUM(N39:N41)</f>
        <v>0</v>
      </c>
      <c r="O42" s="110" t="n">
        <f aca="false">SUM(O39:O41)</f>
        <v>0</v>
      </c>
    </row>
    <row r="43" customFormat="false" ht="16.5" hidden="false" customHeight="false" outlineLevel="0" collapsed="false">
      <c r="C43" s="102" t="s">
        <v>48</v>
      </c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1"/>
    </row>
    <row r="44" customFormat="false" ht="15.75" hidden="false" customHeight="false" outlineLevel="0" collapsed="false">
      <c r="C44" s="76" t="s">
        <v>49</v>
      </c>
      <c r="D44" s="111" t="n">
        <v>0.883342</v>
      </c>
      <c r="E44" s="111" t="n">
        <v>0.7057428</v>
      </c>
      <c r="F44" s="111" t="n">
        <v>0.7602666</v>
      </c>
      <c r="G44" s="111" t="n">
        <v>0.6722088</v>
      </c>
      <c r="H44" s="111" t="n">
        <v>0.4758882</v>
      </c>
      <c r="I44" s="111" t="n">
        <v>0.5349556</v>
      </c>
      <c r="J44" s="105"/>
      <c r="K44" s="105"/>
      <c r="L44" s="105"/>
      <c r="M44" s="105"/>
      <c r="N44" s="105"/>
      <c r="O44" s="106"/>
    </row>
    <row r="45" customFormat="false" ht="15.75" hidden="false" customHeight="false" outlineLevel="0" collapsed="false">
      <c r="C45" s="76" t="s">
        <v>50</v>
      </c>
      <c r="D45" s="111" t="n">
        <v>0.941160220994475</v>
      </c>
      <c r="E45" s="111" t="n">
        <v>0.941160220994475</v>
      </c>
      <c r="F45" s="111" t="n">
        <v>0.941160220994475</v>
      </c>
      <c r="G45" s="111" t="n">
        <v>0.941160220994475</v>
      </c>
      <c r="H45" s="111" t="n">
        <v>0.546961325966851</v>
      </c>
      <c r="I45" s="111" t="n">
        <v>0.878453038674033</v>
      </c>
      <c r="J45" s="105"/>
      <c r="K45" s="105"/>
      <c r="L45" s="105"/>
      <c r="M45" s="105"/>
      <c r="N45" s="105"/>
      <c r="O45" s="106"/>
    </row>
    <row r="46" customFormat="false" ht="16.5" hidden="false" customHeight="false" outlineLevel="0" collapsed="false">
      <c r="C46" s="81" t="s">
        <v>51</v>
      </c>
      <c r="D46" s="113" t="n">
        <v>0.954452066115702</v>
      </c>
      <c r="E46" s="113" t="n">
        <v>0.932644628099174</v>
      </c>
      <c r="F46" s="113" t="n">
        <v>0.919430578512397</v>
      </c>
      <c r="G46" s="113" t="n">
        <v>0.182185537190083</v>
      </c>
      <c r="H46" s="113" t="n">
        <v>0.31539132231405</v>
      </c>
      <c r="I46" s="113" t="n">
        <v>0.739164462809917</v>
      </c>
      <c r="J46" s="107"/>
      <c r="K46" s="107"/>
      <c r="L46" s="107"/>
      <c r="M46" s="107"/>
      <c r="N46" s="107"/>
      <c r="O46" s="108"/>
    </row>
    <row r="48" customFormat="false" ht="15.75" hidden="false" customHeight="false" outlineLevel="0" collapsed="false">
      <c r="C48" s="57" t="s">
        <v>52</v>
      </c>
    </row>
    <row r="49" customFormat="false" ht="15.75" hidden="false" customHeight="false" outlineLevel="0" collapsed="false">
      <c r="C49" s="57" t="s">
        <v>53</v>
      </c>
    </row>
    <row r="52" customFormat="false" ht="15.75" hidden="false" customHeight="false" outlineLevel="0" collapsed="false">
      <c r="C52" s="97" t="str">
        <f aca="true">CELL("filename")</f>
        <v>'file:///mnt/12tb/@roms/datasets/enron/EDRM Enron Email Data Set v2 XML/filtered-attachments/xls/Position_Report___Enron_Summary-b8d27a0528ab6d4088d695de62a46ea15981d80476f872de89b648e7113f02b3.xls'#$Position Details</v>
      </c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</row>
  </sheetData>
  <mergeCells count="1">
    <mergeCell ref="C52:O52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Z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2.99"/>
    <col collapsed="false" customWidth="true" hidden="false" outlineLevel="0" max="3" min="3" style="0" width="10.13"/>
  </cols>
  <sheetData>
    <row r="3" customFormat="false" ht="12.75" hidden="false" customHeight="false" outlineLevel="0" collapsed="false">
      <c r="C3" s="115" t="n">
        <v>37073</v>
      </c>
      <c r="D3" s="115" t="n">
        <v>37104</v>
      </c>
      <c r="E3" s="115" t="n">
        <v>37135</v>
      </c>
      <c r="F3" s="115" t="n">
        <v>37165</v>
      </c>
      <c r="G3" s="115" t="n">
        <v>37196</v>
      </c>
      <c r="H3" s="115" t="n">
        <v>37226</v>
      </c>
      <c r="I3" s="115" t="n">
        <v>37257</v>
      </c>
      <c r="J3" s="115" t="n">
        <v>37288</v>
      </c>
      <c r="K3" s="115" t="n">
        <v>37316</v>
      </c>
      <c r="L3" s="115" t="n">
        <v>37347</v>
      </c>
      <c r="M3" s="115" t="n">
        <v>37377</v>
      </c>
      <c r="N3" s="115" t="n">
        <v>37408</v>
      </c>
      <c r="O3" s="115" t="n">
        <v>37438</v>
      </c>
      <c r="P3" s="115" t="n">
        <v>37469</v>
      </c>
      <c r="Q3" s="115" t="n">
        <v>37500</v>
      </c>
      <c r="R3" s="115" t="n">
        <v>37530</v>
      </c>
      <c r="S3" s="115" t="n">
        <v>37561</v>
      </c>
      <c r="T3" s="115" t="n">
        <v>37591</v>
      </c>
      <c r="U3" s="115" t="n">
        <v>37622</v>
      </c>
      <c r="V3" s="115" t="n">
        <v>37653</v>
      </c>
      <c r="W3" s="115" t="n">
        <v>37681</v>
      </c>
      <c r="X3" s="115" t="n">
        <v>37712</v>
      </c>
      <c r="Y3" s="115" t="n">
        <v>37742</v>
      </c>
      <c r="Z3" s="115" t="n">
        <v>37773</v>
      </c>
    </row>
    <row r="4" customFormat="false" ht="12.75" hidden="false" customHeight="false" outlineLevel="0" collapsed="false">
      <c r="A4" s="0" t="s">
        <v>49</v>
      </c>
      <c r="C4" s="0" t="n">
        <v>414</v>
      </c>
      <c r="D4" s="0" t="n">
        <v>414</v>
      </c>
      <c r="E4" s="0" t="n">
        <v>416</v>
      </c>
      <c r="F4" s="0" t="n">
        <v>416.5591</v>
      </c>
      <c r="G4" s="0" t="n">
        <v>441</v>
      </c>
      <c r="H4" s="0" t="n">
        <v>458</v>
      </c>
      <c r="I4" s="0" t="n">
        <v>428</v>
      </c>
      <c r="J4" s="0" t="n">
        <v>389</v>
      </c>
      <c r="K4" s="0" t="n">
        <v>369</v>
      </c>
      <c r="L4" s="0" t="n">
        <v>282.6069</v>
      </c>
      <c r="M4" s="0" t="n">
        <v>343</v>
      </c>
      <c r="N4" s="0" t="n">
        <v>348</v>
      </c>
      <c r="O4" s="0" t="n">
        <v>323</v>
      </c>
      <c r="P4" s="0" t="n">
        <v>423</v>
      </c>
      <c r="Q4" s="0" t="n">
        <v>426</v>
      </c>
      <c r="R4" s="0" t="n">
        <v>438.5887</v>
      </c>
      <c r="S4" s="0" t="n">
        <v>451</v>
      </c>
      <c r="T4" s="0" t="n">
        <v>455</v>
      </c>
      <c r="U4" s="0" t="n">
        <v>441.671</v>
      </c>
      <c r="V4" s="0" t="n">
        <v>352.8714</v>
      </c>
      <c r="W4" s="0" t="n">
        <v>380.1333</v>
      </c>
      <c r="X4" s="0" t="n">
        <v>336.1044</v>
      </c>
      <c r="Y4" s="0" t="n">
        <v>237.9441</v>
      </c>
      <c r="Z4" s="0" t="n">
        <v>267.4778</v>
      </c>
    </row>
    <row r="5" customFormat="false" ht="12.75" hidden="false" customHeight="false" outlineLevel="0" collapsed="false">
      <c r="C5" s="0" t="n">
        <v>500</v>
      </c>
      <c r="D5" s="0" t="n">
        <v>500</v>
      </c>
      <c r="E5" s="0" t="n">
        <v>500</v>
      </c>
      <c r="F5" s="0" t="n">
        <v>500</v>
      </c>
      <c r="G5" s="0" t="n">
        <v>500</v>
      </c>
      <c r="H5" s="0" t="n">
        <v>500</v>
      </c>
      <c r="I5" s="0" t="n">
        <v>500</v>
      </c>
      <c r="J5" s="0" t="n">
        <v>500</v>
      </c>
      <c r="K5" s="0" t="n">
        <v>500</v>
      </c>
      <c r="L5" s="0" t="n">
        <v>500</v>
      </c>
      <c r="M5" s="0" t="n">
        <v>500</v>
      </c>
      <c r="N5" s="0" t="n">
        <v>500</v>
      </c>
      <c r="O5" s="0" t="n">
        <v>500</v>
      </c>
      <c r="P5" s="0" t="n">
        <v>500</v>
      </c>
      <c r="Q5" s="0" t="n">
        <v>500</v>
      </c>
      <c r="R5" s="0" t="n">
        <v>500</v>
      </c>
      <c r="S5" s="0" t="n">
        <v>500</v>
      </c>
      <c r="T5" s="0" t="n">
        <v>500</v>
      </c>
      <c r="U5" s="0" t="n">
        <v>500</v>
      </c>
      <c r="V5" s="0" t="n">
        <v>500</v>
      </c>
      <c r="W5" s="0" t="n">
        <v>500</v>
      </c>
      <c r="X5" s="0" t="n">
        <v>500</v>
      </c>
      <c r="Y5" s="0" t="n">
        <v>500</v>
      </c>
      <c r="Z5" s="0" t="n">
        <v>500</v>
      </c>
    </row>
    <row r="6" customFormat="false" ht="12.75" hidden="false" customHeight="false" outlineLevel="0" collapsed="false">
      <c r="C6" s="116" t="n">
        <f aca="false">C4/C5</f>
        <v>0.828</v>
      </c>
      <c r="D6" s="116" t="n">
        <f aca="false">D4/D5</f>
        <v>0.828</v>
      </c>
      <c r="E6" s="116" t="n">
        <f aca="false">E4/E5</f>
        <v>0.832</v>
      </c>
      <c r="F6" s="116" t="n">
        <f aca="false">F4/F5</f>
        <v>0.8331182</v>
      </c>
      <c r="G6" s="116" t="n">
        <f aca="false">G4/G5</f>
        <v>0.882</v>
      </c>
      <c r="H6" s="116" t="n">
        <f aca="false">H4/H5</f>
        <v>0.916</v>
      </c>
      <c r="I6" s="116" t="n">
        <f aca="false">I4/I5</f>
        <v>0.856</v>
      </c>
      <c r="J6" s="116" t="n">
        <f aca="false">J4/J5</f>
        <v>0.778</v>
      </c>
      <c r="K6" s="116" t="n">
        <f aca="false">K4/K5</f>
        <v>0.738</v>
      </c>
      <c r="L6" s="116" t="n">
        <f aca="false">L4/L5</f>
        <v>0.5652138</v>
      </c>
      <c r="M6" s="116" t="n">
        <f aca="false">M4/M5</f>
        <v>0.686</v>
      </c>
      <c r="N6" s="116" t="n">
        <f aca="false">N4/N5</f>
        <v>0.696</v>
      </c>
      <c r="O6" s="116" t="n">
        <f aca="false">O4/O5</f>
        <v>0.646</v>
      </c>
      <c r="P6" s="116" t="n">
        <f aca="false">P4/P5</f>
        <v>0.846</v>
      </c>
      <c r="Q6" s="116" t="n">
        <f aca="false">Q4/Q5</f>
        <v>0.852</v>
      </c>
      <c r="R6" s="116" t="n">
        <f aca="false">R4/R5</f>
        <v>0.8771774</v>
      </c>
      <c r="S6" s="116" t="n">
        <f aca="false">S4/S5</f>
        <v>0.902</v>
      </c>
      <c r="T6" s="116" t="n">
        <f aca="false">T4/T5</f>
        <v>0.91</v>
      </c>
      <c r="U6" s="116" t="n">
        <f aca="false">U4/U5</f>
        <v>0.883342</v>
      </c>
      <c r="V6" s="116" t="n">
        <f aca="false">V4/V5</f>
        <v>0.7057428</v>
      </c>
      <c r="W6" s="116" t="n">
        <f aca="false">W4/W5</f>
        <v>0.7602666</v>
      </c>
      <c r="X6" s="116" t="n">
        <f aca="false">X4/X5</f>
        <v>0.6722088</v>
      </c>
      <c r="Y6" s="116" t="n">
        <f aca="false">Y4/Y5</f>
        <v>0.4758882</v>
      </c>
      <c r="Z6" s="116" t="n">
        <f aca="false">Z4/Z5</f>
        <v>0.5349556</v>
      </c>
    </row>
    <row r="9" customFormat="false" ht="12.75" hidden="false" customHeight="false" outlineLevel="0" collapsed="false">
      <c r="A9" s="0" t="s">
        <v>51</v>
      </c>
      <c r="C9" s="0" t="n">
        <v>200</v>
      </c>
      <c r="D9" s="0" t="n">
        <v>201</v>
      </c>
      <c r="E9" s="0" t="n">
        <v>203</v>
      </c>
      <c r="F9" s="0" t="n">
        <v>205.2755</v>
      </c>
      <c r="G9" s="0" t="n">
        <v>217</v>
      </c>
      <c r="H9" s="0" t="n">
        <v>220</v>
      </c>
      <c r="I9" s="0" t="n">
        <v>222</v>
      </c>
      <c r="J9" s="0" t="n">
        <v>217</v>
      </c>
      <c r="K9" s="0" t="n">
        <v>214</v>
      </c>
      <c r="L9" s="0" t="n">
        <v>162.7736</v>
      </c>
      <c r="M9" s="0" t="n">
        <v>207</v>
      </c>
      <c r="N9" s="0" t="n">
        <v>203</v>
      </c>
      <c r="O9" s="0" t="n">
        <v>200</v>
      </c>
      <c r="P9" s="0" t="n">
        <v>201</v>
      </c>
      <c r="Q9" s="0" t="n">
        <v>203</v>
      </c>
      <c r="R9" s="0" t="n">
        <v>212.2849</v>
      </c>
      <c r="S9" s="0" t="n">
        <v>217</v>
      </c>
      <c r="T9" s="0" t="n">
        <v>220</v>
      </c>
      <c r="U9" s="0" t="n">
        <v>230.9774</v>
      </c>
      <c r="V9" s="0" t="n">
        <v>225.7</v>
      </c>
      <c r="W9" s="0" t="n">
        <v>222.5022</v>
      </c>
      <c r="X9" s="0" t="n">
        <v>44.0889</v>
      </c>
      <c r="Y9" s="0" t="n">
        <v>76.3247</v>
      </c>
      <c r="Z9" s="0" t="n">
        <v>178.8778</v>
      </c>
    </row>
    <row r="10" customFormat="false" ht="12.75" hidden="false" customHeight="false" outlineLevel="0" collapsed="false">
      <c r="C10" s="0" t="n">
        <v>242</v>
      </c>
      <c r="D10" s="0" t="n">
        <v>242</v>
      </c>
      <c r="E10" s="0" t="n">
        <v>242</v>
      </c>
      <c r="F10" s="0" t="n">
        <v>242</v>
      </c>
      <c r="G10" s="0" t="n">
        <v>242</v>
      </c>
      <c r="H10" s="0" t="n">
        <v>242</v>
      </c>
      <c r="I10" s="0" t="n">
        <v>242</v>
      </c>
      <c r="J10" s="0" t="n">
        <v>242</v>
      </c>
      <c r="K10" s="0" t="n">
        <v>242</v>
      </c>
      <c r="L10" s="0" t="n">
        <v>242</v>
      </c>
      <c r="M10" s="0" t="n">
        <v>242</v>
      </c>
      <c r="N10" s="0" t="n">
        <v>242</v>
      </c>
      <c r="O10" s="0" t="n">
        <v>242</v>
      </c>
      <c r="P10" s="0" t="n">
        <v>242</v>
      </c>
      <c r="Q10" s="0" t="n">
        <v>242</v>
      </c>
      <c r="R10" s="0" t="n">
        <v>242</v>
      </c>
      <c r="S10" s="0" t="n">
        <v>242</v>
      </c>
      <c r="T10" s="0" t="n">
        <v>242</v>
      </c>
      <c r="U10" s="0" t="n">
        <v>242</v>
      </c>
      <c r="V10" s="0" t="n">
        <v>242</v>
      </c>
      <c r="W10" s="0" t="n">
        <v>242</v>
      </c>
      <c r="X10" s="0" t="n">
        <v>242</v>
      </c>
      <c r="Y10" s="0" t="n">
        <v>242</v>
      </c>
      <c r="Z10" s="0" t="n">
        <v>242</v>
      </c>
    </row>
    <row r="11" customFormat="false" ht="12.75" hidden="false" customHeight="false" outlineLevel="0" collapsed="false">
      <c r="C11" s="116" t="n">
        <f aca="false">C9/C10</f>
        <v>0.826446280991736</v>
      </c>
      <c r="D11" s="116" t="n">
        <f aca="false">D9/D10</f>
        <v>0.830578512396694</v>
      </c>
      <c r="E11" s="116" t="n">
        <f aca="false">E9/E10</f>
        <v>0.838842975206612</v>
      </c>
      <c r="F11" s="116" t="n">
        <f aca="false">F9/F10</f>
        <v>0.848245867768595</v>
      </c>
      <c r="G11" s="116" t="n">
        <f aca="false">G9/G10</f>
        <v>0.896694214876033</v>
      </c>
      <c r="H11" s="116" t="n">
        <f aca="false">H9/H10</f>
        <v>0.909090909090909</v>
      </c>
      <c r="I11" s="116" t="n">
        <f aca="false">I9/I10</f>
        <v>0.917355371900827</v>
      </c>
      <c r="J11" s="116" t="n">
        <f aca="false">J9/J10</f>
        <v>0.896694214876033</v>
      </c>
      <c r="K11" s="116" t="n">
        <f aca="false">K9/K10</f>
        <v>0.884297520661157</v>
      </c>
      <c r="L11" s="116" t="n">
        <f aca="false">L9/L10</f>
        <v>0.672618181818182</v>
      </c>
      <c r="M11" s="116" t="n">
        <f aca="false">M9/M10</f>
        <v>0.855371900826446</v>
      </c>
      <c r="N11" s="116" t="n">
        <f aca="false">N9/N10</f>
        <v>0.838842975206612</v>
      </c>
      <c r="O11" s="116" t="n">
        <f aca="false">O9/O10</f>
        <v>0.826446280991736</v>
      </c>
      <c r="P11" s="116" t="n">
        <f aca="false">P9/P10</f>
        <v>0.830578512396694</v>
      </c>
      <c r="Q11" s="116" t="n">
        <f aca="false">Q9/Q10</f>
        <v>0.838842975206612</v>
      </c>
      <c r="R11" s="116" t="n">
        <f aca="false">R9/R10</f>
        <v>0.877210330578512</v>
      </c>
      <c r="S11" s="116" t="n">
        <f aca="false">S9/S10</f>
        <v>0.896694214876033</v>
      </c>
      <c r="T11" s="116" t="n">
        <f aca="false">T9/T10</f>
        <v>0.909090909090909</v>
      </c>
      <c r="U11" s="116" t="n">
        <f aca="false">U9/U10</f>
        <v>0.954452066115702</v>
      </c>
      <c r="V11" s="116" t="n">
        <f aca="false">V9/V10</f>
        <v>0.932644628099174</v>
      </c>
      <c r="W11" s="116" t="n">
        <f aca="false">W9/W10</f>
        <v>0.919430578512397</v>
      </c>
      <c r="X11" s="116" t="n">
        <f aca="false">X9/X10</f>
        <v>0.182185537190083</v>
      </c>
      <c r="Y11" s="116" t="n">
        <f aca="false">Y9/Y10</f>
        <v>0.31539132231405</v>
      </c>
      <c r="Z11" s="116" t="n">
        <f aca="false">Z9/Z10</f>
        <v>0.739164462809917</v>
      </c>
    </row>
    <row r="13" customFormat="false" ht="12.75" hidden="false" customHeight="false" outlineLevel="0" collapsed="false">
      <c r="A13" s="0" t="s">
        <v>50</v>
      </c>
      <c r="C13" s="0" t="n">
        <v>334</v>
      </c>
      <c r="D13" s="0" t="n">
        <v>334</v>
      </c>
      <c r="E13" s="0" t="n">
        <v>334</v>
      </c>
      <c r="F13" s="0" t="n">
        <v>334.4489</v>
      </c>
      <c r="G13" s="0" t="n">
        <v>334</v>
      </c>
      <c r="H13" s="0" t="n">
        <v>334</v>
      </c>
      <c r="I13" s="0" t="n">
        <v>334</v>
      </c>
      <c r="J13" s="0" t="n">
        <v>334</v>
      </c>
      <c r="K13" s="0" t="n">
        <v>334</v>
      </c>
      <c r="L13" s="0" t="n">
        <v>188.7375</v>
      </c>
      <c r="M13" s="0" t="n">
        <v>0.0001</v>
      </c>
      <c r="N13" s="0" t="n">
        <v>334</v>
      </c>
      <c r="O13" s="0" t="n">
        <v>334</v>
      </c>
      <c r="P13" s="0" t="n">
        <v>334</v>
      </c>
      <c r="Q13" s="0" t="n">
        <v>334</v>
      </c>
      <c r="R13" s="0" t="n">
        <v>334.4489</v>
      </c>
      <c r="S13" s="0" t="n">
        <v>334</v>
      </c>
      <c r="T13" s="0" t="n">
        <v>334</v>
      </c>
      <c r="U13" s="0" t="n">
        <v>340.7</v>
      </c>
      <c r="V13" s="0" t="n">
        <v>340.7</v>
      </c>
      <c r="W13" s="0" t="n">
        <v>340.7</v>
      </c>
      <c r="X13" s="0" t="n">
        <v>340.7</v>
      </c>
      <c r="Y13" s="0" t="n">
        <v>198</v>
      </c>
      <c r="Z13" s="0" t="n">
        <v>318</v>
      </c>
    </row>
    <row r="14" customFormat="false" ht="12.75" hidden="false" customHeight="false" outlineLevel="0" collapsed="false">
      <c r="C14" s="0" t="n">
        <v>362</v>
      </c>
      <c r="D14" s="0" t="n">
        <v>362</v>
      </c>
      <c r="E14" s="0" t="n">
        <v>362</v>
      </c>
      <c r="F14" s="0" t="n">
        <v>362</v>
      </c>
      <c r="G14" s="0" t="n">
        <v>362</v>
      </c>
      <c r="H14" s="0" t="n">
        <v>362</v>
      </c>
      <c r="I14" s="0" t="n">
        <v>362</v>
      </c>
      <c r="J14" s="0" t="n">
        <v>362</v>
      </c>
      <c r="K14" s="0" t="n">
        <v>362</v>
      </c>
      <c r="L14" s="0" t="n">
        <v>362</v>
      </c>
      <c r="M14" s="0" t="n">
        <v>362</v>
      </c>
      <c r="N14" s="0" t="n">
        <v>362</v>
      </c>
      <c r="O14" s="0" t="n">
        <v>362</v>
      </c>
      <c r="P14" s="0" t="n">
        <v>362</v>
      </c>
      <c r="Q14" s="0" t="n">
        <v>362</v>
      </c>
      <c r="R14" s="0" t="n">
        <v>362</v>
      </c>
      <c r="S14" s="0" t="n">
        <v>362</v>
      </c>
      <c r="T14" s="0" t="n">
        <v>362</v>
      </c>
      <c r="U14" s="0" t="n">
        <v>362</v>
      </c>
      <c r="V14" s="0" t="n">
        <v>362</v>
      </c>
      <c r="W14" s="0" t="n">
        <v>362</v>
      </c>
      <c r="X14" s="0" t="n">
        <v>362</v>
      </c>
      <c r="Y14" s="0" t="n">
        <v>362</v>
      </c>
      <c r="Z14" s="0" t="n">
        <v>362</v>
      </c>
    </row>
    <row r="15" customFormat="false" ht="12.75" hidden="false" customHeight="false" outlineLevel="0" collapsed="false">
      <c r="C15" s="116" t="n">
        <f aca="false">C13/C14</f>
        <v>0.922651933701657</v>
      </c>
      <c r="D15" s="116" t="n">
        <f aca="false">D13/D14</f>
        <v>0.922651933701657</v>
      </c>
      <c r="E15" s="116" t="n">
        <f aca="false">E13/E14</f>
        <v>0.922651933701657</v>
      </c>
      <c r="F15" s="116" t="n">
        <f aca="false">F13/F14</f>
        <v>0.923891988950276</v>
      </c>
      <c r="G15" s="116" t="n">
        <f aca="false">G13/G14</f>
        <v>0.922651933701657</v>
      </c>
      <c r="H15" s="116" t="n">
        <f aca="false">H13/H14</f>
        <v>0.922651933701657</v>
      </c>
      <c r="I15" s="116" t="n">
        <f aca="false">I13/I14</f>
        <v>0.922651933701657</v>
      </c>
      <c r="J15" s="116" t="n">
        <f aca="false">J13/J14</f>
        <v>0.922651933701657</v>
      </c>
      <c r="K15" s="116" t="n">
        <f aca="false">K13/K14</f>
        <v>0.922651933701657</v>
      </c>
      <c r="L15" s="116" t="n">
        <f aca="false">L13/L14</f>
        <v>0.521374309392265</v>
      </c>
      <c r="M15" s="116" t="n">
        <f aca="false">M13/M14</f>
        <v>2.76243093922652E-007</v>
      </c>
      <c r="N15" s="116" t="n">
        <f aca="false">N13/N14</f>
        <v>0.922651933701657</v>
      </c>
      <c r="O15" s="116" t="n">
        <f aca="false">O13/O14</f>
        <v>0.922651933701657</v>
      </c>
      <c r="P15" s="116" t="n">
        <f aca="false">P13/P14</f>
        <v>0.922651933701657</v>
      </c>
      <c r="Q15" s="116" t="n">
        <f aca="false">Q13/Q14</f>
        <v>0.922651933701657</v>
      </c>
      <c r="R15" s="116" t="n">
        <f aca="false">R13/R14</f>
        <v>0.923891988950276</v>
      </c>
      <c r="S15" s="116" t="n">
        <f aca="false">S13/S14</f>
        <v>0.922651933701657</v>
      </c>
      <c r="T15" s="116" t="n">
        <f aca="false">T13/T14</f>
        <v>0.922651933701657</v>
      </c>
      <c r="U15" s="116" t="n">
        <f aca="false">U13/U14</f>
        <v>0.941160220994475</v>
      </c>
      <c r="V15" s="116" t="n">
        <f aca="false">V13/V14</f>
        <v>0.941160220994475</v>
      </c>
      <c r="W15" s="116" t="n">
        <f aca="false">W13/W14</f>
        <v>0.941160220994475</v>
      </c>
      <c r="X15" s="116" t="n">
        <f aca="false">X13/X14</f>
        <v>0.941160220994475</v>
      </c>
      <c r="Y15" s="116" t="n">
        <f aca="false">Y13/Y14</f>
        <v>0.546961325966851</v>
      </c>
      <c r="Z15" s="116" t="n">
        <f aca="false">Z13/Z14</f>
        <v>0.878453038674033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2001-06-05T13:18:01Z</dcterms:created>
  <dc:creator>Scott Gardner</dc:creator>
  <dc:description/>
  <dc:language>en-US</dc:language>
  <cp:lastModifiedBy>Scott Gardner</cp:lastModifiedBy>
  <cp:lastPrinted>2001-06-05T17:27:24Z</cp:lastPrinted>
  <cp:revision>0</cp:revision>
  <dc:subject/>
  <dc:title/>
</cp:coreProperties>
</file>