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16.xml.rels" ContentType="application/vnd.openxmlformats-package.relationships+xml"/>
  <Override PartName="/xl/worksheets/_rels/sheet15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34.xml" ContentType="application/vnd.ms-excel.controlproperties+xml"/>
  <Override PartName="/xl/ctrlProps/ctrlProps33.xml" ContentType="application/vnd.ms-excel.controlproperties+xml"/>
  <Override PartName="/xl/ctrlProps/ctrlProps30.xml" ContentType="application/vnd.ms-excel.controlproperties+xml"/>
  <Override PartName="/xl/ctrlProps/ctrlProps31.xml" ContentType="application/vnd.ms-excel.controlproperties+xml"/>
  <Override PartName="/xl/ctrlProps/ctrlProps29.xml" ContentType="application/vnd.ms-excel.controlproperties+xml"/>
  <Override PartName="/xl/ctrlProps/ctrlProps27.xml" ContentType="application/vnd.ms-excel.controlproperties+xml"/>
  <Override PartName="/xl/ctrlProps/ctrlProps25.xml" ContentType="application/vnd.ms-excel.controlproperties+xml"/>
  <Override PartName="/xl/ctrlProps/ctrlProps24.xml" ContentType="application/vnd.ms-excel.controlproperties+xml"/>
  <Override PartName="/xl/ctrlProps/ctrlProps23.xml" ContentType="application/vnd.ms-excel.controlproperties+xml"/>
  <Override PartName="/xl/ctrlProps/ctrlProps22.xml" ContentType="application/vnd.ms-excel.controlproperties+xml"/>
  <Override PartName="/xl/ctrlProps/ctrlProps9.xml" ContentType="application/vnd.ms-excel.controlproperties+xml"/>
  <Override PartName="/xl/ctrlProps/ctrlProps21.xml" ContentType="application/vnd.ms-excel.controlproperties+xml"/>
  <Override PartName="/xl/ctrlProps/ctrlProps19.xml" ContentType="application/vnd.ms-excel.controlproperties+xml"/>
  <Override PartName="/xl/ctrlProps/ctrlProps17.xml" ContentType="application/vnd.ms-excel.controlproperties+xml"/>
  <Override PartName="/xl/ctrlProps/ctrlProps2.xml" ContentType="application/vnd.ms-excel.controlproperties+xml"/>
  <Override PartName="/xl/ctrlProps/ctrlProps52.xml" ContentType="application/vnd.ms-excel.controlproperties+xml"/>
  <Override PartName="/xl/ctrlProps/ctrlProps12.xml" ContentType="application/vnd.ms-excel.controlproperties+xml"/>
  <Override PartName="/xl/ctrlProps/ctrlProps35.xml" ContentType="application/vnd.ms-excel.controlproperties+xml"/>
  <Override PartName="/xl/ctrlProps/ctrlProps36.xml" ContentType="application/vnd.ms-excel.controlproperties+xml"/>
  <Override PartName="/xl/ctrlProps/ctrlProps37.xml" ContentType="application/vnd.ms-excel.controlproperties+xml"/>
  <Override PartName="/xl/ctrlProps/ctrlProps38.xml" ContentType="application/vnd.ms-excel.controlproperties+xml"/>
  <Override PartName="/xl/ctrlProps/ctrlProps40.xml" ContentType="application/vnd.ms-excel.controlproperties+xml"/>
  <Override PartName="/xl/ctrlProps/ctrlProps41.xml" ContentType="application/vnd.ms-excel.controlproperties+xml"/>
  <Override PartName="/xl/ctrlProps/ctrlProps42.xml" ContentType="application/vnd.ms-excel.controlproperties+xml"/>
  <Override PartName="/xl/ctrlProps/ctrlProps44.xml" ContentType="application/vnd.ms-excel.controlproperties+xml"/>
  <Override PartName="/xl/ctrlProps/ctrlProps45.xml" ContentType="application/vnd.ms-excel.controlproperties+xml"/>
  <Override PartName="/xl/ctrlProps/ctrlProps47.xml" ContentType="application/vnd.ms-excel.controlproperties+xml"/>
  <Override PartName="/xl/ctrlProps/ctrlProps10.xml" ContentType="application/vnd.ms-excel.controlproperties+xml"/>
  <Override PartName="/xl/ctrlProps/ctrlProps46.xml" ContentType="application/vnd.ms-excel.controlproperties+xml"/>
  <Override PartName="/xl/ctrlProps/ctrlProps50.xml" ContentType="application/vnd.ms-excel.controlproperties+xml"/>
  <Override PartName="/xl/ctrlProps/ctrlProps13.xml" ContentType="application/vnd.ms-excel.controlproperties+xml"/>
  <Override PartName="/xl/ctrlProps/ctrlProps4.xml" ContentType="application/vnd.ms-excel.controlproperties+xml"/>
  <Override PartName="/xl/ctrlProps/ctrlProps11.xml" ContentType="application/vnd.ms-excel.controlproperties+xml"/>
  <Override PartName="/xl/ctrlProps/ctrlProps48.xml" ContentType="application/vnd.ms-excel.controlproperties+xml"/>
  <Override PartName="/xl/ctrlProps/ctrlProps18.xml" ContentType="application/vnd.ms-excel.controlproperties+xml"/>
  <Override PartName="/xl/ctrlProps/ctrlProps20.xml" ContentType="application/vnd.ms-excel.controlproperties+xml"/>
  <Override PartName="/xl/ctrlProps/ctrlProps7.xml" ContentType="application/vnd.ms-excel.controlproperties+xml"/>
  <Override PartName="/xl/ctrlProps/ctrlProps16.xml" ContentType="application/vnd.ms-excel.controlproperties+xml"/>
  <Override PartName="/xl/ctrlProps/ctrlProps3.xml" ContentType="application/vnd.ms-excel.controlproperties+xml"/>
  <Override PartName="/xl/ctrlProps/ctrlProps53.xml" ContentType="application/vnd.ms-excel.controlproperties+xml"/>
  <Override PartName="/xl/ctrlProps/ctrlProps15.xml" ContentType="application/vnd.ms-excel.controlproperties+xml"/>
  <Override PartName="/xl/ctrlProps/ctrlProps6.xml" ContentType="application/vnd.ms-excel.controlproperties+xml"/>
  <Override PartName="/xl/ctrlProps/ctrlProps56.xml" ContentType="application/vnd.ms-excel.controlproperties+xml"/>
  <Override PartName="/xl/ctrlProps/ctrlProps14.xml" ContentType="application/vnd.ms-excel.controlproperties+xml"/>
  <Override PartName="/xl/ctrlProps/ctrlProps55.xml" ContentType="application/vnd.ms-excel.controlproperties+xml"/>
  <Override PartName="/xl/ctrlProps/ctrlProps5.xml" ContentType="application/vnd.ms-excel.controlproperties+xml"/>
  <Override PartName="/xl/drawings/drawing39.xml" ContentType="application/vnd.openxmlformats-officedocument.drawing+xml"/>
  <Override PartName="/xl/drawings/drawing43.xml" ContentType="application/vnd.openxmlformats-officedocument.drawing+xml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drawing32.xml" ContentType="application/vnd.openxmlformats-officedocument.drawing+xml"/>
  <Override PartName="/xl/drawings/vmlDrawing4.vml" ContentType="application/vnd.openxmlformats-officedocument.vmlDrawing"/>
  <Override PartName="/xl/drawings/drawing49.xml" ContentType="application/vnd.openxmlformats-officedocument.drawing+xml"/>
  <Override PartName="/xl/drawings/drawing51.xml" ContentType="application/vnd.openxmlformats-officedocument.drawing+xml"/>
  <Override PartName="/xl/drawings/vmlDrawing11.vml" ContentType="application/vnd.openxmlformats-officedocument.vmlDrawing"/>
  <Override PartName="/xl/drawings/vmlDrawing10.vml" ContentType="application/vnd.openxmlformats-officedocument.vmlDrawing"/>
  <Override PartName="/xl/drawings/vmlDrawing9.vml" ContentType="application/vnd.openxmlformats-officedocument.vmlDrawing"/>
  <Override PartName="/xl/drawings/vmlDrawing8.vml" ContentType="application/vnd.openxmlformats-officedocument.vmlDrawing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8.xml" ContentType="application/vnd.openxmlformats-officedocument.drawing+xml"/>
  <Override PartName="/xl/drawings/drawing8.xml" ContentType="application/vnd.openxmlformats-officedocument.drawing+xml"/>
  <Override PartName="/xl/drawings/drawing54.xml" ContentType="application/vnd.openxmlformats-officedocument.drawing+xml"/>
  <Override PartName="/xl/drawings/vmlDrawing7.vml" ContentType="application/vnd.openxmlformats-officedocument.vmlDrawing"/>
  <Override PartName="/xl/drawings/_rels/drawing32.xml.rels" ContentType="application/vnd.openxmlformats-package.relationships+xml"/>
  <Override PartName="/xl/drawings/vmlDrawing2.vml" ContentType="application/vnd.openxmlformats-officedocument.vmlDrawing"/>
  <Override PartName="/xl/drawings/drawing26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omments11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in Page" sheetId="1" state="visible" r:id="rId3"/>
    <sheet name="Inputs" sheetId="2" state="visible" r:id="rId4"/>
    <sheet name="Input_Curves" sheetId="3" state="visible" r:id="rId5"/>
    <sheet name="Input_Escalators" sheetId="4" state="visible" r:id="rId6"/>
    <sheet name="Outputs" sheetId="5" state="visible" r:id="rId7"/>
    <sheet name="ExistingDeal" sheetId="6" state="visible" r:id="rId8"/>
    <sheet name="GlobalPosition" sheetId="7" state="visible" r:id="rId9"/>
    <sheet name="MonthlyPos" sheetId="8" state="visible" r:id="rId10"/>
    <sheet name="Data Base" sheetId="9" state="visible" r:id="rId11"/>
    <sheet name="Single Data Base" sheetId="10" state="visible" r:id="rId12"/>
    <sheet name="CashFlow" sheetId="11" state="visible" r:id="rId13"/>
    <sheet name="Aux" sheetId="12" state="visible" r:id="rId14"/>
    <sheet name="AuxDataBase" sheetId="13" state="visible" r:id="rId15"/>
    <sheet name="DealBase" sheetId="14" state="visible" r:id="rId16"/>
    <sheet name="ChangeEsc1" sheetId="15" state="hidden" r:id="rId17"/>
    <sheet name="EscDialog" sheetId="16" state="hidden" r:id="rId18"/>
  </sheets>
  <definedNames>
    <definedName function="false" hidden="false" name="ANANumber" vbProcedure="false">AuxDataBase!$BS$15</definedName>
    <definedName function="false" hidden="false" name="aux" vbProcedure="false">#REF!</definedName>
    <definedName function="false" hidden="false" name="aux1" vbProcedure="false">#REF!</definedName>
    <definedName function="false" hidden="false" name="aux2" vbProcedure="false">#REF!</definedName>
    <definedName function="false" hidden="false" name="AuxActive" vbProcedure="false">DealBase!$B$9</definedName>
    <definedName function="false" hidden="false" name="AuxAux" vbProcedure="false">AuxDataBase!$BI$3</definedName>
    <definedName function="false" hidden="false" name="AuxCounter" vbProcedure="false">AuxDataBase!$BJ$1</definedName>
    <definedName function="false" hidden="false" name="AuxDataBase" vbProcedure="false">AuxDataBase!$C$3</definedName>
    <definedName function="false" hidden="false" name="AuxExec" vbProcedure="false">DealBase!$B$8</definedName>
    <definedName function="false" hidden="false" name="BSNumber" vbProcedure="false">AuxDataBase!$BS$9</definedName>
    <definedName function="false" hidden="false" name="BuyExecutedBase" vbProcedure="false">'Data Base'!$G$3</definedName>
    <definedName function="false" hidden="false" name="BuyExist" vbProcedure="false">ExistingDeal!$V$8</definedName>
    <definedName function="false" hidden="false" name="BuyPosition" vbProcedure="false">GlobalPosition!$F$48</definedName>
    <definedName function="false" hidden="false" name="BuySellBase" vbProcedure="false">DealBase!$B$7</definedName>
    <definedName function="false" hidden="false" name="Check" vbProcedure="false">ExistingDeal!$E$13</definedName>
    <definedName function="false" hidden="false" name="ClienteBase" vbProcedure="false">Aux!$B$5</definedName>
    <definedName function="false" hidden="false" name="ClientMKTMKTBase" vbProcedure="false">CashFlow!$C$60</definedName>
    <definedName function="false" hidden="false" name="ClientMWhBase" vbProcedure="false">CashFlow!$C$30</definedName>
    <definedName function="false" hidden="false" name="CurvesNumber" vbProcedure="false">AuxDataBase!$BS$27</definedName>
    <definedName function="false" hidden="false" name="CurveValues" vbProcedure="false">Input_Curves!$D$3</definedName>
    <definedName function="false" hidden="false" name="Date1Base" vbProcedure="false">'Data Base'!$O$3</definedName>
    <definedName function="false" hidden="false" name="Date1Search" vbProcedure="false">DealBase!$E$23</definedName>
    <definedName function="false" hidden="false" name="DateBase" vbProcedure="false">'Data Base'!$N$3</definedName>
    <definedName function="false" hidden="false" name="DateFlowBase" vbProcedure="false">CashFlow!$C$5</definedName>
    <definedName function="false" hidden="false" name="DateSearch" vbProcedure="false">DealBase!$E$22</definedName>
    <definedName function="false" hidden="false" name="Days" vbProcedure="false">CashFlow!$C$7</definedName>
    <definedName function="false" hidden="false" name="DealNumber" vbProcedure="false">Inputs!$C$6</definedName>
    <definedName function="false" hidden="false" name="DealSearchCounter" vbProcedure="false">Aux!$AK$6</definedName>
    <definedName function="false" hidden="false" name="DH" vbProcedure="false">CashFlow!$B$3</definedName>
    <definedName function="false" hidden="false" name="ENENumber" vbProcedure="false">AuxDataBase!$BS$12</definedName>
    <definedName function="false" hidden="false" name="EscalatorNumber" vbProcedure="false">AuxDataBase!$BS$30</definedName>
    <definedName function="false" hidden="false" name="EscBase" vbProcedure="false">Input_Escalators!$D$19</definedName>
    <definedName function="false" hidden="false" name="ExecExist" vbProcedure="false">ExistingDeal!$V$15</definedName>
    <definedName function="false" hidden="false" name="FinalPositions" vbProcedure="false">GlobalPosition!$F$12</definedName>
    <definedName function="false" hidden="false" name="GLNumber" vbProcedure="false">#REF!</definedName>
    <definedName function="false" hidden="false" name="HoursFlowBase" vbProcedure="false">CashFlow!$C$11</definedName>
    <definedName function="false" hidden="false" name="IGMPFut" vbProcedure="false">Input_Escalators!$E$38</definedName>
    <definedName function="false" hidden="false" name="IGPM" vbProcedure="false">CashFlow!$C$67</definedName>
    <definedName function="false" hidden="false" name="IGPMBase" vbProcedure="false">Input_Escalators!$D$17</definedName>
    <definedName function="false" hidden="false" name="IGPMFut" vbProcedure="false">Input_Escalators!$E$38</definedName>
    <definedName function="false" hidden="false" name="INTCOG" vbProcedure="false">#REF!</definedName>
    <definedName function="false" hidden="false" name="IntGen" vbProcedure="false">Inputs!$M$24</definedName>
    <definedName function="false" hidden="false" name="IntPrice" vbProcedure="false">Inputs!$C$24</definedName>
    <definedName function="false" hidden="false" name="IntVolume" vbProcedure="false">Inputs!$G$24</definedName>
    <definedName function="false" hidden="false" name="InvRes" vbProcedure="false">Outputs!$K$17</definedName>
    <definedName function="false" hidden="false" name="LDCBase" vbProcedure="false">Aux!$V$7</definedName>
    <definedName function="false" hidden="false" name="LDCNUmber" vbProcedure="false">AuxDataBase!$BS$24</definedName>
    <definedName function="false" hidden="false" name="LocationNumber" vbProcedure="false">AuxDataBase!$BS$21</definedName>
    <definedName function="false" hidden="false" name="MKTMKTBase" vbProcedure="false">CashFlow!$C$54</definedName>
    <definedName function="false" hidden="false" name="MonthBase" vbProcedure="false">MonthlyPos!$E$4</definedName>
    <definedName function="false" hidden="false" name="MWhBase" vbProcedure="false">CashFlow!$C$18</definedName>
    <definedName function="false" hidden="false" name="NameNumber" vbProcedure="false">AuxDataBase!$BS$3</definedName>
    <definedName function="false" hidden="false" name="NameSearch" vbProcedure="false">Aux!$B$2</definedName>
    <definedName function="false" hidden="false" name="NPVInvest" vbProcedure="false">'Single Data Base'!$W$2</definedName>
    <definedName function="false" hidden="false" name="NPVInvestBase" vbProcedure="false">'Data Base'!$BC$3</definedName>
    <definedName function="false" hidden="false" name="OFFCOG" vbProcedure="false">#REF!</definedName>
    <definedName function="false" hidden="false" name="OffPrice" vbProcedure="false">Inputs!$C$23</definedName>
    <definedName function="false" hidden="false" name="OffVolume" vbProcedure="false">Inputs!$G$23</definedName>
    <definedName function="false" hidden="false" name="OPH" vbProcedure="false">CashFlow!$B$2</definedName>
    <definedName function="false" hidden="false" name="Pbase" vbProcedure="false">#REF!</definedName>
    <definedName function="false" hidden="false" name="PCOG" vbProcedure="false">#REF!</definedName>
    <definedName function="false" hidden="false" name="PH" vbProcedure="false">CashFlow!$B$1</definedName>
    <definedName function="false" hidden="false" name="PointNumber" vbProcedure="false">AuxDataBase!$BS$33</definedName>
    <definedName function="false" hidden="false" name="PowerPlantBase" vbProcedure="false">Aux!$M$5</definedName>
    <definedName function="false" hidden="false" name="PPrice" vbProcedure="false">Inputs!$C$22</definedName>
    <definedName function="false" hidden="false" name="PriceBase" vbProcedure="false">'Data Base'!$X$3</definedName>
    <definedName function="false" hidden="false" name="PricesBase" vbProcedure="false">'Data Base'!$AE$3</definedName>
    <definedName function="false" hidden="false" name="PVolume" vbProcedure="false">Inputs!$G$22</definedName>
    <definedName function="false" hidden="false" name="RetrieveAux" vbProcedure="false">#REF!</definedName>
    <definedName function="false" hidden="false" name="RetrieveCurves" vbProcedure="false">Input_Curves!$B$1</definedName>
    <definedName function="false" hidden="false" name="RetrieveEscalator" vbProcedure="false">Input_Escalators!$B$1</definedName>
    <definedName function="false" hidden="false" name="RetrieveLDC" vbProcedure="false">Aux!$V$3</definedName>
    <definedName function="false" hidden="false" name="RetrieveName" vbProcedure="false">Aux!$B$3</definedName>
    <definedName function="false" hidden="false" name="RetrievePoint" vbProcedure="false">Aux!$R$3</definedName>
    <definedName function="false" hidden="false" name="RetrieveTension" vbProcedure="false">Aux!$D$3</definedName>
    <definedName function="false" hidden="false" name="RetrieveTrans1" vbProcedure="false">Aux!$I$3</definedName>
    <definedName function="false" hidden="false" name="RetrieveTrans2" vbProcedure="false">Aux!$M$3</definedName>
    <definedName function="false" hidden="false" name="RetrieveUpLeft" vbProcedure="false">Inputs!$C$16</definedName>
    <definedName function="false" hidden="false" name="RetrieveUpMiddle" vbProcedure="false">#REF!</definedName>
    <definedName function="false" hidden="false" name="RetrieveUpRight" vbProcedure="false">Inputs!$M$15</definedName>
    <definedName function="false" hidden="false" name="RetrieveVoltage" vbProcedure="false">Aux!$D$3</definedName>
    <definedName function="false" hidden="false" name="SalePosition" vbProcedure="false">GlobalPosition!$F$66</definedName>
    <definedName function="false" hidden="false" name="Save1Base" vbProcedure="false">'Data Base'!$C$3</definedName>
    <definedName function="false" hidden="false" name="SaveBase" vbProcedure="false">DealBase!$B$3</definedName>
    <definedName function="false" hidden="false" name="SBuyExecutedBase" vbProcedure="false">'Single Data Base'!$G$2</definedName>
    <definedName function="false" hidden="false" name="SBuySell" vbProcedure="false">'Single Data Base'!$G$2</definedName>
    <definedName function="false" hidden="false" name="SdateBase" vbProcedure="false">'Single Data Base'!$N$2</definedName>
    <definedName function="false" hidden="false" name="SingleMWhBase" vbProcedure="false">CashFlow!$C$42</definedName>
    <definedName function="false" hidden="false" name="SingleNPVInvest" vbProcedure="false">'Single Data Base'!$W$2</definedName>
    <definedName function="false" hidden="false" name="SPriceBase" vbProcedure="false">'Single Data Base'!$X$2</definedName>
    <definedName function="false" hidden="false" name="SVolumeBase" vbProcedure="false">'Single Data Base'!$AA$2</definedName>
    <definedName function="false" hidden="false" name="teste" vbProcedure="false">Input_Escalators!$D$42</definedName>
    <definedName function="false" hidden="false" name="teste1" vbProcedure="false">Input_Escalators!$D$44</definedName>
    <definedName function="false" hidden="false" name="texto1" vbProcedure="false">Inputs!$C$1</definedName>
    <definedName function="false" hidden="false" name="texto2" vbProcedure="false">Inputs!$C$2</definedName>
    <definedName function="false" hidden="false" name="texto3" vbProcedure="false">Inputs!$G$3</definedName>
    <definedName function="false" hidden="false" name="texto4" vbProcedure="false">Inputs!$C$3</definedName>
    <definedName function="false" hidden="false" name="texto5" vbProcedure="false">Inputs!$G$2</definedName>
    <definedName function="false" hidden="false" name="Today" vbProcedure="false">Inputs!$B$5</definedName>
    <definedName function="false" hidden="false" name="TransNumber" vbProcedure="false">AuxDataBase!$BS$18</definedName>
    <definedName function="false" hidden="false" name="UpMiddle" vbProcedure="false">Inputs!$G$18</definedName>
    <definedName function="false" hidden="false" name="VoltageNumber" vbProcedure="false">AuxDataBase!$BS$6</definedName>
    <definedName function="false" hidden="false" name="VolumeBase" vbProcedure="false">'Data Base'!$AA$3</definedName>
    <definedName function="false" hidden="false" name="WH" vbProcedure="false">Inputs!$T$24</definedName>
    <definedName function="false" hidden="false" name="WorkDays" vbProcedure="false">'Data Base'!$R$3</definedName>
  </definedNames>
  <calcPr iterateCount="100" refMode="A1" iterate="false" iterateDelta="1E-006"/>
  <extLst>
    <ext xmlns:loext="http://schemas.libreoffice.org/" uri="{7626C862-2A13-11E5-B345-FEFF819CDC9F}">
      <loext:extCalcPr stringRefSyntax="CalcA1"/>
    </ext>
  </extLst>
</workbook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Ricardo Sassatani:
</t>
        </r>
        <r>
          <rPr>
            <sz val="8"/>
            <color rgb="FF000000"/>
            <rFont val="Tahoma"/>
            <family val="0"/>
          </rPr>
          <t xml:space="preserve">Calculo do numero de dias, horas de pico, for a de pico e total.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2</xdr:rowOff>
              </xdr:from>
              <xdr:to>
                <xdr:col>2</xdr:col>
                <xdr:colOff>72</xdr:colOff>
                <xdr:row>4</xdr:row>
                <xdr:rowOff>8</xdr:rowOff>
              </xdr:to>
            </anchor>
          </commentPr>
        </mc:Choice>
        <mc:Fallback/>
      </mc:AlternateContent>
    </comment>
    <comment ref="A18" authorId="0">
      <text>
        <r>
          <rPr>
            <b val="true"/>
            <sz val="8"/>
            <color rgb="FF000000"/>
            <rFont val="Tahoma"/>
            <family val="0"/>
          </rPr>
          <t xml:space="preserve">Ricardo Sassatani:
</t>
        </r>
        <r>
          <rPr>
            <sz val="8"/>
            <color rgb="FF000000"/>
            <rFont val="Tahoma"/>
            <family val="0"/>
          </rPr>
          <t xml:space="preserve">NPV da posicao global de compra/venda de energia.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16</xdr:row>
                <xdr:rowOff>7</xdr:rowOff>
              </xdr:from>
              <xdr:to>
                <xdr:col>2</xdr:col>
                <xdr:colOff>72</xdr:colOff>
                <xdr:row>20</xdr:row>
                <xdr:rowOff>13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9" authorId="0">
      <text>
        <r>
          <rPr>
            <b val="true"/>
            <sz val="8"/>
            <color rgb="FF000000"/>
            <rFont val="Tahoma"/>
            <family val="0"/>
          </rPr>
          <t xml:space="preserve">Ricardo Sassatani:
</t>
        </r>
        <r>
          <rPr>
            <sz val="8"/>
            <color rgb="FF000000"/>
            <rFont val="Tahoma"/>
            <family val="0"/>
          </rPr>
          <t xml:space="preserve">Data de vigencia da correcao.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36</xdr:colOff>
                <xdr:row>17</xdr:row>
                <xdr:rowOff>12</xdr:rowOff>
              </xdr:from>
              <xdr:to>
                <xdr:col>5</xdr:col>
                <xdr:colOff>26</xdr:colOff>
                <xdr:row>21</xdr:row>
                <xdr:rowOff>6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3" authorId="0">
      <text>
        <r>
          <rPr>
            <b val="true"/>
            <sz val="8"/>
            <color rgb="FF000000"/>
            <rFont val="Tahoma"/>
            <family val="0"/>
          </rPr>
          <t xml:space="preserve">Ricardo Sassatani:
</t>
        </r>
        <r>
          <rPr>
            <sz val="8"/>
            <color rgb="FF000000"/>
            <rFont val="Tahoma"/>
            <family val="0"/>
          </rPr>
          <t xml:space="preserve">R$/MWH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</xdr:row>
                <xdr:rowOff>8</xdr:rowOff>
              </xdr:from>
              <xdr:to>
                <xdr:col>5</xdr:col>
                <xdr:colOff>72</xdr:colOff>
                <xdr:row>5</xdr:row>
                <xdr:rowOff>10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<sst xmlns="http://schemas.openxmlformats.org/spreadsheetml/2006/main" count="2404" uniqueCount="609">
  <si>
    <t xml:space="preserve">Warning Flags</t>
  </si>
  <si>
    <t xml:space="preserve">Register Number at Data Base</t>
  </si>
  <si>
    <t xml:space="preserve">Pricing Table - Auxiliary</t>
  </si>
  <si>
    <t xml:space="preserve">Week Peak Hours</t>
  </si>
  <si>
    <t xml:space="preserve">Data Table - Auxiliary</t>
  </si>
  <si>
    <t xml:space="preserve">Purchase / Sale</t>
  </si>
  <si>
    <t xml:space="preserve">Week Off Peak Hours</t>
  </si>
  <si>
    <t xml:space="preserve">Voltage</t>
  </si>
  <si>
    <t xml:space="preserve">Week Hours</t>
  </si>
  <si>
    <t xml:space="preserve">Customer</t>
  </si>
  <si>
    <t xml:space="preserve">Generator Plant</t>
  </si>
  <si>
    <t xml:space="preserve">My Purchase / My Sale</t>
  </si>
  <si>
    <t xml:space="preserve">Weighted Avg Price</t>
  </si>
  <si>
    <t xml:space="preserve">LDC </t>
  </si>
  <si>
    <t xml:space="preserve">Executed / Not Executed</t>
  </si>
  <si>
    <t xml:space="preserve">Location </t>
  </si>
  <si>
    <t xml:space="preserve">Active</t>
  </si>
  <si>
    <t xml:space="preserve">Operational </t>
  </si>
  <si>
    <t xml:space="preserve">Generator</t>
  </si>
  <si>
    <t xml:space="preserve">Load</t>
  </si>
  <si>
    <t xml:space="preserve">Connection Voltage</t>
  </si>
  <si>
    <t xml:space="preserve">Connection</t>
  </si>
  <si>
    <t xml:space="preserve">Costs ( R$ / MWh )</t>
  </si>
  <si>
    <t xml:space="preserve">Peak</t>
  </si>
  <si>
    <t xml:space="preserve">Off-Peak</t>
  </si>
  <si>
    <t xml:space="preserve">Interruptible</t>
  </si>
  <si>
    <t xml:space="preserve">Transaction Based on the  </t>
  </si>
  <si>
    <t xml:space="preserve">Center of Gravity</t>
  </si>
  <si>
    <t xml:space="preserve">Curve </t>
  </si>
  <si>
    <t xml:space="preserve">Pis / Cofins ( % ) </t>
  </si>
  <si>
    <t xml:space="preserve">Transmission</t>
  </si>
  <si>
    <t xml:space="preserve">Connection 1</t>
  </si>
  <si>
    <t xml:space="preserve">Load Factor ( % ) </t>
  </si>
  <si>
    <t xml:space="preserve">Escalator </t>
  </si>
  <si>
    <t xml:space="preserve">ICMS ( % ) </t>
  </si>
  <si>
    <t xml:space="preserve">Distribution</t>
  </si>
  <si>
    <t xml:space="preserve">Distribution 1</t>
  </si>
  <si>
    <t xml:space="preserve">Start Date </t>
  </si>
  <si>
    <t xml:space="preserve">Esc. Period.</t>
  </si>
  <si>
    <t xml:space="preserve">CPMF ( % ) </t>
  </si>
  <si>
    <t xml:space="preserve">Pis / Cofins</t>
  </si>
  <si>
    <t xml:space="preserve">Transmission 1</t>
  </si>
  <si>
    <t xml:space="preserve">Maturity Date </t>
  </si>
  <si>
    <t xml:space="preserve">Loss Factor ( % ) </t>
  </si>
  <si>
    <t xml:space="preserve">CCC ( R$ / MWh ) </t>
  </si>
  <si>
    <t xml:space="preserve">ICMS</t>
  </si>
  <si>
    <t xml:space="preserve">Transmission 2</t>
  </si>
  <si>
    <t xml:space="preserve">Contract Date</t>
  </si>
  <si>
    <t xml:space="preserve">Connection ( R$ / kW * Month ) </t>
  </si>
  <si>
    <t xml:space="preserve">ANEEL Fiscalization ( R$ / MWh ) </t>
  </si>
  <si>
    <t xml:space="preserve">CPMF</t>
  </si>
  <si>
    <t xml:space="preserve">Distribution 2</t>
  </si>
  <si>
    <r>
      <rPr>
        <b val="true"/>
        <sz val="10"/>
        <rFont val="Arial"/>
        <family val="2"/>
      </rPr>
      <t xml:space="preserve">Date of 1</t>
    </r>
    <r>
      <rPr>
        <b val="true"/>
        <vertAlign val="superscript"/>
        <sz val="10"/>
        <rFont val="Arial"/>
        <family val="2"/>
      </rPr>
      <t xml:space="preserve">st </t>
    </r>
    <r>
      <rPr>
        <b val="true"/>
        <sz val="10"/>
        <rFont val="Arial"/>
        <family val="2"/>
      </rPr>
      <t xml:space="preserve"> Escalator </t>
    </r>
  </si>
  <si>
    <t xml:space="preserve">NPV Investment Required (R$)</t>
  </si>
  <si>
    <t xml:space="preserve">RGR ( R$ / MWh ) </t>
  </si>
  <si>
    <t xml:space="preserve">CCC</t>
  </si>
  <si>
    <t xml:space="preserve">Connection 2</t>
  </si>
  <si>
    <t xml:space="preserve">Aneel Fiscalization</t>
  </si>
  <si>
    <t xml:space="preserve">Peak Price ( R$ / MWh ) </t>
  </si>
  <si>
    <t xml:space="preserve">Peak Volume ( MW ) </t>
  </si>
  <si>
    <t xml:space="preserve">Disc. Rate for Global MWh Pos. ( % )</t>
  </si>
  <si>
    <t xml:space="preserve">RGR</t>
  </si>
  <si>
    <t xml:space="preserve">Off-Peak Price ( R$ / MWh ) </t>
  </si>
  <si>
    <t xml:space="preserve">Off-Peak Volume ( MW ) </t>
  </si>
  <si>
    <t xml:space="preserve">Disc. Rate for Marked to Market ( % )</t>
  </si>
  <si>
    <t xml:space="preserve">Interruptible Price ( R$ / MWh ) </t>
  </si>
  <si>
    <t xml:space="preserve">Interruptible Volume ( MW ) </t>
  </si>
  <si>
    <t xml:space="preserve">Interruptible Generation ( % )</t>
  </si>
  <si>
    <t xml:space="preserve">Number of Hours in a week :</t>
  </si>
  <si>
    <t xml:space="preserve">Peak Price at COG</t>
  </si>
  <si>
    <t xml:space="preserve">Number of Hours in a month :</t>
  </si>
  <si>
    <t xml:space="preserve">Firm</t>
  </si>
  <si>
    <t xml:space="preserve">Off-Peak Price at OCG</t>
  </si>
  <si>
    <t xml:space="preserve">Generator MW </t>
  </si>
  <si>
    <t xml:space="preserve">Interruptible Price at COG</t>
  </si>
  <si>
    <t xml:space="preserve">Peak Coeficient :</t>
  </si>
  <si>
    <t xml:space="preserve">Off-Peak Coeficient :</t>
  </si>
  <si>
    <t xml:space="preserve">Pure Interruptible</t>
  </si>
  <si>
    <t xml:space="preserve">CapFact Int.</t>
  </si>
  <si>
    <t xml:space="preserve">Total Firm</t>
  </si>
  <si>
    <t xml:space="preserve">Total Int</t>
  </si>
  <si>
    <t xml:space="preserve"> Peak Price - Delivery Point</t>
  </si>
  <si>
    <t xml:space="preserve">Off-Peak Price - Delivery Point</t>
  </si>
  <si>
    <t xml:space="preserve">Int. Price - Delivery Point</t>
  </si>
  <si>
    <t xml:space="preserve">Generator MWh</t>
  </si>
  <si>
    <t xml:space="preserve">Energy after  losses</t>
  </si>
  <si>
    <t xml:space="preserve">R$ / Month</t>
  </si>
  <si>
    <t xml:space="preserve">Losses</t>
  </si>
  <si>
    <t xml:space="preserve">COG </t>
  </si>
  <si>
    <t xml:space="preserve">BUY</t>
  </si>
  <si>
    <t xml:space="preserve">Peak Energy COG</t>
  </si>
  <si>
    <t xml:space="preserve">Off-Peak Energy COG</t>
  </si>
  <si>
    <t xml:space="preserve">Int Energy COG</t>
  </si>
  <si>
    <t xml:space="preserve">Sell</t>
  </si>
  <si>
    <t xml:space="preserve">Peak Energy Delivery</t>
  </si>
  <si>
    <t xml:space="preserve">Off-Peak Energy Delivery</t>
  </si>
  <si>
    <t xml:space="preserve">Int Energy Delivery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</si>
  <si>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</si>
  <si>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</si>
  <si>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</si>
  <si>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</si>
  <si>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</si>
  <si>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</si>
  <si>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</si>
  <si>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</si>
  <si>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</si>
  <si>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</si>
  <si>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Jan</t>
  </si>
  <si>
    <t xml:space="preserve">Feb</t>
  </si>
  <si>
    <t xml:space="preserve">Curves</t>
  </si>
  <si>
    <t xml:space="preserve">1 - Price  S - Peak</t>
  </si>
  <si>
    <t xml:space="preserve">2 - Price  S - Off Peak</t>
  </si>
  <si>
    <t xml:space="preserve">3 - Price  SE - Peak</t>
  </si>
  <si>
    <t xml:space="preserve">4 - Price  SE - Off Peak</t>
  </si>
  <si>
    <t xml:space="preserve">5 - Price  N - Peak</t>
  </si>
  <si>
    <t xml:space="preserve">6 - Price  N - Off Peak</t>
  </si>
  <si>
    <t xml:space="preserve">7 - Price  NE - Peak</t>
  </si>
  <si>
    <t xml:space="preserve">8 - Price  NE - Off Peak</t>
  </si>
  <si>
    <t xml:space="preserve">9 - VN - Biomass</t>
  </si>
  <si>
    <t xml:space="preserve">10 - VN - PCH</t>
  </si>
  <si>
    <t xml:space="preserve">11 - VN - Competitiva</t>
  </si>
  <si>
    <t xml:space="preserve">IGPM</t>
  </si>
  <si>
    <t xml:space="preserve">TJLP</t>
  </si>
  <si>
    <t xml:space="preserve">USD</t>
  </si>
  <si>
    <t xml:space="preserve">ENRON  FORECAST</t>
  </si>
  <si>
    <t xml:space="preserve">Exchange Rate (BRL/US$)</t>
  </si>
  <si>
    <t xml:space="preserve">Enron Curve</t>
  </si>
  <si>
    <t xml:space="preserve">Inflation</t>
  </si>
  <si>
    <t xml:space="preserve">Date</t>
  </si>
  <si>
    <t xml:space="preserve">Market</t>
  </si>
  <si>
    <r>
      <rPr>
        <b val="true"/>
        <sz val="10"/>
        <rFont val="Arial"/>
        <family val="2"/>
      </rPr>
      <t xml:space="preserve">Forecast</t>
    </r>
    <r>
      <rPr>
        <b val="true"/>
        <vertAlign val="superscript"/>
        <sz val="10"/>
        <rFont val="Arial"/>
        <family val="2"/>
      </rPr>
      <t xml:space="preserve">1</t>
    </r>
  </si>
  <si>
    <t xml:space="preserve">Devaluation</t>
  </si>
  <si>
    <t xml:space="preserve">Cumm. Devaluation</t>
  </si>
  <si>
    <r>
      <rPr>
        <b val="true"/>
        <sz val="10"/>
        <rFont val="Arial"/>
        <family val="2"/>
      </rPr>
      <t xml:space="preserve">US</t>
    </r>
    <r>
      <rPr>
        <b val="true"/>
        <vertAlign val="superscript"/>
        <sz val="10"/>
        <rFont val="Arial"/>
        <family val="2"/>
      </rPr>
      <t xml:space="preserve">2</t>
    </r>
  </si>
  <si>
    <t xml:space="preserve">Brazil IGPM</t>
  </si>
  <si>
    <t xml:space="preserve">"Net" Inflation</t>
  </si>
  <si>
    <t xml:space="preserve">Net Inflation ( Cumm.)</t>
  </si>
  <si>
    <t xml:space="preserve">Forecast</t>
  </si>
  <si>
    <t xml:space="preserve">Current</t>
  </si>
  <si>
    <t xml:space="preserve">Position Discount Rate</t>
  </si>
  <si>
    <t xml:space="preserve">      Market to Market Discount Rate</t>
  </si>
  <si>
    <t xml:space="preserve">                      Interruptible Generation ( % )</t>
  </si>
  <si>
    <t xml:space="preserve">Single Deal Analysis</t>
  </si>
  <si>
    <t xml:space="preserve">Deal Number</t>
  </si>
  <si>
    <t xml:space="preserve">  NPV Peak Energy ( MWh ) :</t>
  </si>
  <si>
    <t xml:space="preserve">                   NPV Peak MKT to MKT ( R$ ) :</t>
  </si>
  <si>
    <t xml:space="preserve">  NPV Off-Peak Energy ( MWh ) :</t>
  </si>
  <si>
    <t xml:space="preserve">                   NPV Off-Peak MKT to MKT ( R$ ) :</t>
  </si>
  <si>
    <t xml:space="preserve">  NPV Peak Interruptible Energy ( MWh ) :</t>
  </si>
  <si>
    <t xml:space="preserve">                   NPV Investment Required  ( R$ ) :</t>
  </si>
  <si>
    <t xml:space="preserve">  NPV Off-Peak Interruptible Energy ( MWh ) :</t>
  </si>
  <si>
    <t xml:space="preserve">                   Total Client MKT to MKT NPV  ( R$ ) :</t>
  </si>
  <si>
    <t xml:space="preserve">  Total Client Energy NPV  ( MWh ) :</t>
  </si>
  <si>
    <t xml:space="preserve">   Global Position</t>
  </si>
  <si>
    <t xml:space="preserve">  Total Global Energy NPV  ( MWh ) :</t>
  </si>
  <si>
    <t xml:space="preserve">Buy Sell</t>
  </si>
  <si>
    <t xml:space="preserve">Input Date Search</t>
  </si>
  <si>
    <t xml:space="preserve"> Initial Search Date :</t>
  </si>
  <si>
    <t xml:space="preserve"> Final Search Date :</t>
  </si>
  <si>
    <t xml:space="preserve">Executed Deals</t>
  </si>
  <si>
    <t xml:space="preserve">Mark to Market ( R$ )</t>
  </si>
  <si>
    <t xml:space="preserve">Global  Volumes ( MWh )</t>
  </si>
  <si>
    <t xml:space="preserve">Long Positions</t>
  </si>
  <si>
    <t xml:space="preserve">Short Positions</t>
  </si>
  <si>
    <t xml:space="preserve">I.P.</t>
  </si>
  <si>
    <t xml:space="preserve">I.O.P</t>
  </si>
  <si>
    <t xml:space="preserve">NPV Invest.</t>
  </si>
  <si>
    <t xml:space="preserve">Acumul.</t>
  </si>
  <si>
    <t xml:space="preserve">Totals</t>
  </si>
  <si>
    <t xml:space="preserve">Long   Positions</t>
  </si>
  <si>
    <t xml:space="preserve">Volumes ( MWh )</t>
  </si>
  <si>
    <t xml:space="preserve">Acum.</t>
  </si>
  <si>
    <t xml:space="preserve">Totais</t>
  </si>
  <si>
    <t xml:space="preserve">Short   Positions</t>
  </si>
  <si>
    <t xml:space="preserve">Firm - Peak Vol</t>
  </si>
  <si>
    <t xml:space="preserve">Firm - Peak Price</t>
  </si>
  <si>
    <t xml:space="preserve">Firm - OffPeak Vol</t>
  </si>
  <si>
    <t xml:space="preserve">Firm - OffPeak Price</t>
  </si>
  <si>
    <t xml:space="preserve">Int. - Peak Vol</t>
  </si>
  <si>
    <t xml:space="preserve">Int. - Peak Price</t>
  </si>
  <si>
    <t xml:space="preserve">Int. - OffPeak Vol</t>
  </si>
  <si>
    <t xml:space="preserve">Int. - OffPeak Price</t>
  </si>
  <si>
    <t xml:space="preserve">  1 - Price  S - Peak</t>
  </si>
  <si>
    <t xml:space="preserve">Net Volumes</t>
  </si>
  <si>
    <t xml:space="preserve">Counter</t>
  </si>
  <si>
    <t xml:space="preserve">Input Date</t>
  </si>
  <si>
    <t xml:space="preserve">Client Name :</t>
  </si>
  <si>
    <t xml:space="preserve">Connection Voltage :</t>
  </si>
  <si>
    <t xml:space="preserve">Generator / Load`s Area :</t>
  </si>
  <si>
    <t xml:space="preserve">Location ( State ) :</t>
  </si>
  <si>
    <t xml:space="preserve">Buy / Sell :</t>
  </si>
  <si>
    <t xml:space="preserve">Executed / Not Executed :</t>
  </si>
  <si>
    <t xml:space="preserve">Active ( Yes / No ) :</t>
  </si>
  <si>
    <t xml:space="preserve">Curve :</t>
  </si>
  <si>
    <t xml:space="preserve">Escalator :</t>
  </si>
  <si>
    <t xml:space="preserve">Escalator Periodicity</t>
  </si>
  <si>
    <t xml:space="preserve">LDC Name:</t>
  </si>
  <si>
    <t xml:space="preserve">Start Date :</t>
  </si>
  <si>
    <t xml:space="preserve">Maturity Date :</t>
  </si>
  <si>
    <t xml:space="preserve">Aux Start Date</t>
  </si>
  <si>
    <t xml:space="preserve">Aux Maturity Date</t>
  </si>
  <si>
    <t xml:space="preserve">Working days first period</t>
  </si>
  <si>
    <t xml:space="preserve">Working days Last Period</t>
  </si>
  <si>
    <t xml:space="preserve">First of First Esc.</t>
  </si>
  <si>
    <t xml:space="preserve">Generator`s Load Factor ( % ) :</t>
  </si>
  <si>
    <t xml:space="preserve">NPV Investm. Required</t>
  </si>
  <si>
    <t xml:space="preserve">Peak Price ( R$ / MWh ) :</t>
  </si>
  <si>
    <t xml:space="preserve">Off-Peak Price ( R$ / MWh ) :</t>
  </si>
  <si>
    <t xml:space="preserve">Interruptible Price ( R$ / MWh ) :</t>
  </si>
  <si>
    <t xml:space="preserve">Peak Volume ( MW ) :</t>
  </si>
  <si>
    <t xml:space="preserve">Off-Peak Volume ( MW ) :</t>
  </si>
  <si>
    <t xml:space="preserve">Interruptible Volume ( MW ):</t>
  </si>
  <si>
    <t xml:space="preserve">Interruptible Generation ( % ):</t>
  </si>
  <si>
    <t xml:space="preserve">Peak COG Price ( MWh ) :</t>
  </si>
  <si>
    <t xml:space="preserve">Off-Peak COG Price ( MWh ):</t>
  </si>
  <si>
    <t xml:space="preserve">Interruptible COG Price ( MWh ) :</t>
  </si>
  <si>
    <t xml:space="preserve">Loss Factor ( % ) :</t>
  </si>
  <si>
    <t xml:space="preserve">Connection ( R$ / kW ) :</t>
  </si>
  <si>
    <t xml:space="preserve">Transmission ( R$ / kW ) :</t>
  </si>
  <si>
    <t xml:space="preserve">Distribution - Generator ( R$ / kW ) :</t>
  </si>
  <si>
    <t xml:space="preserve">Distribution - Load Peak ( R$ / kW ) :</t>
  </si>
  <si>
    <t xml:space="preserve">Distribution - Load Off-Peak ( R$ / kW ) :</t>
  </si>
  <si>
    <t xml:space="preserve">Pis / Cofins ( % ):</t>
  </si>
  <si>
    <t xml:space="preserve">ICMS ( % ) :</t>
  </si>
  <si>
    <t xml:space="preserve">CPMF ( % ) :</t>
  </si>
  <si>
    <t xml:space="preserve">CCC ( R$/ MWh ):</t>
  </si>
  <si>
    <t xml:space="preserve">ANEEL Fiscalization ( R$ / MWh ) :</t>
  </si>
  <si>
    <t xml:space="preserve">RGR ( R$ / MWh ) :</t>
  </si>
  <si>
    <t xml:space="preserve">Connection Status</t>
  </si>
  <si>
    <t xml:space="preserve">Transmission Status</t>
  </si>
  <si>
    <t xml:space="preserve">Distribution Status</t>
  </si>
  <si>
    <t xml:space="preserve">Pis/Cof Status</t>
  </si>
  <si>
    <t xml:space="preserve">ICMS Status</t>
  </si>
  <si>
    <t xml:space="preserve">CPMF Status</t>
  </si>
  <si>
    <t xml:space="preserve">CCC Status</t>
  </si>
  <si>
    <t xml:space="preserve">ANEEL Status</t>
  </si>
  <si>
    <t xml:space="preserve">RGR Status</t>
  </si>
  <si>
    <t xml:space="preserve">Moema - 1</t>
  </si>
  <si>
    <t xml:space="preserve">A4 - 25 / 2,3 kV</t>
  </si>
  <si>
    <t xml:space="preserve">Moema</t>
  </si>
  <si>
    <t xml:space="preserve">São Paulo</t>
  </si>
  <si>
    <t xml:space="preserve">Buy</t>
  </si>
  <si>
    <t xml:space="preserve">Executed</t>
  </si>
  <si>
    <t xml:space="preserve">Non Active</t>
  </si>
  <si>
    <t xml:space="preserve">Annually</t>
  </si>
  <si>
    <t xml:space="preserve">ELEKTRO</t>
  </si>
  <si>
    <t xml:space="preserve">Elektro</t>
  </si>
  <si>
    <t xml:space="preserve">VN Sale</t>
  </si>
  <si>
    <t xml:space="preserve">NPVInvest</t>
  </si>
  <si>
    <t xml:space="preserve">Interruptible Volume ( MW ) :</t>
  </si>
  <si>
    <t xml:space="preserve">Interruptible Generation ( % ) :</t>
  </si>
  <si>
    <t xml:space="preserve">Off-Peak COG Price ( MWh ) :</t>
  </si>
  <si>
    <t xml:space="preserve">Pis / Cofins ( % ) :</t>
  </si>
  <si>
    <t xml:space="preserve">CCC ( R$ / MWh ) :</t>
  </si>
  <si>
    <t xml:space="preserve">Peak Hours per day </t>
  </si>
  <si>
    <t xml:space="preserve">Off-Peak Hours per working days</t>
  </si>
  <si>
    <t xml:space="preserve">Off-Peak Hours per non Working days</t>
  </si>
  <si>
    <t xml:space="preserve">Total days in month</t>
  </si>
  <si>
    <t xml:space="preserve">Workdays in month</t>
  </si>
  <si>
    <t xml:space="preserve">Weekend/Holiday days in month</t>
  </si>
  <si>
    <t xml:space="preserve">Total hours in month</t>
  </si>
  <si>
    <t xml:space="preserve">Peak hours in month</t>
  </si>
  <si>
    <t xml:space="preserve">Offpeak hours in month</t>
  </si>
  <si>
    <t xml:space="preserve">Season</t>
  </si>
  <si>
    <t xml:space="preserve">WET</t>
  </si>
  <si>
    <t xml:space="preserve">DRY</t>
  </si>
  <si>
    <t xml:space="preserve">Global Position Peak MWh per month</t>
  </si>
  <si>
    <t xml:space="preserve">Global Position Off-Peak MWh per month</t>
  </si>
  <si>
    <t xml:space="preserve">Global Position Peak Interruptible MWh per Month</t>
  </si>
  <si>
    <t xml:space="preserve">Global Position Off-Peak Interruptible MWh per Month</t>
  </si>
  <si>
    <t xml:space="preserve">Global Position Peak MWh NPV</t>
  </si>
  <si>
    <t xml:space="preserve">Global Position Off-Peak MWh NPV</t>
  </si>
  <si>
    <t xml:space="preserve">Global Position Peak Interruptible MWh NPV</t>
  </si>
  <si>
    <t xml:space="preserve">Global Position Off-Peak Interruptible MWh NPV</t>
  </si>
  <si>
    <t xml:space="preserve">Global Peak (Firm + Int.) (MWh / Month)</t>
  </si>
  <si>
    <t xml:space="preserve">Global Off-Peak (Firm + Int.) (MWh / Month)</t>
  </si>
  <si>
    <t xml:space="preserve">Client Position Peak MWh per month</t>
  </si>
  <si>
    <t xml:space="preserve">Client Position Off-Peak MWh per month</t>
  </si>
  <si>
    <t xml:space="preserve">Client Position Peak Interruptible MWh per Month</t>
  </si>
  <si>
    <t xml:space="preserve">Client Position Off-Peak Interruptible MWh per Month</t>
  </si>
  <si>
    <t xml:space="preserve">Client Position Peak MWh NPV</t>
  </si>
  <si>
    <t xml:space="preserve">Client Position Off-Peak MWh NPV</t>
  </si>
  <si>
    <t xml:space="preserve">Client Position Peak Interruptible MWh NPV</t>
  </si>
  <si>
    <t xml:space="preserve">Client Position Off-Peak Interruptible MWh NPV</t>
  </si>
  <si>
    <t xml:space="preserve">Client Peak (Firm + Int.) (MWh / Month)</t>
  </si>
  <si>
    <t xml:space="preserve">Client Off-Peak (Firm + Int.) (MWh / Month)</t>
  </si>
  <si>
    <t xml:space="preserve">Single Peak MWh per month</t>
  </si>
  <si>
    <t xml:space="preserve">Single Off-Peak MWh per month</t>
  </si>
  <si>
    <t xml:space="preserve">Single Peak Interruptible MWh per Month</t>
  </si>
  <si>
    <t xml:space="preserve">Single Off-Peak Interruptible MWh per Month</t>
  </si>
  <si>
    <t xml:space="preserve">Single Peak MWh NPV</t>
  </si>
  <si>
    <t xml:space="preserve">Single Off-Peak MWh NPV</t>
  </si>
  <si>
    <t xml:space="preserve">Single Peak Interruptible MWh NPV</t>
  </si>
  <si>
    <t xml:space="preserve">Single Off-Peak Interruptible MWh NPV</t>
  </si>
  <si>
    <t xml:space="preserve">Single Peak (Firm + Int.) (MWh / Month)</t>
  </si>
  <si>
    <t xml:space="preserve">Single Off-Peak (Firm + Int.) (MWh / Month)</t>
  </si>
  <si>
    <t xml:space="preserve">MKT to MKT  Peak MWh per month</t>
  </si>
  <si>
    <t xml:space="preserve">MKT to MKT  Off-Peak MWh per month</t>
  </si>
  <si>
    <t xml:space="preserve">MKT to MKT  Peak MWh NPV</t>
  </si>
  <si>
    <t xml:space="preserve">MKT to MKT  Off-Peak MWh NPV</t>
  </si>
  <si>
    <t xml:space="preserve">Tension</t>
  </si>
  <si>
    <t xml:space="preserve">Peak Aux</t>
  </si>
  <si>
    <t xml:space="preserve">Off-Peak Aux</t>
  </si>
  <si>
    <t xml:space="preserve">Name</t>
  </si>
  <si>
    <t xml:space="preserve">Connection Tension</t>
  </si>
  <si>
    <t xml:space="preserve">Load - Transmission Rates - R$ / kW Month</t>
  </si>
  <si>
    <t xml:space="preserve">Existing Generator - Transmission Rates - R$ / kW Month</t>
  </si>
  <si>
    <t xml:space="preserve">Escalator Period</t>
  </si>
  <si>
    <t xml:space="preserve">Distribution Rates</t>
  </si>
  <si>
    <t xml:space="preserve">Copel</t>
  </si>
  <si>
    <t xml:space="preserve">A1 - 230 kV</t>
  </si>
  <si>
    <t xml:space="preserve">NONE</t>
  </si>
  <si>
    <t xml:space="preserve">A2</t>
  </si>
  <si>
    <t xml:space="preserve">A3</t>
  </si>
  <si>
    <t xml:space="preserve">A3a</t>
  </si>
  <si>
    <t xml:space="preserve">A4</t>
  </si>
  <si>
    <t xml:space="preserve"> As </t>
  </si>
  <si>
    <t xml:space="preserve">Generators</t>
  </si>
  <si>
    <t xml:space="preserve">LDC Location</t>
  </si>
  <si>
    <t xml:space="preserve">Deal Search Counter</t>
  </si>
  <si>
    <t xml:space="preserve">A2 - 138 / 88 kV</t>
  </si>
  <si>
    <t xml:space="preserve">Alagoas</t>
  </si>
  <si>
    <t xml:space="preserve">Below 30 MW</t>
  </si>
  <si>
    <t xml:space="preserve">Daily</t>
  </si>
  <si>
    <t xml:space="preserve">Tp</t>
  </si>
  <si>
    <t xml:space="preserve">Tfp</t>
  </si>
  <si>
    <t xml:space="preserve">ENRON</t>
  </si>
  <si>
    <t xml:space="preserve">A3 - 69 kV</t>
  </si>
  <si>
    <t xml:space="preserve">Bahia</t>
  </si>
  <si>
    <t xml:space="preserve">Água Vermelha</t>
  </si>
  <si>
    <t xml:space="preserve">MG</t>
  </si>
  <si>
    <t xml:space="preserve">Monthly</t>
  </si>
  <si>
    <t xml:space="preserve">N/A</t>
  </si>
  <si>
    <t xml:space="preserve">A3a - 44 / 30 kV</t>
  </si>
  <si>
    <t xml:space="preserve">Ceará</t>
  </si>
  <si>
    <t xml:space="preserve">Alegrete</t>
  </si>
  <si>
    <t xml:space="preserve">RS</t>
  </si>
  <si>
    <t xml:space="preserve">AES-SUL</t>
  </si>
  <si>
    <t xml:space="preserve">Distrito Federal</t>
  </si>
  <si>
    <t xml:space="preserve">Americana</t>
  </si>
  <si>
    <t xml:space="preserve">SP</t>
  </si>
  <si>
    <t xml:space="preserve">BOA VISTA</t>
  </si>
  <si>
    <t xml:space="preserve">Espírito Santo</t>
  </si>
  <si>
    <t xml:space="preserve">Angra I</t>
  </si>
  <si>
    <t xml:space="preserve">RJ</t>
  </si>
  <si>
    <t xml:space="preserve">BRAGANTINA</t>
  </si>
  <si>
    <t xml:space="preserve">Aux Distribution Index</t>
  </si>
  <si>
    <t xml:space="preserve">Goiás</t>
  </si>
  <si>
    <t xml:space="preserve">Angra II</t>
  </si>
  <si>
    <t xml:space="preserve">CAIUA</t>
  </si>
  <si>
    <t xml:space="preserve">Peak Column</t>
  </si>
  <si>
    <t xml:space="preserve">Off-Peak Column</t>
  </si>
  <si>
    <t xml:space="preserve">Maranhão</t>
  </si>
  <si>
    <t xml:space="preserve">Antas I</t>
  </si>
  <si>
    <t xml:space="preserve">CATAGUAZES</t>
  </si>
  <si>
    <t xml:space="preserve">Mato Grosso</t>
  </si>
  <si>
    <t xml:space="preserve">Areal</t>
  </si>
  <si>
    <t xml:space="preserve">CEA</t>
  </si>
  <si>
    <t xml:space="preserve">AP</t>
  </si>
  <si>
    <t xml:space="preserve">Mato Grosso do Sul</t>
  </si>
  <si>
    <t xml:space="preserve">Bariri (A. S. Lima)</t>
  </si>
  <si>
    <t xml:space="preserve">CEAL</t>
  </si>
  <si>
    <t xml:space="preserve">AL</t>
  </si>
  <si>
    <t xml:space="preserve">Minas Gerais</t>
  </si>
  <si>
    <t xml:space="preserve">Barra Bonita</t>
  </si>
  <si>
    <t xml:space="preserve">CEAM</t>
  </si>
  <si>
    <t xml:space="preserve">AM</t>
  </si>
  <si>
    <t xml:space="preserve">Pará</t>
  </si>
  <si>
    <t xml:space="preserve">Boa Esperança (Castelo Branco)</t>
  </si>
  <si>
    <t xml:space="preserve">MA</t>
  </si>
  <si>
    <t xml:space="preserve">CEB</t>
  </si>
  <si>
    <t xml:space="preserve">DF</t>
  </si>
  <si>
    <t xml:space="preserve">Paraíba</t>
  </si>
  <si>
    <t xml:space="preserve">Bugres</t>
  </si>
  <si>
    <t xml:space="preserve">CEEE</t>
  </si>
  <si>
    <t xml:space="preserve">Paraná</t>
  </si>
  <si>
    <t xml:space="preserve">Cachoeira Dourada</t>
  </si>
  <si>
    <t xml:space="preserve">GO</t>
  </si>
  <si>
    <t xml:space="preserve">CELB</t>
  </si>
  <si>
    <t xml:space="preserve">PB</t>
  </si>
  <si>
    <t xml:space="preserve">Pernanbuco</t>
  </si>
  <si>
    <t xml:space="preserve">Caconde</t>
  </si>
  <si>
    <t xml:space="preserve">CELESC</t>
  </si>
  <si>
    <t xml:space="preserve">SC</t>
  </si>
  <si>
    <t xml:space="preserve">Piauí</t>
  </si>
  <si>
    <t xml:space="preserve">Camaçari</t>
  </si>
  <si>
    <t xml:space="preserve">BA</t>
  </si>
  <si>
    <t xml:space="preserve">CELG</t>
  </si>
  <si>
    <t xml:space="preserve">Rio de Janeiro</t>
  </si>
  <si>
    <t xml:space="preserve">Camargos</t>
  </si>
  <si>
    <t xml:space="preserve">CELPA</t>
  </si>
  <si>
    <t xml:space="preserve">PA</t>
  </si>
  <si>
    <t xml:space="preserve">Rio Grande do Norte</t>
  </si>
  <si>
    <t xml:space="preserve">Campo Grande</t>
  </si>
  <si>
    <t xml:space="preserve">MS</t>
  </si>
  <si>
    <t xml:space="preserve">CELPE</t>
  </si>
  <si>
    <t xml:space="preserve">PE</t>
  </si>
  <si>
    <t xml:space="preserve">Rio Grande do Sul</t>
  </si>
  <si>
    <t xml:space="preserve">Campos</t>
  </si>
  <si>
    <t xml:space="preserve">CELTINS</t>
  </si>
  <si>
    <t xml:space="preserve">TO</t>
  </si>
  <si>
    <t xml:space="preserve">Santa Catarina</t>
  </si>
  <si>
    <t xml:space="preserve">Canastra</t>
  </si>
  <si>
    <t xml:space="preserve">CEMAR</t>
  </si>
  <si>
    <t xml:space="preserve">Canoas I</t>
  </si>
  <si>
    <t xml:space="preserve">CEMAT</t>
  </si>
  <si>
    <t xml:space="preserve">MT</t>
  </si>
  <si>
    <t xml:space="preserve">Sergipe</t>
  </si>
  <si>
    <t xml:space="preserve">Canoas II</t>
  </si>
  <si>
    <t xml:space="preserve">CEMIG</t>
  </si>
  <si>
    <t xml:space="preserve">Tocantins</t>
  </si>
  <si>
    <t xml:space="preserve">Capivara</t>
  </si>
  <si>
    <t xml:space="preserve">CENF</t>
  </si>
  <si>
    <t xml:space="preserve">Capivari/Cachoeira (Parigot)</t>
  </si>
  <si>
    <t xml:space="preserve">PR</t>
  </si>
  <si>
    <t xml:space="preserve">CEPISA</t>
  </si>
  <si>
    <t xml:space="preserve">PI</t>
  </si>
  <si>
    <t xml:space="preserve">Carioba</t>
  </si>
  <si>
    <t xml:space="preserve">CER</t>
  </si>
  <si>
    <t xml:space="preserve">RR</t>
  </si>
  <si>
    <t xml:space="preserve">Casca II</t>
  </si>
  <si>
    <t xml:space="preserve">CERJ</t>
  </si>
  <si>
    <t xml:space="preserve">Casca III</t>
  </si>
  <si>
    <t xml:space="preserve">CERON</t>
  </si>
  <si>
    <t xml:space="preserve">RO</t>
  </si>
  <si>
    <t xml:space="preserve">Celso Ramos</t>
  </si>
  <si>
    <t xml:space="preserve">CESP</t>
  </si>
  <si>
    <t xml:space="preserve">Chaminé</t>
  </si>
  <si>
    <t xml:space="preserve">CHESP</t>
  </si>
  <si>
    <t xml:space="preserve">Charqueadas</t>
  </si>
  <si>
    <t xml:space="preserve">COCEL</t>
  </si>
  <si>
    <t xml:space="preserve">Chavantes</t>
  </si>
  <si>
    <t xml:space="preserve">COELBA</t>
  </si>
  <si>
    <t xml:space="preserve">Corumbá I</t>
  </si>
  <si>
    <t xml:space="preserve">COELCE</t>
  </si>
  <si>
    <t xml:space="preserve">CE</t>
  </si>
  <si>
    <t xml:space="preserve">CST</t>
  </si>
  <si>
    <t xml:space="preserve">ES</t>
  </si>
  <si>
    <t xml:space="preserve">COPEL</t>
  </si>
  <si>
    <t xml:space="preserve">Cuiabá</t>
  </si>
  <si>
    <t xml:space="preserve">COSERN</t>
  </si>
  <si>
    <t xml:space="preserve">RN</t>
  </si>
  <si>
    <t xml:space="preserve">Dourados</t>
  </si>
  <si>
    <t xml:space="preserve">CPEE</t>
  </si>
  <si>
    <t xml:space="preserve">Eloy Chaves</t>
  </si>
  <si>
    <t xml:space="preserve">CPFL</t>
  </si>
  <si>
    <t xml:space="preserve">Emborcação</t>
  </si>
  <si>
    <t xml:space="preserve">CSPE</t>
  </si>
  <si>
    <t xml:space="preserve">Estreito (L.C.B. de Carvalho)</t>
  </si>
  <si>
    <t xml:space="preserve">DEMEI</t>
  </si>
  <si>
    <t xml:space="preserve">Euclides da Cunha</t>
  </si>
  <si>
    <t xml:space="preserve">DMEPC</t>
  </si>
  <si>
    <t xml:space="preserve">Fagundes</t>
  </si>
  <si>
    <t xml:space="preserve">EBE</t>
  </si>
  <si>
    <t xml:space="preserve">Figueira</t>
  </si>
  <si>
    <t xml:space="preserve">Fontes Nova</t>
  </si>
  <si>
    <t xml:space="preserve">ELETROACRE</t>
  </si>
  <si>
    <t xml:space="preserve">AC</t>
  </si>
  <si>
    <t xml:space="preserve">Foz do Areia</t>
  </si>
  <si>
    <t xml:space="preserve">ELETROCAR</t>
  </si>
  <si>
    <t xml:space="preserve">Funil</t>
  </si>
  <si>
    <t xml:space="preserve">ELETROPAULO</t>
  </si>
  <si>
    <t xml:space="preserve">ENERGIPE</t>
  </si>
  <si>
    <t xml:space="preserve">SE</t>
  </si>
  <si>
    <t xml:space="preserve">Furnas</t>
  </si>
  <si>
    <t xml:space="preserve">ENERSUL</t>
  </si>
  <si>
    <t xml:space="preserve">Gafanhoto</t>
  </si>
  <si>
    <t xml:space="preserve">ESCELSA</t>
  </si>
  <si>
    <t xml:space="preserve">Garcia</t>
  </si>
  <si>
    <t xml:space="preserve">FORCEL</t>
  </si>
  <si>
    <t xml:space="preserve">Gavião Peixoto</t>
  </si>
  <si>
    <t xml:space="preserve">JAGUARI</t>
  </si>
  <si>
    <t xml:space="preserve">Guaricana</t>
  </si>
  <si>
    <t xml:space="preserve">JOAO CESA</t>
  </si>
  <si>
    <t xml:space="preserve">Guarita</t>
  </si>
  <si>
    <t xml:space="preserve">LIGHT</t>
  </si>
  <si>
    <t xml:space="preserve">Guilman-Amorim</t>
  </si>
  <si>
    <t xml:space="preserve">MANAUS</t>
  </si>
  <si>
    <t xml:space="preserve">Henry Borden</t>
  </si>
  <si>
    <t xml:space="preserve">MOCOCA</t>
  </si>
  <si>
    <t xml:space="preserve">Ibitinga</t>
  </si>
  <si>
    <t xml:space="preserve">MUXFELDT</t>
  </si>
  <si>
    <t xml:space="preserve">Igarapava</t>
  </si>
  <si>
    <t xml:space="preserve">NACIONAL</t>
  </si>
  <si>
    <t xml:space="preserve">Igarapé</t>
  </si>
  <si>
    <t xml:space="preserve">OESTE</t>
  </si>
  <si>
    <t xml:space="preserve">Ilha dos Pombos</t>
  </si>
  <si>
    <t xml:space="preserve">PANAMBI</t>
  </si>
  <si>
    <t xml:space="preserve">Ilha Solteira</t>
  </si>
  <si>
    <t xml:space="preserve">PARANAPANEMA</t>
  </si>
  <si>
    <t xml:space="preserve">Itaipu setor de 50 Hz</t>
  </si>
  <si>
    <t xml:space="preserve">RGE</t>
  </si>
  <si>
    <t xml:space="preserve">Itaipu setor de 60 Hz</t>
  </si>
  <si>
    <t xml:space="preserve">SAELPA</t>
  </si>
  <si>
    <t xml:space="preserve">Itaparica (Luiz Gonzaga)</t>
  </si>
  <si>
    <t xml:space="preserve">SANTA CRUZ</t>
  </si>
  <si>
    <t xml:space="preserve">Itaúba</t>
  </si>
  <si>
    <t xml:space="preserve">SANTA MARIA</t>
  </si>
  <si>
    <t xml:space="preserve">Itumbiara</t>
  </si>
  <si>
    <t xml:space="preserve">SULGIPE</t>
  </si>
  <si>
    <t xml:space="preserve">Itutinga</t>
  </si>
  <si>
    <t xml:space="preserve">UENPAL</t>
  </si>
  <si>
    <t xml:space="preserve">Jacuí</t>
  </si>
  <si>
    <t xml:space="preserve">URUSSANGA</t>
  </si>
  <si>
    <t xml:space="preserve">Jaguara</t>
  </si>
  <si>
    <t xml:space="preserve">XANXERE</t>
  </si>
  <si>
    <t xml:space="preserve">Jaguari</t>
  </si>
  <si>
    <t xml:space="preserve">Joasal</t>
  </si>
  <si>
    <t xml:space="preserve">Jorge Lacerda A</t>
  </si>
  <si>
    <t xml:space="preserve">Jorge Lacerda B</t>
  </si>
  <si>
    <t xml:space="preserve">Jorge Lacerda IV</t>
  </si>
  <si>
    <t xml:space="preserve">Juba I</t>
  </si>
  <si>
    <t xml:space="preserve">Juba II</t>
  </si>
  <si>
    <t xml:space="preserve">Jupiá</t>
  </si>
  <si>
    <t xml:space="preserve">Jurumirim (A. A. Laydner)</t>
  </si>
  <si>
    <t xml:space="preserve">Laranjeiras</t>
  </si>
  <si>
    <t xml:space="preserve">Limoeiro (A. S. Oliveira)</t>
  </si>
  <si>
    <t xml:space="preserve">Macabu</t>
  </si>
  <si>
    <t xml:space="preserve">Marimbondo</t>
  </si>
  <si>
    <t xml:space="preserve">Mascarenhas</t>
  </si>
  <si>
    <t xml:space="preserve">Miranda</t>
  </si>
  <si>
    <t xml:space="preserve">Morretes</t>
  </si>
  <si>
    <t xml:space="preserve">Mourão 1</t>
  </si>
  <si>
    <t xml:space="preserve">Moxotó (Apolônio Sales)</t>
  </si>
  <si>
    <t xml:space="preserve">Nilo Peçanha</t>
  </si>
  <si>
    <t xml:space="preserve">Nova Avanhandava</t>
  </si>
  <si>
    <t xml:space="preserve">Nova Ponte</t>
  </si>
  <si>
    <t xml:space="preserve">Paraibuna</t>
  </si>
  <si>
    <t xml:space="preserve">Paranoá</t>
  </si>
  <si>
    <t xml:space="preserve">Passo Fundo</t>
  </si>
  <si>
    <t xml:space="preserve">Passo Real</t>
  </si>
  <si>
    <t xml:space="preserve">Paulo Afonso I, II e III</t>
  </si>
  <si>
    <t xml:space="preserve">Paulo Afonso IV</t>
  </si>
  <si>
    <t xml:space="preserve">Peixoto (Mascarenhas Moraes)</t>
  </si>
  <si>
    <t xml:space="preserve">Pereira Passos</t>
  </si>
  <si>
    <t xml:space="preserve">Piabanha</t>
  </si>
  <si>
    <t xml:space="preserve">Piau</t>
  </si>
  <si>
    <t xml:space="preserve">Piratininga</t>
  </si>
  <si>
    <t xml:space="preserve">Porto Colômbia</t>
  </si>
  <si>
    <t xml:space="preserve">Porto Primavera</t>
  </si>
  <si>
    <t xml:space="preserve">Presidente Médici A/B</t>
  </si>
  <si>
    <t xml:space="preserve">Promissão</t>
  </si>
  <si>
    <t xml:space="preserve">Rio Bonito</t>
  </si>
  <si>
    <t xml:space="preserve">Rosana</t>
  </si>
  <si>
    <t xml:space="preserve">Salto</t>
  </si>
  <si>
    <t xml:space="preserve">Salto Caxias</t>
  </si>
  <si>
    <t xml:space="preserve">Salto Grande</t>
  </si>
  <si>
    <t xml:space="preserve">Salto Grande (L. N. Garcez)</t>
  </si>
  <si>
    <t xml:space="preserve">Salto Mimoso</t>
  </si>
  <si>
    <t xml:space="preserve">Salto Osório</t>
  </si>
  <si>
    <t xml:space="preserve">Salto Santiago</t>
  </si>
  <si>
    <t xml:space="preserve">Santa Branca</t>
  </si>
  <si>
    <t xml:space="preserve">Santa Cruz</t>
  </si>
  <si>
    <t xml:space="preserve">Santa Marta</t>
  </si>
  <si>
    <t xml:space="preserve">Santa Rosa</t>
  </si>
  <si>
    <t xml:space="preserve">São Simão</t>
  </si>
  <si>
    <t xml:space="preserve">Segredo</t>
  </si>
  <si>
    <t xml:space="preserve">Serra da Mesa</t>
  </si>
  <si>
    <t xml:space="preserve">Sobradinho</t>
  </si>
  <si>
    <t xml:space="preserve">Suíça</t>
  </si>
  <si>
    <t xml:space="preserve">Taquaruçu</t>
  </si>
  <si>
    <t xml:space="preserve">Três Irmãos</t>
  </si>
  <si>
    <t xml:space="preserve">Três Marias</t>
  </si>
  <si>
    <t xml:space="preserve">Tucuruí</t>
  </si>
  <si>
    <t xml:space="preserve">Volta Grande</t>
  </si>
  <si>
    <t xml:space="preserve">Xingó</t>
  </si>
  <si>
    <t xml:space="preserve">Numbers</t>
  </si>
  <si>
    <t xml:space="preserve">Deals Number</t>
  </si>
  <si>
    <t xml:space="preserve">Peak Volume ( MW )</t>
  </si>
  <si>
    <t xml:space="preserve">Peak Price ( R$ / MWh )</t>
  </si>
  <si>
    <t xml:space="preserve">Buy / Sell</t>
  </si>
  <si>
    <t xml:space="preserve">Status</t>
  </si>
  <si>
    <t xml:space="preserve">Start Date</t>
  </si>
  <si>
    <t xml:space="preserve">Maturity Date</t>
  </si>
  <si>
    <t xml:space="preserve">Name of Deal Selected</t>
  </si>
  <si>
    <t xml:space="preserve">Number of this Name</t>
  </si>
  <si>
    <t xml:space="preserve">Voltage of Deal Selected</t>
  </si>
  <si>
    <t xml:space="preserve">Number of this Voltage</t>
  </si>
  <si>
    <t xml:space="preserve">B/S of Deal Selected</t>
  </si>
  <si>
    <t xml:space="preserve">Number of this B/S</t>
  </si>
  <si>
    <t xml:space="preserve">E/NE of Deal Selected</t>
  </si>
  <si>
    <t xml:space="preserve">Number of this E/NE</t>
  </si>
  <si>
    <t xml:space="preserve">A/NA of Deal Selected</t>
  </si>
  <si>
    <t xml:space="preserve">Number of this A/NA</t>
  </si>
  <si>
    <t xml:space="preserve">Trans. of Deal Selected</t>
  </si>
  <si>
    <t xml:space="preserve">Number of this Trans.</t>
  </si>
  <si>
    <t xml:space="preserve">Location of Deal Selected</t>
  </si>
  <si>
    <t xml:space="preserve">Number of this Location</t>
  </si>
  <si>
    <t xml:space="preserve">LDC of Deal Selected</t>
  </si>
  <si>
    <t xml:space="preserve">Number of this LDC</t>
  </si>
  <si>
    <t xml:space="preserve">Curve of Deal Selected</t>
  </si>
  <si>
    <t xml:space="preserve">Number of this Curve</t>
  </si>
  <si>
    <t xml:space="preserve">Escalator of Deal Selected</t>
  </si>
  <si>
    <t xml:space="preserve">Number of this Escalator</t>
  </si>
  <si>
    <t xml:space="preserve">Esc. Period of Deal Selected</t>
  </si>
  <si>
    <t xml:space="preserve">Number of this Period</t>
  </si>
  <si>
    <t xml:space="preserve">Register Number :</t>
  </si>
  <si>
    <t xml:space="preserve">Escalator Periodicity :</t>
  </si>
  <si>
    <t xml:space="preserve">LDC Name :</t>
  </si>
  <si>
    <t xml:space="preserve">Contract Date :</t>
  </si>
  <si>
    <t xml:space="preserve">Date of First Escalator :</t>
  </si>
  <si>
    <t xml:space="preserve">Load Factor ( % ) :</t>
  </si>
  <si>
    <t xml:space="preserve">NPV Investimento</t>
  </si>
  <si>
    <t xml:space="preserve">Search Date</t>
  </si>
  <si>
    <t xml:space="preserve">Peak Price at COG ( R$ / MWh ) :</t>
  </si>
  <si>
    <t xml:space="preserve">Off-Peak Price at COG ( R$ / MWh ) :</t>
  </si>
  <si>
    <t xml:space="preserve">Interruptible Price at COG( R$ / MWh ) :</t>
  </si>
  <si>
    <t xml:space="preserve">Tansmission Status</t>
  </si>
  <si>
    <t xml:space="preserve">Pis / Cofins Status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</si>
</sst>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[$-409]d\-mmm\-yy"/>
    <numFmt numFmtId="166" formatCode="0%"/>
    <numFmt numFmtId="167" formatCode="0.0000%"/>
    <numFmt numFmtId="168" formatCode="0.000"/>
    <numFmt numFmtId="169" formatCode="0.00%"/>
    <numFmt numFmtId="170" formatCode="#,##0.000"/>
    <numFmt numFmtId="171" formatCode="dd\-mmm\-yy"/>
    <numFmt numFmtId="172" formatCode="#,##0.00"/>
    <numFmt numFmtId="173" formatCode="_(* #,##0.00_);_(* \(#,##0.00\);_(* \-??_);_(@_)"/>
    <numFmt numFmtId="174" formatCode="[$-409]#,##0.00_);\(#,##0.00\)"/>
    <numFmt numFmtId="175" formatCode="0.00"/>
    <numFmt numFmtId="176" formatCode="#,##0"/>
    <numFmt numFmtId="177" formatCode="[$-409]mmm\-yy"/>
    <numFmt numFmtId="178" formatCode="#,##0.00000"/>
    <numFmt numFmtId="179" formatCode="[$-409]m/d/yyyy"/>
    <numFmt numFmtId="180" formatCode="0.000%"/>
    <numFmt numFmtId="181" formatCode="0.000000"/>
    <numFmt numFmtId="182" formatCode="#,##0.000000"/>
    <numFmt numFmtId="183" formatCode="mm\/dd\/yyyy"/>
    <numFmt numFmtId="184" formatCode="0.0000"/>
    <numFmt numFmtId="185" formatCode="0.0%"/>
    <numFmt numFmtId="186" formatCode="0.0"/>
    <numFmt numFmtId="187" formatCode="d\-mmm\-yy"/>
    <numFmt numFmtId="188" formatCode="#,##0.0000000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sz val="10"/>
      <color rgb="FFC0C0C0"/>
      <name val="Arial"/>
      <family val="2"/>
    </font>
    <font>
      <b val="true"/>
      <vertAlign val="superscript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8"/>
      <color rgb="FFFF0000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u val="double"/>
      <sz val="12"/>
      <name val="Arial"/>
      <family val="2"/>
    </font>
    <font>
      <b val="true"/>
      <sz val="8.25"/>
      <color rgb="FF000000"/>
      <name val="Arial"/>
      <family val="2"/>
    </font>
    <font>
      <b val="true"/>
      <sz val="8.75"/>
      <color rgb="FF000000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20"/>
      <color rgb="FFFF0000"/>
      <name val="Arial"/>
      <family val="2"/>
    </font>
    <font>
      <b val="true"/>
      <sz val="12"/>
      <name val="Arial"/>
      <family val="2"/>
    </font>
    <font>
      <b val="true"/>
      <sz val="14"/>
      <color rgb="FFFF0000"/>
      <name val="Arial"/>
      <family val="2"/>
    </font>
    <font>
      <b val="true"/>
      <sz val="10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00FFFF"/>
        <bgColor rgb="FF00FFFF"/>
      </patternFill>
    </fill>
  </fills>
  <borders count="77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/>
      <bottom style="thick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 style="thick"/>
      <right style="thick"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thick"/>
      <bottom/>
      <diagonal/>
    </border>
    <border diagonalUp="false" diagonalDown="false">
      <left style="medium"/>
      <right style="thin"/>
      <top style="thick"/>
      <bottom/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 style="medium"/>
      <right style="thin"/>
      <top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/>
      <bottom style="thick"/>
      <diagonal/>
    </border>
    <border diagonalUp="false" diagonalDown="false">
      <left style="medium"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4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4" borderId="2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4" borderId="3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4" borderId="3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4" borderId="2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" fillId="4" borderId="3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4" borderId="3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4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4" borderId="3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4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4" borderId="3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3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3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3" borderId="4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3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3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2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" fillId="2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6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4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5" fillId="3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3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3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3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3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3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3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3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3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2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3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3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3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3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2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2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2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2" borderId="5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2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2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2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2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2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2" borderId="6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2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2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2" borderId="6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6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6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6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6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2" fillId="2" borderId="7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2" fillId="2" borderId="7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2" borderId="7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7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2" borderId="7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2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7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6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7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2" borderId="7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7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2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2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2" borderId="7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2" fillId="2" borderId="7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2" borderId="7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2" borderId="7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7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7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7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5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2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3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Arial"/>
              </a:rPr>
              <a:t>Global Position for the Next 9 months</a:t>
            </a:r>
          </a:p>
        </c:rich>
      </c:tx>
      <c:layout>
        <c:manualLayout>
          <c:xMode val="edge"/>
          <c:yMode val="edge"/>
          <c:x val="0.289267686004828"/>
          <c:y val="0.04235852253473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17960348233228"/>
          <c:y val="0.0913249745848865"/>
          <c:w val="0.948203965176677"/>
          <c:h val="0.860216875635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CashFlow!$A$26</c:f>
              <c:strCache>
                <c:ptCount val="1"/>
                <c:pt idx="0">
                  <c:v>Global Peak (Firm + Int.) (MWh / Month)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CashFlow!$B$4:$J$4</c:f>
              <c:strCache>
                <c:ptCount val="9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</c:strCache>
            </c:strRef>
          </c:cat>
          <c:val>
            <c:numRef>
              <c:f>CashFlow!$B$26:$J$26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CashFlow!$A$27</c:f>
              <c:strCache>
                <c:ptCount val="1"/>
                <c:pt idx="0">
                  <c:v>Global Off-Peak (Firm + Int.) (MWh / Month)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CashFlow!$B$4:$J$4</c:f>
              <c:strCache>
                <c:ptCount val="9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</c:strCache>
            </c:strRef>
          </c:cat>
          <c:val>
            <c:numRef>
              <c:f>CashFlow!$B$27:$J$27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gapWidth val="150"/>
        <c:overlap val="0"/>
        <c:axId val="48898419"/>
        <c:axId val="83697299"/>
      </c:barChart>
      <c:catAx>
        <c:axId val="488984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697299"/>
        <c:crossesAt val="0"/>
        <c:auto val="1"/>
        <c:lblAlgn val="ctr"/>
        <c:lblOffset val="100"/>
        <c:noMultiLvlLbl val="0"/>
      </c:catAx>
      <c:valAx>
        <c:axId val="836972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layout>
            <c:manualLayout>
              <c:xMode val="edge"/>
              <c:yMode val="edge"/>
              <c:x val="0.0183627185602458"/>
              <c:y val="0.219247712639783"/>
            </c:manualLayout>
          </c:layout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89841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-0.0235569536908333"/>
          <c:y val="0.880040664181633"/>
          <c:w val="0.905918501719219"/>
          <c:h val="0.0538800406641816"/>
        </c:manualLayout>
      </c:layout>
      <c:overlay val="0"/>
      <c:spPr>
        <a:solidFill>
          <a:srgbClr val="c0c0c0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c0c0c0"/>
    </a:solidFill>
    <a:ln w="0">
      <a:solidFill>
        <a:srgbClr val="000000"/>
      </a:solidFill>
    </a:ln>
  </c:spPr>
</c:chartSpace>
</file>

<file path=xl/ctrlProps/ctrlProps10.xml><?xml version="1.0" encoding="utf-8"?>
<formControlPr xmlns="http://schemas.microsoft.com/office/spreadsheetml/2009/9/main" objectType="CheckBox" autoLine="false" print="true" fmlaLink="Inputs!$R$15" lockText="1" noThreeD="1"/>
</file>

<file path=xl/ctrlProps/ctrlProps11.xml><?xml version="1.0" encoding="utf-8"?>
<formControlPr xmlns="http://schemas.microsoft.com/office/spreadsheetml/2009/9/main" objectType="CheckBox" autoLine="false" print="true" fmlaLink="Inputs!$R$16" lockText="1" noThreeD="1"/>
</file>

<file path=xl/ctrlProps/ctrlProps12.xml><?xml version="1.0" encoding="utf-8"?>
<formControlPr xmlns="http://schemas.microsoft.com/office/spreadsheetml/2009/9/main" objectType="CheckBox" autoLine="false" print="true" fmlaLink="Inputs!$R$17" lockText="1" noThreeD="1"/>
</file>

<file path=xl/ctrlProps/ctrlProps13.xml><?xml version="1.0" encoding="utf-8"?>
<formControlPr xmlns="http://schemas.microsoft.com/office/spreadsheetml/2009/9/main" objectType="CheckBox" autoLine="false" print="true" fmlaLink="Inputs!$R$18" lockText="1" noThreeD="1"/>
</file>

<file path=xl/ctrlProps/ctrlProps14.xml><?xml version="1.0" encoding="utf-8"?>
<formControlPr xmlns="http://schemas.microsoft.com/office/spreadsheetml/2009/9/main" objectType="CheckBox" autoLine="false" print="true" fmlaLink="Inputs!$R$19" lockText="1" noThreeD="1"/>
</file>

<file path=xl/ctrlProps/ctrlProps15.xml><?xml version="1.0" encoding="utf-8"?>
<formControlPr xmlns="http://schemas.microsoft.com/office/spreadsheetml/2009/9/main" objectType="CheckBox" autoLine="false" print="true" fmlaLink="Inputs!$R$20" lockText="1" noThreeD="1"/>
</file>

<file path=xl/ctrlProps/ctrlProps16.xml><?xml version="1.0" encoding="utf-8"?>
<formControlPr xmlns="http://schemas.microsoft.com/office/spreadsheetml/2009/9/main" objectType="CheckBox" autoLine="false" print="true" fmlaLink="Inputs!$R$21" lockText="1" noThreeD="1"/>
</file>

<file path=xl/ctrlProps/ctrlProps17.xml><?xml version="1.0" encoding="utf-8"?>
<formControlPr xmlns="http://schemas.microsoft.com/office/spreadsheetml/2009/9/main" objectType="CheckBox" autoLine="false" print="true" fmlaLink="Inputs!$R$22" lockText="1" noThreeD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CheckBox" autoLine="false" print="true" fmlaLink="Inputs!$R$13" lockText="1" noThreeD="1"/>
</file>

<file path=xl/ctrlProps/ctrlProps2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6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38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40.xml><?xml version="1.0" encoding="utf-8"?>
<formControlPr xmlns="http://schemas.microsoft.com/office/spreadsheetml/2009/9/main" objectType="Button" lockText="1"/>
</file>

<file path=xl/ctrlProps/ctrlProps41.xml><?xml version="1.0" encoding="utf-8"?>
<formControlPr xmlns="http://schemas.microsoft.com/office/spreadsheetml/2009/9/main" objectType="CheckBox" autoLine="false" print="true" fmlaLink="Inputs!$R$13" lockText="1" noThreeD="1"/>
</file>

<file path=xl/ctrlProps/ctrlProps42.xml><?xml version="1.0" encoding="utf-8"?>
<formControlPr xmlns="http://schemas.microsoft.com/office/spreadsheetml/2009/9/main" objectType="Button" lockText="1"/>
</file>

<file path=xl/ctrlProps/ctrlProps44.xml><?xml version="1.0" encoding="utf-8"?>
<formControlPr xmlns="http://schemas.microsoft.com/office/spreadsheetml/2009/9/main" objectType="Button" lockText="1"/>
</file>

<file path=xl/ctrlProps/ctrlProps45.xml><?xml version="1.0" encoding="utf-8"?>
<formControlPr xmlns="http://schemas.microsoft.com/office/spreadsheetml/2009/9/main" objectType="Button" lockText="1"/>
</file>

<file path=xl/ctrlProps/ctrlProps46.xml><?xml version="1.0" encoding="utf-8"?>
<formControlPr xmlns="http://schemas.microsoft.com/office/spreadsheetml/2009/9/main" objectType="Button" lockText="1"/>
</file>

<file path=xl/ctrlProps/ctrlProps47.xml><?xml version="1.0" encoding="utf-8"?>
<formControlPr xmlns="http://schemas.microsoft.com/office/spreadsheetml/2009/9/main" objectType="Button" lockText="1"/>
</file>

<file path=xl/ctrlProps/ctrlProps48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50.xml><?xml version="1.0" encoding="utf-8"?>
<formControlPr xmlns="http://schemas.microsoft.com/office/spreadsheetml/2009/9/main" objectType="Button" lockText="1"/>
</file>

<file path=xl/ctrlProps/ctrlProps52.xml><?xml version="1.0" encoding="utf-8"?>
<formControlPr xmlns="http://schemas.microsoft.com/office/spreadsheetml/2009/9/main" objectType="Button" lockText="1"/>
</file>

<file path=xl/ctrlProps/ctrlProps53.xml><?xml version="1.0" encoding="utf-8"?>
<formControlPr xmlns="http://schemas.microsoft.com/office/spreadsheetml/2009/9/main" objectType="Button" lockText="1"/>
</file>

<file path=xl/ctrlProps/ctrlProps55.xml><?xml version="1.0" encoding="utf-8"?>
<formControlPr xmlns="http://schemas.microsoft.com/office/spreadsheetml/2009/9/main" objectType="Button" lockText="1"/>
</file>

<file path=xl/ctrlProps/ctrlProps56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CheckBox" autoLine="false" print="true" fmlaLink="Inputs!$R$14" lockText="1" noThreeD="1"/>
</file>

<file path=xl/drawings/_rels/drawing32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29880</xdr:colOff>
          <xdr:row>6</xdr:row>
          <xdr:rowOff>28800</xdr:rowOff>
        </xdr:from>
        <xdr:to>
          <xdr:col>5</xdr:col>
          <xdr:colOff>618840</xdr:colOff>
          <xdr:row>7</xdr:row>
          <xdr:rowOff>153000</xdr:rowOff>
        </xdr:to>
        <xdr:sp>
          <xdr:nvSpPr>
            <xdr:cNvPr id="1001" name="Button 1" descr="New Dea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Deal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29880</xdr:colOff>
          <xdr:row>10</xdr:row>
          <xdr:rowOff>28800</xdr:rowOff>
        </xdr:from>
        <xdr:to>
          <xdr:col>5</xdr:col>
          <xdr:colOff>618840</xdr:colOff>
          <xdr:row>11</xdr:row>
          <xdr:rowOff>153000</xdr:rowOff>
        </xdr:to>
        <xdr:sp>
          <xdr:nvSpPr>
            <xdr:cNvPr id="1002" name="Button 2" descr="Output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Outputs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29880</xdr:colOff>
          <xdr:row>14</xdr:row>
          <xdr:rowOff>28800</xdr:rowOff>
        </xdr:from>
        <xdr:to>
          <xdr:col>5</xdr:col>
          <xdr:colOff>618840</xdr:colOff>
          <xdr:row>15</xdr:row>
          <xdr:rowOff>153000</xdr:rowOff>
        </xdr:to>
        <xdr:sp>
          <xdr:nvSpPr>
            <xdr:cNvPr id="1003" name="Button 3" descr="Existing Dea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Existing Deal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29880</xdr:colOff>
          <xdr:row>6</xdr:row>
          <xdr:rowOff>18720</xdr:rowOff>
        </xdr:from>
        <xdr:to>
          <xdr:col>9</xdr:col>
          <xdr:colOff>628920</xdr:colOff>
          <xdr:row>7</xdr:row>
          <xdr:rowOff>162360</xdr:rowOff>
        </xdr:to>
        <xdr:sp>
          <xdr:nvSpPr>
            <xdr:cNvPr id="1004" name="Button 4" descr="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Curves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29880</xdr:colOff>
          <xdr:row>10</xdr:row>
          <xdr:rowOff>28800</xdr:rowOff>
        </xdr:from>
        <xdr:to>
          <xdr:col>9</xdr:col>
          <xdr:colOff>628920</xdr:colOff>
          <xdr:row>11</xdr:row>
          <xdr:rowOff>153000</xdr:rowOff>
        </xdr:to>
        <xdr:sp>
          <xdr:nvSpPr>
            <xdr:cNvPr id="1005" name="Button 5" descr="Escalator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Escalators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20160</xdr:colOff>
          <xdr:row>14</xdr:row>
          <xdr:rowOff>18720</xdr:rowOff>
        </xdr:from>
        <xdr:to>
          <xdr:col>9</xdr:col>
          <xdr:colOff>628920</xdr:colOff>
          <xdr:row>15</xdr:row>
          <xdr:rowOff>153000</xdr:rowOff>
        </xdr:to>
        <xdr:sp>
          <xdr:nvSpPr>
            <xdr:cNvPr id="1006" name="Button 6" descr="Global Posi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Global Position</a:t>
              </a:r>
            </a:p>
          </xdr:txBody>
        </xdr:sp>
        <xdr:clientData/>
      </xdr:twoCellAnchor>
    </mc:Choice>
  </mc:AlternateContent>
</xdr:wsDr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19440</xdr:colOff>
          <xdr:row>16</xdr:row>
          <xdr:rowOff>18720</xdr:rowOff>
        </xdr:from>
        <xdr:to>
          <xdr:col>2</xdr:col>
          <xdr:colOff>-7560</xdr:colOff>
          <xdr:row>17</xdr:row>
          <xdr:rowOff>152640</xdr:rowOff>
        </xdr:to>
        <xdr:sp>
          <xdr:nvSpPr>
            <xdr:cNvPr id="1001" name="Button 1" descr="Main Pa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Main Page</a:t>
              </a:r>
            </a:p>
          </xdr:txBody>
        </xdr:sp>
        <xdr:clientData/>
      </xdr:twoCellAnchor>
    </mc:Choice>
  </mc:AlternateContent>
</xdr:wsDr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29160</xdr:colOff>
          <xdr:row>31</xdr:row>
          <xdr:rowOff>28800</xdr:rowOff>
        </xdr:from>
        <xdr:to>
          <xdr:col>2</xdr:col>
          <xdr:colOff>-19080</xdr:colOff>
          <xdr:row>32</xdr:row>
          <xdr:rowOff>162000</xdr:rowOff>
        </xdr:to>
        <xdr:sp>
          <xdr:nvSpPr>
            <xdr:cNvPr id="1001" name="Button 1" descr="Main Pa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Main Page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19800</xdr:colOff>
          <xdr:row>31</xdr:row>
          <xdr:rowOff>18720</xdr:rowOff>
        </xdr:from>
        <xdr:to>
          <xdr:col>5</xdr:col>
          <xdr:colOff>744480</xdr:colOff>
          <xdr:row>32</xdr:row>
          <xdr:rowOff>162000</xdr:rowOff>
        </xdr:to>
        <xdr:sp>
          <xdr:nvSpPr>
            <xdr:cNvPr id="1002" name="Button 2" descr="Input Current Escalato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Input Current Escalator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29880</xdr:colOff>
          <xdr:row>31</xdr:row>
          <xdr:rowOff>18720</xdr:rowOff>
        </xdr:from>
        <xdr:to>
          <xdr:col>8</xdr:col>
          <xdr:colOff>744840</xdr:colOff>
          <xdr:row>32</xdr:row>
          <xdr:rowOff>162000</xdr:rowOff>
        </xdr:to>
        <xdr:sp>
          <xdr:nvSpPr>
            <xdr:cNvPr id="1003" name="Button 3" descr="Change Escalator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Change Escalators</a:t>
              </a:r>
            </a:p>
          </xdr:txBody>
        </xdr:sp>
        <xdr:clientData/>
      </xdr:twoCellAnchor>
    </mc:Choice>
  </mc:AlternateContent>
</xdr:wsDr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20160</xdr:colOff>
          <xdr:row>23</xdr:row>
          <xdr:rowOff>18720</xdr:rowOff>
        </xdr:from>
        <xdr:to>
          <xdr:col>7</xdr:col>
          <xdr:colOff>785880</xdr:colOff>
          <xdr:row>24</xdr:row>
          <xdr:rowOff>190440</xdr:rowOff>
        </xdr:to>
        <xdr:sp>
          <xdr:nvSpPr>
            <xdr:cNvPr id="1001" name="Button 4" descr="Calculate Posi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Calculate Position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20160</xdr:colOff>
          <xdr:row>26</xdr:row>
          <xdr:rowOff>18720</xdr:rowOff>
        </xdr:from>
        <xdr:to>
          <xdr:col>7</xdr:col>
          <xdr:colOff>775800</xdr:colOff>
          <xdr:row>27</xdr:row>
          <xdr:rowOff>190800</xdr:rowOff>
        </xdr:to>
        <xdr:sp>
          <xdr:nvSpPr>
            <xdr:cNvPr id="1002" name="Button 7" descr="Main Pa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Main Page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20520</xdr:colOff>
          <xdr:row>13</xdr:row>
          <xdr:rowOff>10080</xdr:rowOff>
        </xdr:from>
        <xdr:to>
          <xdr:col>13</xdr:col>
          <xdr:colOff>613800</xdr:colOff>
          <xdr:row>14</xdr:row>
          <xdr:rowOff>199800</xdr:rowOff>
        </xdr:to>
        <xdr:sp>
          <xdr:nvSpPr>
            <xdr:cNvPr id="1003" name="Button 9" descr="Client  Posi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Client  Position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70200</xdr:colOff>
      <xdr:row>20</xdr:row>
      <xdr:rowOff>19080</xdr:rowOff>
    </xdr:from>
    <xdr:to>
      <xdr:col>14</xdr:col>
      <xdr:colOff>926280</xdr:colOff>
      <xdr:row>29</xdr:row>
      <xdr:rowOff>190800</xdr:rowOff>
    </xdr:to>
    <xdr:graphicFrame>
      <xdr:nvGraphicFramePr>
        <xdr:cNvPr id="3" name="Chart 12"/>
        <xdr:cNvGraphicFramePr/>
      </xdr:nvGraphicFramePr>
      <xdr:xfrm>
        <a:off x="5985360" y="3800520"/>
        <a:ext cx="4920480" cy="2124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20520</xdr:colOff>
          <xdr:row>6</xdr:row>
          <xdr:rowOff>18720</xdr:rowOff>
        </xdr:from>
        <xdr:to>
          <xdr:col>13</xdr:col>
          <xdr:colOff>604080</xdr:colOff>
          <xdr:row>7</xdr:row>
          <xdr:rowOff>190800</xdr:rowOff>
        </xdr:to>
        <xdr:sp>
          <xdr:nvSpPr>
            <xdr:cNvPr id="1004" name="Button 13" descr="Volum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Volume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20520</xdr:colOff>
          <xdr:row>9</xdr:row>
          <xdr:rowOff>18720</xdr:rowOff>
        </xdr:from>
        <xdr:to>
          <xdr:col>13</xdr:col>
          <xdr:colOff>604080</xdr:colOff>
          <xdr:row>10</xdr:row>
          <xdr:rowOff>199800</xdr:rowOff>
        </xdr:to>
        <xdr:sp>
          <xdr:nvSpPr>
            <xdr:cNvPr id="1005" name="Button 14" descr="Mkt to MK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Mkt to MKT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20520</xdr:colOff>
          <xdr:row>16</xdr:row>
          <xdr:rowOff>18720</xdr:rowOff>
        </xdr:from>
        <xdr:to>
          <xdr:col>13</xdr:col>
          <xdr:colOff>604080</xdr:colOff>
          <xdr:row>17</xdr:row>
          <xdr:rowOff>199800</xdr:rowOff>
        </xdr:to>
        <xdr:sp>
          <xdr:nvSpPr>
            <xdr:cNvPr id="1006" name="Button 17" descr="Client MKT to MK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Client MKT to MKT</a:t>
              </a:r>
            </a:p>
          </xdr:txBody>
        </xdr:sp>
        <xdr:clientData/>
      </xdr:twoCellAnchor>
    </mc:Choice>
  </mc:AlternateContent>
</xdr:wsDr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9720</xdr:colOff>
          <xdr:row>8</xdr:row>
          <xdr:rowOff>9360</xdr:rowOff>
        </xdr:from>
        <xdr:to>
          <xdr:col>13</xdr:col>
          <xdr:colOff>628920</xdr:colOff>
          <xdr:row>10</xdr:row>
          <xdr:rowOff>162000</xdr:rowOff>
        </xdr:to>
        <xdr:sp>
          <xdr:nvSpPr>
            <xdr:cNvPr id="1001" name="Button 6" descr="Main Pa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Main Page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8</xdr:col>
          <xdr:colOff>720</xdr:colOff>
          <xdr:row>10</xdr:row>
          <xdr:rowOff>152640</xdr:rowOff>
        </xdr:to>
        <xdr:sp>
          <xdr:nvSpPr>
            <xdr:cNvPr id="0" name="Group Box 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89640</xdr:colOff>
          <xdr:row>4</xdr:row>
          <xdr:rowOff>133200</xdr:rowOff>
        </xdr:from>
        <xdr:to>
          <xdr:col>6</xdr:col>
          <xdr:colOff>499320</xdr:colOff>
          <xdr:row>6</xdr:row>
          <xdr:rowOff>95040</xdr:rowOff>
        </xdr:to>
        <xdr:sp>
          <xdr:nvSpPr>
            <xdr:cNvPr id="0" name="Option Button 11" descr=" Executed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Executed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89640</xdr:colOff>
          <xdr:row>7</xdr:row>
          <xdr:rowOff>47520</xdr:rowOff>
        </xdr:from>
        <xdr:to>
          <xdr:col>6</xdr:col>
          <xdr:colOff>499320</xdr:colOff>
          <xdr:row>8</xdr:row>
          <xdr:rowOff>85680</xdr:rowOff>
        </xdr:to>
        <xdr:sp>
          <xdr:nvSpPr>
            <xdr:cNvPr id="0" name="Option Button 12" descr=" Non Executed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Non Executed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989280</xdr:colOff>
          <xdr:row>9</xdr:row>
          <xdr:rowOff>161640</xdr:rowOff>
        </xdr:from>
        <xdr:to>
          <xdr:col>5</xdr:col>
          <xdr:colOff>269280</xdr:colOff>
          <xdr:row>10</xdr:row>
          <xdr:rowOff>142920</xdr:rowOff>
        </xdr:to>
        <xdr:sp>
          <xdr:nvSpPr>
            <xdr:cNvPr id="1002" name="Check Box 13" descr=" Activ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Active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0</xdr:rowOff>
        </xdr:from>
        <xdr:to>
          <xdr:col>10</xdr:col>
          <xdr:colOff>628920</xdr:colOff>
          <xdr:row>10</xdr:row>
          <xdr:rowOff>152640</xdr:rowOff>
        </xdr:to>
        <xdr:sp>
          <xdr:nvSpPr>
            <xdr:cNvPr id="0" name="Group Box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79920</xdr:colOff>
          <xdr:row>4</xdr:row>
          <xdr:rowOff>114480</xdr:rowOff>
        </xdr:from>
        <xdr:to>
          <xdr:col>10</xdr:col>
          <xdr:colOff>489240</xdr:colOff>
          <xdr:row>6</xdr:row>
          <xdr:rowOff>76320</xdr:rowOff>
        </xdr:to>
        <xdr:sp>
          <xdr:nvSpPr>
            <xdr:cNvPr id="0" name="Option Button 19" descr=" My Purchas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My Purchase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79920</xdr:colOff>
          <xdr:row>7</xdr:row>
          <xdr:rowOff>28800</xdr:rowOff>
        </xdr:from>
        <xdr:to>
          <xdr:col>10</xdr:col>
          <xdr:colOff>489240</xdr:colOff>
          <xdr:row>8</xdr:row>
          <xdr:rowOff>66600</xdr:rowOff>
        </xdr:to>
        <xdr:sp>
          <xdr:nvSpPr>
            <xdr:cNvPr id="0" name="Option Button 20" descr=" My Sa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My Sale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9720</xdr:colOff>
          <xdr:row>4</xdr:row>
          <xdr:rowOff>9360</xdr:rowOff>
        </xdr:from>
        <xdr:to>
          <xdr:col>13</xdr:col>
          <xdr:colOff>618840</xdr:colOff>
          <xdr:row>6</xdr:row>
          <xdr:rowOff>152640</xdr:rowOff>
        </xdr:to>
        <xdr:sp>
          <xdr:nvSpPr>
            <xdr:cNvPr id="1003" name="Button 26" descr="Searc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Search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89640</xdr:colOff>
          <xdr:row>9</xdr:row>
          <xdr:rowOff>28440</xdr:rowOff>
        </xdr:from>
        <xdr:to>
          <xdr:col>6</xdr:col>
          <xdr:colOff>499320</xdr:colOff>
          <xdr:row>10</xdr:row>
          <xdr:rowOff>76320</xdr:rowOff>
        </xdr:to>
        <xdr:sp>
          <xdr:nvSpPr>
            <xdr:cNvPr id="0" name="Option Button 27" descr=" Bo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Both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90000</xdr:colOff>
          <xdr:row>9</xdr:row>
          <xdr:rowOff>28440</xdr:rowOff>
        </xdr:from>
        <xdr:to>
          <xdr:col>10</xdr:col>
          <xdr:colOff>499320</xdr:colOff>
          <xdr:row>10</xdr:row>
          <xdr:rowOff>76320</xdr:rowOff>
        </xdr:to>
        <xdr:sp>
          <xdr:nvSpPr>
            <xdr:cNvPr id="0" name="Option Button 28" descr=" Bo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Both</a:t>
              </a:r>
            </a:p>
          </xdr:txBody>
        </xdr:sp>
        <xdr:clientData/>
      </xdr:twoCellAnchor>
    </mc:Choice>
  </mc:AlternateContent>
</xdr:wsDr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10440</xdr:colOff>
          <xdr:row>1</xdr:row>
          <xdr:rowOff>9360</xdr:rowOff>
        </xdr:from>
        <xdr:to>
          <xdr:col>12</xdr:col>
          <xdr:colOff>855360</xdr:colOff>
          <xdr:row>2</xdr:row>
          <xdr:rowOff>152640</xdr:rowOff>
        </xdr:to>
        <xdr:sp>
          <xdr:nvSpPr>
            <xdr:cNvPr id="1001" name="Button 1" descr="Simula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Simulate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10080</xdr:colOff>
          <xdr:row>1</xdr:row>
          <xdr:rowOff>9360</xdr:rowOff>
        </xdr:from>
        <xdr:to>
          <xdr:col>7</xdr:col>
          <xdr:colOff>720</xdr:colOff>
          <xdr:row>2</xdr:row>
          <xdr:rowOff>152640</xdr:rowOff>
        </xdr:to>
        <xdr:sp>
          <xdr:nvSpPr>
            <xdr:cNvPr id="1002" name="Button 2" descr="Main Pa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Main Page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10440</xdr:colOff>
          <xdr:row>42</xdr:row>
          <xdr:rowOff>9720</xdr:rowOff>
        </xdr:from>
        <xdr:to>
          <xdr:col>15</xdr:col>
          <xdr:colOff>744840</xdr:colOff>
          <xdr:row>43</xdr:row>
          <xdr:rowOff>152640</xdr:rowOff>
        </xdr:to>
        <xdr:sp>
          <xdr:nvSpPr>
            <xdr:cNvPr id="1003" name="Button 3" descr="Page U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Page Up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10440</xdr:colOff>
          <xdr:row>1</xdr:row>
          <xdr:rowOff>9360</xdr:rowOff>
        </xdr:from>
        <xdr:to>
          <xdr:col>15</xdr:col>
          <xdr:colOff>744840</xdr:colOff>
          <xdr:row>2</xdr:row>
          <xdr:rowOff>152640</xdr:rowOff>
        </xdr:to>
        <xdr:sp>
          <xdr:nvSpPr>
            <xdr:cNvPr id="1004" name="Button 5" descr="Page Dow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Page Down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19800</xdr:colOff>
          <xdr:row>1</xdr:row>
          <xdr:rowOff>18720</xdr:rowOff>
        </xdr:from>
        <xdr:to>
          <xdr:col>9</xdr:col>
          <xdr:colOff>735480</xdr:colOff>
          <xdr:row>2</xdr:row>
          <xdr:rowOff>142560</xdr:rowOff>
        </xdr:to>
        <xdr:sp>
          <xdr:nvSpPr>
            <xdr:cNvPr id="1005" name="Button 6" descr="Monthly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Monthly Positions</a:t>
              </a:r>
            </a:p>
          </xdr:txBody>
        </xdr:sp>
        <xdr:clientData/>
      </xdr:twoCellAnchor>
    </mc:Choice>
  </mc:AlternateContent>
</xdr:wsDr>
</file>

<file path=xl/drawings/drawing4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1</xdr:row>
          <xdr:rowOff>9720</xdr:rowOff>
        </xdr:from>
        <xdr:to>
          <xdr:col>3</xdr:col>
          <xdr:colOff>1652400</xdr:colOff>
          <xdr:row>2</xdr:row>
          <xdr:rowOff>228600</xdr:rowOff>
        </xdr:to>
        <xdr:sp>
          <xdr:nvSpPr>
            <xdr:cNvPr id="1001" name="Button 1" descr="Page Bac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Page Back</a:t>
              </a:r>
            </a:p>
          </xdr:txBody>
        </xdr:sp>
        <xdr:clientData/>
      </xdr:twoCellAnchor>
    </mc:Choice>
  </mc:AlternateContent>
</xdr:wsDr>
</file>

<file path=xl/drawings/drawing5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</xdr:row>
          <xdr:rowOff>0</xdr:rowOff>
        </xdr:from>
        <xdr:to>
          <xdr:col>70</xdr:col>
          <xdr:colOff>69840</xdr:colOff>
          <xdr:row>30</xdr:row>
          <xdr:rowOff>66600</xdr:rowOff>
        </xdr:to>
        <xdr:sp>
          <xdr:nvSpPr>
            <xdr:cNvPr id="0" name="Dialog Frame 1" descr="                                         Change  Escalator  Box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                                        Change  Escalator  Box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0</xdr:colOff>
          <xdr:row>8</xdr:row>
          <xdr:rowOff>0</xdr:rowOff>
        </xdr:from>
        <xdr:to>
          <xdr:col>67</xdr:col>
          <xdr:colOff>69840</xdr:colOff>
          <xdr:row>10</xdr:row>
          <xdr:rowOff>66600</xdr:rowOff>
        </xdr:to>
        <xdr:sp>
          <xdr:nvSpPr>
            <xdr:cNvPr id="1001" name="Button 2" descr="O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0</xdr:colOff>
          <xdr:row>12</xdr:row>
          <xdr:rowOff>0</xdr:rowOff>
        </xdr:from>
        <xdr:to>
          <xdr:col>67</xdr:col>
          <xdr:colOff>69840</xdr:colOff>
          <xdr:row>14</xdr:row>
          <xdr:rowOff>66600</xdr:rowOff>
        </xdr:to>
        <xdr:sp>
          <xdr:nvSpPr>
            <xdr:cNvPr id="1002" name="Button 3" descr="Cance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Cancel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36</xdr:col>
          <xdr:colOff>69840</xdr:colOff>
          <xdr:row>11</xdr:row>
          <xdr:rowOff>66960</xdr:rowOff>
        </xdr:to>
        <xdr:sp>
          <xdr:nvSpPr>
            <xdr:cNvPr id="0" name="Label 4" descr="Escalator Date ( mm/dd/yyyy)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Escalator Date ( mm/dd/yyyy)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27</xdr:col>
          <xdr:colOff>69840</xdr:colOff>
          <xdr:row>16</xdr:row>
          <xdr:rowOff>66960</xdr:rowOff>
        </xdr:to>
        <xdr:sp>
          <xdr:nvSpPr>
            <xdr:cNvPr id="0" name="Label 6" descr=" New IGPM Valu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New IGPM Value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31</xdr:col>
          <xdr:colOff>69840</xdr:colOff>
          <xdr:row>21</xdr:row>
          <xdr:rowOff>66960</xdr:rowOff>
        </xdr:to>
        <xdr:sp>
          <xdr:nvSpPr>
            <xdr:cNvPr id="0" name="Label 8" descr="New TJLP Valu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TJLP Value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24</xdr:row>
          <xdr:rowOff>0</xdr:rowOff>
        </xdr:from>
        <xdr:to>
          <xdr:col>33</xdr:col>
          <xdr:colOff>69840</xdr:colOff>
          <xdr:row>26</xdr:row>
          <xdr:rowOff>66960</xdr:rowOff>
        </xdr:to>
        <xdr:sp>
          <xdr:nvSpPr>
            <xdr:cNvPr id="0" name="Label 10" descr="New USD Valu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USD Value</a:t>
              </a:r>
            </a:p>
          </xdr:txBody>
        </xdr:sp>
        <xdr:clientData/>
      </xdr:twoCellAnchor>
    </mc:Choice>
  </mc:AlternateContent>
</xdr:wsDr>
</file>

<file path=xl/drawings/drawing5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</xdr:row>
          <xdr:rowOff>0</xdr:rowOff>
        </xdr:from>
        <xdr:to>
          <xdr:col>71</xdr:col>
          <xdr:colOff>69840</xdr:colOff>
          <xdr:row>30</xdr:row>
          <xdr:rowOff>66600</xdr:rowOff>
        </xdr:to>
        <xdr:sp>
          <xdr:nvSpPr>
            <xdr:cNvPr id="0" name="Dialog Frame 1" descr="                              Escalator Input Box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                             Escalator Input Box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8</xdr:row>
          <xdr:rowOff>0</xdr:rowOff>
        </xdr:from>
        <xdr:to>
          <xdr:col>68</xdr:col>
          <xdr:colOff>69840</xdr:colOff>
          <xdr:row>10</xdr:row>
          <xdr:rowOff>66600</xdr:rowOff>
        </xdr:to>
        <xdr:sp>
          <xdr:nvSpPr>
            <xdr:cNvPr id="1001" name="Button 2" descr="O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12</xdr:row>
          <xdr:rowOff>0</xdr:rowOff>
        </xdr:from>
        <xdr:to>
          <xdr:col>68</xdr:col>
          <xdr:colOff>69840</xdr:colOff>
          <xdr:row>14</xdr:row>
          <xdr:rowOff>66600</xdr:rowOff>
        </xdr:to>
        <xdr:sp>
          <xdr:nvSpPr>
            <xdr:cNvPr id="1002" name="Button 3" descr="Cance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Cancel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34</xdr:col>
          <xdr:colOff>69840</xdr:colOff>
          <xdr:row>11</xdr:row>
          <xdr:rowOff>66960</xdr:rowOff>
        </xdr:to>
        <xdr:sp>
          <xdr:nvSpPr>
            <xdr:cNvPr id="0" name="Label 4" descr="Ref.  Month ( mm/dd/yyyy )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Ref.  Month ( mm/dd/yyyy )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34</xdr:col>
          <xdr:colOff>69840</xdr:colOff>
          <xdr:row>16</xdr:row>
          <xdr:rowOff>66960</xdr:rowOff>
        </xdr:to>
        <xdr:sp>
          <xdr:nvSpPr>
            <xdr:cNvPr id="0" name="Label 6" descr="IGPM  Foreca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IGPM  Forecast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27</xdr:col>
          <xdr:colOff>69840</xdr:colOff>
          <xdr:row>21</xdr:row>
          <xdr:rowOff>66960</xdr:rowOff>
        </xdr:to>
        <xdr:sp>
          <xdr:nvSpPr>
            <xdr:cNvPr id="0" name="Label 8" descr="TJLP  Foreca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TJLP  Forecast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24</xdr:row>
          <xdr:rowOff>0</xdr:rowOff>
        </xdr:from>
        <xdr:to>
          <xdr:col>27</xdr:col>
          <xdr:colOff>69840</xdr:colOff>
          <xdr:row>26</xdr:row>
          <xdr:rowOff>66960</xdr:rowOff>
        </xdr:to>
        <xdr:sp>
          <xdr:nvSpPr>
            <xdr:cNvPr id="0" name="Label 10" descr="USD  Foreca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USD  Forecast</a:t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8</xdr:row>
      <xdr:rowOff>0</xdr:rowOff>
    </xdr:from>
    <xdr:to>
      <xdr:col>2</xdr:col>
      <xdr:colOff>1080</xdr:colOff>
      <xdr:row>8</xdr:row>
      <xdr:rowOff>152640</xdr:rowOff>
    </xdr:to>
    <xdr:sp>
      <xdr:nvSpPr>
        <xdr:cNvPr id="0" name="Text 26"/>
        <xdr:cNvSpPr/>
      </xdr:nvSpPr>
      <xdr:spPr>
        <a:xfrm>
          <a:off x="2093040" y="800280"/>
          <a:ext cx="10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C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30960</xdr:colOff>
      <xdr:row>8</xdr:row>
      <xdr:rowOff>171360</xdr:rowOff>
    </xdr:to>
    <xdr:sp>
      <xdr:nvSpPr>
        <xdr:cNvPr id="1" name="Text 29"/>
        <xdr:cNvSpPr/>
      </xdr:nvSpPr>
      <xdr:spPr>
        <a:xfrm>
          <a:off x="3511440" y="800280"/>
          <a:ext cx="3096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T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1080</xdr:colOff>
      <xdr:row>9</xdr:row>
      <xdr:rowOff>9360</xdr:rowOff>
    </xdr:to>
    <xdr:sp>
      <xdr:nvSpPr>
        <xdr:cNvPr id="2" name="Text 33"/>
        <xdr:cNvSpPr/>
      </xdr:nvSpPr>
      <xdr:spPr>
        <a:xfrm>
          <a:off x="2093040" y="971640"/>
          <a:ext cx="1080" cy="9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-10800" bIns="-10800" anchor="t">
          <a:noAutofit/>
        </a:bodyPr>
        <a:p>
          <a:r>
            <a:rPr b="1" lang="en-US" sz="800" strike="noStrike" u="none">
              <a:solidFill>
                <a:srgbClr val="ff0000"/>
              </a:solidFill>
              <a:effectLst/>
              <a:uFillTx/>
              <a:latin typeface="Arial"/>
            </a:rPr>
            <a:t>2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130320</xdr:colOff>
          <xdr:row>25</xdr:row>
          <xdr:rowOff>18720</xdr:rowOff>
        </xdr:from>
        <xdr:to>
          <xdr:col>2</xdr:col>
          <xdr:colOff>-158400</xdr:colOff>
          <xdr:row>26</xdr:row>
          <xdr:rowOff>28440</xdr:rowOff>
        </xdr:to>
        <xdr:sp>
          <xdr:nvSpPr>
            <xdr:cNvPr id="1001" name="Check Box 96" descr="   Connection Cost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  Connection Costs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130320</xdr:colOff>
          <xdr:row>26</xdr:row>
          <xdr:rowOff>0</xdr:rowOff>
        </xdr:from>
        <xdr:to>
          <xdr:col>2</xdr:col>
          <xdr:colOff>-68400</xdr:colOff>
          <xdr:row>27</xdr:row>
          <xdr:rowOff>9720</xdr:rowOff>
        </xdr:to>
        <xdr:sp>
          <xdr:nvSpPr>
            <xdr:cNvPr id="1002" name="Check Box 97" descr="   Transmission Cost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  Transmission Costs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130320</xdr:colOff>
          <xdr:row>26</xdr:row>
          <xdr:rowOff>199440</xdr:rowOff>
        </xdr:from>
        <xdr:to>
          <xdr:col>2</xdr:col>
          <xdr:colOff>-68400</xdr:colOff>
          <xdr:row>27</xdr:row>
          <xdr:rowOff>209520</xdr:rowOff>
        </xdr:to>
        <xdr:sp>
          <xdr:nvSpPr>
            <xdr:cNvPr id="1003" name="Check Box 98" descr="   Distribution Cost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  Distribution Costs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715320</xdr:colOff>
          <xdr:row>25</xdr:row>
          <xdr:rowOff>28440</xdr:rowOff>
        </xdr:from>
        <xdr:to>
          <xdr:col>4</xdr:col>
          <xdr:colOff>464400</xdr:colOff>
          <xdr:row>26</xdr:row>
          <xdr:rowOff>38160</xdr:rowOff>
        </xdr:to>
        <xdr:sp>
          <xdr:nvSpPr>
            <xdr:cNvPr id="1004" name="Check Box 99" descr="   Pis / Cofi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  Pis / Cofins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715320</xdr:colOff>
          <xdr:row>26</xdr:row>
          <xdr:rowOff>9720</xdr:rowOff>
        </xdr:from>
        <xdr:to>
          <xdr:col>4</xdr:col>
          <xdr:colOff>453960</xdr:colOff>
          <xdr:row>27</xdr:row>
          <xdr:rowOff>18720</xdr:rowOff>
        </xdr:to>
        <xdr:sp>
          <xdr:nvSpPr>
            <xdr:cNvPr id="1005" name="Check Box 100" descr="   ICM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  ICMS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715320</xdr:colOff>
          <xdr:row>26</xdr:row>
          <xdr:rowOff>199440</xdr:rowOff>
        </xdr:from>
        <xdr:to>
          <xdr:col>4</xdr:col>
          <xdr:colOff>545400</xdr:colOff>
          <xdr:row>27</xdr:row>
          <xdr:rowOff>209520</xdr:rowOff>
        </xdr:to>
        <xdr:sp>
          <xdr:nvSpPr>
            <xdr:cNvPr id="1006" name="Check Box 101" descr="   CPMF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  CPMF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714960</xdr:colOff>
          <xdr:row>25</xdr:row>
          <xdr:rowOff>28440</xdr:rowOff>
        </xdr:from>
        <xdr:to>
          <xdr:col>5</xdr:col>
          <xdr:colOff>503640</xdr:colOff>
          <xdr:row>26</xdr:row>
          <xdr:rowOff>38160</xdr:rowOff>
        </xdr:to>
        <xdr:sp>
          <xdr:nvSpPr>
            <xdr:cNvPr id="1007" name="Check Box 110" descr="   CC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  CCC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714960</xdr:colOff>
          <xdr:row>26</xdr:row>
          <xdr:rowOff>9720</xdr:rowOff>
        </xdr:from>
        <xdr:to>
          <xdr:col>6</xdr:col>
          <xdr:colOff>10800</xdr:colOff>
          <xdr:row>27</xdr:row>
          <xdr:rowOff>18720</xdr:rowOff>
        </xdr:to>
        <xdr:sp>
          <xdr:nvSpPr>
            <xdr:cNvPr id="1008" name="Check Box 111" descr="   ANEEL Fiscaliz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  ANEEL Fiscalization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714960</xdr:colOff>
          <xdr:row>26</xdr:row>
          <xdr:rowOff>199440</xdr:rowOff>
        </xdr:from>
        <xdr:to>
          <xdr:col>5</xdr:col>
          <xdr:colOff>583920</xdr:colOff>
          <xdr:row>27</xdr:row>
          <xdr:rowOff>209520</xdr:rowOff>
        </xdr:to>
        <xdr:sp>
          <xdr:nvSpPr>
            <xdr:cNvPr id="1009" name="Check Box 112" descr="   RG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  RGR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9720</xdr:colOff>
          <xdr:row>4</xdr:row>
          <xdr:rowOff>9000</xdr:rowOff>
        </xdr:from>
        <xdr:to>
          <xdr:col>7</xdr:col>
          <xdr:colOff>-9360</xdr:colOff>
          <xdr:row>5</xdr:row>
          <xdr:rowOff>152640</xdr:rowOff>
        </xdr:to>
        <xdr:sp>
          <xdr:nvSpPr>
            <xdr:cNvPr id="1010" name="Button 113" descr="New Clie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Client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10</xdr:col>
          <xdr:colOff>10080</xdr:colOff>
          <xdr:row>13</xdr:row>
          <xdr:rowOff>209520</xdr:rowOff>
        </xdr:to>
        <xdr:sp>
          <xdr:nvSpPr>
            <xdr:cNvPr id="0" name="Group Box 1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9</xdr:row>
          <xdr:rowOff>228600</xdr:rowOff>
        </xdr:from>
        <xdr:to>
          <xdr:col>13</xdr:col>
          <xdr:colOff>360</xdr:colOff>
          <xdr:row>13</xdr:row>
          <xdr:rowOff>209520</xdr:rowOff>
        </xdr:to>
        <xdr:sp>
          <xdr:nvSpPr>
            <xdr:cNvPr id="0" name="Group Box 13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81000</xdr:colOff>
          <xdr:row>12</xdr:row>
          <xdr:rowOff>57240</xdr:rowOff>
        </xdr:from>
        <xdr:to>
          <xdr:col>8</xdr:col>
          <xdr:colOff>259920</xdr:colOff>
          <xdr:row>13</xdr:row>
          <xdr:rowOff>38520</xdr:rowOff>
        </xdr:to>
        <xdr:sp>
          <xdr:nvSpPr>
            <xdr:cNvPr id="0" name="Option Button 137" descr="  Executed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 Executed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81000</xdr:colOff>
          <xdr:row>10</xdr:row>
          <xdr:rowOff>28800</xdr:rowOff>
        </xdr:from>
        <xdr:to>
          <xdr:col>8</xdr:col>
          <xdr:colOff>259920</xdr:colOff>
          <xdr:row>11</xdr:row>
          <xdr:rowOff>123480</xdr:rowOff>
        </xdr:to>
        <xdr:sp>
          <xdr:nvSpPr>
            <xdr:cNvPr id="0" name="Option Button 138" descr="  Not Executed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 Not Executed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120960</xdr:colOff>
          <xdr:row>10</xdr:row>
          <xdr:rowOff>9720</xdr:rowOff>
        </xdr:from>
        <xdr:to>
          <xdr:col>12</xdr:col>
          <xdr:colOff>449280</xdr:colOff>
          <xdr:row>11</xdr:row>
          <xdr:rowOff>123480</xdr:rowOff>
        </xdr:to>
        <xdr:sp>
          <xdr:nvSpPr>
            <xdr:cNvPr id="0" name="Option Button 141" descr="My Purchas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My Purchase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120960</xdr:colOff>
          <xdr:row>11</xdr:row>
          <xdr:rowOff>104760</xdr:rowOff>
        </xdr:from>
        <xdr:to>
          <xdr:col>12</xdr:col>
          <xdr:colOff>449280</xdr:colOff>
          <xdr:row>12</xdr:row>
          <xdr:rowOff>114120</xdr:rowOff>
        </xdr:to>
        <xdr:sp>
          <xdr:nvSpPr>
            <xdr:cNvPr id="0" name="Option Button 142" descr="My Sa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My Sale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518400</xdr:colOff>
          <xdr:row>12</xdr:row>
          <xdr:rowOff>57240</xdr:rowOff>
        </xdr:from>
        <xdr:to>
          <xdr:col>9</xdr:col>
          <xdr:colOff>916920</xdr:colOff>
          <xdr:row>13</xdr:row>
          <xdr:rowOff>47520</xdr:rowOff>
        </xdr:to>
        <xdr:sp>
          <xdr:nvSpPr>
            <xdr:cNvPr id="1011" name="Check Box 145" descr="  Activ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 Active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10080</xdr:colOff>
          <xdr:row>4</xdr:row>
          <xdr:rowOff>9000</xdr:rowOff>
        </xdr:from>
        <xdr:to>
          <xdr:col>9</xdr:col>
          <xdr:colOff>956880</xdr:colOff>
          <xdr:row>5</xdr:row>
          <xdr:rowOff>152640</xdr:rowOff>
        </xdr:to>
        <xdr:sp>
          <xdr:nvSpPr>
            <xdr:cNvPr id="1012" name="Button 148" descr="New Power Pla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Power Plant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10080</xdr:colOff>
          <xdr:row>4</xdr:row>
          <xdr:rowOff>9000</xdr:rowOff>
        </xdr:from>
        <xdr:to>
          <xdr:col>12</xdr:col>
          <xdr:colOff>618840</xdr:colOff>
          <xdr:row>5</xdr:row>
          <xdr:rowOff>152640</xdr:rowOff>
        </xdr:to>
        <xdr:sp>
          <xdr:nvSpPr>
            <xdr:cNvPr id="1013" name="Button 149" descr="New LD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LDC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9720</xdr:colOff>
          <xdr:row>7</xdr:row>
          <xdr:rowOff>9360</xdr:rowOff>
        </xdr:from>
        <xdr:to>
          <xdr:col>7</xdr:col>
          <xdr:colOff>-9360</xdr:colOff>
          <xdr:row>8</xdr:row>
          <xdr:rowOff>171360</xdr:rowOff>
        </xdr:to>
        <xdr:sp>
          <xdr:nvSpPr>
            <xdr:cNvPr id="1014" name="Button 151" descr="Save Dea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Deal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20160</xdr:colOff>
          <xdr:row>4</xdr:row>
          <xdr:rowOff>9000</xdr:rowOff>
        </xdr:from>
        <xdr:to>
          <xdr:col>5</xdr:col>
          <xdr:colOff>-8280</xdr:colOff>
          <xdr:row>5</xdr:row>
          <xdr:rowOff>162000</xdr:rowOff>
        </xdr:to>
        <xdr:sp>
          <xdr:nvSpPr>
            <xdr:cNvPr id="1015" name="Button 152" descr="Main Pa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Main Page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10080</xdr:colOff>
          <xdr:row>7</xdr:row>
          <xdr:rowOff>9360</xdr:rowOff>
        </xdr:from>
        <xdr:to>
          <xdr:col>9</xdr:col>
          <xdr:colOff>956880</xdr:colOff>
          <xdr:row>8</xdr:row>
          <xdr:rowOff>171360</xdr:rowOff>
        </xdr:to>
        <xdr:sp>
          <xdr:nvSpPr>
            <xdr:cNvPr id="1016" name="Button 154" descr="Save as an Existing Dea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as an Existing Deal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10080</xdr:colOff>
          <xdr:row>7</xdr:row>
          <xdr:rowOff>9360</xdr:rowOff>
        </xdr:from>
        <xdr:to>
          <xdr:col>12</xdr:col>
          <xdr:colOff>628920</xdr:colOff>
          <xdr:row>8</xdr:row>
          <xdr:rowOff>171360</xdr:rowOff>
        </xdr:to>
        <xdr:sp>
          <xdr:nvSpPr>
            <xdr:cNvPr id="1017" name="Button 155" descr="Price Goal See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Price Goal Seek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120960</xdr:colOff>
          <xdr:row>12</xdr:row>
          <xdr:rowOff>152640</xdr:rowOff>
        </xdr:from>
        <xdr:to>
          <xdr:col>12</xdr:col>
          <xdr:colOff>449280</xdr:colOff>
          <xdr:row>13</xdr:row>
          <xdr:rowOff>133200</xdr:rowOff>
        </xdr:to>
        <xdr:sp>
          <xdr:nvSpPr>
            <xdr:cNvPr id="0" name="Option Button 158" descr="VN Sa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VN Sale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9.v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51.xml"/><Relationship Id="rId2" Type="http://schemas.openxmlformats.org/officeDocument/2006/relationships/vmlDrawing" Target="../drawings/vmlDrawing10.vml"/><Relationship Id="rId3" Type="http://schemas.openxmlformats.org/officeDocument/2006/relationships/ctrlProp" Target="../ctrlProps/ctrlProps52.xml"/><Relationship Id="rId4" Type="http://schemas.openxmlformats.org/officeDocument/2006/relationships/ctrlProp" Target="../ctrlProps/ctrlProps53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54.xml"/><Relationship Id="rId2" Type="http://schemas.openxmlformats.org/officeDocument/2006/relationships/vmlDrawing" Target="../drawings/vmlDrawing11.vml"/><Relationship Id="rId3" Type="http://schemas.openxmlformats.org/officeDocument/2006/relationships/ctrlProp" Target="../ctrlProps/ctrlProps55.xml"/><Relationship Id="rId4" Type="http://schemas.openxmlformats.org/officeDocument/2006/relationships/ctrlProp" Target="../ctrlProps/ctrlProps56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9.xml"/><Relationship Id="rId5" Type="http://schemas.openxmlformats.org/officeDocument/2006/relationships/ctrlProp" Target="../ctrlProps/ctrlProps10.xml"/><Relationship Id="rId6" Type="http://schemas.openxmlformats.org/officeDocument/2006/relationships/ctrlProp" Target="../ctrlProps/ctrlProps11.xml"/><Relationship Id="rId7" Type="http://schemas.openxmlformats.org/officeDocument/2006/relationships/ctrlProp" Target="../ctrlProps/ctrlProps12.xml"/><Relationship Id="rId8" Type="http://schemas.openxmlformats.org/officeDocument/2006/relationships/ctrlProp" Target="../ctrlProps/ctrlProps13.xml"/><Relationship Id="rId9" Type="http://schemas.openxmlformats.org/officeDocument/2006/relationships/ctrlProp" Target="../ctrlProps/ctrlProps14.xml"/><Relationship Id="rId10" Type="http://schemas.openxmlformats.org/officeDocument/2006/relationships/ctrlProp" Target="../ctrlProps/ctrlProps15.xml"/><Relationship Id="rId11" Type="http://schemas.openxmlformats.org/officeDocument/2006/relationships/ctrlProp" Target="../ctrlProps/ctrlProps16.xml"/><Relationship Id="rId12" Type="http://schemas.openxmlformats.org/officeDocument/2006/relationships/ctrlProp" Target="../ctrlProps/ctrlProps17.xml"/><Relationship Id="rId13" Type="http://schemas.openxmlformats.org/officeDocument/2006/relationships/ctrlProp" Target="../ctrlProps/ctrlProps18.xml"/><Relationship Id="rId14" Type="http://schemas.openxmlformats.org/officeDocument/2006/relationships/ctrlProp" Target="../ctrlProps/ctrlProps19.xml"/><Relationship Id="rId15" Type="http://schemas.openxmlformats.org/officeDocument/2006/relationships/ctrlProp" Target="../ctrlProps/ctrlProps20.xml"/><Relationship Id="rId16" Type="http://schemas.openxmlformats.org/officeDocument/2006/relationships/ctrlProp" Target="../ctrlProps/ctrlProps21.xml"/><Relationship Id="rId17" Type="http://schemas.openxmlformats.org/officeDocument/2006/relationships/ctrlProp" Target="../ctrlProps/ctrlProps22.xml"/><Relationship Id="rId18" Type="http://schemas.openxmlformats.org/officeDocument/2006/relationships/ctrlProp" Target="../ctrlProps/ctrlProps23.xml"/><Relationship Id="rId19" Type="http://schemas.openxmlformats.org/officeDocument/2006/relationships/ctrlProp" Target="../ctrlProps/ctrlProps24.xml"/><Relationship Id="rId20" Type="http://schemas.openxmlformats.org/officeDocument/2006/relationships/ctrlProp" Target="../ctrlProps/ctrlProps25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26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27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8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29.xml"/><Relationship Id="rId4" Type="http://schemas.openxmlformats.org/officeDocument/2006/relationships/ctrlProp" Target="../ctrlProps/ctrlProps30.xml"/><Relationship Id="rId5" Type="http://schemas.openxmlformats.org/officeDocument/2006/relationships/ctrlProp" Target="../ctrlProps/ctrlProps3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2.xml"/><Relationship Id="rId2" Type="http://schemas.openxmlformats.org/officeDocument/2006/relationships/vmlDrawing" Target="../drawings/vmlDrawing5.vml"/><Relationship Id="rId3" Type="http://schemas.openxmlformats.org/officeDocument/2006/relationships/ctrlProp" Target="../ctrlProps/ctrlProps33.xml"/><Relationship Id="rId4" Type="http://schemas.openxmlformats.org/officeDocument/2006/relationships/ctrlProp" Target="../ctrlProps/ctrlProps34.xml"/><Relationship Id="rId5" Type="http://schemas.openxmlformats.org/officeDocument/2006/relationships/ctrlProp" Target="../ctrlProps/ctrlProps35.xml"/><Relationship Id="rId6" Type="http://schemas.openxmlformats.org/officeDocument/2006/relationships/ctrlProp" Target="../ctrlProps/ctrlProps36.xml"/><Relationship Id="rId7" Type="http://schemas.openxmlformats.org/officeDocument/2006/relationships/ctrlProp" Target="../ctrlProps/ctrlProps37.xml"/><Relationship Id="rId8" Type="http://schemas.openxmlformats.org/officeDocument/2006/relationships/ctrlProp" Target="../ctrlProps/ctrlProps38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9.xml"/><Relationship Id="rId2" Type="http://schemas.openxmlformats.org/officeDocument/2006/relationships/vmlDrawing" Target="../drawings/vmlDrawing6.vml"/><Relationship Id="rId3" Type="http://schemas.openxmlformats.org/officeDocument/2006/relationships/ctrlProp" Target="../ctrlProps/ctrlProps40.xml"/><Relationship Id="rId4" Type="http://schemas.openxmlformats.org/officeDocument/2006/relationships/ctrlProp" Target="../ctrlProps/ctrlProps41.xml"/><Relationship Id="rId5" Type="http://schemas.openxmlformats.org/officeDocument/2006/relationships/ctrlProp" Target="../ctrlProps/ctrlProps42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43.xml"/><Relationship Id="rId2" Type="http://schemas.openxmlformats.org/officeDocument/2006/relationships/vmlDrawing" Target="../drawings/vmlDrawing7.vml"/><Relationship Id="rId3" Type="http://schemas.openxmlformats.org/officeDocument/2006/relationships/ctrlProp" Target="../ctrlProps/ctrlProps44.xml"/><Relationship Id="rId4" Type="http://schemas.openxmlformats.org/officeDocument/2006/relationships/ctrlProp" Target="../ctrlProps/ctrlProps45.xml"/><Relationship Id="rId5" Type="http://schemas.openxmlformats.org/officeDocument/2006/relationships/ctrlProp" Target="../ctrlProps/ctrlProps46.xml"/><Relationship Id="rId6" Type="http://schemas.openxmlformats.org/officeDocument/2006/relationships/ctrlProp" Target="../ctrlProps/ctrlProps47.xml"/><Relationship Id="rId7" Type="http://schemas.openxmlformats.org/officeDocument/2006/relationships/ctrlProp" Target="../ctrlProps/ctrlProps48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49.xml"/><Relationship Id="rId2" Type="http://schemas.openxmlformats.org/officeDocument/2006/relationships/vmlDrawing" Target="../drawings/vmlDrawing8.vml"/><Relationship Id="rId3" Type="http://schemas.openxmlformats.org/officeDocument/2006/relationships/ctrlProp" Target="../ctrlProps/ctrlProps50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4" min="2" style="0" width="10.28"/>
    <col collapsed="false" customWidth="true" hidden="false" outlineLevel="0" max="8" min="7" style="0" width="10.28"/>
    <col collapsed="false" customWidth="true" hidden="false" outlineLevel="0" max="14" min="11" style="0" width="10.28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customFormat="false" ht="12.75" hidden="false" customHeight="fals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customFormat="false" ht="13.5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customFormat="false" ht="13.5" hidden="false" customHeight="false" outlineLevel="0" collapsed="false">
      <c r="A7" s="1"/>
      <c r="B7" s="1"/>
      <c r="C7" s="1"/>
      <c r="D7" s="1"/>
      <c r="E7" s="2"/>
      <c r="F7" s="3"/>
      <c r="G7" s="1"/>
      <c r="H7" s="1"/>
      <c r="I7" s="2"/>
      <c r="J7" s="3"/>
      <c r="K7" s="1"/>
      <c r="L7" s="1"/>
      <c r="M7" s="1"/>
      <c r="N7" s="1"/>
      <c r="O7" s="1"/>
      <c r="P7" s="1"/>
      <c r="Q7" s="1"/>
      <c r="R7" s="1"/>
    </row>
    <row r="8" customFormat="false" ht="13.5" hidden="false" customHeight="false" outlineLevel="0" collapsed="false">
      <c r="A8" s="1"/>
      <c r="B8" s="1"/>
      <c r="C8" s="1"/>
      <c r="D8" s="1"/>
      <c r="E8" s="4"/>
      <c r="F8" s="5"/>
      <c r="G8" s="1"/>
      <c r="H8" s="1"/>
      <c r="I8" s="4"/>
      <c r="J8" s="5"/>
      <c r="K8" s="1"/>
      <c r="L8" s="1"/>
      <c r="M8" s="1"/>
      <c r="N8" s="1"/>
      <c r="O8" s="1"/>
      <c r="P8" s="1"/>
      <c r="Q8" s="1"/>
      <c r="R8" s="1"/>
    </row>
    <row r="9" customFormat="false" ht="13.5" hidden="false" customHeight="fals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customFormat="false" ht="13.5" hidden="false" customHeight="fals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customFormat="false" ht="13.5" hidden="false" customHeight="false" outlineLevel="0" collapsed="false">
      <c r="A11" s="1"/>
      <c r="B11" s="1"/>
      <c r="C11" s="1"/>
      <c r="D11" s="1"/>
      <c r="E11" s="2"/>
      <c r="F11" s="3"/>
      <c r="G11" s="1"/>
      <c r="H11" s="1"/>
      <c r="I11" s="2"/>
      <c r="J11" s="3"/>
      <c r="K11" s="1"/>
      <c r="L11" s="1"/>
      <c r="M11" s="1"/>
      <c r="N11" s="1"/>
      <c r="O11" s="1"/>
      <c r="P11" s="1"/>
      <c r="Q11" s="1"/>
      <c r="R11" s="1"/>
    </row>
    <row r="12" customFormat="false" ht="13.5" hidden="false" customHeight="false" outlineLevel="0" collapsed="false">
      <c r="A12" s="1"/>
      <c r="B12" s="1"/>
      <c r="C12" s="1"/>
      <c r="D12" s="1"/>
      <c r="E12" s="4"/>
      <c r="F12" s="5"/>
      <c r="G12" s="1"/>
      <c r="H12" s="1"/>
      <c r="I12" s="4"/>
      <c r="J12" s="5"/>
      <c r="K12" s="1"/>
      <c r="L12" s="1"/>
      <c r="M12" s="1"/>
      <c r="N12" s="1"/>
      <c r="O12" s="1"/>
      <c r="P12" s="1"/>
      <c r="Q12" s="1"/>
      <c r="R12" s="1"/>
    </row>
    <row r="13" customFormat="false" ht="13.5" hidden="false" customHeight="false" outlineLevel="0" collapsed="false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customFormat="false" ht="13.5" hidden="false" customHeight="fals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customFormat="false" ht="13.5" hidden="false" customHeight="false" outlineLevel="0" collapsed="false">
      <c r="A15" s="1"/>
      <c r="B15" s="1"/>
      <c r="C15" s="1"/>
      <c r="D15" s="1"/>
      <c r="E15" s="2"/>
      <c r="F15" s="3"/>
      <c r="G15" s="1"/>
      <c r="H15" s="1"/>
      <c r="I15" s="2"/>
      <c r="J15" s="3"/>
      <c r="K15" s="1"/>
      <c r="L15" s="1"/>
      <c r="M15" s="1"/>
      <c r="N15" s="1"/>
      <c r="O15" s="1"/>
      <c r="P15" s="1"/>
      <c r="Q15" s="1"/>
      <c r="R15" s="1"/>
    </row>
    <row r="16" customFormat="false" ht="13.5" hidden="false" customHeight="false" outlineLevel="0" collapsed="false">
      <c r="A16" s="1"/>
      <c r="B16" s="1"/>
      <c r="C16" s="1"/>
      <c r="D16" s="1"/>
      <c r="E16" s="4"/>
      <c r="F16" s="5"/>
      <c r="G16" s="1"/>
      <c r="H16" s="1"/>
      <c r="I16" s="4"/>
      <c r="J16" s="5"/>
      <c r="K16" s="1"/>
      <c r="L16" s="1"/>
      <c r="M16" s="1"/>
      <c r="N16" s="1"/>
      <c r="O16" s="1"/>
      <c r="P16" s="1"/>
      <c r="Q16" s="1"/>
      <c r="R16" s="1"/>
    </row>
    <row r="17" customFormat="false" ht="13.5" hidden="false" customHeight="false" outlineLevel="0" collapsed="false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customFormat="false" ht="12.75" hidden="false" customHeight="false" outlineLevel="0" collapsed="false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customFormat="false" ht="12.75" hidden="false" customHeight="fals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customFormat="false" ht="12.75" hidden="false" customHeight="fals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customFormat="false" ht="12.75" hidden="fals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customFormat="false" ht="12.75" hidden="fals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customFormat="false" ht="12.7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customFormat="false" ht="12.7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customFormat="false" ht="12.7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customFormat="false" ht="12.7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customFormat="false" ht="12.75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customFormat="false" ht="12.75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customFormat="false" ht="12.75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customFormat="false" ht="12.7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customFormat="false" ht="12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customFormat="false" ht="12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customFormat="false" ht="12.7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customFormat="false" ht="12.7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customFormat="false" ht="12.7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customFormat="false" ht="12.7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6.GoToNewClient">
                <anchor moveWithCells="true" sizeWithCells="false">
                  <from>
                    <xdr:col>4</xdr:col>
                    <xdr:colOff>29880</xdr:colOff>
                    <xdr:row>6</xdr:row>
                    <xdr:rowOff>28800</xdr:rowOff>
                  </from>
                  <to>
                    <xdr:col>5</xdr:col>
                    <xdr:colOff>618840</xdr:colOff>
                    <xdr:row>7</xdr:row>
                    <xdr:rowOff>153000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">
              <controlPr defaultSize="0" print="false" autoFill="0" autoPict="0" macro="Module6.GoToOutput">
                <anchor moveWithCells="true" sizeWithCells="false">
                  <from>
                    <xdr:col>4</xdr:col>
                    <xdr:colOff>29880</xdr:colOff>
                    <xdr:row>10</xdr:row>
                    <xdr:rowOff>28800</xdr:rowOff>
                  </from>
                  <to>
                    <xdr:col>5</xdr:col>
                    <xdr:colOff>618840</xdr:colOff>
                    <xdr:row>11</xdr:row>
                    <xdr:rowOff>153000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3">
              <controlPr defaultSize="0" print="false" autoFill="0" autoPict="0" macro="Module6.GoToExistingDeal">
                <anchor moveWithCells="true" sizeWithCells="false">
                  <from>
                    <xdr:col>4</xdr:col>
                    <xdr:colOff>29880</xdr:colOff>
                    <xdr:row>14</xdr:row>
                    <xdr:rowOff>28800</xdr:rowOff>
                  </from>
                  <to>
                    <xdr:col>5</xdr:col>
                    <xdr:colOff>618840</xdr:colOff>
                    <xdr:row>15</xdr:row>
                    <xdr:rowOff>153000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4">
              <controlPr defaultSize="0" print="false" autoFill="0" autoPict="0" macro="Module13.GoToCurves">
                <anchor moveWithCells="true" sizeWithCells="false">
                  <from>
                    <xdr:col>8</xdr:col>
                    <xdr:colOff>29880</xdr:colOff>
                    <xdr:row>6</xdr:row>
                    <xdr:rowOff>18720</xdr:rowOff>
                  </from>
                  <to>
                    <xdr:col>9</xdr:col>
                    <xdr:colOff>628920</xdr:colOff>
                    <xdr:row>7</xdr:row>
                    <xdr:rowOff>162360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5">
              <controlPr defaultSize="0" print="false" autoFill="0" autoPict="0" macro="Module13.GoToEscalators">
                <anchor moveWithCells="true" sizeWithCells="false">
                  <from>
                    <xdr:col>8</xdr:col>
                    <xdr:colOff>29880</xdr:colOff>
                    <xdr:row>10</xdr:row>
                    <xdr:rowOff>28800</xdr:rowOff>
                  </from>
                  <to>
                    <xdr:col>9</xdr:col>
                    <xdr:colOff>628920</xdr:colOff>
                    <xdr:row>11</xdr:row>
                    <xdr:rowOff>153000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6">
              <controlPr defaultSize="0" print="false" autoFill="0" autoPict="0" macro="Module15.GoToGlobalPosition">
                <anchor moveWithCells="true" sizeWithCells="false">
                  <from>
                    <xdr:col>8</xdr:col>
                    <xdr:colOff>20160</xdr:colOff>
                    <xdr:row>14</xdr:row>
                    <xdr:rowOff>18720</xdr:rowOff>
                  </from>
                  <to>
                    <xdr:col>9</xdr:col>
                    <xdr:colOff>628920</xdr:colOff>
                    <xdr:row>15</xdr:row>
                    <xdr:rowOff>153000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" activeCellId="0" sqref="F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68" width="22.56"/>
    <col collapsed="false" customWidth="true" hidden="false" outlineLevel="0" max="2" min="2" style="368" width="9.41"/>
    <col collapsed="false" customWidth="true" hidden="false" outlineLevel="0" max="3" min="3" style="368" width="12.28"/>
    <col collapsed="false" customWidth="true" hidden="false" outlineLevel="0" max="4" min="4" style="368" width="18.28"/>
    <col collapsed="false" customWidth="true" hidden="false" outlineLevel="0" max="5" min="5" style="368" width="21.99"/>
    <col collapsed="false" customWidth="true" hidden="false" outlineLevel="0" max="6" min="6" style="368" width="17.56"/>
    <col collapsed="false" customWidth="true" hidden="false" outlineLevel="0" max="7" min="7" style="368" width="10.28"/>
    <col collapsed="false" customWidth="true" hidden="false" outlineLevel="0" max="8" min="8" style="368" width="22.99"/>
    <col collapsed="false" customWidth="true" hidden="false" outlineLevel="0" max="9" min="9" style="368" width="17.28"/>
    <col collapsed="false" customWidth="true" hidden="false" outlineLevel="0" max="10" min="10" style="368" width="16.42"/>
    <col collapsed="false" customWidth="true" hidden="false" outlineLevel="0" max="11" min="11" style="368" width="9.99"/>
    <col collapsed="false" customWidth="true" hidden="false" outlineLevel="0" max="12" min="12" style="368" width="18.14"/>
    <col collapsed="false" customWidth="true" hidden="false" outlineLevel="0" max="14" min="13" style="368" width="10.56"/>
    <col collapsed="false" customWidth="true" hidden="false" outlineLevel="0" max="16" min="15" style="368" width="13.28"/>
    <col collapsed="false" customWidth="true" hidden="false" outlineLevel="0" max="17" min="17" style="368" width="15.99"/>
    <col collapsed="false" customWidth="true" hidden="false" outlineLevel="0" max="18" min="18" style="368" width="21.56"/>
    <col collapsed="false" customWidth="true" hidden="false" outlineLevel="0" max="20" min="19" style="368" width="22.42"/>
    <col collapsed="false" customWidth="true" hidden="false" outlineLevel="0" max="21" min="21" style="368" width="15.41"/>
    <col collapsed="false" customWidth="true" hidden="false" outlineLevel="0" max="23" min="22" style="368" width="26.84"/>
    <col collapsed="false" customWidth="true" hidden="false" outlineLevel="0" max="24" min="24" style="368" width="22.56"/>
    <col collapsed="false" customWidth="true" hidden="false" outlineLevel="0" max="25" min="25" style="368" width="25.41"/>
    <col collapsed="false" customWidth="true" hidden="false" outlineLevel="0" max="26" min="26" style="368" width="27.85"/>
    <col collapsed="false" customWidth="true" hidden="false" outlineLevel="0" max="27" min="27" style="368" width="19.56"/>
    <col collapsed="false" customWidth="true" hidden="false" outlineLevel="0" max="28" min="28" style="368" width="22.42"/>
    <col collapsed="false" customWidth="true" hidden="false" outlineLevel="0" max="29" min="29" style="368" width="24.85"/>
    <col collapsed="false" customWidth="true" hidden="false" outlineLevel="0" max="30" min="30" style="368" width="25.85"/>
    <col collapsed="false" customWidth="true" hidden="false" outlineLevel="0" max="31" min="31" style="368" width="23.28"/>
    <col collapsed="false" customWidth="true" hidden="false" outlineLevel="0" max="32" min="32" style="368" width="26.13"/>
    <col collapsed="false" customWidth="true" hidden="false" outlineLevel="0" max="33" min="33" style="368" width="28.56"/>
    <col collapsed="false" customWidth="true" hidden="false" outlineLevel="0" max="34" min="34" style="368" width="16.56"/>
    <col collapsed="false" customWidth="true" hidden="false" outlineLevel="0" max="35" min="35" style="368" width="21.13"/>
    <col collapsed="false" customWidth="true" hidden="false" outlineLevel="0" max="36" min="36" style="368" width="22.85"/>
    <col collapsed="false" customWidth="true" hidden="false" outlineLevel="0" max="37" min="37" style="368" width="30.99"/>
    <col collapsed="false" customWidth="true" hidden="false" outlineLevel="0" max="38" min="38" style="368" width="31.7"/>
    <col collapsed="false" customWidth="true" hidden="false" outlineLevel="0" max="39" min="39" style="368" width="34.56"/>
    <col collapsed="false" customWidth="true" hidden="false" outlineLevel="0" max="40" min="40" style="368" width="16.28"/>
    <col collapsed="false" customWidth="true" hidden="false" outlineLevel="0" max="41" min="41" style="368" width="11.28"/>
    <col collapsed="false" customWidth="true" hidden="false" outlineLevel="0" max="42" min="42" style="368" width="11.99"/>
    <col collapsed="false" customWidth="true" hidden="false" outlineLevel="0" max="43" min="43" style="368" width="17.28"/>
    <col collapsed="false" customWidth="true" hidden="false" outlineLevel="0" max="44" min="44" style="368" width="30.56"/>
    <col collapsed="false" customWidth="true" hidden="false" outlineLevel="0" max="45" min="45" style="368" width="17.42"/>
    <col collapsed="false" customWidth="true" hidden="false" outlineLevel="0" max="46" min="46" style="368" width="16.28"/>
    <col collapsed="false" customWidth="true" hidden="false" outlineLevel="0" max="47" min="47" style="368" width="17.99"/>
    <col collapsed="false" customWidth="true" hidden="false" outlineLevel="0" max="48" min="48" style="368" width="16.28"/>
    <col collapsed="false" customWidth="true" hidden="false" outlineLevel="0" max="49" min="49" style="368" width="12.99"/>
    <col collapsed="false" customWidth="true" hidden="false" outlineLevel="0" max="50" min="50" style="368" width="11.56"/>
    <col collapsed="false" customWidth="true" hidden="false" outlineLevel="0" max="51" min="51" style="368" width="12.28"/>
    <col collapsed="false" customWidth="true" hidden="false" outlineLevel="0" max="52" min="52" style="368" width="10.85"/>
    <col collapsed="false" customWidth="true" hidden="false" outlineLevel="0" max="53" min="53" style="368" width="13.14"/>
    <col collapsed="false" customWidth="true" hidden="false" outlineLevel="0" max="54" min="54" style="368" width="10.99"/>
    <col collapsed="false" customWidth="true" hidden="false" outlineLevel="0" max="55" min="55" style="368" width="11.85"/>
  </cols>
  <sheetData>
    <row r="1" customFormat="false" ht="12.75" hidden="false" customHeight="false" outlineLevel="0" collapsed="false">
      <c r="A1" s="370" t="s">
        <v>184</v>
      </c>
      <c r="B1" s="361" t="s">
        <v>185</v>
      </c>
      <c r="C1" s="370" t="s">
        <v>186</v>
      </c>
      <c r="D1" s="370" t="s">
        <v>187</v>
      </c>
      <c r="E1" s="370" t="s">
        <v>188</v>
      </c>
      <c r="F1" s="370" t="s">
        <v>189</v>
      </c>
      <c r="G1" s="370" t="s">
        <v>190</v>
      </c>
      <c r="H1" s="370" t="s">
        <v>191</v>
      </c>
      <c r="I1" s="370" t="s">
        <v>192</v>
      </c>
      <c r="J1" s="370" t="s">
        <v>193</v>
      </c>
      <c r="K1" s="370" t="s">
        <v>194</v>
      </c>
      <c r="L1" s="370" t="s">
        <v>195</v>
      </c>
      <c r="M1" s="370" t="s">
        <v>196</v>
      </c>
      <c r="N1" s="361" t="s">
        <v>197</v>
      </c>
      <c r="O1" s="361" t="s">
        <v>198</v>
      </c>
      <c r="P1" s="361" t="s">
        <v>199</v>
      </c>
      <c r="Q1" s="361" t="s">
        <v>200</v>
      </c>
      <c r="R1" s="362" t="s">
        <v>201</v>
      </c>
      <c r="S1" s="362" t="s">
        <v>202</v>
      </c>
      <c r="T1" s="377" t="s">
        <v>47</v>
      </c>
      <c r="U1" s="363" t="s">
        <v>203</v>
      </c>
      <c r="V1" s="364" t="s">
        <v>204</v>
      </c>
      <c r="W1" s="368" t="s">
        <v>248</v>
      </c>
      <c r="X1" s="366" t="s">
        <v>206</v>
      </c>
      <c r="Y1" s="366" t="s">
        <v>207</v>
      </c>
      <c r="Z1" s="366" t="s">
        <v>208</v>
      </c>
      <c r="AA1" s="366" t="s">
        <v>209</v>
      </c>
      <c r="AB1" s="366" t="s">
        <v>210</v>
      </c>
      <c r="AC1" s="366" t="s">
        <v>249</v>
      </c>
      <c r="AD1" s="364" t="s">
        <v>250</v>
      </c>
      <c r="AE1" s="374" t="s">
        <v>213</v>
      </c>
      <c r="AF1" s="374" t="s">
        <v>251</v>
      </c>
      <c r="AG1" s="374" t="s">
        <v>215</v>
      </c>
      <c r="AH1" s="364" t="s">
        <v>216</v>
      </c>
      <c r="AI1" s="378" t="s">
        <v>217</v>
      </c>
      <c r="AJ1" s="378" t="s">
        <v>218</v>
      </c>
      <c r="AK1" s="378" t="s">
        <v>219</v>
      </c>
      <c r="AL1" s="378" t="s">
        <v>220</v>
      </c>
      <c r="AM1" s="378" t="s">
        <v>221</v>
      </c>
      <c r="AN1" s="379" t="s">
        <v>252</v>
      </c>
      <c r="AO1" s="379" t="s">
        <v>223</v>
      </c>
      <c r="AP1" s="379" t="s">
        <v>224</v>
      </c>
      <c r="AQ1" s="366" t="s">
        <v>253</v>
      </c>
      <c r="AR1" s="366" t="s">
        <v>226</v>
      </c>
      <c r="AS1" s="366" t="s">
        <v>227</v>
      </c>
      <c r="AT1" s="368" t="s">
        <v>228</v>
      </c>
      <c r="AU1" s="368" t="s">
        <v>229</v>
      </c>
      <c r="AV1" s="368" t="s">
        <v>230</v>
      </c>
      <c r="AW1" s="368" t="s">
        <v>231</v>
      </c>
      <c r="AX1" s="368" t="s">
        <v>232</v>
      </c>
      <c r="AY1" s="368" t="s">
        <v>233</v>
      </c>
      <c r="AZ1" s="368" t="s">
        <v>234</v>
      </c>
      <c r="BA1" s="368" t="s">
        <v>235</v>
      </c>
      <c r="BB1" s="368" t="s">
        <v>236</v>
      </c>
    </row>
    <row r="2" customFormat="false" ht="12.75" hidden="false" customHeight="false" outlineLevel="0" collapsed="false">
      <c r="A2" s="370"/>
      <c r="B2" s="361"/>
      <c r="C2" s="370" t="str">
        <f aca="false">SaveBase</f>
        <v>Moema - 1</v>
      </c>
      <c r="D2" s="370" t="str">
        <f aca="false">DealBase!B4</f>
        <v>A4 - 25 / 2,3 kV</v>
      </c>
      <c r="E2" s="370" t="str">
        <f aca="false">DealBase!B5</f>
        <v>Below 30 MW</v>
      </c>
      <c r="F2" s="370" t="str">
        <f aca="false">DealBase!B6</f>
        <v>Mato Grosso do Sul</v>
      </c>
      <c r="G2" s="370" t="str">
        <f aca="false">BuySellBase</f>
        <v>Buy</v>
      </c>
      <c r="H2" s="370" t="str">
        <f aca="false">AuxExec</f>
        <v>Not Executed</v>
      </c>
      <c r="I2" s="370" t="str">
        <f aca="false">AuxActive</f>
        <v>Non Active</v>
      </c>
      <c r="J2" s="370" t="str">
        <f aca="false">DealBase!B10</f>
        <v>9 - VN - Biomass</v>
      </c>
      <c r="K2" s="370" t="str">
        <f aca="false">DealBase!B11</f>
        <v>IGPM</v>
      </c>
      <c r="L2" s="370" t="str">
        <f aca="false">DealBase!B12</f>
        <v>Annually</v>
      </c>
      <c r="M2" s="370" t="str">
        <f aca="false">DealBase!B13</f>
        <v>CELB</v>
      </c>
      <c r="N2" s="361" t="n">
        <f aca="false">DealBase!B14</f>
        <v>36573</v>
      </c>
      <c r="O2" s="361" t="n">
        <f aca="false">DealBase!B15</f>
        <v>36816</v>
      </c>
      <c r="P2" s="361" t="n">
        <v>36585</v>
      </c>
      <c r="Q2" s="361" t="n">
        <v>36799</v>
      </c>
      <c r="R2" s="362" t="n">
        <f aca="false">IF(AND(O2&lt;=P2,N2&lt;Today),NETWORKDAYS(Today,O2),IF(AND(O2&lt;=P2,N2&gt;=Today),NETWORKDAYS(N2,O2),IF(AND(N2&lt;Today,O2&lt;=DateFlowBase),NETWORKDAYS('Data Base'!P2,O2),IF(N2&lt;Today,NETWORKDAYS(Today,CashFlow!$C$5),NETWORKDAYS(N2,P2)))))</f>
        <v>-6651</v>
      </c>
      <c r="S2" s="362" t="n">
        <f aca="false">NETWORKDAYS(Q2,O2)</f>
        <v>12</v>
      </c>
      <c r="T2" s="361" t="n">
        <f aca="false">Inputs!C19</f>
        <v>36573</v>
      </c>
      <c r="U2" s="363" t="n">
        <f aca="false">Inputs!C20</f>
        <v>36602</v>
      </c>
      <c r="V2" s="380" t="n">
        <f aca="false">DealBase!B18</f>
        <v>1</v>
      </c>
      <c r="W2" s="381" t="n">
        <f aca="false">DealBase!B19</f>
        <v>0</v>
      </c>
      <c r="X2" s="366" t="n">
        <f aca="false">DealBase!B20</f>
        <v>40</v>
      </c>
      <c r="Y2" s="366" t="n">
        <f aca="false">DealBase!B21</f>
        <v>40</v>
      </c>
      <c r="Z2" s="366" t="n">
        <f aca="false">DealBase!B22</f>
        <v>40</v>
      </c>
      <c r="AA2" s="366" t="n">
        <f aca="false">DealBase!B23</f>
        <v>10</v>
      </c>
      <c r="AB2" s="366" t="n">
        <f aca="false">DealBase!B24</f>
        <v>10</v>
      </c>
      <c r="AC2" s="366" t="n">
        <f aca="false">DealBase!B25</f>
        <v>0</v>
      </c>
      <c r="AD2" s="364" t="n">
        <f aca="false">DealBase!B26</f>
        <v>0</v>
      </c>
      <c r="AE2" s="366" t="n">
        <f aca="false">DealBase!B27</f>
        <v>40</v>
      </c>
      <c r="AF2" s="366" t="n">
        <f aca="false">DealBase!B28</f>
        <v>40</v>
      </c>
      <c r="AG2" s="366" t="n">
        <f aca="false">DealBase!B29</f>
        <v>0</v>
      </c>
      <c r="AH2" s="364" t="n">
        <f aca="false">DealBase!B30</f>
        <v>0</v>
      </c>
      <c r="AI2" s="378" t="n">
        <f aca="false">DealBase!B31</f>
        <v>0</v>
      </c>
      <c r="AJ2" s="378" t="n">
        <f aca="false">DealBase!B32</f>
        <v>0</v>
      </c>
      <c r="AK2" s="378" t="n">
        <f aca="false">DealBase!B33</f>
        <v>0</v>
      </c>
      <c r="AL2" s="378" t="n">
        <f aca="false">DealBase!B34</f>
        <v>0</v>
      </c>
      <c r="AM2" s="378" t="n">
        <f aca="false">DealBase!B35</f>
        <v>0</v>
      </c>
      <c r="AN2" s="379" t="n">
        <f aca="false">DealBase!B36</f>
        <v>0</v>
      </c>
      <c r="AO2" s="379" t="n">
        <f aca="false">DealBase!B37</f>
        <v>0</v>
      </c>
      <c r="AP2" s="379" t="n">
        <f aca="false">DealBase!B38</f>
        <v>0</v>
      </c>
      <c r="AQ2" s="366" t="n">
        <f aca="false">DealBase!B39</f>
        <v>0</v>
      </c>
      <c r="AR2" s="366" t="n">
        <f aca="false">DealBase!B40</f>
        <v>0</v>
      </c>
      <c r="AS2" s="366" t="n">
        <f aca="false">DealBase!B41</f>
        <v>0</v>
      </c>
      <c r="AT2" s="368" t="n">
        <f aca="false">DealBase!B42</f>
        <v>0</v>
      </c>
      <c r="AU2" s="368" t="n">
        <f aca="false">DealBase!B43</f>
        <v>0</v>
      </c>
      <c r="AV2" s="368" t="n">
        <f aca="false">DealBase!B44</f>
        <v>0</v>
      </c>
      <c r="AW2" s="368" t="n">
        <f aca="false">DealBase!B45</f>
        <v>0</v>
      </c>
      <c r="AX2" s="368" t="n">
        <f aca="false">DealBase!B46</f>
        <v>0</v>
      </c>
      <c r="AY2" s="368" t="n">
        <f aca="false">DealBase!B47</f>
        <v>0</v>
      </c>
      <c r="AZ2" s="368" t="n">
        <f aca="false">DealBase!B48</f>
        <v>0</v>
      </c>
      <c r="BA2" s="368" t="n">
        <f aca="false">DealBase!B49</f>
        <v>0</v>
      </c>
      <c r="BB2" s="368" t="n">
        <f aca="false">DealBase!B50</f>
        <v>0</v>
      </c>
    </row>
    <row r="4" customFormat="false" ht="12.75" hidden="false" customHeight="false" outlineLevel="0" collapsed="false">
      <c r="N4" s="368" t="n">
        <v>1</v>
      </c>
      <c r="O4" s="368" t="n">
        <v>2</v>
      </c>
    </row>
    <row r="6" customFormat="false" ht="12.75" hidden="false" customHeight="false" outlineLevel="0" collapsed="false">
      <c r="G6" s="368" t="n">
        <v>1</v>
      </c>
      <c r="H6" s="368" t="n">
        <v>2</v>
      </c>
      <c r="I6" s="368" t="n">
        <v>3</v>
      </c>
      <c r="N6" s="368" t="n">
        <v>1</v>
      </c>
      <c r="O6" s="368" t="n">
        <v>2</v>
      </c>
      <c r="R6" s="368" t="n">
        <v>3</v>
      </c>
      <c r="S6" s="368" t="n">
        <v>4</v>
      </c>
      <c r="T6" s="368" t="n">
        <v>5</v>
      </c>
      <c r="U6" s="368" t="n">
        <v>6</v>
      </c>
      <c r="V6" s="368" t="n">
        <v>7</v>
      </c>
      <c r="W6" s="368" t="n">
        <v>8</v>
      </c>
      <c r="X6" s="368" t="n">
        <v>9</v>
      </c>
      <c r="Y6" s="368" t="n">
        <v>10</v>
      </c>
      <c r="Z6" s="368" t="n">
        <v>11</v>
      </c>
      <c r="AA6" s="368" t="n">
        <v>12</v>
      </c>
      <c r="AB6" s="368" t="n">
        <v>13</v>
      </c>
      <c r="AC6" s="368" t="n">
        <v>14</v>
      </c>
      <c r="AD6" s="368" t="n">
        <v>15</v>
      </c>
      <c r="AE6" s="368" t="n">
        <v>16</v>
      </c>
      <c r="AF6" s="368" t="n">
        <v>17</v>
      </c>
      <c r="AG6" s="368" t="n">
        <v>18</v>
      </c>
      <c r="AH6" s="368" t="n">
        <v>19</v>
      </c>
      <c r="AI6" s="368" t="n">
        <v>20</v>
      </c>
      <c r="AJ6" s="368" t="n">
        <v>21</v>
      </c>
      <c r="AK6" s="368" t="n">
        <v>22</v>
      </c>
      <c r="AL6" s="368" t="n">
        <v>23</v>
      </c>
      <c r="AM6" s="368" t="n">
        <v>24</v>
      </c>
      <c r="AN6" s="368" t="n">
        <v>25</v>
      </c>
      <c r="AO6" s="368" t="n">
        <v>26</v>
      </c>
      <c r="AP6" s="368" t="n">
        <v>27</v>
      </c>
      <c r="AQ6" s="368" t="n">
        <v>28</v>
      </c>
      <c r="AR6" s="368" t="n">
        <v>29</v>
      </c>
      <c r="AS6" s="368" t="n">
        <v>30</v>
      </c>
      <c r="AT6" s="368" t="n">
        <v>31</v>
      </c>
      <c r="AU6" s="368" t="n">
        <v>32</v>
      </c>
      <c r="AV6" s="368" t="n">
        <v>33</v>
      </c>
      <c r="AW6" s="368" t="n">
        <v>34</v>
      </c>
      <c r="AX6" s="368" t="n">
        <v>35</v>
      </c>
      <c r="AY6" s="368" t="n">
        <v>36</v>
      </c>
      <c r="AZ6" s="368" t="n">
        <v>37</v>
      </c>
      <c r="BA6" s="368" t="n">
        <v>38</v>
      </c>
      <c r="BB6" s="368" t="n">
        <v>39</v>
      </c>
    </row>
    <row r="12" customFormat="false" ht="12.75" hidden="false" customHeight="false" outlineLevel="0" collapsed="false">
      <c r="A12" s="368" t="s">
        <v>184</v>
      </c>
      <c r="D12" s="382"/>
      <c r="R12" s="361"/>
    </row>
    <row r="13" customFormat="false" ht="12.75" hidden="false" customHeight="false" outlineLevel="0" collapsed="false">
      <c r="A13" s="368" t="s">
        <v>185</v>
      </c>
      <c r="X13" s="383"/>
    </row>
    <row r="14" customFormat="false" ht="12.75" hidden="false" customHeight="false" outlineLevel="0" collapsed="false">
      <c r="A14" s="368" t="s">
        <v>186</v>
      </c>
    </row>
    <row r="15" customFormat="false" ht="12.75" hidden="false" customHeight="false" outlineLevel="0" collapsed="false">
      <c r="A15" s="368" t="s">
        <v>187</v>
      </c>
    </row>
    <row r="16" customFormat="false" ht="12.75" hidden="false" customHeight="false" outlineLevel="0" collapsed="false">
      <c r="A16" s="368" t="s">
        <v>188</v>
      </c>
    </row>
    <row r="17" customFormat="false" ht="12.75" hidden="false" customHeight="false" outlineLevel="0" collapsed="false">
      <c r="A17" s="368" t="s">
        <v>189</v>
      </c>
    </row>
    <row r="18" customFormat="false" ht="12.75" hidden="false" customHeight="false" outlineLevel="0" collapsed="false">
      <c r="A18" s="368" t="s">
        <v>190</v>
      </c>
    </row>
    <row r="19" customFormat="false" ht="12.75" hidden="false" customHeight="false" outlineLevel="0" collapsed="false">
      <c r="A19" s="368" t="s">
        <v>191</v>
      </c>
    </row>
    <row r="20" customFormat="false" ht="12.75" hidden="false" customHeight="false" outlineLevel="0" collapsed="false">
      <c r="A20" s="368" t="s">
        <v>192</v>
      </c>
    </row>
    <row r="21" customFormat="false" ht="12.75" hidden="false" customHeight="false" outlineLevel="0" collapsed="false">
      <c r="A21" s="368" t="s">
        <v>193</v>
      </c>
    </row>
    <row r="22" customFormat="false" ht="12.75" hidden="false" customHeight="false" outlineLevel="0" collapsed="false">
      <c r="A22" s="368" t="s">
        <v>194</v>
      </c>
    </row>
    <row r="23" customFormat="false" ht="12.75" hidden="false" customHeight="false" outlineLevel="0" collapsed="false">
      <c r="A23" s="368" t="s">
        <v>195</v>
      </c>
    </row>
    <row r="24" customFormat="false" ht="12.75" hidden="false" customHeight="false" outlineLevel="0" collapsed="false">
      <c r="A24" s="368" t="s">
        <v>196</v>
      </c>
    </row>
    <row r="25" customFormat="false" ht="12.75" hidden="false" customHeight="false" outlineLevel="0" collapsed="false">
      <c r="A25" s="368" t="s">
        <v>197</v>
      </c>
    </row>
    <row r="26" customFormat="false" ht="12.75" hidden="false" customHeight="false" outlineLevel="0" collapsed="false">
      <c r="A26" s="368" t="s">
        <v>198</v>
      </c>
    </row>
    <row r="27" customFormat="false" ht="12.75" hidden="false" customHeight="false" outlineLevel="0" collapsed="false">
      <c r="A27" s="368" t="s">
        <v>199</v>
      </c>
    </row>
    <row r="28" customFormat="false" ht="12.75" hidden="false" customHeight="false" outlineLevel="0" collapsed="false">
      <c r="A28" s="368" t="s">
        <v>200</v>
      </c>
    </row>
    <row r="29" customFormat="false" ht="12.75" hidden="false" customHeight="false" outlineLevel="0" collapsed="false">
      <c r="A29" s="368" t="s">
        <v>201</v>
      </c>
    </row>
    <row r="30" customFormat="false" ht="12.75" hidden="false" customHeight="false" outlineLevel="0" collapsed="false">
      <c r="A30" s="368" t="s">
        <v>202</v>
      </c>
    </row>
    <row r="31" customFormat="false" ht="12.75" hidden="false" customHeight="false" outlineLevel="0" collapsed="false">
      <c r="A31" s="368" t="s">
        <v>47</v>
      </c>
    </row>
    <row r="32" customFormat="false" ht="12.75" hidden="false" customHeight="false" outlineLevel="0" collapsed="false">
      <c r="A32" s="368" t="s">
        <v>203</v>
      </c>
    </row>
    <row r="33" customFormat="false" ht="12.75" hidden="false" customHeight="false" outlineLevel="0" collapsed="false">
      <c r="A33" s="368" t="s">
        <v>204</v>
      </c>
    </row>
    <row r="34" customFormat="false" ht="12.75" hidden="false" customHeight="false" outlineLevel="0" collapsed="false">
      <c r="A34" s="368" t="s">
        <v>248</v>
      </c>
    </row>
    <row r="35" customFormat="false" ht="12.75" hidden="false" customHeight="false" outlineLevel="0" collapsed="false">
      <c r="A35" s="368" t="s">
        <v>206</v>
      </c>
    </row>
    <row r="36" customFormat="false" ht="12.75" hidden="false" customHeight="false" outlineLevel="0" collapsed="false">
      <c r="A36" s="368" t="s">
        <v>207</v>
      </c>
    </row>
    <row r="37" customFormat="false" ht="12.75" hidden="false" customHeight="false" outlineLevel="0" collapsed="false">
      <c r="A37" s="368" t="s">
        <v>208</v>
      </c>
    </row>
    <row r="38" customFormat="false" ht="12.75" hidden="false" customHeight="false" outlineLevel="0" collapsed="false">
      <c r="A38" s="368" t="s">
        <v>209</v>
      </c>
    </row>
    <row r="39" customFormat="false" ht="12.75" hidden="false" customHeight="false" outlineLevel="0" collapsed="false">
      <c r="A39" s="368" t="s">
        <v>210</v>
      </c>
    </row>
    <row r="40" customFormat="false" ht="12.75" hidden="false" customHeight="false" outlineLevel="0" collapsed="false">
      <c r="A40" s="368" t="s">
        <v>249</v>
      </c>
    </row>
    <row r="41" customFormat="false" ht="12.75" hidden="false" customHeight="false" outlineLevel="0" collapsed="false">
      <c r="A41" s="368" t="s">
        <v>250</v>
      </c>
    </row>
    <row r="42" customFormat="false" ht="12.75" hidden="false" customHeight="false" outlineLevel="0" collapsed="false">
      <c r="A42" s="368" t="s">
        <v>213</v>
      </c>
    </row>
    <row r="43" customFormat="false" ht="12.75" hidden="false" customHeight="false" outlineLevel="0" collapsed="false">
      <c r="A43" s="368" t="s">
        <v>251</v>
      </c>
    </row>
    <row r="44" customFormat="false" ht="12.75" hidden="false" customHeight="false" outlineLevel="0" collapsed="false">
      <c r="A44" s="368" t="s">
        <v>215</v>
      </c>
    </row>
    <row r="45" customFormat="false" ht="12.75" hidden="false" customHeight="false" outlineLevel="0" collapsed="false">
      <c r="A45" s="368" t="s">
        <v>216</v>
      </c>
    </row>
    <row r="46" customFormat="false" ht="12.75" hidden="false" customHeight="false" outlineLevel="0" collapsed="false">
      <c r="A46" s="368" t="s">
        <v>217</v>
      </c>
    </row>
    <row r="47" customFormat="false" ht="12.75" hidden="false" customHeight="false" outlineLevel="0" collapsed="false">
      <c r="A47" s="368" t="s">
        <v>218</v>
      </c>
    </row>
    <row r="48" customFormat="false" ht="12.75" hidden="false" customHeight="false" outlineLevel="0" collapsed="false">
      <c r="A48" s="368" t="s">
        <v>219</v>
      </c>
    </row>
    <row r="49" customFormat="false" ht="12.75" hidden="false" customHeight="false" outlineLevel="0" collapsed="false">
      <c r="A49" s="368" t="s">
        <v>220</v>
      </c>
    </row>
    <row r="50" customFormat="false" ht="12.75" hidden="false" customHeight="false" outlineLevel="0" collapsed="false">
      <c r="A50" s="368" t="s">
        <v>221</v>
      </c>
    </row>
    <row r="51" customFormat="false" ht="12.75" hidden="false" customHeight="false" outlineLevel="0" collapsed="false">
      <c r="A51" s="368" t="s">
        <v>252</v>
      </c>
    </row>
    <row r="52" customFormat="false" ht="12.75" hidden="false" customHeight="false" outlineLevel="0" collapsed="false">
      <c r="A52" s="368" t="s">
        <v>223</v>
      </c>
    </row>
    <row r="53" customFormat="false" ht="12.75" hidden="false" customHeight="false" outlineLevel="0" collapsed="false">
      <c r="A53" s="368" t="s">
        <v>224</v>
      </c>
    </row>
    <row r="54" customFormat="false" ht="12.75" hidden="false" customHeight="false" outlineLevel="0" collapsed="false">
      <c r="A54" s="368" t="s">
        <v>253</v>
      </c>
    </row>
    <row r="55" customFormat="false" ht="12.75" hidden="false" customHeight="false" outlineLevel="0" collapsed="false">
      <c r="A55" s="368" t="s">
        <v>226</v>
      </c>
    </row>
    <row r="56" customFormat="false" ht="12.75" hidden="false" customHeight="false" outlineLevel="0" collapsed="false">
      <c r="A56" s="368" t="s">
        <v>227</v>
      </c>
    </row>
    <row r="57" customFormat="false" ht="12.75" hidden="false" customHeight="false" outlineLevel="0" collapsed="false">
      <c r="A57" s="368" t="s">
        <v>228</v>
      </c>
    </row>
    <row r="58" customFormat="false" ht="12.75" hidden="false" customHeight="false" outlineLevel="0" collapsed="false">
      <c r="A58" s="368" t="s">
        <v>229</v>
      </c>
    </row>
    <row r="59" customFormat="false" ht="12.75" hidden="false" customHeight="false" outlineLevel="0" collapsed="false">
      <c r="A59" s="368" t="s">
        <v>230</v>
      </c>
    </row>
    <row r="60" customFormat="false" ht="12.75" hidden="false" customHeight="false" outlineLevel="0" collapsed="false">
      <c r="A60" s="368" t="s">
        <v>231</v>
      </c>
    </row>
    <row r="61" customFormat="false" ht="12.75" hidden="false" customHeight="false" outlineLevel="0" collapsed="false">
      <c r="A61" s="368" t="s">
        <v>232</v>
      </c>
    </row>
    <row r="62" customFormat="false" ht="12.75" hidden="false" customHeight="false" outlineLevel="0" collapsed="false">
      <c r="A62" s="368" t="s">
        <v>233</v>
      </c>
    </row>
    <row r="63" customFormat="false" ht="12.75" hidden="false" customHeight="false" outlineLevel="0" collapsed="false">
      <c r="A63" s="368" t="s">
        <v>234</v>
      </c>
    </row>
    <row r="64" customFormat="false" ht="12.75" hidden="false" customHeight="false" outlineLevel="0" collapsed="false">
      <c r="A64" s="368" t="s">
        <v>235</v>
      </c>
    </row>
    <row r="65" customFormat="false" ht="12.75" hidden="false" customHeight="false" outlineLevel="0" collapsed="false">
      <c r="A65" s="368" t="s">
        <v>236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370" width="45.28"/>
    <col collapsed="false" customWidth="false" hidden="false" outlineLevel="0" max="2" min="2" style="370" width="10.71"/>
    <col collapsed="false" customWidth="false" hidden="false" outlineLevel="0" max="257" min="3" style="368" width="10.71"/>
  </cols>
  <sheetData>
    <row r="1" customFormat="false" ht="12.75" hidden="false" customHeight="false" outlineLevel="0" collapsed="false">
      <c r="A1" s="384" t="s">
        <v>254</v>
      </c>
      <c r="B1" s="370" t="n">
        <v>3</v>
      </c>
    </row>
    <row r="2" customFormat="false" ht="12.75" hidden="false" customHeight="false" outlineLevel="0" collapsed="false">
      <c r="A2" s="384" t="s">
        <v>255</v>
      </c>
      <c r="B2" s="370" t="n">
        <v>21</v>
      </c>
    </row>
    <row r="3" customFormat="false" ht="12.75" hidden="false" customHeight="false" outlineLevel="0" collapsed="false">
      <c r="A3" s="384" t="s">
        <v>256</v>
      </c>
      <c r="B3" s="370" t="n">
        <v>24</v>
      </c>
      <c r="D3" s="165"/>
    </row>
    <row r="4" customFormat="false" ht="12.75" hidden="false" customHeight="false" outlineLevel="0" collapsed="false">
      <c r="B4" s="31" t="str">
        <f aca="false">Input_Curves!D1</f>
        <v>Mar</v>
      </c>
      <c r="C4" s="370" t="str">
        <f aca="false">Input_Curves!E1</f>
        <v>Apr</v>
      </c>
      <c r="D4" s="370" t="str">
        <f aca="false">Input_Curves!F1</f>
        <v>May</v>
      </c>
      <c r="E4" s="370" t="str">
        <f aca="false">Input_Curves!G1</f>
        <v>Jun</v>
      </c>
      <c r="F4" s="370" t="str">
        <f aca="false">Input_Curves!H1</f>
        <v>Jul</v>
      </c>
      <c r="G4" s="370" t="str">
        <f aca="false">Input_Curves!I1</f>
        <v>Aug</v>
      </c>
      <c r="H4" s="370" t="str">
        <f aca="false">Input_Curves!J1</f>
        <v>Sep</v>
      </c>
      <c r="I4" s="370" t="str">
        <f aca="false">Input_Curves!K1</f>
        <v>Oct</v>
      </c>
      <c r="J4" s="370" t="str">
        <f aca="false">Input_Curves!L1</f>
        <v>Nov</v>
      </c>
      <c r="K4" s="370" t="str">
        <f aca="false">Input_Curves!M1</f>
        <v>Dec</v>
      </c>
      <c r="L4" s="370" t="str">
        <f aca="false">Input_Curves!N1</f>
        <v>Jan</v>
      </c>
      <c r="M4" s="370" t="str">
        <f aca="false">Input_Curves!O1</f>
        <v>Feb</v>
      </c>
      <c r="N4" s="370" t="str">
        <f aca="false">Input_Curves!P1</f>
        <v>Mar</v>
      </c>
      <c r="O4" s="370" t="str">
        <f aca="false">Input_Curves!Q1</f>
        <v>Apr</v>
      </c>
      <c r="P4" s="370" t="str">
        <f aca="false">Input_Curves!R1</f>
        <v>May</v>
      </c>
      <c r="Q4" s="370" t="str">
        <f aca="false">Input_Curves!S1</f>
        <v>Jun</v>
      </c>
      <c r="R4" s="370" t="str">
        <f aca="false">Input_Curves!T1</f>
        <v>Jul</v>
      </c>
      <c r="S4" s="370" t="str">
        <f aca="false">Input_Curves!U1</f>
        <v>Aug</v>
      </c>
      <c r="T4" s="370" t="str">
        <f aca="false">Input_Curves!V1</f>
        <v>Sep</v>
      </c>
      <c r="U4" s="370" t="str">
        <f aca="false">Input_Curves!W1</f>
        <v>Oct</v>
      </c>
      <c r="V4" s="370" t="str">
        <f aca="false">Input_Curves!X1</f>
        <v>Nov</v>
      </c>
      <c r="W4" s="370" t="str">
        <f aca="false">Input_Curves!Y1</f>
        <v>Dec</v>
      </c>
      <c r="X4" s="370" t="str">
        <f aca="false">Input_Curves!Z1</f>
        <v>Jan</v>
      </c>
      <c r="Y4" s="370" t="str">
        <f aca="false">Input_Curves!AA1</f>
        <v>Feb</v>
      </c>
      <c r="Z4" s="370" t="str">
        <f aca="false">Input_Curves!AB1</f>
        <v>Mar</v>
      </c>
      <c r="AA4" s="370" t="str">
        <f aca="false">Input_Curves!AC1</f>
        <v>Apr</v>
      </c>
      <c r="AB4" s="370" t="str">
        <f aca="false">Input_Curves!AD1</f>
        <v>May</v>
      </c>
      <c r="AC4" s="370" t="str">
        <f aca="false">Input_Curves!AE1</f>
        <v>Jun</v>
      </c>
      <c r="AD4" s="370" t="str">
        <f aca="false">Input_Curves!AF1</f>
        <v>Jul</v>
      </c>
      <c r="AE4" s="370" t="str">
        <f aca="false">Input_Curves!AG1</f>
        <v>Aug</v>
      </c>
      <c r="AF4" s="370" t="str">
        <f aca="false">Input_Curves!AH1</f>
        <v>Sep</v>
      </c>
      <c r="AG4" s="370" t="str">
        <f aca="false">Input_Curves!AI1</f>
        <v>Oct</v>
      </c>
      <c r="AH4" s="370" t="str">
        <f aca="false">Input_Curves!AJ1</f>
        <v>Nov</v>
      </c>
      <c r="AI4" s="370" t="str">
        <f aca="false">Input_Curves!AK1</f>
        <v>Dec</v>
      </c>
      <c r="AJ4" s="370" t="str">
        <f aca="false">Input_Curves!AL1</f>
        <v>Jan</v>
      </c>
      <c r="AK4" s="370" t="str">
        <f aca="false">Input_Curves!AM1</f>
        <v>Feb</v>
      </c>
      <c r="AL4" s="370" t="str">
        <f aca="false">Input_Curves!AN1</f>
        <v>Mar</v>
      </c>
      <c r="AM4" s="370" t="str">
        <f aca="false">Input_Curves!AO1</f>
        <v>Apr</v>
      </c>
      <c r="AN4" s="370" t="str">
        <f aca="false">Input_Curves!AP1</f>
        <v>May</v>
      </c>
      <c r="AO4" s="370" t="str">
        <f aca="false">Input_Curves!AQ1</f>
        <v>Jun</v>
      </c>
      <c r="AP4" s="370" t="str">
        <f aca="false">Input_Curves!AR1</f>
        <v>Jul</v>
      </c>
      <c r="AQ4" s="370" t="str">
        <f aca="false">Input_Curves!AS1</f>
        <v>Aug</v>
      </c>
      <c r="AR4" s="370" t="str">
        <f aca="false">Input_Curves!AT1</f>
        <v>Sep</v>
      </c>
      <c r="AS4" s="370" t="str">
        <f aca="false">Input_Curves!AU1</f>
        <v>Oct</v>
      </c>
      <c r="AT4" s="370" t="str">
        <f aca="false">Input_Curves!AV1</f>
        <v>Nov</v>
      </c>
      <c r="AU4" s="370" t="str">
        <f aca="false">Input_Curves!AW1</f>
        <v>Dec</v>
      </c>
      <c r="AV4" s="370" t="str">
        <f aca="false">Input_Curves!AX1</f>
        <v>Jan</v>
      </c>
      <c r="AW4" s="370" t="str">
        <f aca="false">Input_Curves!AY1</f>
        <v>Feb</v>
      </c>
      <c r="AX4" s="370" t="str">
        <f aca="false">Input_Curves!AZ1</f>
        <v>Mar</v>
      </c>
      <c r="AY4" s="370" t="str">
        <f aca="false">Input_Curves!BA1</f>
        <v>Apr</v>
      </c>
      <c r="AZ4" s="370" t="str">
        <f aca="false">Input_Curves!BB1</f>
        <v>May</v>
      </c>
      <c r="BA4" s="370" t="str">
        <f aca="false">Input_Curves!BC1</f>
        <v>Jun</v>
      </c>
      <c r="BB4" s="370" t="str">
        <f aca="false">Input_Curves!BD1</f>
        <v>Jul</v>
      </c>
      <c r="BC4" s="370" t="str">
        <f aca="false">Input_Curves!BE1</f>
        <v>Aug</v>
      </c>
      <c r="BD4" s="370" t="str">
        <f aca="false">Input_Curves!BF1</f>
        <v>Sep</v>
      </c>
      <c r="BE4" s="370" t="str">
        <f aca="false">Input_Curves!BG1</f>
        <v>Oct</v>
      </c>
      <c r="BF4" s="370" t="str">
        <f aca="false">Input_Curves!BH1</f>
        <v>Nov</v>
      </c>
      <c r="BG4" s="370" t="str">
        <f aca="false">Input_Curves!BI1</f>
        <v>Dec</v>
      </c>
      <c r="BH4" s="370" t="str">
        <f aca="false">Input_Curves!BJ1</f>
        <v>Jan</v>
      </c>
      <c r="BI4" s="370" t="str">
        <f aca="false">Input_Curves!BK1</f>
        <v>Feb</v>
      </c>
      <c r="BJ4" s="370" t="str">
        <f aca="false">Input_Curves!BL1</f>
        <v>Mar</v>
      </c>
      <c r="BK4" s="370" t="str">
        <f aca="false">Input_Curves!BM1</f>
        <v>Apr</v>
      </c>
      <c r="BL4" s="370" t="str">
        <f aca="false">Input_Curves!BN1</f>
        <v>May</v>
      </c>
      <c r="BM4" s="370" t="str">
        <f aca="false">Input_Curves!BO1</f>
        <v>Jun</v>
      </c>
      <c r="BN4" s="370" t="str">
        <f aca="false">Input_Curves!BP1</f>
        <v>Jul</v>
      </c>
      <c r="BO4" s="370" t="str">
        <f aca="false">Input_Curves!BQ1</f>
        <v>Aug</v>
      </c>
      <c r="BP4" s="370" t="str">
        <f aca="false">Input_Curves!BR1</f>
        <v>Sep</v>
      </c>
      <c r="BQ4" s="370" t="str">
        <f aca="false">Input_Curves!BS1</f>
        <v>Oct</v>
      </c>
      <c r="BR4" s="370" t="str">
        <f aca="false">Input_Curves!BT1</f>
        <v>Nov</v>
      </c>
      <c r="BS4" s="370" t="str">
        <f aca="false">Input_Curves!BU1</f>
        <v>Dec</v>
      </c>
      <c r="BT4" s="370" t="str">
        <f aca="false">Input_Curves!BV1</f>
        <v>Jan</v>
      </c>
      <c r="BU4" s="370" t="str">
        <f aca="false">Input_Curves!BW1</f>
        <v>Feb</v>
      </c>
      <c r="BV4" s="370" t="str">
        <f aca="false">Input_Curves!BX1</f>
        <v>Mar</v>
      </c>
      <c r="BW4" s="370" t="str">
        <f aca="false">Input_Curves!BY1</f>
        <v>Apr</v>
      </c>
      <c r="BX4" s="370" t="str">
        <f aca="false">Input_Curves!BZ1</f>
        <v>May</v>
      </c>
      <c r="BY4" s="370" t="str">
        <f aca="false">Input_Curves!CA1</f>
        <v>Jun</v>
      </c>
      <c r="BZ4" s="370" t="str">
        <f aca="false">Input_Curves!CB1</f>
        <v>Jul</v>
      </c>
      <c r="CA4" s="370" t="str">
        <f aca="false">Input_Curves!CC1</f>
        <v>Aug</v>
      </c>
      <c r="CB4" s="370" t="str">
        <f aca="false">Input_Curves!CD1</f>
        <v>Sep</v>
      </c>
      <c r="CC4" s="370" t="str">
        <f aca="false">Input_Curves!CE1</f>
        <v>Oct</v>
      </c>
      <c r="CD4" s="370" t="str">
        <f aca="false">Input_Curves!CF1</f>
        <v>Nov</v>
      </c>
      <c r="CE4" s="370" t="str">
        <f aca="false">Input_Curves!CG1</f>
        <v>Dec</v>
      </c>
      <c r="CF4" s="370" t="str">
        <f aca="false">Input_Curves!CH1</f>
        <v>Jan</v>
      </c>
      <c r="CG4" s="370" t="str">
        <f aca="false">Input_Curves!CI1</f>
        <v>Feb</v>
      </c>
      <c r="CH4" s="370" t="str">
        <f aca="false">Input_Curves!CJ1</f>
        <v>Mar</v>
      </c>
      <c r="CI4" s="370" t="str">
        <f aca="false">Input_Curves!CK1</f>
        <v>Apr</v>
      </c>
      <c r="CJ4" s="370" t="str">
        <f aca="false">Input_Curves!CL1</f>
        <v>May</v>
      </c>
      <c r="CK4" s="370" t="str">
        <f aca="false">Input_Curves!CM1</f>
        <v>Jun</v>
      </c>
      <c r="CL4" s="370" t="str">
        <f aca="false">Input_Curves!CN1</f>
        <v>Jul</v>
      </c>
      <c r="CM4" s="370" t="str">
        <f aca="false">Input_Curves!CO1</f>
        <v>Aug</v>
      </c>
      <c r="CN4" s="370" t="str">
        <f aca="false">Input_Curves!CP1</f>
        <v>Sep</v>
      </c>
      <c r="CO4" s="370" t="str">
        <f aca="false">Input_Curves!CQ1</f>
        <v>Oct</v>
      </c>
      <c r="CP4" s="370" t="str">
        <f aca="false">Input_Curves!CR1</f>
        <v>Nov</v>
      </c>
      <c r="CQ4" s="370" t="str">
        <f aca="false">Input_Curves!CS1</f>
        <v>Dec</v>
      </c>
      <c r="CR4" s="370" t="str">
        <f aca="false">Input_Curves!CT1</f>
        <v>Jan</v>
      </c>
      <c r="CS4" s="370" t="str">
        <f aca="false">Input_Curves!CU1</f>
        <v>Feb</v>
      </c>
      <c r="CT4" s="370" t="str">
        <f aca="false">Input_Curves!CV1</f>
        <v>Mar</v>
      </c>
      <c r="CU4" s="370" t="str">
        <f aca="false">Input_Curves!CW1</f>
        <v>Apr</v>
      </c>
      <c r="CV4" s="370" t="str">
        <f aca="false">Input_Curves!CX1</f>
        <v>May</v>
      </c>
      <c r="CW4" s="370" t="str">
        <f aca="false">Input_Curves!CY1</f>
        <v>Jun</v>
      </c>
      <c r="CX4" s="370" t="str">
        <f aca="false">Input_Curves!CZ1</f>
        <v>Jul</v>
      </c>
      <c r="CY4" s="370" t="str">
        <f aca="false">Input_Curves!DA1</f>
        <v>Aug</v>
      </c>
      <c r="CZ4" s="370" t="str">
        <f aca="false">Input_Curves!DB1</f>
        <v>Sep</v>
      </c>
      <c r="DA4" s="370" t="str">
        <f aca="false">Input_Curves!DC1</f>
        <v>Oct</v>
      </c>
      <c r="DB4" s="370" t="str">
        <f aca="false">Input_Curves!DD1</f>
        <v>Nov</v>
      </c>
      <c r="DC4" s="370" t="str">
        <f aca="false">Input_Curves!DE1</f>
        <v>Dec</v>
      </c>
      <c r="DD4" s="370" t="str">
        <f aca="false">Input_Curves!DF1</f>
        <v>Jan</v>
      </c>
      <c r="DE4" s="370" t="str">
        <f aca="false">Input_Curves!DG1</f>
        <v>Feb</v>
      </c>
      <c r="DF4" s="370" t="str">
        <f aca="false">Input_Curves!DH1</f>
        <v>Mar</v>
      </c>
      <c r="DG4" s="370" t="str">
        <f aca="false">Input_Curves!DI1</f>
        <v>Apr</v>
      </c>
      <c r="DH4" s="370" t="str">
        <f aca="false">Input_Curves!DJ1</f>
        <v>May</v>
      </c>
      <c r="DI4" s="370" t="str">
        <f aca="false">Input_Curves!DK1</f>
        <v>Jun</v>
      </c>
      <c r="DJ4" s="370" t="str">
        <f aca="false">Input_Curves!DL1</f>
        <v>Jul</v>
      </c>
      <c r="DK4" s="370" t="str">
        <f aca="false">Input_Curves!DM1</f>
        <v>Aug</v>
      </c>
      <c r="DL4" s="370" t="str">
        <f aca="false">Input_Curves!DN1</f>
        <v>Sep</v>
      </c>
      <c r="DM4" s="370" t="str">
        <f aca="false">Input_Curves!DO1</f>
        <v>Oct</v>
      </c>
      <c r="DN4" s="370" t="str">
        <f aca="false">Input_Curves!DP1</f>
        <v>Nov</v>
      </c>
      <c r="DO4" s="370" t="str">
        <f aca="false">Input_Curves!DQ1</f>
        <v>Dec</v>
      </c>
      <c r="DP4" s="370" t="str">
        <f aca="false">Input_Curves!DR1</f>
        <v>Jan</v>
      </c>
      <c r="DQ4" s="370" t="str">
        <f aca="false">Input_Curves!DS1</f>
        <v>Feb</v>
      </c>
      <c r="DR4" s="370" t="str">
        <f aca="false">Input_Curves!DT1</f>
        <v>Mar</v>
      </c>
      <c r="DS4" s="370" t="str">
        <f aca="false">Input_Curves!DU1</f>
        <v>Apr</v>
      </c>
      <c r="DT4" s="370" t="str">
        <f aca="false">Input_Curves!DV1</f>
        <v>May</v>
      </c>
      <c r="DU4" s="370" t="str">
        <f aca="false">Input_Curves!DW1</f>
        <v>Jun</v>
      </c>
      <c r="DV4" s="370" t="str">
        <f aca="false">Input_Curves!DX1</f>
        <v>Jul</v>
      </c>
      <c r="DW4" s="370" t="str">
        <f aca="false">Input_Curves!DY1</f>
        <v>Aug</v>
      </c>
      <c r="DX4" s="370" t="str">
        <f aca="false">Input_Curves!DZ1</f>
        <v>Sep</v>
      </c>
      <c r="DY4" s="370" t="str">
        <f aca="false">Input_Curves!EA1</f>
        <v>Oct</v>
      </c>
      <c r="DZ4" s="370" t="str">
        <f aca="false">Input_Curves!EB1</f>
        <v>Nov</v>
      </c>
      <c r="EA4" s="370" t="str">
        <f aca="false">Input_Curves!EC1</f>
        <v>Dec</v>
      </c>
      <c r="EB4" s="370" t="str">
        <f aca="false">Input_Curves!ED1</f>
        <v>Jan</v>
      </c>
      <c r="EC4" s="370" t="str">
        <f aca="false">Input_Curves!EE1</f>
        <v>Feb</v>
      </c>
      <c r="ED4" s="370" t="str">
        <f aca="false">Input_Curves!EF1</f>
        <v>Mar</v>
      </c>
      <c r="EE4" s="370" t="str">
        <f aca="false">Input_Curves!EG1</f>
        <v>Apr</v>
      </c>
      <c r="EF4" s="370" t="str">
        <f aca="false">Input_Curves!EH1</f>
        <v>May</v>
      </c>
      <c r="EG4" s="370" t="str">
        <f aca="false">Input_Curves!EI1</f>
        <v>Jun</v>
      </c>
      <c r="EH4" s="370" t="str">
        <f aca="false">Input_Curves!EJ1</f>
        <v>Jul</v>
      </c>
      <c r="EI4" s="370" t="str">
        <f aca="false">Input_Curves!EK1</f>
        <v>Aug</v>
      </c>
      <c r="EJ4" s="370" t="str">
        <f aca="false">Input_Curves!EL1</f>
        <v>Sep</v>
      </c>
      <c r="EK4" s="370" t="str">
        <f aca="false">Input_Curves!EM1</f>
        <v>Oct</v>
      </c>
      <c r="EL4" s="370" t="str">
        <f aca="false">Input_Curves!EN1</f>
        <v>Nov</v>
      </c>
      <c r="EM4" s="370" t="str">
        <f aca="false">Input_Curves!EO1</f>
        <v>Dec</v>
      </c>
      <c r="EN4" s="370" t="str">
        <f aca="false">Input_Curves!EP1</f>
        <v>Jan</v>
      </c>
      <c r="EO4" s="370" t="str">
        <f aca="false">Input_Curves!EQ1</f>
        <v>Feb</v>
      </c>
      <c r="EP4" s="370" t="str">
        <f aca="false">Input_Curves!ER1</f>
        <v>Mar</v>
      </c>
      <c r="EQ4" s="370" t="str">
        <f aca="false">Input_Curves!ES1</f>
        <v>Apr</v>
      </c>
      <c r="ER4" s="370" t="str">
        <f aca="false">Input_Curves!ET1</f>
        <v>May</v>
      </c>
      <c r="ES4" s="370" t="str">
        <f aca="false">Input_Curves!EU1</f>
        <v>Jun</v>
      </c>
      <c r="ET4" s="370" t="str">
        <f aca="false">Input_Curves!EV1</f>
        <v>Jul</v>
      </c>
      <c r="EU4" s="370" t="str">
        <f aca="false">Input_Curves!EW1</f>
        <v>Aug</v>
      </c>
      <c r="EV4" s="370" t="str">
        <f aca="false">Input_Curves!EX1</f>
        <v>Sep</v>
      </c>
      <c r="EW4" s="370" t="str">
        <f aca="false">Input_Curves!EY1</f>
        <v>Oct</v>
      </c>
      <c r="EX4" s="370" t="str">
        <f aca="false">Input_Curves!EZ1</f>
        <v>Nov</v>
      </c>
      <c r="EY4" s="370" t="str">
        <f aca="false">Input_Curves!FA1</f>
        <v>Dec</v>
      </c>
      <c r="EZ4" s="370" t="str">
        <f aca="false">Input_Curves!FB1</f>
        <v>Jan</v>
      </c>
      <c r="FA4" s="370" t="str">
        <f aca="false">Input_Curves!FC1</f>
        <v>Feb</v>
      </c>
      <c r="FB4" s="370" t="str">
        <f aca="false">Input_Curves!FD1</f>
        <v>Mar</v>
      </c>
      <c r="FC4" s="370" t="str">
        <f aca="false">Input_Curves!FE1</f>
        <v>Apr</v>
      </c>
      <c r="FD4" s="370" t="str">
        <f aca="false">Input_Curves!FF1</f>
        <v>May</v>
      </c>
      <c r="FE4" s="370" t="str">
        <f aca="false">Input_Curves!FG1</f>
        <v>Jun</v>
      </c>
      <c r="FF4" s="370" t="str">
        <f aca="false">Input_Curves!FH1</f>
        <v>Jul</v>
      </c>
      <c r="FG4" s="370" t="str">
        <f aca="false">Input_Curves!FI1</f>
        <v>Aug</v>
      </c>
      <c r="FH4" s="370" t="str">
        <f aca="false">Input_Curves!FJ1</f>
        <v>Sep</v>
      </c>
      <c r="FI4" s="370" t="str">
        <f aca="false">Input_Curves!FK1</f>
        <v>Oct</v>
      </c>
      <c r="FJ4" s="370" t="str">
        <f aca="false">Input_Curves!FL1</f>
        <v>Nov</v>
      </c>
      <c r="FK4" s="370" t="str">
        <f aca="false">Input_Curves!FM1</f>
        <v>Dec</v>
      </c>
      <c r="FL4" s="370" t="str">
        <f aca="false">Input_Curves!FN1</f>
        <v>Jan</v>
      </c>
      <c r="FM4" s="370" t="str">
        <f aca="false">Input_Curves!FO1</f>
        <v>Feb</v>
      </c>
      <c r="FN4" s="370" t="str">
        <f aca="false">Input_Curves!FP1</f>
        <v>Mar</v>
      </c>
      <c r="FO4" s="370" t="str">
        <f aca="false">Input_Curves!FQ1</f>
        <v>Apr</v>
      </c>
      <c r="FP4" s="370" t="str">
        <f aca="false">Input_Curves!FR1</f>
        <v>May</v>
      </c>
      <c r="FQ4" s="370" t="str">
        <f aca="false">Input_Curves!FS1</f>
        <v>Jun</v>
      </c>
      <c r="FR4" s="370" t="str">
        <f aca="false">Input_Curves!FT1</f>
        <v>Jul</v>
      </c>
      <c r="FS4" s="370" t="str">
        <f aca="false">Input_Curves!FU1</f>
        <v>Aug</v>
      </c>
      <c r="FT4" s="370" t="str">
        <f aca="false">Input_Curves!FV1</f>
        <v>Sep</v>
      </c>
      <c r="FU4" s="370" t="str">
        <f aca="false">Input_Curves!FW1</f>
        <v>Oct</v>
      </c>
      <c r="FV4" s="370" t="str">
        <f aca="false">Input_Curves!FX1</f>
        <v>Nov</v>
      </c>
      <c r="FW4" s="370" t="str">
        <f aca="false">Input_Curves!FY1</f>
        <v>Dec</v>
      </c>
      <c r="FX4" s="370" t="str">
        <f aca="false">Input_Curves!FZ1</f>
        <v>Jan</v>
      </c>
      <c r="FY4" s="370" t="str">
        <f aca="false">Input_Curves!GA1</f>
        <v>Feb</v>
      </c>
      <c r="FZ4" s="370" t="str">
        <f aca="false">Input_Curves!GB1</f>
        <v>Mar</v>
      </c>
      <c r="GA4" s="370" t="str">
        <f aca="false">Input_Curves!GC1</f>
        <v>Apr</v>
      </c>
      <c r="GB4" s="370" t="str">
        <f aca="false">Input_Curves!GD1</f>
        <v>May</v>
      </c>
      <c r="GC4" s="370" t="str">
        <f aca="false">Input_Curves!GE1</f>
        <v>Jun</v>
      </c>
      <c r="GD4" s="370" t="str">
        <f aca="false">Input_Curves!GF1</f>
        <v>Jul</v>
      </c>
      <c r="GE4" s="370" t="str">
        <f aca="false">Input_Curves!GG1</f>
        <v>Aug</v>
      </c>
      <c r="GF4" s="370" t="str">
        <f aca="false">Input_Curves!GH1</f>
        <v>Sep</v>
      </c>
      <c r="GG4" s="370" t="str">
        <f aca="false">Input_Curves!GI1</f>
        <v>Oct</v>
      </c>
      <c r="GH4" s="370" t="str">
        <f aca="false">Input_Curves!GJ1</f>
        <v>Nov</v>
      </c>
      <c r="GI4" s="370" t="str">
        <f aca="false">Input_Curves!GK1</f>
        <v>Dec</v>
      </c>
      <c r="GJ4" s="370" t="str">
        <f aca="false">Input_Curves!GL1</f>
        <v>Jan</v>
      </c>
      <c r="GK4" s="370" t="str">
        <f aca="false">Input_Curves!GM1</f>
        <v>Feb</v>
      </c>
      <c r="GL4" s="370" t="str">
        <f aca="false">Input_Curves!GN1</f>
        <v>Mar</v>
      </c>
      <c r="GM4" s="370" t="str">
        <f aca="false">Input_Curves!GO1</f>
        <v>Apr</v>
      </c>
      <c r="GN4" s="370" t="str">
        <f aca="false">Input_Curves!GP1</f>
        <v>May</v>
      </c>
      <c r="GO4" s="370" t="str">
        <f aca="false">Input_Curves!GQ1</f>
        <v>Jun</v>
      </c>
      <c r="GP4" s="370" t="str">
        <f aca="false">Input_Curves!GR1</f>
        <v>Jul</v>
      </c>
      <c r="GQ4" s="370" t="str">
        <f aca="false">Input_Curves!GS1</f>
        <v>Aug</v>
      </c>
      <c r="GR4" s="370" t="str">
        <f aca="false">Input_Curves!GT1</f>
        <v>Sep</v>
      </c>
      <c r="GS4" s="370" t="str">
        <f aca="false">Input_Curves!GU1</f>
        <v>Oct</v>
      </c>
      <c r="GT4" s="370" t="str">
        <f aca="false">Input_Curves!GV1</f>
        <v>Nov</v>
      </c>
      <c r="GU4" s="370" t="str">
        <f aca="false">Input_Curves!GW1</f>
        <v>Dec</v>
      </c>
      <c r="GV4" s="370" t="str">
        <f aca="false">Input_Curves!GX1</f>
        <v>Jan</v>
      </c>
      <c r="GW4" s="370" t="str">
        <f aca="false">Input_Curves!GY1</f>
        <v>Feb</v>
      </c>
      <c r="GX4" s="370" t="str">
        <f aca="false">Input_Curves!GZ1</f>
        <v>Mar</v>
      </c>
      <c r="GY4" s="370" t="str">
        <f aca="false">Input_Curves!HA1</f>
        <v>Apr</v>
      </c>
      <c r="GZ4" s="370" t="str">
        <f aca="false">Input_Curves!HB1</f>
        <v>May</v>
      </c>
      <c r="HA4" s="370" t="str">
        <f aca="false">Input_Curves!HC1</f>
        <v>Jun</v>
      </c>
      <c r="HB4" s="370" t="str">
        <f aca="false">Input_Curves!HD1</f>
        <v>Jul</v>
      </c>
      <c r="HC4" s="370" t="str">
        <f aca="false">Input_Curves!HE1</f>
        <v>Aug</v>
      </c>
      <c r="HD4" s="370" t="str">
        <f aca="false">Input_Curves!HF1</f>
        <v>Sep</v>
      </c>
      <c r="HE4" s="370" t="str">
        <f aca="false">Input_Curves!HG1</f>
        <v>Oct</v>
      </c>
      <c r="HF4" s="370" t="str">
        <f aca="false">Input_Curves!HH1</f>
        <v>Nov</v>
      </c>
      <c r="HG4" s="370" t="str">
        <f aca="false">Input_Curves!HI1</f>
        <v>Dec</v>
      </c>
      <c r="HH4" s="370" t="str">
        <f aca="false">Input_Curves!HJ1</f>
        <v>Jan</v>
      </c>
      <c r="HI4" s="370" t="str">
        <f aca="false">Input_Curves!HK1</f>
        <v>Feb</v>
      </c>
      <c r="HJ4" s="370" t="str">
        <f aca="false">Input_Curves!HL1</f>
        <v>Mar</v>
      </c>
      <c r="HK4" s="370" t="str">
        <f aca="false">Input_Curves!HM1</f>
        <v>Apr</v>
      </c>
      <c r="HL4" s="370" t="str">
        <f aca="false">Input_Curves!HN1</f>
        <v>May</v>
      </c>
      <c r="HM4" s="370" t="str">
        <f aca="false">Input_Curves!HO1</f>
        <v>Jun</v>
      </c>
      <c r="HN4" s="370" t="str">
        <f aca="false">Input_Curves!HP1</f>
        <v>Jul</v>
      </c>
      <c r="HO4" s="370" t="str">
        <f aca="false">Input_Curves!HQ1</f>
        <v>Aug</v>
      </c>
      <c r="HP4" s="370" t="str">
        <f aca="false">Input_Curves!HR1</f>
        <v>Sep</v>
      </c>
      <c r="HQ4" s="370" t="str">
        <f aca="false">Input_Curves!HS1</f>
        <v>Oct</v>
      </c>
      <c r="HR4" s="370" t="str">
        <f aca="false">Input_Curves!HT1</f>
        <v>Nov</v>
      </c>
      <c r="HS4" s="370" t="str">
        <f aca="false">Input_Curves!HU1</f>
        <v>Dec</v>
      </c>
      <c r="HT4" s="370" t="str">
        <f aca="false">Input_Curves!HV1</f>
        <v>Jan</v>
      </c>
      <c r="HU4" s="370" t="str">
        <f aca="false">Input_Curves!HW1</f>
        <v>Feb</v>
      </c>
      <c r="HV4" s="370" t="str">
        <f aca="false">Input_Curves!HX1</f>
        <v>Mar</v>
      </c>
      <c r="HW4" s="370" t="str">
        <f aca="false">Input_Curves!HY1</f>
        <v>Apr</v>
      </c>
      <c r="HX4" s="370" t="str">
        <f aca="false">Input_Curves!HZ1</f>
        <v>May</v>
      </c>
      <c r="HY4" s="370" t="str">
        <f aca="false">Input_Curves!IA1</f>
        <v>Jun</v>
      </c>
      <c r="HZ4" s="370" t="str">
        <f aca="false">Input_Curves!IB1</f>
        <v>Jul</v>
      </c>
      <c r="IA4" s="370" t="str">
        <f aca="false">Input_Curves!IC1</f>
        <v>Aug</v>
      </c>
      <c r="IB4" s="370" t="str">
        <f aca="false">Input_Curves!ID1</f>
        <v>Sep</v>
      </c>
      <c r="IC4" s="370" t="str">
        <f aca="false">Input_Curves!IE1</f>
        <v>Oct</v>
      </c>
      <c r="ID4" s="370" t="str">
        <f aca="false">Input_Curves!IF1</f>
        <v>Nov</v>
      </c>
      <c r="IE4" s="370" t="str">
        <f aca="false">Input_Curves!IG1</f>
        <v>Dec</v>
      </c>
      <c r="IF4" s="370" t="str">
        <f aca="false">Input_Curves!IH1</f>
        <v>Jan</v>
      </c>
      <c r="IG4" s="370" t="str">
        <f aca="false">Input_Curves!II1</f>
        <v>Feb</v>
      </c>
      <c r="IH4" s="370" t="str">
        <f aca="false">Input_Curves!IJ1</f>
        <v>Mar</v>
      </c>
      <c r="II4" s="370" t="str">
        <f aca="false">Input_Curves!IK1</f>
        <v>Apr</v>
      </c>
      <c r="IJ4" s="370" t="str">
        <f aca="false">Input_Curves!IL1</f>
        <v>May</v>
      </c>
      <c r="IK4" s="370" t="str">
        <f aca="false">Input_Curves!IM1</f>
        <v>Jun</v>
      </c>
      <c r="IL4" s="370" t="str">
        <f aca="false">Input_Curves!IN1</f>
        <v>Jul</v>
      </c>
      <c r="IM4" s="370" t="str">
        <f aca="false">Input_Curves!IO1</f>
        <v>Aug</v>
      </c>
      <c r="IN4" s="370" t="str">
        <f aca="false">Input_Curves!IP1</f>
        <v>Sep</v>
      </c>
      <c r="IO4" s="370" t="str">
        <f aca="false">Input_Curves!IQ1</f>
        <v>Oct</v>
      </c>
      <c r="IP4" s="370" t="str">
        <f aca="false">Input_Curves!IR1</f>
        <v>Nov</v>
      </c>
      <c r="IQ4" s="370" t="str">
        <f aca="false">Input_Curves!IS1</f>
        <v>Dec</v>
      </c>
      <c r="IR4" s="370" t="str">
        <f aca="false">Input_Curves!IT1</f>
        <v>Jan</v>
      </c>
      <c r="IS4" s="370" t="str">
        <f aca="false">Input_Curves!IU1</f>
        <v>Feb</v>
      </c>
      <c r="IT4" s="370" t="str">
        <f aca="false">Input_Curves!IV1</f>
        <v>Mar</v>
      </c>
      <c r="IU4" s="370"/>
      <c r="IV4" s="370"/>
    </row>
    <row r="5" customFormat="false" ht="12.75" hidden="false" customHeight="false" outlineLevel="0" collapsed="false">
      <c r="A5" s="361"/>
      <c r="B5" s="165" t="n">
        <f aca="false">Today</f>
        <v>45926</v>
      </c>
      <c r="C5" s="165" t="n">
        <f aca="false">Input_Curves!E2</f>
        <v>36616</v>
      </c>
      <c r="D5" s="165" t="n">
        <f aca="false">Input_Curves!F2</f>
        <v>36646</v>
      </c>
      <c r="E5" s="165" t="n">
        <f aca="false">Input_Curves!G2</f>
        <v>36677</v>
      </c>
      <c r="F5" s="165" t="n">
        <f aca="false">Input_Curves!H2</f>
        <v>36707</v>
      </c>
      <c r="G5" s="165" t="n">
        <f aca="false">Input_Curves!I2</f>
        <v>36738</v>
      </c>
      <c r="H5" s="165" t="n">
        <f aca="false">Input_Curves!J2</f>
        <v>36769</v>
      </c>
      <c r="I5" s="165" t="n">
        <f aca="false">Input_Curves!K2</f>
        <v>36799</v>
      </c>
      <c r="J5" s="165" t="n">
        <f aca="false">Input_Curves!L2</f>
        <v>36830</v>
      </c>
      <c r="K5" s="165" t="n">
        <f aca="false">Input_Curves!M2</f>
        <v>36860</v>
      </c>
      <c r="L5" s="165" t="n">
        <f aca="false">Input_Curves!N2</f>
        <v>36891</v>
      </c>
      <c r="M5" s="165" t="n">
        <f aca="false">Input_Curves!O2</f>
        <v>36922</v>
      </c>
      <c r="N5" s="165" t="n">
        <f aca="false">Input_Curves!P2</f>
        <v>36950</v>
      </c>
      <c r="O5" s="165" t="n">
        <f aca="false">Input_Curves!Q2</f>
        <v>36981</v>
      </c>
      <c r="P5" s="165" t="n">
        <f aca="false">Input_Curves!R2</f>
        <v>37011</v>
      </c>
      <c r="Q5" s="165" t="n">
        <f aca="false">Input_Curves!S2</f>
        <v>37042</v>
      </c>
      <c r="R5" s="165" t="n">
        <f aca="false">Input_Curves!T2</f>
        <v>37072</v>
      </c>
      <c r="S5" s="165" t="n">
        <f aca="false">Input_Curves!U2</f>
        <v>37103</v>
      </c>
      <c r="T5" s="165" t="n">
        <f aca="false">Input_Curves!V2</f>
        <v>37134</v>
      </c>
      <c r="U5" s="165" t="n">
        <f aca="false">Input_Curves!W2</f>
        <v>37164</v>
      </c>
      <c r="V5" s="165" t="n">
        <f aca="false">Input_Curves!X2</f>
        <v>37195</v>
      </c>
      <c r="W5" s="165" t="n">
        <f aca="false">Input_Curves!Y2</f>
        <v>37225</v>
      </c>
      <c r="X5" s="165" t="n">
        <f aca="false">Input_Curves!Z2</f>
        <v>37256</v>
      </c>
      <c r="Y5" s="165" t="n">
        <f aca="false">Input_Curves!AA2</f>
        <v>37287</v>
      </c>
      <c r="Z5" s="165" t="n">
        <f aca="false">Input_Curves!AB2</f>
        <v>37315</v>
      </c>
      <c r="AA5" s="165" t="n">
        <f aca="false">Input_Curves!AC2</f>
        <v>37346</v>
      </c>
      <c r="AB5" s="165" t="n">
        <f aca="false">Input_Curves!AD2</f>
        <v>37376</v>
      </c>
      <c r="AC5" s="165" t="n">
        <f aca="false">Input_Curves!AE2</f>
        <v>37407</v>
      </c>
      <c r="AD5" s="165" t="n">
        <f aca="false">Input_Curves!AF2</f>
        <v>37437</v>
      </c>
      <c r="AE5" s="165" t="n">
        <f aca="false">Input_Curves!AG2</f>
        <v>37468</v>
      </c>
      <c r="AF5" s="165" t="n">
        <f aca="false">Input_Curves!AH2</f>
        <v>37499</v>
      </c>
      <c r="AG5" s="165" t="n">
        <f aca="false">Input_Curves!AI2</f>
        <v>37529</v>
      </c>
      <c r="AH5" s="165" t="n">
        <f aca="false">Input_Curves!AJ2</f>
        <v>37560</v>
      </c>
      <c r="AI5" s="165" t="n">
        <f aca="false">Input_Curves!AK2</f>
        <v>37590</v>
      </c>
      <c r="AJ5" s="165" t="n">
        <f aca="false">Input_Curves!AL2</f>
        <v>37621</v>
      </c>
      <c r="AK5" s="165" t="n">
        <f aca="false">Input_Curves!AM2</f>
        <v>37652</v>
      </c>
      <c r="AL5" s="165" t="n">
        <f aca="false">Input_Curves!AN2</f>
        <v>37680</v>
      </c>
      <c r="AM5" s="165" t="n">
        <f aca="false">Input_Curves!AO2</f>
        <v>37711</v>
      </c>
      <c r="AN5" s="165" t="n">
        <f aca="false">Input_Curves!AP2</f>
        <v>37741</v>
      </c>
      <c r="AO5" s="165" t="n">
        <f aca="false">Input_Curves!AQ2</f>
        <v>37772</v>
      </c>
      <c r="AP5" s="165" t="n">
        <f aca="false">Input_Curves!AR2</f>
        <v>37802</v>
      </c>
      <c r="AQ5" s="165" t="n">
        <f aca="false">Input_Curves!AS2</f>
        <v>37833</v>
      </c>
      <c r="AR5" s="165" t="n">
        <f aca="false">Input_Curves!AT2</f>
        <v>37864</v>
      </c>
      <c r="AS5" s="165" t="n">
        <f aca="false">Input_Curves!AU2</f>
        <v>37894</v>
      </c>
      <c r="AT5" s="165" t="n">
        <f aca="false">Input_Curves!AV2</f>
        <v>37925</v>
      </c>
      <c r="AU5" s="165" t="n">
        <f aca="false">Input_Curves!AW2</f>
        <v>37955</v>
      </c>
      <c r="AV5" s="165" t="n">
        <f aca="false">Input_Curves!AX2</f>
        <v>37986</v>
      </c>
      <c r="AW5" s="165" t="n">
        <f aca="false">Input_Curves!AY2</f>
        <v>38017</v>
      </c>
      <c r="AX5" s="165" t="n">
        <f aca="false">Input_Curves!AZ2</f>
        <v>38046</v>
      </c>
      <c r="AY5" s="165" t="n">
        <f aca="false">Input_Curves!BA2</f>
        <v>38077</v>
      </c>
      <c r="AZ5" s="165" t="n">
        <f aca="false">Input_Curves!BB2</f>
        <v>38107</v>
      </c>
      <c r="BA5" s="165" t="n">
        <f aca="false">Input_Curves!BC2</f>
        <v>38138</v>
      </c>
      <c r="BB5" s="165" t="n">
        <f aca="false">Input_Curves!BD2</f>
        <v>38168</v>
      </c>
      <c r="BC5" s="165" t="n">
        <f aca="false">Input_Curves!BE2</f>
        <v>38199</v>
      </c>
      <c r="BD5" s="165" t="n">
        <f aca="false">Input_Curves!BF2</f>
        <v>38230</v>
      </c>
      <c r="BE5" s="165" t="n">
        <f aca="false">Input_Curves!BG2</f>
        <v>38260</v>
      </c>
      <c r="BF5" s="165" t="n">
        <f aca="false">Input_Curves!BH2</f>
        <v>38291</v>
      </c>
      <c r="BG5" s="165" t="n">
        <f aca="false">Input_Curves!BI2</f>
        <v>38321</v>
      </c>
      <c r="BH5" s="165" t="n">
        <f aca="false">Input_Curves!BJ2</f>
        <v>38352</v>
      </c>
      <c r="BI5" s="165" t="n">
        <f aca="false">Input_Curves!BK2</f>
        <v>38383</v>
      </c>
      <c r="BJ5" s="165" t="n">
        <f aca="false">Input_Curves!BL2</f>
        <v>38411</v>
      </c>
      <c r="BK5" s="165" t="n">
        <f aca="false">Input_Curves!BM2</f>
        <v>38442</v>
      </c>
      <c r="BL5" s="165" t="n">
        <f aca="false">Input_Curves!BN2</f>
        <v>38472</v>
      </c>
      <c r="BM5" s="165" t="n">
        <f aca="false">Input_Curves!BO2</f>
        <v>38503</v>
      </c>
      <c r="BN5" s="165" t="n">
        <f aca="false">Input_Curves!BP2</f>
        <v>38533</v>
      </c>
      <c r="BO5" s="165" t="n">
        <f aca="false">Input_Curves!BQ2</f>
        <v>38564</v>
      </c>
      <c r="BP5" s="165" t="n">
        <f aca="false">Input_Curves!BR2</f>
        <v>38595</v>
      </c>
      <c r="BQ5" s="165" t="n">
        <f aca="false">Input_Curves!BS2</f>
        <v>38625</v>
      </c>
      <c r="BR5" s="165" t="n">
        <f aca="false">Input_Curves!BT2</f>
        <v>38656</v>
      </c>
      <c r="BS5" s="165" t="n">
        <f aca="false">Input_Curves!BU2</f>
        <v>38686</v>
      </c>
      <c r="BT5" s="165" t="n">
        <f aca="false">Input_Curves!BV2</f>
        <v>38717</v>
      </c>
      <c r="BU5" s="165" t="n">
        <f aca="false">Input_Curves!BW2</f>
        <v>38748</v>
      </c>
      <c r="BV5" s="165" t="n">
        <f aca="false">Input_Curves!BX2</f>
        <v>38776</v>
      </c>
      <c r="BW5" s="165" t="n">
        <f aca="false">Input_Curves!BY2</f>
        <v>38807</v>
      </c>
      <c r="BX5" s="165" t="n">
        <f aca="false">Input_Curves!BZ2</f>
        <v>38837</v>
      </c>
      <c r="BY5" s="165" t="n">
        <f aca="false">Input_Curves!CA2</f>
        <v>38868</v>
      </c>
      <c r="BZ5" s="165" t="n">
        <f aca="false">Input_Curves!CB2</f>
        <v>38898</v>
      </c>
      <c r="CA5" s="165" t="n">
        <f aca="false">Input_Curves!CC2</f>
        <v>38929</v>
      </c>
      <c r="CB5" s="165" t="n">
        <f aca="false">Input_Curves!CD2</f>
        <v>38960</v>
      </c>
      <c r="CC5" s="165" t="n">
        <f aca="false">Input_Curves!CE2</f>
        <v>38990</v>
      </c>
      <c r="CD5" s="165" t="n">
        <f aca="false">Input_Curves!CF2</f>
        <v>39021</v>
      </c>
      <c r="CE5" s="165" t="n">
        <f aca="false">Input_Curves!CG2</f>
        <v>39051</v>
      </c>
      <c r="CF5" s="165" t="n">
        <f aca="false">Input_Curves!CH2</f>
        <v>39082</v>
      </c>
      <c r="CG5" s="165" t="n">
        <f aca="false">Input_Curves!CI2</f>
        <v>39113</v>
      </c>
      <c r="CH5" s="165" t="n">
        <f aca="false">Input_Curves!CJ2</f>
        <v>39141</v>
      </c>
      <c r="CI5" s="165" t="n">
        <f aca="false">Input_Curves!CK2</f>
        <v>39172</v>
      </c>
      <c r="CJ5" s="165" t="n">
        <f aca="false">Input_Curves!CL2</f>
        <v>39202</v>
      </c>
      <c r="CK5" s="165" t="n">
        <f aca="false">Input_Curves!CM2</f>
        <v>39233</v>
      </c>
      <c r="CL5" s="165" t="n">
        <f aca="false">Input_Curves!CN2</f>
        <v>39263</v>
      </c>
      <c r="CM5" s="165" t="n">
        <f aca="false">Input_Curves!CO2</f>
        <v>39294</v>
      </c>
      <c r="CN5" s="165" t="n">
        <f aca="false">Input_Curves!CP2</f>
        <v>39325</v>
      </c>
      <c r="CO5" s="165" t="n">
        <f aca="false">Input_Curves!CQ2</f>
        <v>39355</v>
      </c>
      <c r="CP5" s="165" t="n">
        <f aca="false">Input_Curves!CR2</f>
        <v>39386</v>
      </c>
      <c r="CQ5" s="165" t="n">
        <f aca="false">Input_Curves!CS2</f>
        <v>39416</v>
      </c>
      <c r="CR5" s="165" t="n">
        <f aca="false">Input_Curves!CT2</f>
        <v>39447</v>
      </c>
      <c r="CS5" s="165" t="n">
        <f aca="false">Input_Curves!CU2</f>
        <v>39478</v>
      </c>
      <c r="CT5" s="165" t="n">
        <f aca="false">Input_Curves!CV2</f>
        <v>39507</v>
      </c>
      <c r="CU5" s="165" t="n">
        <f aca="false">Input_Curves!CW2</f>
        <v>39538</v>
      </c>
      <c r="CV5" s="165" t="n">
        <f aca="false">Input_Curves!CX2</f>
        <v>39568</v>
      </c>
      <c r="CW5" s="165" t="n">
        <f aca="false">Input_Curves!CY2</f>
        <v>39599</v>
      </c>
      <c r="CX5" s="165" t="n">
        <f aca="false">Input_Curves!CZ2</f>
        <v>39629</v>
      </c>
      <c r="CY5" s="165" t="n">
        <f aca="false">Input_Curves!DA2</f>
        <v>39660</v>
      </c>
      <c r="CZ5" s="165" t="n">
        <f aca="false">Input_Curves!DB2</f>
        <v>39691</v>
      </c>
      <c r="DA5" s="165" t="n">
        <f aca="false">Input_Curves!DC2</f>
        <v>39721</v>
      </c>
      <c r="DB5" s="165" t="n">
        <f aca="false">Input_Curves!DD2</f>
        <v>39752</v>
      </c>
      <c r="DC5" s="165" t="n">
        <f aca="false">Input_Curves!DE2</f>
        <v>39782</v>
      </c>
      <c r="DD5" s="165" t="n">
        <f aca="false">Input_Curves!DF2</f>
        <v>39813</v>
      </c>
      <c r="DE5" s="165" t="n">
        <f aca="false">Input_Curves!DG2</f>
        <v>39844</v>
      </c>
      <c r="DF5" s="165" t="n">
        <f aca="false">Input_Curves!DH2</f>
        <v>39872</v>
      </c>
      <c r="DG5" s="165" t="n">
        <f aca="false">Input_Curves!DI2</f>
        <v>39903</v>
      </c>
      <c r="DH5" s="165" t="n">
        <f aca="false">Input_Curves!DJ2</f>
        <v>39933</v>
      </c>
      <c r="DI5" s="165" t="n">
        <f aca="false">Input_Curves!DK2</f>
        <v>39964</v>
      </c>
      <c r="DJ5" s="165" t="n">
        <f aca="false">Input_Curves!DL2</f>
        <v>39994</v>
      </c>
      <c r="DK5" s="165" t="n">
        <f aca="false">Input_Curves!DM2</f>
        <v>40025</v>
      </c>
      <c r="DL5" s="165" t="n">
        <f aca="false">Input_Curves!DN2</f>
        <v>40056</v>
      </c>
      <c r="DM5" s="165" t="n">
        <f aca="false">Input_Curves!DO2</f>
        <v>40086</v>
      </c>
      <c r="DN5" s="165" t="n">
        <f aca="false">Input_Curves!DP2</f>
        <v>40117</v>
      </c>
      <c r="DO5" s="165" t="n">
        <f aca="false">Input_Curves!DQ2</f>
        <v>40147</v>
      </c>
      <c r="DP5" s="165" t="n">
        <f aca="false">Input_Curves!DR2</f>
        <v>40178</v>
      </c>
      <c r="DQ5" s="165" t="n">
        <f aca="false">Input_Curves!DS2</f>
        <v>40209</v>
      </c>
      <c r="DR5" s="165" t="n">
        <f aca="false">Input_Curves!DT2</f>
        <v>40237</v>
      </c>
      <c r="DS5" s="165" t="n">
        <f aca="false">Input_Curves!DU2</f>
        <v>40268</v>
      </c>
      <c r="DT5" s="165" t="n">
        <f aca="false">Input_Curves!DV2</f>
        <v>40298</v>
      </c>
      <c r="DU5" s="165" t="n">
        <f aca="false">Input_Curves!DW2</f>
        <v>40329</v>
      </c>
      <c r="DV5" s="165" t="n">
        <f aca="false">Input_Curves!DX2</f>
        <v>40359</v>
      </c>
      <c r="DW5" s="165" t="n">
        <f aca="false">Input_Curves!DY2</f>
        <v>40390</v>
      </c>
      <c r="DX5" s="165" t="n">
        <f aca="false">Input_Curves!DZ2</f>
        <v>40421</v>
      </c>
      <c r="DY5" s="165" t="n">
        <f aca="false">Input_Curves!EA2</f>
        <v>40451</v>
      </c>
      <c r="DZ5" s="165" t="n">
        <f aca="false">Input_Curves!EB2</f>
        <v>40482</v>
      </c>
      <c r="EA5" s="165" t="n">
        <f aca="false">Input_Curves!EC2</f>
        <v>40512</v>
      </c>
      <c r="EB5" s="165" t="n">
        <f aca="false">Input_Curves!ED2</f>
        <v>40543</v>
      </c>
      <c r="EC5" s="165" t="n">
        <f aca="false">Input_Curves!EE2</f>
        <v>40574</v>
      </c>
      <c r="ED5" s="165" t="n">
        <f aca="false">Input_Curves!EF2</f>
        <v>40602</v>
      </c>
      <c r="EE5" s="165" t="n">
        <f aca="false">Input_Curves!EG2</f>
        <v>40633</v>
      </c>
      <c r="EF5" s="165" t="n">
        <f aca="false">Input_Curves!EH2</f>
        <v>40663</v>
      </c>
      <c r="EG5" s="165" t="n">
        <f aca="false">Input_Curves!EI2</f>
        <v>40694</v>
      </c>
      <c r="EH5" s="165" t="n">
        <f aca="false">Input_Curves!EJ2</f>
        <v>40724</v>
      </c>
      <c r="EI5" s="165" t="n">
        <f aca="false">Input_Curves!EK2</f>
        <v>40755</v>
      </c>
      <c r="EJ5" s="165" t="n">
        <f aca="false">Input_Curves!EL2</f>
        <v>40786</v>
      </c>
      <c r="EK5" s="165" t="n">
        <f aca="false">Input_Curves!EM2</f>
        <v>40816</v>
      </c>
      <c r="EL5" s="165" t="n">
        <f aca="false">Input_Curves!EN2</f>
        <v>40847</v>
      </c>
      <c r="EM5" s="165" t="n">
        <f aca="false">Input_Curves!EO2</f>
        <v>40877</v>
      </c>
      <c r="EN5" s="165" t="n">
        <f aca="false">Input_Curves!EP2</f>
        <v>40908</v>
      </c>
      <c r="EO5" s="165" t="n">
        <f aca="false">Input_Curves!EQ2</f>
        <v>40939</v>
      </c>
      <c r="EP5" s="165" t="n">
        <f aca="false">Input_Curves!ER2</f>
        <v>40968</v>
      </c>
      <c r="EQ5" s="165" t="n">
        <f aca="false">Input_Curves!ES2</f>
        <v>40999</v>
      </c>
      <c r="ER5" s="165" t="n">
        <f aca="false">Input_Curves!ET2</f>
        <v>41029</v>
      </c>
      <c r="ES5" s="165" t="n">
        <f aca="false">Input_Curves!EU2</f>
        <v>41060</v>
      </c>
      <c r="ET5" s="165" t="n">
        <f aca="false">Input_Curves!EV2</f>
        <v>41090</v>
      </c>
      <c r="EU5" s="165" t="n">
        <f aca="false">Input_Curves!EW2</f>
        <v>41121</v>
      </c>
      <c r="EV5" s="165" t="n">
        <f aca="false">Input_Curves!EX2</f>
        <v>41152</v>
      </c>
      <c r="EW5" s="165" t="n">
        <f aca="false">Input_Curves!EY2</f>
        <v>41182</v>
      </c>
      <c r="EX5" s="165" t="n">
        <f aca="false">Input_Curves!EZ2</f>
        <v>41213</v>
      </c>
      <c r="EY5" s="165" t="n">
        <f aca="false">Input_Curves!FA2</f>
        <v>41243</v>
      </c>
      <c r="EZ5" s="165" t="n">
        <f aca="false">Input_Curves!FB2</f>
        <v>41274</v>
      </c>
      <c r="FA5" s="165" t="n">
        <f aca="false">Input_Curves!FC2</f>
        <v>41305</v>
      </c>
      <c r="FB5" s="165" t="n">
        <f aca="false">Input_Curves!FD2</f>
        <v>41333</v>
      </c>
      <c r="FC5" s="165" t="n">
        <f aca="false">Input_Curves!FE2</f>
        <v>41364</v>
      </c>
      <c r="FD5" s="165" t="n">
        <f aca="false">Input_Curves!FF2</f>
        <v>41394</v>
      </c>
      <c r="FE5" s="165" t="n">
        <f aca="false">Input_Curves!FG2</f>
        <v>41425</v>
      </c>
      <c r="FF5" s="165" t="n">
        <f aca="false">Input_Curves!FH2</f>
        <v>41455</v>
      </c>
      <c r="FG5" s="165" t="n">
        <f aca="false">Input_Curves!FI2</f>
        <v>41486</v>
      </c>
      <c r="FH5" s="165" t="n">
        <f aca="false">Input_Curves!FJ2</f>
        <v>41517</v>
      </c>
      <c r="FI5" s="165" t="n">
        <f aca="false">Input_Curves!FK2</f>
        <v>41547</v>
      </c>
      <c r="FJ5" s="165" t="n">
        <f aca="false">Input_Curves!FL2</f>
        <v>41578</v>
      </c>
      <c r="FK5" s="165" t="n">
        <f aca="false">Input_Curves!FM2</f>
        <v>41608</v>
      </c>
      <c r="FL5" s="165" t="n">
        <f aca="false">Input_Curves!FN2</f>
        <v>41639</v>
      </c>
      <c r="FM5" s="165" t="n">
        <f aca="false">Input_Curves!FO2</f>
        <v>41670</v>
      </c>
      <c r="FN5" s="165" t="n">
        <f aca="false">Input_Curves!FP2</f>
        <v>41698</v>
      </c>
      <c r="FO5" s="165" t="n">
        <f aca="false">Input_Curves!FQ2</f>
        <v>41729</v>
      </c>
      <c r="FP5" s="165" t="n">
        <f aca="false">Input_Curves!FR2</f>
        <v>41759</v>
      </c>
      <c r="FQ5" s="165" t="n">
        <f aca="false">Input_Curves!FS2</f>
        <v>41790</v>
      </c>
      <c r="FR5" s="165" t="n">
        <f aca="false">Input_Curves!FT2</f>
        <v>41820</v>
      </c>
      <c r="FS5" s="165" t="n">
        <f aca="false">Input_Curves!FU2</f>
        <v>41851</v>
      </c>
      <c r="FT5" s="165" t="n">
        <f aca="false">Input_Curves!FV2</f>
        <v>41882</v>
      </c>
      <c r="FU5" s="165" t="n">
        <f aca="false">Input_Curves!FW2</f>
        <v>41912</v>
      </c>
      <c r="FV5" s="165" t="n">
        <f aca="false">Input_Curves!FX2</f>
        <v>41943</v>
      </c>
      <c r="FW5" s="165" t="n">
        <f aca="false">Input_Curves!FY2</f>
        <v>41973</v>
      </c>
      <c r="FX5" s="165" t="n">
        <f aca="false">Input_Curves!FZ2</f>
        <v>42004</v>
      </c>
      <c r="FY5" s="165" t="n">
        <f aca="false">Input_Curves!GA2</f>
        <v>42035</v>
      </c>
      <c r="FZ5" s="165" t="n">
        <f aca="false">Input_Curves!GB2</f>
        <v>42063</v>
      </c>
      <c r="GA5" s="165" t="n">
        <f aca="false">Input_Curves!GC2</f>
        <v>42094</v>
      </c>
      <c r="GB5" s="165" t="n">
        <f aca="false">Input_Curves!GD2</f>
        <v>42124</v>
      </c>
      <c r="GC5" s="165" t="n">
        <f aca="false">Input_Curves!GE2</f>
        <v>42155</v>
      </c>
      <c r="GD5" s="165" t="n">
        <f aca="false">Input_Curves!GF2</f>
        <v>42185</v>
      </c>
      <c r="GE5" s="165" t="n">
        <f aca="false">Input_Curves!GG2</f>
        <v>42216</v>
      </c>
      <c r="GF5" s="165" t="n">
        <f aca="false">Input_Curves!GH2</f>
        <v>42247</v>
      </c>
      <c r="GG5" s="165" t="n">
        <f aca="false">Input_Curves!GI2</f>
        <v>42277</v>
      </c>
      <c r="GH5" s="165" t="n">
        <f aca="false">Input_Curves!GJ2</f>
        <v>42308</v>
      </c>
      <c r="GI5" s="165" t="n">
        <f aca="false">Input_Curves!GK2</f>
        <v>42338</v>
      </c>
      <c r="GJ5" s="165" t="n">
        <f aca="false">Input_Curves!GL2</f>
        <v>42369</v>
      </c>
      <c r="GK5" s="165" t="n">
        <f aca="false">Input_Curves!GM2</f>
        <v>42400</v>
      </c>
      <c r="GL5" s="165" t="n">
        <f aca="false">Input_Curves!GN2</f>
        <v>42429</v>
      </c>
      <c r="GM5" s="165" t="n">
        <f aca="false">Input_Curves!GO2</f>
        <v>42460</v>
      </c>
      <c r="GN5" s="165" t="n">
        <f aca="false">Input_Curves!GP2</f>
        <v>42490</v>
      </c>
      <c r="GO5" s="165" t="n">
        <f aca="false">Input_Curves!GQ2</f>
        <v>42521</v>
      </c>
      <c r="GP5" s="165" t="n">
        <f aca="false">Input_Curves!GR2</f>
        <v>42551</v>
      </c>
      <c r="GQ5" s="165" t="n">
        <f aca="false">Input_Curves!GS2</f>
        <v>42582</v>
      </c>
      <c r="GR5" s="165" t="n">
        <f aca="false">Input_Curves!GT2</f>
        <v>42613</v>
      </c>
      <c r="GS5" s="165" t="n">
        <f aca="false">Input_Curves!GU2</f>
        <v>42643</v>
      </c>
      <c r="GT5" s="165" t="n">
        <f aca="false">Input_Curves!GV2</f>
        <v>42674</v>
      </c>
      <c r="GU5" s="165" t="n">
        <f aca="false">Input_Curves!GW2</f>
        <v>42704</v>
      </c>
      <c r="GV5" s="165" t="n">
        <f aca="false">Input_Curves!GX2</f>
        <v>42735</v>
      </c>
      <c r="GW5" s="165" t="n">
        <f aca="false">Input_Curves!GY2</f>
        <v>42766</v>
      </c>
      <c r="GX5" s="165" t="n">
        <f aca="false">Input_Curves!GZ2</f>
        <v>42794</v>
      </c>
      <c r="GY5" s="165" t="n">
        <f aca="false">Input_Curves!HA2</f>
        <v>42825</v>
      </c>
      <c r="GZ5" s="165" t="n">
        <f aca="false">Input_Curves!HB2</f>
        <v>42855</v>
      </c>
      <c r="HA5" s="165" t="n">
        <f aca="false">Input_Curves!HC2</f>
        <v>42886</v>
      </c>
      <c r="HB5" s="165" t="n">
        <f aca="false">Input_Curves!HD2</f>
        <v>42916</v>
      </c>
      <c r="HC5" s="165" t="n">
        <f aca="false">Input_Curves!HE2</f>
        <v>42947</v>
      </c>
      <c r="HD5" s="165" t="n">
        <f aca="false">Input_Curves!HF2</f>
        <v>42978</v>
      </c>
      <c r="HE5" s="165" t="n">
        <f aca="false">Input_Curves!HG2</f>
        <v>43008</v>
      </c>
      <c r="HF5" s="165" t="n">
        <f aca="false">Input_Curves!HH2</f>
        <v>43039</v>
      </c>
      <c r="HG5" s="165" t="n">
        <f aca="false">Input_Curves!HI2</f>
        <v>43069</v>
      </c>
      <c r="HH5" s="165" t="n">
        <f aca="false">Input_Curves!HJ2</f>
        <v>43100</v>
      </c>
      <c r="HI5" s="165" t="n">
        <f aca="false">Input_Curves!HK2</f>
        <v>43131</v>
      </c>
      <c r="HJ5" s="165" t="n">
        <f aca="false">Input_Curves!HL2</f>
        <v>43159</v>
      </c>
      <c r="HK5" s="165" t="n">
        <f aca="false">Input_Curves!HM2</f>
        <v>43190</v>
      </c>
      <c r="HL5" s="165" t="n">
        <f aca="false">Input_Curves!HN2</f>
        <v>43220</v>
      </c>
      <c r="HM5" s="165" t="n">
        <f aca="false">Input_Curves!HO2</f>
        <v>43251</v>
      </c>
      <c r="HN5" s="165" t="n">
        <f aca="false">Input_Curves!HP2</f>
        <v>43281</v>
      </c>
      <c r="HO5" s="165" t="n">
        <f aca="false">Input_Curves!HQ2</f>
        <v>43312</v>
      </c>
      <c r="HP5" s="165" t="n">
        <f aca="false">Input_Curves!HR2</f>
        <v>43343</v>
      </c>
      <c r="HQ5" s="165" t="n">
        <f aca="false">Input_Curves!HS2</f>
        <v>43373</v>
      </c>
      <c r="HR5" s="165" t="n">
        <f aca="false">Input_Curves!HT2</f>
        <v>43404</v>
      </c>
      <c r="HS5" s="165" t="n">
        <f aca="false">Input_Curves!HU2</f>
        <v>43434</v>
      </c>
      <c r="HT5" s="165" t="n">
        <f aca="false">Input_Curves!HV2</f>
        <v>43465</v>
      </c>
      <c r="HU5" s="165" t="n">
        <f aca="false">Input_Curves!HW2</f>
        <v>43496</v>
      </c>
      <c r="HV5" s="165" t="n">
        <f aca="false">Input_Curves!HX2</f>
        <v>43524</v>
      </c>
      <c r="HW5" s="165" t="n">
        <f aca="false">Input_Curves!HY2</f>
        <v>43555</v>
      </c>
      <c r="HX5" s="165" t="n">
        <f aca="false">Input_Curves!HZ2</f>
        <v>43585</v>
      </c>
      <c r="HY5" s="165" t="n">
        <f aca="false">Input_Curves!IA2</f>
        <v>43616</v>
      </c>
      <c r="HZ5" s="165" t="n">
        <f aca="false">Input_Curves!IB2</f>
        <v>43646</v>
      </c>
      <c r="IA5" s="165" t="n">
        <f aca="false">Input_Curves!IC2</f>
        <v>43677</v>
      </c>
      <c r="IB5" s="165" t="n">
        <f aca="false">Input_Curves!ID2</f>
        <v>43708</v>
      </c>
      <c r="IC5" s="165" t="n">
        <f aca="false">Input_Curves!IE2</f>
        <v>43738</v>
      </c>
      <c r="ID5" s="165" t="n">
        <f aca="false">Input_Curves!IF2</f>
        <v>43769</v>
      </c>
      <c r="IE5" s="165" t="n">
        <f aca="false">Input_Curves!IG2</f>
        <v>43799</v>
      </c>
      <c r="IF5" s="165" t="n">
        <f aca="false">Input_Curves!IH2</f>
        <v>43830</v>
      </c>
      <c r="IG5" s="165" t="n">
        <f aca="false">Input_Curves!II2</f>
        <v>43861</v>
      </c>
      <c r="IH5" s="165" t="n">
        <f aca="false">Input_Curves!IJ2</f>
        <v>43890</v>
      </c>
      <c r="II5" s="165" t="n">
        <f aca="false">Input_Curves!IK2</f>
        <v>43921</v>
      </c>
      <c r="IJ5" s="165" t="n">
        <f aca="false">Input_Curves!IL2</f>
        <v>43951</v>
      </c>
      <c r="IK5" s="165" t="n">
        <f aca="false">Input_Curves!IM2</f>
        <v>43982</v>
      </c>
      <c r="IL5" s="165" t="n">
        <f aca="false">Input_Curves!IN2</f>
        <v>44012</v>
      </c>
      <c r="IM5" s="165" t="n">
        <f aca="false">Input_Curves!IO2</f>
        <v>44043</v>
      </c>
      <c r="IN5" s="165" t="n">
        <f aca="false">Input_Curves!IP2</f>
        <v>44074</v>
      </c>
      <c r="IO5" s="165" t="n">
        <f aca="false">Input_Curves!IQ2</f>
        <v>44104</v>
      </c>
      <c r="IP5" s="165" t="n">
        <f aca="false">Input_Curves!IR2</f>
        <v>44135</v>
      </c>
      <c r="IQ5" s="165" t="n">
        <f aca="false">Input_Curves!IS2</f>
        <v>44165</v>
      </c>
      <c r="IR5" s="165" t="n">
        <f aca="false">Input_Curves!IT2</f>
        <v>44196</v>
      </c>
      <c r="IS5" s="165" t="n">
        <f aca="false">Input_Curves!IU2</f>
        <v>44227</v>
      </c>
      <c r="IT5" s="165" t="n">
        <f aca="false">Input_Curves!IV2</f>
        <v>44227</v>
      </c>
      <c r="IU5" s="165"/>
      <c r="IV5" s="165"/>
      <c r="IW5" s="165"/>
    </row>
    <row r="6" customFormat="false" ht="12.75" hidden="false" customHeight="false" outlineLevel="0" collapsed="false">
      <c r="B6" s="385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383"/>
      <c r="AC6" s="383"/>
      <c r="AD6" s="383"/>
      <c r="AE6" s="383"/>
      <c r="AF6" s="383"/>
      <c r="AG6" s="383"/>
      <c r="AH6" s="383"/>
      <c r="AI6" s="383"/>
      <c r="AJ6" s="383"/>
      <c r="AK6" s="383"/>
      <c r="AL6" s="383"/>
      <c r="AM6" s="383"/>
      <c r="AN6" s="383"/>
      <c r="AO6" s="383"/>
      <c r="AP6" s="383"/>
      <c r="AQ6" s="383"/>
      <c r="AR6" s="383"/>
      <c r="AS6" s="383"/>
      <c r="AT6" s="383"/>
      <c r="AU6" s="383"/>
      <c r="AV6" s="383"/>
      <c r="AW6" s="383"/>
      <c r="AX6" s="383"/>
      <c r="AY6" s="383"/>
      <c r="AZ6" s="383"/>
      <c r="BA6" s="383"/>
      <c r="BB6" s="383"/>
      <c r="BC6" s="383"/>
      <c r="BD6" s="383"/>
      <c r="BE6" s="383"/>
      <c r="BF6" s="383"/>
      <c r="BG6" s="383"/>
      <c r="BH6" s="383"/>
      <c r="BI6" s="383"/>
      <c r="BJ6" s="383"/>
      <c r="BK6" s="383"/>
      <c r="BL6" s="383"/>
      <c r="BM6" s="383"/>
      <c r="BN6" s="383"/>
      <c r="BO6" s="383"/>
      <c r="BP6" s="383"/>
      <c r="BQ6" s="383"/>
      <c r="BR6" s="383"/>
      <c r="BS6" s="383"/>
      <c r="BT6" s="383"/>
      <c r="BU6" s="383"/>
      <c r="BV6" s="383"/>
      <c r="BW6" s="383"/>
      <c r="BX6" s="383"/>
      <c r="BY6" s="383"/>
      <c r="BZ6" s="383"/>
      <c r="CA6" s="383"/>
      <c r="CB6" s="383"/>
      <c r="CC6" s="383"/>
      <c r="CD6" s="383"/>
      <c r="CE6" s="383"/>
      <c r="CF6" s="383"/>
      <c r="CG6" s="383"/>
      <c r="CH6" s="383"/>
      <c r="CI6" s="383"/>
      <c r="CJ6" s="383"/>
      <c r="CK6" s="383"/>
      <c r="CL6" s="383"/>
      <c r="CM6" s="383"/>
      <c r="CN6" s="383"/>
      <c r="CO6" s="383"/>
      <c r="CP6" s="383"/>
      <c r="CQ6" s="383"/>
      <c r="CR6" s="383"/>
      <c r="CS6" s="383"/>
      <c r="CT6" s="383"/>
      <c r="CU6" s="383"/>
      <c r="CV6" s="383"/>
      <c r="CW6" s="383"/>
      <c r="CX6" s="383"/>
      <c r="CY6" s="383"/>
      <c r="CZ6" s="383"/>
      <c r="DA6" s="383"/>
      <c r="DB6" s="383"/>
      <c r="DC6" s="383"/>
      <c r="DD6" s="383"/>
      <c r="DE6" s="383"/>
      <c r="DF6" s="383"/>
      <c r="DG6" s="383"/>
      <c r="DH6" s="383"/>
      <c r="DI6" s="383"/>
      <c r="DJ6" s="383"/>
      <c r="DK6" s="383"/>
      <c r="DL6" s="383"/>
      <c r="DM6" s="383"/>
      <c r="DN6" s="383"/>
      <c r="DO6" s="383"/>
      <c r="DP6" s="383"/>
      <c r="DQ6" s="383"/>
      <c r="DR6" s="383"/>
      <c r="DS6" s="383"/>
      <c r="DT6" s="383"/>
      <c r="DU6" s="383"/>
      <c r="DV6" s="383"/>
      <c r="DW6" s="383"/>
      <c r="DX6" s="383"/>
      <c r="DY6" s="383"/>
      <c r="DZ6" s="383"/>
      <c r="EA6" s="383"/>
      <c r="EB6" s="383"/>
      <c r="EC6" s="383"/>
      <c r="ED6" s="383"/>
      <c r="EE6" s="383"/>
      <c r="EF6" s="383"/>
      <c r="EG6" s="383"/>
      <c r="EH6" s="383"/>
      <c r="EI6" s="383"/>
      <c r="EJ6" s="383"/>
      <c r="EK6" s="383"/>
      <c r="EL6" s="383"/>
      <c r="EM6" s="383"/>
      <c r="EN6" s="383"/>
      <c r="EO6" s="383"/>
      <c r="EP6" s="383"/>
      <c r="EQ6" s="383"/>
      <c r="ER6" s="383"/>
      <c r="ES6" s="383"/>
      <c r="ET6" s="383"/>
      <c r="EU6" s="383"/>
      <c r="EV6" s="383"/>
      <c r="EW6" s="383"/>
      <c r="EX6" s="383"/>
      <c r="EY6" s="383"/>
      <c r="EZ6" s="383"/>
      <c r="FA6" s="383"/>
      <c r="FB6" s="383"/>
      <c r="FC6" s="383"/>
      <c r="FD6" s="383"/>
      <c r="FE6" s="383"/>
      <c r="FF6" s="383"/>
      <c r="FG6" s="383"/>
      <c r="FH6" s="383"/>
      <c r="FI6" s="383"/>
      <c r="FJ6" s="383"/>
      <c r="FK6" s="383"/>
      <c r="FL6" s="383"/>
      <c r="FM6" s="383"/>
      <c r="FN6" s="383"/>
      <c r="FO6" s="383"/>
      <c r="FP6" s="383"/>
      <c r="FQ6" s="383"/>
      <c r="FR6" s="383"/>
      <c r="FS6" s="383"/>
      <c r="FT6" s="383"/>
      <c r="FU6" s="383"/>
      <c r="FV6" s="383"/>
      <c r="FW6" s="383"/>
      <c r="FX6" s="383"/>
      <c r="FY6" s="383"/>
      <c r="FZ6" s="383"/>
      <c r="GA6" s="383"/>
      <c r="GB6" s="383"/>
      <c r="GC6" s="383"/>
      <c r="GD6" s="383"/>
      <c r="GE6" s="383"/>
      <c r="GF6" s="383"/>
      <c r="GG6" s="383"/>
      <c r="GH6" s="383"/>
      <c r="GI6" s="383"/>
      <c r="GJ6" s="383"/>
      <c r="GK6" s="383"/>
      <c r="GL6" s="383"/>
      <c r="GM6" s="383"/>
      <c r="GN6" s="383"/>
      <c r="GO6" s="383"/>
      <c r="GP6" s="383"/>
      <c r="GQ6" s="383"/>
      <c r="GR6" s="383"/>
      <c r="GS6" s="383"/>
      <c r="GT6" s="383"/>
      <c r="GU6" s="383"/>
      <c r="GV6" s="383"/>
      <c r="GW6" s="383"/>
      <c r="GX6" s="383"/>
      <c r="GY6" s="383"/>
      <c r="GZ6" s="383"/>
      <c r="HA6" s="383"/>
      <c r="HB6" s="383"/>
      <c r="HC6" s="383"/>
      <c r="HD6" s="383"/>
      <c r="HE6" s="383"/>
      <c r="HF6" s="383"/>
      <c r="HG6" s="383"/>
      <c r="HH6" s="383"/>
      <c r="HI6" s="383"/>
      <c r="HJ6" s="383"/>
      <c r="HK6" s="383"/>
      <c r="HL6" s="383"/>
      <c r="HM6" s="383"/>
      <c r="HN6" s="383"/>
      <c r="HO6" s="383"/>
      <c r="HP6" s="383"/>
      <c r="HQ6" s="383"/>
      <c r="HR6" s="383"/>
      <c r="HS6" s="383"/>
      <c r="HT6" s="383"/>
      <c r="HU6" s="383"/>
      <c r="HV6" s="383"/>
      <c r="HW6" s="383"/>
      <c r="HX6" s="383"/>
      <c r="HY6" s="383"/>
      <c r="HZ6" s="383"/>
      <c r="IA6" s="383"/>
      <c r="IB6" s="383"/>
      <c r="IC6" s="383"/>
      <c r="ID6" s="383"/>
      <c r="IE6" s="383"/>
      <c r="IF6" s="383"/>
      <c r="IG6" s="383"/>
      <c r="IH6" s="383"/>
      <c r="II6" s="383"/>
      <c r="IJ6" s="383"/>
      <c r="IK6" s="383"/>
      <c r="IL6" s="383"/>
    </row>
    <row r="7" customFormat="false" ht="12.75" hidden="false" customHeight="false" outlineLevel="0" collapsed="false">
      <c r="A7" s="384" t="s">
        <v>257</v>
      </c>
      <c r="B7" s="376"/>
      <c r="C7" s="376" t="n">
        <f aca="false">C5-B5</f>
        <v>-9310</v>
      </c>
      <c r="D7" s="376" t="n">
        <f aca="false">D5-C5</f>
        <v>30</v>
      </c>
      <c r="E7" s="376" t="n">
        <f aca="false">E5-D5</f>
        <v>31</v>
      </c>
      <c r="F7" s="376" t="n">
        <f aca="false">F5-E5</f>
        <v>30</v>
      </c>
      <c r="G7" s="376" t="n">
        <f aca="false">G5-F5</f>
        <v>31</v>
      </c>
      <c r="H7" s="376" t="n">
        <f aca="false">H5-G5</f>
        <v>31</v>
      </c>
      <c r="I7" s="376" t="n">
        <f aca="false">I5-H5</f>
        <v>30</v>
      </c>
      <c r="J7" s="376" t="n">
        <f aca="false">J5-I5</f>
        <v>31</v>
      </c>
      <c r="K7" s="376" t="n">
        <f aca="false">K5-J5</f>
        <v>30</v>
      </c>
      <c r="L7" s="376" t="n">
        <f aca="false">L5-K5</f>
        <v>31</v>
      </c>
      <c r="M7" s="376" t="n">
        <f aca="false">M5-L5</f>
        <v>31</v>
      </c>
      <c r="N7" s="376" t="n">
        <f aca="false">N5-M5</f>
        <v>28</v>
      </c>
      <c r="O7" s="376" t="n">
        <f aca="false">O5-N5</f>
        <v>31</v>
      </c>
      <c r="P7" s="376" t="n">
        <f aca="false">P5-O5</f>
        <v>30</v>
      </c>
      <c r="Q7" s="376" t="n">
        <f aca="false">Q5-P5</f>
        <v>31</v>
      </c>
      <c r="R7" s="376" t="n">
        <f aca="false">R5-Q5</f>
        <v>30</v>
      </c>
      <c r="S7" s="376" t="n">
        <f aca="false">S5-R5</f>
        <v>31</v>
      </c>
      <c r="T7" s="376" t="n">
        <f aca="false">T5-S5</f>
        <v>31</v>
      </c>
      <c r="U7" s="376" t="n">
        <f aca="false">U5-T5</f>
        <v>30</v>
      </c>
      <c r="V7" s="376" t="n">
        <f aca="false">V5-U5</f>
        <v>31</v>
      </c>
      <c r="W7" s="376" t="n">
        <f aca="false">W5-V5</f>
        <v>30</v>
      </c>
      <c r="X7" s="376" t="n">
        <f aca="false">X5-W5</f>
        <v>31</v>
      </c>
      <c r="Y7" s="376" t="n">
        <f aca="false">Y5-X5</f>
        <v>31</v>
      </c>
      <c r="Z7" s="376" t="n">
        <f aca="false">Z5-Y5</f>
        <v>28</v>
      </c>
      <c r="AA7" s="376" t="n">
        <f aca="false">AA5-Z5</f>
        <v>31</v>
      </c>
      <c r="AB7" s="376" t="n">
        <f aca="false">AB5-AA5</f>
        <v>30</v>
      </c>
      <c r="AC7" s="376" t="n">
        <f aca="false">AC5-AB5</f>
        <v>31</v>
      </c>
      <c r="AD7" s="376" t="n">
        <f aca="false">AD5-AC5</f>
        <v>30</v>
      </c>
      <c r="AE7" s="376" t="n">
        <f aca="false">AE5-AD5</f>
        <v>31</v>
      </c>
      <c r="AF7" s="376" t="n">
        <f aca="false">AF5-AE5</f>
        <v>31</v>
      </c>
      <c r="AG7" s="376" t="n">
        <f aca="false">AG5-AF5</f>
        <v>30</v>
      </c>
      <c r="AH7" s="376" t="n">
        <f aca="false">AH5-AG5</f>
        <v>31</v>
      </c>
      <c r="AI7" s="376" t="n">
        <f aca="false">AI5-AH5</f>
        <v>30</v>
      </c>
      <c r="AJ7" s="376" t="n">
        <f aca="false">AJ5-AI5</f>
        <v>31</v>
      </c>
      <c r="AK7" s="376" t="n">
        <f aca="false">AK5-AJ5</f>
        <v>31</v>
      </c>
      <c r="AL7" s="376" t="n">
        <f aca="false">AL5-AK5</f>
        <v>28</v>
      </c>
      <c r="AM7" s="376" t="n">
        <f aca="false">AM5-AL5</f>
        <v>31</v>
      </c>
      <c r="AN7" s="376" t="n">
        <f aca="false">AN5-AM5</f>
        <v>30</v>
      </c>
      <c r="AO7" s="376" t="n">
        <f aca="false">AO5-AN5</f>
        <v>31</v>
      </c>
      <c r="AP7" s="376" t="n">
        <f aca="false">AP5-AO5</f>
        <v>30</v>
      </c>
      <c r="AQ7" s="376" t="n">
        <f aca="false">AQ5-AP5</f>
        <v>31</v>
      </c>
      <c r="AR7" s="376" t="n">
        <f aca="false">AR5-AQ5</f>
        <v>31</v>
      </c>
      <c r="AS7" s="376" t="n">
        <f aca="false">AS5-AR5</f>
        <v>30</v>
      </c>
      <c r="AT7" s="376" t="n">
        <f aca="false">AT5-AS5</f>
        <v>31</v>
      </c>
      <c r="AU7" s="376" t="n">
        <f aca="false">AU5-AT5</f>
        <v>30</v>
      </c>
      <c r="AV7" s="376" t="n">
        <f aca="false">AV5-AU5</f>
        <v>31</v>
      </c>
      <c r="AW7" s="376" t="n">
        <f aca="false">AW5-AV5</f>
        <v>31</v>
      </c>
      <c r="AX7" s="376" t="n">
        <f aca="false">AX5-AW5</f>
        <v>29</v>
      </c>
      <c r="AY7" s="376" t="n">
        <f aca="false">AY5-AX5</f>
        <v>31</v>
      </c>
      <c r="AZ7" s="376" t="n">
        <f aca="false">AZ5-AY5</f>
        <v>30</v>
      </c>
      <c r="BA7" s="376" t="n">
        <f aca="false">BA5-AZ5</f>
        <v>31</v>
      </c>
      <c r="BB7" s="376" t="n">
        <f aca="false">BB5-BA5</f>
        <v>30</v>
      </c>
      <c r="BC7" s="376" t="n">
        <f aca="false">BC5-BB5</f>
        <v>31</v>
      </c>
      <c r="BD7" s="376" t="n">
        <f aca="false">BD5-BC5</f>
        <v>31</v>
      </c>
      <c r="BE7" s="376" t="n">
        <f aca="false">BE5-BD5</f>
        <v>30</v>
      </c>
      <c r="BF7" s="376" t="n">
        <f aca="false">BF5-BE5</f>
        <v>31</v>
      </c>
      <c r="BG7" s="376" t="n">
        <f aca="false">BG5-BF5</f>
        <v>30</v>
      </c>
      <c r="BH7" s="376" t="n">
        <f aca="false">BH5-BG5</f>
        <v>31</v>
      </c>
      <c r="BI7" s="376" t="n">
        <f aca="false">BI5-BH5</f>
        <v>31</v>
      </c>
      <c r="BJ7" s="376" t="n">
        <f aca="false">BJ5-BI5</f>
        <v>28</v>
      </c>
      <c r="BK7" s="376" t="n">
        <f aca="false">BK5-BJ5</f>
        <v>31</v>
      </c>
      <c r="BL7" s="376" t="n">
        <f aca="false">BL5-BK5</f>
        <v>30</v>
      </c>
      <c r="BM7" s="376" t="n">
        <f aca="false">BM5-BL5</f>
        <v>31</v>
      </c>
      <c r="BN7" s="376" t="n">
        <f aca="false">BN5-BM5</f>
        <v>30</v>
      </c>
      <c r="BO7" s="376" t="n">
        <f aca="false">BO5-BN5</f>
        <v>31</v>
      </c>
      <c r="BP7" s="376" t="n">
        <f aca="false">BP5-BO5</f>
        <v>31</v>
      </c>
      <c r="BQ7" s="376" t="n">
        <f aca="false">BQ5-BP5</f>
        <v>30</v>
      </c>
      <c r="BR7" s="376" t="n">
        <f aca="false">BR5-BQ5</f>
        <v>31</v>
      </c>
      <c r="BS7" s="376" t="n">
        <f aca="false">BS5-BR5</f>
        <v>30</v>
      </c>
      <c r="BT7" s="376" t="n">
        <f aca="false">BT5-BS5</f>
        <v>31</v>
      </c>
      <c r="BU7" s="376" t="n">
        <f aca="false">BU5-BT5</f>
        <v>31</v>
      </c>
      <c r="BV7" s="376" t="n">
        <f aca="false">BV5-BU5</f>
        <v>28</v>
      </c>
      <c r="BW7" s="376" t="n">
        <f aca="false">BW5-BV5</f>
        <v>31</v>
      </c>
      <c r="BX7" s="376" t="n">
        <f aca="false">BX5-BW5</f>
        <v>30</v>
      </c>
      <c r="BY7" s="376" t="n">
        <f aca="false">BY5-BX5</f>
        <v>31</v>
      </c>
      <c r="BZ7" s="376" t="n">
        <f aca="false">BZ5-BY5</f>
        <v>30</v>
      </c>
      <c r="CA7" s="376" t="n">
        <f aca="false">CA5-BZ5</f>
        <v>31</v>
      </c>
      <c r="CB7" s="376" t="n">
        <f aca="false">CB5-CA5</f>
        <v>31</v>
      </c>
      <c r="CC7" s="376" t="n">
        <f aca="false">CC5-CB5</f>
        <v>30</v>
      </c>
      <c r="CD7" s="376" t="n">
        <f aca="false">CD5-CC5</f>
        <v>31</v>
      </c>
      <c r="CE7" s="376" t="n">
        <f aca="false">CE5-CD5</f>
        <v>30</v>
      </c>
      <c r="CF7" s="376" t="n">
        <f aca="false">CF5-CE5</f>
        <v>31</v>
      </c>
      <c r="CG7" s="376" t="n">
        <f aca="false">CG5-CF5</f>
        <v>31</v>
      </c>
      <c r="CH7" s="376" t="n">
        <f aca="false">CH5-CG5</f>
        <v>28</v>
      </c>
      <c r="CI7" s="376" t="n">
        <f aca="false">CI5-CH5</f>
        <v>31</v>
      </c>
      <c r="CJ7" s="376" t="n">
        <f aca="false">CJ5-CI5</f>
        <v>30</v>
      </c>
      <c r="CK7" s="376" t="n">
        <f aca="false">CK5-CJ5</f>
        <v>31</v>
      </c>
      <c r="CL7" s="376" t="n">
        <f aca="false">CL5-CK5</f>
        <v>30</v>
      </c>
      <c r="CM7" s="376" t="n">
        <f aca="false">CM5-CL5</f>
        <v>31</v>
      </c>
      <c r="CN7" s="376" t="n">
        <f aca="false">CN5-CM5</f>
        <v>31</v>
      </c>
      <c r="CO7" s="376" t="n">
        <f aca="false">CO5-CN5</f>
        <v>30</v>
      </c>
      <c r="CP7" s="376" t="n">
        <f aca="false">CP5-CO5</f>
        <v>31</v>
      </c>
      <c r="CQ7" s="376" t="n">
        <f aca="false">CQ5-CP5</f>
        <v>30</v>
      </c>
      <c r="CR7" s="376" t="n">
        <f aca="false">CR5-CQ5</f>
        <v>31</v>
      </c>
      <c r="CS7" s="376" t="n">
        <f aca="false">CS5-CR5</f>
        <v>31</v>
      </c>
      <c r="CT7" s="376" t="n">
        <f aca="false">CT5-CS5</f>
        <v>29</v>
      </c>
      <c r="CU7" s="376" t="n">
        <f aca="false">CU5-CT5</f>
        <v>31</v>
      </c>
      <c r="CV7" s="376" t="n">
        <f aca="false">CV5-CU5</f>
        <v>30</v>
      </c>
      <c r="CW7" s="376" t="n">
        <f aca="false">CW5-CV5</f>
        <v>31</v>
      </c>
      <c r="CX7" s="376" t="n">
        <f aca="false">CX5-CW5</f>
        <v>30</v>
      </c>
      <c r="CY7" s="376" t="n">
        <f aca="false">CY5-CX5</f>
        <v>31</v>
      </c>
      <c r="CZ7" s="376" t="n">
        <f aca="false">CZ5-CY5</f>
        <v>31</v>
      </c>
      <c r="DA7" s="376" t="n">
        <f aca="false">DA5-CZ5</f>
        <v>30</v>
      </c>
      <c r="DB7" s="376" t="n">
        <f aca="false">DB5-DA5</f>
        <v>31</v>
      </c>
      <c r="DC7" s="376" t="n">
        <f aca="false">DC5-DB5</f>
        <v>30</v>
      </c>
      <c r="DD7" s="376" t="n">
        <f aca="false">DD5-DC5</f>
        <v>31</v>
      </c>
      <c r="DE7" s="376" t="n">
        <f aca="false">DE5-DD5</f>
        <v>31</v>
      </c>
      <c r="DF7" s="376" t="n">
        <f aca="false">DF5-DE5</f>
        <v>28</v>
      </c>
      <c r="DG7" s="376" t="n">
        <f aca="false">DG5-DF5</f>
        <v>31</v>
      </c>
      <c r="DH7" s="376" t="n">
        <f aca="false">DH5-DG5</f>
        <v>30</v>
      </c>
      <c r="DI7" s="376" t="n">
        <f aca="false">DI5-DH5</f>
        <v>31</v>
      </c>
      <c r="DJ7" s="376" t="n">
        <f aca="false">DJ5-DI5</f>
        <v>30</v>
      </c>
      <c r="DK7" s="376" t="n">
        <f aca="false">DK5-DJ5</f>
        <v>31</v>
      </c>
      <c r="DL7" s="376" t="n">
        <f aca="false">DL5-DK5</f>
        <v>31</v>
      </c>
      <c r="DM7" s="376" t="n">
        <f aca="false">DM5-DL5</f>
        <v>30</v>
      </c>
      <c r="DN7" s="376" t="n">
        <f aca="false">DN5-DM5</f>
        <v>31</v>
      </c>
      <c r="DO7" s="376" t="n">
        <f aca="false">DO5-DN5</f>
        <v>30</v>
      </c>
      <c r="DP7" s="376" t="n">
        <f aca="false">DP5-DO5</f>
        <v>31</v>
      </c>
      <c r="DQ7" s="376" t="n">
        <f aca="false">DQ5-DP5</f>
        <v>31</v>
      </c>
      <c r="DR7" s="376" t="n">
        <f aca="false">DR5-DQ5</f>
        <v>28</v>
      </c>
      <c r="DS7" s="376" t="n">
        <f aca="false">DS5-DR5</f>
        <v>31</v>
      </c>
      <c r="DT7" s="376" t="n">
        <f aca="false">DT5-DS5</f>
        <v>30</v>
      </c>
      <c r="DU7" s="376" t="n">
        <f aca="false">DU5-DT5</f>
        <v>31</v>
      </c>
      <c r="DV7" s="376" t="n">
        <f aca="false">DV5-DU5</f>
        <v>30</v>
      </c>
      <c r="DW7" s="376" t="n">
        <f aca="false">DW5-DV5</f>
        <v>31</v>
      </c>
      <c r="DX7" s="376" t="n">
        <f aca="false">DX5-DW5</f>
        <v>31</v>
      </c>
      <c r="DY7" s="376" t="n">
        <f aca="false">DY5-DX5</f>
        <v>30</v>
      </c>
      <c r="DZ7" s="376" t="n">
        <f aca="false">DZ5-DY5</f>
        <v>31</v>
      </c>
      <c r="EA7" s="376" t="n">
        <f aca="false">EA5-DZ5</f>
        <v>30</v>
      </c>
      <c r="EB7" s="376" t="n">
        <f aca="false">EB5-EA5</f>
        <v>31</v>
      </c>
      <c r="EC7" s="376" t="n">
        <f aca="false">EC5-EB5</f>
        <v>31</v>
      </c>
      <c r="ED7" s="376" t="n">
        <f aca="false">ED5-EC5</f>
        <v>28</v>
      </c>
      <c r="EE7" s="376" t="n">
        <f aca="false">EE5-ED5</f>
        <v>31</v>
      </c>
      <c r="EF7" s="376" t="n">
        <f aca="false">EF5-EE5</f>
        <v>30</v>
      </c>
      <c r="EG7" s="376" t="n">
        <f aca="false">EG5-EF5</f>
        <v>31</v>
      </c>
      <c r="EH7" s="376" t="n">
        <f aca="false">EH5-EG5</f>
        <v>30</v>
      </c>
      <c r="EI7" s="376" t="n">
        <f aca="false">EI5-EH5</f>
        <v>31</v>
      </c>
      <c r="EJ7" s="376" t="n">
        <f aca="false">EJ5-EI5</f>
        <v>31</v>
      </c>
      <c r="EK7" s="376" t="n">
        <f aca="false">EK5-EJ5</f>
        <v>30</v>
      </c>
      <c r="EL7" s="376" t="n">
        <f aca="false">EL5-EK5</f>
        <v>31</v>
      </c>
      <c r="EM7" s="376" t="n">
        <f aca="false">EM5-EL5</f>
        <v>30</v>
      </c>
      <c r="EN7" s="376" t="n">
        <f aca="false">EN5-EM5</f>
        <v>31</v>
      </c>
      <c r="EO7" s="376" t="n">
        <f aca="false">EO5-EN5</f>
        <v>31</v>
      </c>
      <c r="EP7" s="376" t="n">
        <f aca="false">EP5-EO5</f>
        <v>29</v>
      </c>
      <c r="EQ7" s="376" t="n">
        <f aca="false">EQ5-EP5</f>
        <v>31</v>
      </c>
      <c r="ER7" s="376" t="n">
        <f aca="false">ER5-EQ5</f>
        <v>30</v>
      </c>
      <c r="ES7" s="376" t="n">
        <f aca="false">ES5-ER5</f>
        <v>31</v>
      </c>
      <c r="ET7" s="376" t="n">
        <f aca="false">ET5-ES5</f>
        <v>30</v>
      </c>
      <c r="EU7" s="376" t="n">
        <f aca="false">EU5-ET5</f>
        <v>31</v>
      </c>
      <c r="EV7" s="376" t="n">
        <f aca="false">EV5-EU5</f>
        <v>31</v>
      </c>
      <c r="EW7" s="376" t="n">
        <f aca="false">EW5-EV5</f>
        <v>30</v>
      </c>
      <c r="EX7" s="376" t="n">
        <f aca="false">EX5-EW5</f>
        <v>31</v>
      </c>
      <c r="EY7" s="376" t="n">
        <f aca="false">EY5-EX5</f>
        <v>30</v>
      </c>
      <c r="EZ7" s="376" t="n">
        <f aca="false">EZ5-EY5</f>
        <v>31</v>
      </c>
      <c r="FA7" s="376" t="n">
        <f aca="false">FA5-EZ5</f>
        <v>31</v>
      </c>
      <c r="FB7" s="376" t="n">
        <f aca="false">FB5-FA5</f>
        <v>28</v>
      </c>
      <c r="FC7" s="376" t="n">
        <f aca="false">FC5-FB5</f>
        <v>31</v>
      </c>
      <c r="FD7" s="376" t="n">
        <f aca="false">FD5-FC5</f>
        <v>30</v>
      </c>
      <c r="FE7" s="376" t="n">
        <f aca="false">FE5-FD5</f>
        <v>31</v>
      </c>
      <c r="FF7" s="376" t="n">
        <f aca="false">FF5-FE5</f>
        <v>30</v>
      </c>
      <c r="FG7" s="376" t="n">
        <f aca="false">FG5-FF5</f>
        <v>31</v>
      </c>
      <c r="FH7" s="376" t="n">
        <f aca="false">FH5-FG5</f>
        <v>31</v>
      </c>
      <c r="FI7" s="376" t="n">
        <f aca="false">FI5-FH5</f>
        <v>30</v>
      </c>
      <c r="FJ7" s="376" t="n">
        <f aca="false">FJ5-FI5</f>
        <v>31</v>
      </c>
      <c r="FK7" s="376" t="n">
        <f aca="false">FK5-FJ5</f>
        <v>30</v>
      </c>
      <c r="FL7" s="376" t="n">
        <f aca="false">FL5-FK5</f>
        <v>31</v>
      </c>
      <c r="FM7" s="376" t="n">
        <f aca="false">FM5-FL5</f>
        <v>31</v>
      </c>
      <c r="FN7" s="376" t="n">
        <f aca="false">FN5-FM5</f>
        <v>28</v>
      </c>
      <c r="FO7" s="376" t="n">
        <f aca="false">FO5-FN5</f>
        <v>31</v>
      </c>
      <c r="FP7" s="376" t="n">
        <f aca="false">FP5-FO5</f>
        <v>30</v>
      </c>
      <c r="FQ7" s="376" t="n">
        <f aca="false">FQ5-FP5</f>
        <v>31</v>
      </c>
      <c r="FR7" s="376" t="n">
        <f aca="false">FR5-FQ5</f>
        <v>30</v>
      </c>
      <c r="FS7" s="376" t="n">
        <f aca="false">FS5-FR5</f>
        <v>31</v>
      </c>
      <c r="FT7" s="376" t="n">
        <f aca="false">FT5-FS5</f>
        <v>31</v>
      </c>
      <c r="FU7" s="376" t="n">
        <f aca="false">FU5-FT5</f>
        <v>30</v>
      </c>
      <c r="FV7" s="376" t="n">
        <f aca="false">FV5-FU5</f>
        <v>31</v>
      </c>
      <c r="FW7" s="376" t="n">
        <f aca="false">FW5-FV5</f>
        <v>30</v>
      </c>
      <c r="FX7" s="376" t="n">
        <f aca="false">FX5-FW5</f>
        <v>31</v>
      </c>
      <c r="FY7" s="376" t="n">
        <f aca="false">FY5-FX5</f>
        <v>31</v>
      </c>
      <c r="FZ7" s="376" t="n">
        <f aca="false">FZ5-FY5</f>
        <v>28</v>
      </c>
      <c r="GA7" s="376" t="n">
        <f aca="false">GA5-FZ5</f>
        <v>31</v>
      </c>
      <c r="GB7" s="376" t="n">
        <f aca="false">GB5-GA5</f>
        <v>30</v>
      </c>
      <c r="GC7" s="376" t="n">
        <f aca="false">GC5-GB5</f>
        <v>31</v>
      </c>
      <c r="GD7" s="376" t="n">
        <f aca="false">GD5-GC5</f>
        <v>30</v>
      </c>
      <c r="GE7" s="376" t="n">
        <f aca="false">GE5-GD5</f>
        <v>31</v>
      </c>
      <c r="GF7" s="376" t="n">
        <f aca="false">GF5-GE5</f>
        <v>31</v>
      </c>
      <c r="GG7" s="376" t="n">
        <f aca="false">GG5-GF5</f>
        <v>30</v>
      </c>
      <c r="GH7" s="376" t="n">
        <f aca="false">GH5-GG5</f>
        <v>31</v>
      </c>
      <c r="GI7" s="376" t="n">
        <f aca="false">GI5-GH5</f>
        <v>30</v>
      </c>
      <c r="GJ7" s="376" t="n">
        <f aca="false">GJ5-GI5</f>
        <v>31</v>
      </c>
      <c r="GK7" s="376" t="n">
        <f aca="false">GK5-GJ5</f>
        <v>31</v>
      </c>
      <c r="GL7" s="376" t="n">
        <f aca="false">GL5-GK5</f>
        <v>29</v>
      </c>
      <c r="GM7" s="376" t="n">
        <f aca="false">GM5-GL5</f>
        <v>31</v>
      </c>
      <c r="GN7" s="376" t="n">
        <f aca="false">GN5-GM5</f>
        <v>30</v>
      </c>
      <c r="GO7" s="376" t="n">
        <f aca="false">GO5-GN5</f>
        <v>31</v>
      </c>
      <c r="GP7" s="376" t="n">
        <f aca="false">GP5-GO5</f>
        <v>30</v>
      </c>
      <c r="GQ7" s="376" t="n">
        <f aca="false">GQ5-GP5</f>
        <v>31</v>
      </c>
      <c r="GR7" s="376" t="n">
        <f aca="false">GR5-GQ5</f>
        <v>31</v>
      </c>
      <c r="GS7" s="376" t="n">
        <f aca="false">GS5-GR5</f>
        <v>30</v>
      </c>
      <c r="GT7" s="376" t="n">
        <f aca="false">GT5-GS5</f>
        <v>31</v>
      </c>
      <c r="GU7" s="376" t="n">
        <f aca="false">GU5-GT5</f>
        <v>30</v>
      </c>
      <c r="GV7" s="376" t="n">
        <f aca="false">GV5-GU5</f>
        <v>31</v>
      </c>
      <c r="GW7" s="376" t="n">
        <f aca="false">GW5-GV5</f>
        <v>31</v>
      </c>
      <c r="GX7" s="376" t="n">
        <f aca="false">GX5-GW5</f>
        <v>28</v>
      </c>
      <c r="GY7" s="376" t="n">
        <f aca="false">GY5-GX5</f>
        <v>31</v>
      </c>
      <c r="GZ7" s="376" t="n">
        <f aca="false">GZ5-GY5</f>
        <v>30</v>
      </c>
      <c r="HA7" s="376" t="n">
        <f aca="false">HA5-GZ5</f>
        <v>31</v>
      </c>
      <c r="HB7" s="376" t="n">
        <f aca="false">HB5-HA5</f>
        <v>30</v>
      </c>
      <c r="HC7" s="376" t="n">
        <f aca="false">HC5-HB5</f>
        <v>31</v>
      </c>
      <c r="HD7" s="376" t="n">
        <f aca="false">HD5-HC5</f>
        <v>31</v>
      </c>
      <c r="HE7" s="376" t="n">
        <f aca="false">HE5-HD5</f>
        <v>30</v>
      </c>
      <c r="HF7" s="376" t="n">
        <f aca="false">HF5-HE5</f>
        <v>31</v>
      </c>
      <c r="HG7" s="376" t="n">
        <f aca="false">HG5-HF5</f>
        <v>30</v>
      </c>
      <c r="HH7" s="376" t="n">
        <f aca="false">HH5-HG5</f>
        <v>31</v>
      </c>
      <c r="HI7" s="376" t="n">
        <f aca="false">HI5-HH5</f>
        <v>31</v>
      </c>
      <c r="HJ7" s="376" t="n">
        <f aca="false">HJ5-HI5</f>
        <v>28</v>
      </c>
      <c r="HK7" s="376" t="n">
        <f aca="false">HK5-HJ5</f>
        <v>31</v>
      </c>
      <c r="HL7" s="376" t="n">
        <f aca="false">HL5-HK5</f>
        <v>30</v>
      </c>
      <c r="HM7" s="376" t="n">
        <f aca="false">HM5-HL5</f>
        <v>31</v>
      </c>
      <c r="HN7" s="376" t="n">
        <f aca="false">HN5-HM5</f>
        <v>30</v>
      </c>
      <c r="HO7" s="376" t="n">
        <f aca="false">HO5-HN5</f>
        <v>31</v>
      </c>
      <c r="HP7" s="376" t="n">
        <f aca="false">HP5-HO5</f>
        <v>31</v>
      </c>
      <c r="HQ7" s="376" t="n">
        <f aca="false">HQ5-HP5</f>
        <v>30</v>
      </c>
      <c r="HR7" s="376" t="n">
        <f aca="false">HR5-HQ5</f>
        <v>31</v>
      </c>
      <c r="HS7" s="376" t="n">
        <f aca="false">HS5-HR5</f>
        <v>30</v>
      </c>
      <c r="HT7" s="376" t="n">
        <f aca="false">HT5-HS5</f>
        <v>31</v>
      </c>
      <c r="HU7" s="376" t="n">
        <f aca="false">HU5-HT5</f>
        <v>31</v>
      </c>
      <c r="HV7" s="376" t="n">
        <f aca="false">HV5-HU5</f>
        <v>28</v>
      </c>
      <c r="HW7" s="376" t="n">
        <f aca="false">HW5-HV5</f>
        <v>31</v>
      </c>
      <c r="HX7" s="376" t="n">
        <f aca="false">HX5-HW5</f>
        <v>30</v>
      </c>
      <c r="HY7" s="376" t="n">
        <f aca="false">HY5-HX5</f>
        <v>31</v>
      </c>
      <c r="HZ7" s="376" t="n">
        <f aca="false">HZ5-HY5</f>
        <v>30</v>
      </c>
      <c r="IA7" s="376" t="n">
        <f aca="false">IA5-HZ5</f>
        <v>31</v>
      </c>
      <c r="IB7" s="376" t="n">
        <f aca="false">IB5-IA5</f>
        <v>31</v>
      </c>
      <c r="IC7" s="376" t="n">
        <f aca="false">IC5-IB5</f>
        <v>30</v>
      </c>
      <c r="ID7" s="376" t="n">
        <f aca="false">ID5-IC5</f>
        <v>31</v>
      </c>
      <c r="IE7" s="376" t="n">
        <f aca="false">IE5-ID5</f>
        <v>30</v>
      </c>
      <c r="IF7" s="376" t="n">
        <f aca="false">IF5-IE5</f>
        <v>31</v>
      </c>
      <c r="IG7" s="376" t="n">
        <f aca="false">IG5-IF5</f>
        <v>31</v>
      </c>
      <c r="IH7" s="376" t="n">
        <f aca="false">IH5-IG5</f>
        <v>29</v>
      </c>
      <c r="II7" s="376" t="n">
        <f aca="false">II5-IH5</f>
        <v>31</v>
      </c>
      <c r="IJ7" s="376" t="n">
        <f aca="false">IJ5-II5</f>
        <v>30</v>
      </c>
      <c r="IK7" s="376" t="n">
        <f aca="false">IK5-IJ5</f>
        <v>31</v>
      </c>
      <c r="IL7" s="376" t="n">
        <f aca="false">IL5-IK5</f>
        <v>30</v>
      </c>
      <c r="IM7" s="376" t="n">
        <f aca="false">IM5-IL5</f>
        <v>31</v>
      </c>
      <c r="IN7" s="376" t="n">
        <f aca="false">IN5-IM5</f>
        <v>31</v>
      </c>
      <c r="IO7" s="376" t="n">
        <f aca="false">IO5-IN5</f>
        <v>30</v>
      </c>
      <c r="IP7" s="376" t="n">
        <f aca="false">IP5-IO5</f>
        <v>31</v>
      </c>
      <c r="IQ7" s="376" t="n">
        <f aca="false">IQ5-IP5</f>
        <v>30</v>
      </c>
      <c r="IR7" s="376" t="n">
        <f aca="false">IR5-IQ5</f>
        <v>31</v>
      </c>
      <c r="IS7" s="376" t="n">
        <f aca="false">IS5-IR5</f>
        <v>31</v>
      </c>
      <c r="IT7" s="376" t="n">
        <f aca="false">IT5-IS5</f>
        <v>0</v>
      </c>
      <c r="IU7" s="376"/>
      <c r="IV7" s="376"/>
      <c r="IW7" s="376"/>
    </row>
    <row r="8" customFormat="false" ht="12.75" hidden="false" customHeight="false" outlineLevel="0" collapsed="false">
      <c r="A8" s="384" t="s">
        <v>258</v>
      </c>
      <c r="B8" s="376"/>
      <c r="C8" s="376" t="n">
        <f aca="false">NETWORKDAYS(B5,C5)</f>
        <v>-6651</v>
      </c>
      <c r="D8" s="376" t="n">
        <f aca="false">NETWORKDAYS(C5,D5)</f>
        <v>21</v>
      </c>
      <c r="E8" s="376" t="n">
        <f aca="false">NETWORKDAYS(D5,E5)</f>
        <v>23</v>
      </c>
      <c r="F8" s="376" t="n">
        <f aca="false">NETWORKDAYS(E5,F5)</f>
        <v>23</v>
      </c>
      <c r="G8" s="376" t="n">
        <f aca="false">NETWORKDAYS(F5,G5)</f>
        <v>22</v>
      </c>
      <c r="H8" s="376" t="n">
        <f aca="false">NETWORKDAYS(G5,H5)</f>
        <v>24</v>
      </c>
      <c r="I8" s="376" t="n">
        <f aca="false">NETWORKDAYS(H5,I5)</f>
        <v>22</v>
      </c>
      <c r="J8" s="376" t="n">
        <f aca="false">NETWORKDAYS(I5,J5)</f>
        <v>22</v>
      </c>
      <c r="K8" s="376" t="n">
        <f aca="false">NETWORKDAYS(J5,K5)</f>
        <v>23</v>
      </c>
      <c r="L8" s="376" t="n">
        <f aca="false">NETWORKDAYS(K5,L5)</f>
        <v>22</v>
      </c>
      <c r="M8" s="376" t="n">
        <f aca="false">NETWORKDAYS(L5,M5)</f>
        <v>23</v>
      </c>
      <c r="N8" s="376" t="n">
        <f aca="false">NETWORKDAYS(M5,N5)</f>
        <v>21</v>
      </c>
      <c r="O8" s="376" t="n">
        <f aca="false">NETWORKDAYS(N5,O5)</f>
        <v>23</v>
      </c>
      <c r="P8" s="376" t="n">
        <f aca="false">NETWORKDAYS(O5,P5)</f>
        <v>21</v>
      </c>
      <c r="Q8" s="376" t="n">
        <f aca="false">NETWORKDAYS(P5,Q5)</f>
        <v>24</v>
      </c>
      <c r="R8" s="376" t="n">
        <f aca="false">NETWORKDAYS(Q5,R5)</f>
        <v>22</v>
      </c>
      <c r="S8" s="376" t="n">
        <f aca="false">NETWORKDAYS(R5,S5)</f>
        <v>22</v>
      </c>
      <c r="T8" s="376" t="n">
        <f aca="false">NETWORKDAYS(S5,T5)</f>
        <v>24</v>
      </c>
      <c r="U8" s="376" t="n">
        <f aca="false">NETWORKDAYS(T5,U5)</f>
        <v>21</v>
      </c>
      <c r="V8" s="376" t="n">
        <f aca="false">NETWORKDAYS(U5,V5)</f>
        <v>23</v>
      </c>
      <c r="W8" s="376" t="n">
        <f aca="false">NETWORKDAYS(V5,W5)</f>
        <v>23</v>
      </c>
      <c r="X8" s="376" t="n">
        <f aca="false">NETWORKDAYS(W5,X5)</f>
        <v>22</v>
      </c>
      <c r="Y8" s="376" t="n">
        <f aca="false">NETWORKDAYS(X5,Y5)</f>
        <v>24</v>
      </c>
      <c r="Z8" s="376" t="n">
        <f aca="false">NETWORKDAYS(Y5,Z5)</f>
        <v>21</v>
      </c>
      <c r="AA8" s="376" t="n">
        <f aca="false">NETWORKDAYS(Z5,AA5)</f>
        <v>22</v>
      </c>
      <c r="AB8" s="376" t="n">
        <f aca="false">NETWORKDAYS(AA5,AB5)</f>
        <v>22</v>
      </c>
      <c r="AC8" s="376" t="n">
        <f aca="false">NETWORKDAYS(AB5,AC5)</f>
        <v>24</v>
      </c>
      <c r="AD8" s="376" t="n">
        <f aca="false">NETWORKDAYS(AC5,AD5)</f>
        <v>21</v>
      </c>
      <c r="AE8" s="376" t="n">
        <f aca="false">NETWORKDAYS(AD5,AE5)</f>
        <v>23</v>
      </c>
      <c r="AF8" s="376" t="n">
        <f aca="false">NETWORKDAYS(AE5,AF5)</f>
        <v>23</v>
      </c>
      <c r="AG8" s="376" t="n">
        <f aca="false">NETWORKDAYS(AF5,AG5)</f>
        <v>21</v>
      </c>
      <c r="AH8" s="376" t="n">
        <f aca="false">NETWORKDAYS(AG5,AH5)</f>
        <v>24</v>
      </c>
      <c r="AI8" s="376" t="n">
        <f aca="false">NETWORKDAYS(AH5,AI5)</f>
        <v>22</v>
      </c>
      <c r="AJ8" s="376" t="n">
        <f aca="false">NETWORKDAYS(AI5,AJ5)</f>
        <v>22</v>
      </c>
      <c r="AK8" s="376" t="n">
        <f aca="false">NETWORKDAYS(AJ5,AK5)</f>
        <v>24</v>
      </c>
      <c r="AL8" s="376" t="n">
        <f aca="false">NETWORKDAYS(AK5,AL5)</f>
        <v>21</v>
      </c>
      <c r="AM8" s="376" t="n">
        <f aca="false">NETWORKDAYS(AL5,AM5)</f>
        <v>22</v>
      </c>
      <c r="AN8" s="376" t="n">
        <f aca="false">NETWORKDAYS(AM5,AN5)</f>
        <v>23</v>
      </c>
      <c r="AO8" s="376" t="n">
        <f aca="false">NETWORKDAYS(AN5,AO5)</f>
        <v>23</v>
      </c>
      <c r="AP8" s="376" t="n">
        <f aca="false">NETWORKDAYS(AO5,AP5)</f>
        <v>21</v>
      </c>
      <c r="AQ8" s="376" t="n">
        <f aca="false">NETWORKDAYS(AP5,AQ5)</f>
        <v>24</v>
      </c>
      <c r="AR8" s="376" t="n">
        <f aca="false">NETWORKDAYS(AQ5,AR5)</f>
        <v>22</v>
      </c>
      <c r="AS8" s="376" t="n">
        <f aca="false">NETWORKDAYS(AR5,AS5)</f>
        <v>22</v>
      </c>
      <c r="AT8" s="376" t="n">
        <f aca="false">NETWORKDAYS(AS5,AT5)</f>
        <v>24</v>
      </c>
      <c r="AU8" s="376" t="n">
        <f aca="false">NETWORKDAYS(AT5,AU5)</f>
        <v>21</v>
      </c>
      <c r="AV8" s="376" t="n">
        <f aca="false">NETWORKDAYS(AU5,AV5)</f>
        <v>23</v>
      </c>
      <c r="AW8" s="376" t="n">
        <f aca="false">NETWORKDAYS(AV5,AW5)</f>
        <v>23</v>
      </c>
      <c r="AX8" s="376" t="n">
        <f aca="false">NETWORKDAYS(AW5,AX5)</f>
        <v>20</v>
      </c>
      <c r="AY8" s="376" t="n">
        <f aca="false">NETWORKDAYS(AX5,AY5)</f>
        <v>23</v>
      </c>
      <c r="AZ8" s="376" t="n">
        <f aca="false">NETWORKDAYS(AY5,AZ5)</f>
        <v>23</v>
      </c>
      <c r="BA8" s="376" t="n">
        <f aca="false">NETWORKDAYS(AZ5,BA5)</f>
        <v>22</v>
      </c>
      <c r="BB8" s="376" t="n">
        <f aca="false">NETWORKDAYS(BA5,BB5)</f>
        <v>23</v>
      </c>
      <c r="BC8" s="376" t="n">
        <f aca="false">NETWORKDAYS(BB5,BC5)</f>
        <v>23</v>
      </c>
      <c r="BD8" s="376" t="n">
        <f aca="false">NETWORKDAYS(BC5,BD5)</f>
        <v>22</v>
      </c>
      <c r="BE8" s="376" t="n">
        <f aca="false">NETWORKDAYS(BD5,BE5)</f>
        <v>23</v>
      </c>
      <c r="BF8" s="376" t="n">
        <f aca="false">NETWORKDAYS(BE5,BF5)</f>
        <v>22</v>
      </c>
      <c r="BG8" s="376" t="n">
        <f aca="false">NETWORKDAYS(BF5,BG5)</f>
        <v>22</v>
      </c>
      <c r="BH8" s="376" t="n">
        <f aca="false">NETWORKDAYS(BG5,BH5)</f>
        <v>24</v>
      </c>
      <c r="BI8" s="376" t="n">
        <f aca="false">NETWORKDAYS(BH5,BI5)</f>
        <v>22</v>
      </c>
      <c r="BJ8" s="376" t="n">
        <f aca="false">NETWORKDAYS(BI5,BJ5)</f>
        <v>21</v>
      </c>
      <c r="BK8" s="376" t="n">
        <f aca="false">NETWORKDAYS(BJ5,BK5)</f>
        <v>24</v>
      </c>
      <c r="BL8" s="376" t="n">
        <f aca="false">NETWORKDAYS(BK5,BL5)</f>
        <v>22</v>
      </c>
      <c r="BM8" s="376" t="n">
        <f aca="false">NETWORKDAYS(BL5,BM5)</f>
        <v>22</v>
      </c>
      <c r="BN8" s="376" t="n">
        <f aca="false">NETWORKDAYS(BM5,BN5)</f>
        <v>23</v>
      </c>
      <c r="BO8" s="376" t="n">
        <f aca="false">NETWORKDAYS(BN5,BO5)</f>
        <v>22</v>
      </c>
      <c r="BP8" s="376" t="n">
        <f aca="false">NETWORKDAYS(BO5,BP5)</f>
        <v>23</v>
      </c>
      <c r="BQ8" s="376" t="n">
        <f aca="false">NETWORKDAYS(BP5,BQ5)</f>
        <v>23</v>
      </c>
      <c r="BR8" s="376" t="n">
        <f aca="false">NETWORKDAYS(BQ5,BR5)</f>
        <v>22</v>
      </c>
      <c r="BS8" s="376" t="n">
        <f aca="false">NETWORKDAYS(BR5,BS5)</f>
        <v>23</v>
      </c>
      <c r="BT8" s="376" t="n">
        <f aca="false">NETWORKDAYS(BS5,BT5)</f>
        <v>23</v>
      </c>
      <c r="BU8" s="376" t="n">
        <f aca="false">NETWORKDAYS(BT5,BU5)</f>
        <v>22</v>
      </c>
      <c r="BV8" s="376" t="n">
        <f aca="false">NETWORKDAYS(BU5,BV5)</f>
        <v>21</v>
      </c>
      <c r="BW8" s="376" t="n">
        <f aca="false">NETWORKDAYS(BV5,BW5)</f>
        <v>24</v>
      </c>
      <c r="BX8" s="376" t="n">
        <f aca="false">NETWORKDAYS(BW5,BX5)</f>
        <v>21</v>
      </c>
      <c r="BY8" s="376" t="n">
        <f aca="false">NETWORKDAYS(BX5,BY5)</f>
        <v>23</v>
      </c>
      <c r="BZ8" s="376" t="n">
        <f aca="false">NETWORKDAYS(BY5,BZ5)</f>
        <v>23</v>
      </c>
      <c r="CA8" s="376" t="n">
        <f aca="false">NETWORKDAYS(BZ5,CA5)</f>
        <v>22</v>
      </c>
      <c r="CB8" s="376" t="n">
        <f aca="false">NETWORKDAYS(CA5,CB5)</f>
        <v>24</v>
      </c>
      <c r="CC8" s="376" t="n">
        <f aca="false">NETWORKDAYS(CB5,CC5)</f>
        <v>22</v>
      </c>
      <c r="CD8" s="376" t="n">
        <f aca="false">NETWORKDAYS(CC5,CD5)</f>
        <v>22</v>
      </c>
      <c r="CE8" s="376" t="n">
        <f aca="false">NETWORKDAYS(CD5,CE5)</f>
        <v>23</v>
      </c>
      <c r="CF8" s="376" t="n">
        <f aca="false">NETWORKDAYS(CE5,CF5)</f>
        <v>22</v>
      </c>
      <c r="CG8" s="376" t="n">
        <f aca="false">NETWORKDAYS(CF5,CG5)</f>
        <v>23</v>
      </c>
      <c r="CH8" s="376" t="n">
        <f aca="false">NETWORKDAYS(CG5,CH5)</f>
        <v>21</v>
      </c>
      <c r="CI8" s="376" t="n">
        <f aca="false">NETWORKDAYS(CH5,CI5)</f>
        <v>23</v>
      </c>
      <c r="CJ8" s="376" t="n">
        <f aca="false">NETWORKDAYS(CI5,CJ5)</f>
        <v>21</v>
      </c>
      <c r="CK8" s="376" t="n">
        <f aca="false">NETWORKDAYS(CJ5,CK5)</f>
        <v>24</v>
      </c>
      <c r="CL8" s="376" t="n">
        <f aca="false">NETWORKDAYS(CK5,CL5)</f>
        <v>22</v>
      </c>
      <c r="CM8" s="376" t="n">
        <f aca="false">NETWORKDAYS(CL5,CM5)</f>
        <v>22</v>
      </c>
      <c r="CN8" s="376" t="n">
        <f aca="false">NETWORKDAYS(CM5,CN5)</f>
        <v>24</v>
      </c>
      <c r="CO8" s="376" t="n">
        <f aca="false">NETWORKDAYS(CN5,CO5)</f>
        <v>21</v>
      </c>
      <c r="CP8" s="376" t="n">
        <f aca="false">NETWORKDAYS(CO5,CP5)</f>
        <v>23</v>
      </c>
      <c r="CQ8" s="376" t="n">
        <f aca="false">NETWORKDAYS(CP5,CQ5)</f>
        <v>23</v>
      </c>
      <c r="CR8" s="376" t="n">
        <f aca="false">NETWORKDAYS(CQ5,CR5)</f>
        <v>22</v>
      </c>
      <c r="CS8" s="376" t="n">
        <f aca="false">NETWORKDAYS(CR5,CS5)</f>
        <v>24</v>
      </c>
      <c r="CT8" s="376" t="n">
        <f aca="false">NETWORKDAYS(CS5,CT5)</f>
        <v>22</v>
      </c>
      <c r="CU8" s="376" t="n">
        <f aca="false">NETWORKDAYS(CT5,CU5)</f>
        <v>22</v>
      </c>
      <c r="CV8" s="376" t="n">
        <f aca="false">NETWORKDAYS(CU5,CV5)</f>
        <v>23</v>
      </c>
      <c r="CW8" s="376" t="n">
        <f aca="false">NETWORKDAYS(CV5,CW5)</f>
        <v>23</v>
      </c>
      <c r="CX8" s="376" t="n">
        <f aca="false">NETWORKDAYS(CW5,CX5)</f>
        <v>21</v>
      </c>
      <c r="CY8" s="376" t="n">
        <f aca="false">NETWORKDAYS(CX5,CY5)</f>
        <v>24</v>
      </c>
      <c r="CZ8" s="376" t="n">
        <f aca="false">NETWORKDAYS(CY5,CZ5)</f>
        <v>22</v>
      </c>
      <c r="DA8" s="376" t="n">
        <f aca="false">NETWORKDAYS(CZ5,DA5)</f>
        <v>22</v>
      </c>
      <c r="DB8" s="376" t="n">
        <f aca="false">NETWORKDAYS(DA5,DB5)</f>
        <v>24</v>
      </c>
      <c r="DC8" s="376" t="n">
        <f aca="false">NETWORKDAYS(DB5,DC5)</f>
        <v>21</v>
      </c>
      <c r="DD8" s="376" t="n">
        <f aca="false">NETWORKDAYS(DC5,DD5)</f>
        <v>23</v>
      </c>
      <c r="DE8" s="376" t="n">
        <f aca="false">NETWORKDAYS(DD5,DE5)</f>
        <v>23</v>
      </c>
      <c r="DF8" s="376" t="n">
        <f aca="false">NETWORKDAYS(DE5,DF5)</f>
        <v>20</v>
      </c>
      <c r="DG8" s="376" t="n">
        <f aca="false">NETWORKDAYS(DF5,DG5)</f>
        <v>22</v>
      </c>
      <c r="DH8" s="376" t="n">
        <f aca="false">NETWORKDAYS(DG5,DH5)</f>
        <v>23</v>
      </c>
      <c r="DI8" s="376" t="n">
        <f aca="false">NETWORKDAYS(DH5,DI5)</f>
        <v>22</v>
      </c>
      <c r="DJ8" s="376" t="n">
        <f aca="false">NETWORKDAYS(DI5,DJ5)</f>
        <v>22</v>
      </c>
      <c r="DK8" s="376" t="n">
        <f aca="false">NETWORKDAYS(DJ5,DK5)</f>
        <v>24</v>
      </c>
      <c r="DL8" s="376" t="n">
        <f aca="false">NETWORKDAYS(DK5,DL5)</f>
        <v>22</v>
      </c>
      <c r="DM8" s="376" t="n">
        <f aca="false">NETWORKDAYS(DL5,DM5)</f>
        <v>23</v>
      </c>
      <c r="DN8" s="376" t="n">
        <f aca="false">NETWORKDAYS(DM5,DN5)</f>
        <v>23</v>
      </c>
      <c r="DO8" s="376" t="n">
        <f aca="false">NETWORKDAYS(DN5,DO5)</f>
        <v>21</v>
      </c>
      <c r="DP8" s="376" t="n">
        <f aca="false">NETWORKDAYS(DO5,DP5)</f>
        <v>24</v>
      </c>
      <c r="DQ8" s="376" t="n">
        <f aca="false">NETWORKDAYS(DP5,DQ5)</f>
        <v>22</v>
      </c>
      <c r="DR8" s="376" t="n">
        <f aca="false">NETWORKDAYS(DQ5,DR5)</f>
        <v>20</v>
      </c>
      <c r="DS8" s="376" t="n">
        <f aca="false">NETWORKDAYS(DR5,DS5)</f>
        <v>23</v>
      </c>
      <c r="DT8" s="376" t="n">
        <f aca="false">NETWORKDAYS(DS5,DT5)</f>
        <v>23</v>
      </c>
      <c r="DU8" s="376" t="n">
        <f aca="false">NETWORKDAYS(DT5,DU5)</f>
        <v>22</v>
      </c>
      <c r="DV8" s="376" t="n">
        <f aca="false">NETWORKDAYS(DU5,DV5)</f>
        <v>23</v>
      </c>
      <c r="DW8" s="376" t="n">
        <f aca="false">NETWORKDAYS(DV5,DW5)</f>
        <v>23</v>
      </c>
      <c r="DX8" s="376" t="n">
        <f aca="false">NETWORKDAYS(DW5,DX5)</f>
        <v>22</v>
      </c>
      <c r="DY8" s="376" t="n">
        <f aca="false">NETWORKDAYS(DX5,DY5)</f>
        <v>23</v>
      </c>
      <c r="DZ8" s="376" t="n">
        <f aca="false">NETWORKDAYS(DY5,DZ5)</f>
        <v>22</v>
      </c>
      <c r="EA8" s="376" t="n">
        <f aca="false">NETWORKDAYS(DZ5,EA5)</f>
        <v>22</v>
      </c>
      <c r="EB8" s="376" t="n">
        <f aca="false">NETWORKDAYS(EA5,EB5)</f>
        <v>24</v>
      </c>
      <c r="EC8" s="376" t="n">
        <f aca="false">NETWORKDAYS(EB5,EC5)</f>
        <v>22</v>
      </c>
      <c r="ED8" s="376" t="n">
        <f aca="false">NETWORKDAYS(EC5,ED5)</f>
        <v>21</v>
      </c>
      <c r="EE8" s="376" t="n">
        <f aca="false">NETWORKDAYS(ED5,EE5)</f>
        <v>24</v>
      </c>
      <c r="EF8" s="376" t="n">
        <f aca="false">NETWORKDAYS(EE5,EF5)</f>
        <v>22</v>
      </c>
      <c r="EG8" s="376" t="n">
        <f aca="false">NETWORKDAYS(EF5,EG5)</f>
        <v>22</v>
      </c>
      <c r="EH8" s="376" t="n">
        <f aca="false">NETWORKDAYS(EG5,EH5)</f>
        <v>23</v>
      </c>
      <c r="EI8" s="376" t="n">
        <f aca="false">NETWORKDAYS(EH5,EI5)</f>
        <v>22</v>
      </c>
      <c r="EJ8" s="376" t="n">
        <f aca="false">NETWORKDAYS(EI5,EJ5)</f>
        <v>23</v>
      </c>
      <c r="EK8" s="376" t="n">
        <f aca="false">NETWORKDAYS(EJ5,EK5)</f>
        <v>23</v>
      </c>
      <c r="EL8" s="376" t="n">
        <f aca="false">NETWORKDAYS(EK5,EL5)</f>
        <v>22</v>
      </c>
      <c r="EM8" s="376" t="n">
        <f aca="false">NETWORKDAYS(EL5,EM5)</f>
        <v>23</v>
      </c>
      <c r="EN8" s="376" t="n">
        <f aca="false">NETWORKDAYS(EM5,EN5)</f>
        <v>23</v>
      </c>
      <c r="EO8" s="376" t="n">
        <f aca="false">NETWORKDAYS(EN5,EO5)</f>
        <v>22</v>
      </c>
      <c r="EP8" s="376" t="n">
        <f aca="false">NETWORKDAYS(EO5,EP5)</f>
        <v>22</v>
      </c>
      <c r="EQ8" s="376" t="n">
        <f aca="false">NETWORKDAYS(EP5,EQ5)</f>
        <v>23</v>
      </c>
      <c r="ER8" s="376" t="n">
        <f aca="false">NETWORKDAYS(EQ5,ER5)</f>
        <v>21</v>
      </c>
      <c r="ES8" s="376" t="n">
        <f aca="false">NETWORKDAYS(ER5,ES5)</f>
        <v>24</v>
      </c>
      <c r="ET8" s="376" t="n">
        <f aca="false">NETWORKDAYS(ES5,ET5)</f>
        <v>22</v>
      </c>
      <c r="EU8" s="376" t="n">
        <f aca="false">NETWORKDAYS(ET5,EU5)</f>
        <v>22</v>
      </c>
      <c r="EV8" s="376" t="n">
        <f aca="false">NETWORKDAYS(EU5,EV5)</f>
        <v>24</v>
      </c>
      <c r="EW8" s="376" t="n">
        <f aca="false">NETWORKDAYS(EV5,EW5)</f>
        <v>21</v>
      </c>
      <c r="EX8" s="376" t="n">
        <f aca="false">NETWORKDAYS(EW5,EX5)</f>
        <v>23</v>
      </c>
      <c r="EY8" s="376" t="n">
        <f aca="false">NETWORKDAYS(EX5,EY5)</f>
        <v>23</v>
      </c>
      <c r="EZ8" s="376" t="n">
        <f aca="false">NETWORKDAYS(EY5,EZ5)</f>
        <v>22</v>
      </c>
      <c r="FA8" s="376" t="n">
        <f aca="false">NETWORKDAYS(EZ5,FA5)</f>
        <v>24</v>
      </c>
      <c r="FB8" s="376" t="n">
        <f aca="false">NETWORKDAYS(FA5,FB5)</f>
        <v>21</v>
      </c>
      <c r="FC8" s="376" t="n">
        <f aca="false">NETWORKDAYS(FB5,FC5)</f>
        <v>22</v>
      </c>
      <c r="FD8" s="376" t="n">
        <f aca="false">NETWORKDAYS(FC5,FD5)</f>
        <v>22</v>
      </c>
      <c r="FE8" s="376" t="n">
        <f aca="false">NETWORKDAYS(FD5,FE5)</f>
        <v>24</v>
      </c>
      <c r="FF8" s="376" t="n">
        <f aca="false">NETWORKDAYS(FE5,FF5)</f>
        <v>21</v>
      </c>
      <c r="FG8" s="376" t="n">
        <f aca="false">NETWORKDAYS(FF5,FG5)</f>
        <v>23</v>
      </c>
      <c r="FH8" s="376" t="n">
        <f aca="false">NETWORKDAYS(FG5,FH5)</f>
        <v>23</v>
      </c>
      <c r="FI8" s="376" t="n">
        <f aca="false">NETWORKDAYS(FH5,FI5)</f>
        <v>21</v>
      </c>
      <c r="FJ8" s="376" t="n">
        <f aca="false">NETWORKDAYS(FI5,FJ5)</f>
        <v>24</v>
      </c>
      <c r="FK8" s="376" t="n">
        <f aca="false">NETWORKDAYS(FJ5,FK5)</f>
        <v>22</v>
      </c>
      <c r="FL8" s="376" t="n">
        <f aca="false">NETWORKDAYS(FK5,FL5)</f>
        <v>22</v>
      </c>
      <c r="FM8" s="376" t="n">
        <f aca="false">NETWORKDAYS(FL5,FM5)</f>
        <v>24</v>
      </c>
      <c r="FN8" s="376" t="n">
        <f aca="false">NETWORKDAYS(FM5,FN5)</f>
        <v>21</v>
      </c>
      <c r="FO8" s="376" t="n">
        <f aca="false">NETWORKDAYS(FN5,FO5)</f>
        <v>22</v>
      </c>
      <c r="FP8" s="376" t="n">
        <f aca="false">NETWORKDAYS(FO5,FP5)</f>
        <v>23</v>
      </c>
      <c r="FQ8" s="376" t="n">
        <f aca="false">NETWORKDAYS(FP5,FQ5)</f>
        <v>23</v>
      </c>
      <c r="FR8" s="376" t="n">
        <f aca="false">NETWORKDAYS(FQ5,FR5)</f>
        <v>21</v>
      </c>
      <c r="FS8" s="376" t="n">
        <f aca="false">NETWORKDAYS(FR5,FS5)</f>
        <v>24</v>
      </c>
      <c r="FT8" s="376" t="n">
        <f aca="false">NETWORKDAYS(FS5,FT5)</f>
        <v>22</v>
      </c>
      <c r="FU8" s="376" t="n">
        <f aca="false">NETWORKDAYS(FT5,FU5)</f>
        <v>22</v>
      </c>
      <c r="FV8" s="376" t="n">
        <f aca="false">NETWORKDAYS(FU5,FV5)</f>
        <v>24</v>
      </c>
      <c r="FW8" s="376" t="n">
        <f aca="false">NETWORKDAYS(FV5,FW5)</f>
        <v>21</v>
      </c>
      <c r="FX8" s="376" t="n">
        <f aca="false">NETWORKDAYS(FW5,FX5)</f>
        <v>23</v>
      </c>
      <c r="FY8" s="376" t="n">
        <f aca="false">NETWORKDAYS(FX5,FY5)</f>
        <v>23</v>
      </c>
      <c r="FZ8" s="376" t="n">
        <f aca="false">NETWORKDAYS(FY5,FZ5)</f>
        <v>20</v>
      </c>
      <c r="GA8" s="376" t="n">
        <f aca="false">NETWORKDAYS(FZ5,GA5)</f>
        <v>22</v>
      </c>
      <c r="GB8" s="376" t="n">
        <f aca="false">NETWORKDAYS(GA5,GB5)</f>
        <v>23</v>
      </c>
      <c r="GC8" s="376" t="n">
        <f aca="false">NETWORKDAYS(GB5,GC5)</f>
        <v>22</v>
      </c>
      <c r="GD8" s="376" t="n">
        <f aca="false">NETWORKDAYS(GC5,GD5)</f>
        <v>22</v>
      </c>
      <c r="GE8" s="376" t="n">
        <f aca="false">NETWORKDAYS(GD5,GE5)</f>
        <v>24</v>
      </c>
      <c r="GF8" s="376" t="n">
        <f aca="false">NETWORKDAYS(GE5,GF5)</f>
        <v>22</v>
      </c>
      <c r="GG8" s="376" t="n">
        <f aca="false">NETWORKDAYS(GF5,GG5)</f>
        <v>23</v>
      </c>
      <c r="GH8" s="376" t="n">
        <f aca="false">NETWORKDAYS(GG5,GH5)</f>
        <v>23</v>
      </c>
      <c r="GI8" s="376" t="n">
        <f aca="false">NETWORKDAYS(GH5,GI5)</f>
        <v>21</v>
      </c>
      <c r="GJ8" s="376" t="n">
        <f aca="false">NETWORKDAYS(GI5,GJ5)</f>
        <v>24</v>
      </c>
      <c r="GK8" s="376" t="n">
        <f aca="false">NETWORKDAYS(GJ5,GK5)</f>
        <v>22</v>
      </c>
      <c r="GL8" s="376" t="n">
        <f aca="false">NETWORKDAYS(GK5,GL5)</f>
        <v>21</v>
      </c>
      <c r="GM8" s="376" t="n">
        <f aca="false">NETWORKDAYS(GL5,GM5)</f>
        <v>24</v>
      </c>
      <c r="GN8" s="376" t="n">
        <f aca="false">NETWORKDAYS(GM5,GN5)</f>
        <v>22</v>
      </c>
      <c r="GO8" s="376" t="n">
        <f aca="false">NETWORKDAYS(GN5,GO5)</f>
        <v>22</v>
      </c>
      <c r="GP8" s="376" t="n">
        <f aca="false">NETWORKDAYS(GO5,GP5)</f>
        <v>23</v>
      </c>
      <c r="GQ8" s="376" t="n">
        <f aca="false">NETWORKDAYS(GP5,GQ5)</f>
        <v>22</v>
      </c>
      <c r="GR8" s="376" t="n">
        <f aca="false">NETWORKDAYS(GQ5,GR5)</f>
        <v>23</v>
      </c>
      <c r="GS8" s="376" t="n">
        <f aca="false">NETWORKDAYS(GR5,GS5)</f>
        <v>23</v>
      </c>
      <c r="GT8" s="376" t="n">
        <f aca="false">NETWORKDAYS(GS5,GT5)</f>
        <v>22</v>
      </c>
      <c r="GU8" s="376" t="n">
        <f aca="false">NETWORKDAYS(GT5,GU5)</f>
        <v>23</v>
      </c>
      <c r="GV8" s="376" t="n">
        <f aca="false">NETWORKDAYS(GU5,GV5)</f>
        <v>23</v>
      </c>
      <c r="GW8" s="376" t="n">
        <f aca="false">NETWORKDAYS(GV5,GW5)</f>
        <v>22</v>
      </c>
      <c r="GX8" s="376" t="n">
        <f aca="false">NETWORKDAYS(GW5,GX5)</f>
        <v>21</v>
      </c>
      <c r="GY8" s="376" t="n">
        <f aca="false">NETWORKDAYS(GX5,GY5)</f>
        <v>24</v>
      </c>
      <c r="GZ8" s="376" t="n">
        <f aca="false">NETWORKDAYS(GY5,GZ5)</f>
        <v>21</v>
      </c>
      <c r="HA8" s="376" t="n">
        <f aca="false">NETWORKDAYS(GZ5,HA5)</f>
        <v>23</v>
      </c>
      <c r="HB8" s="376" t="n">
        <f aca="false">NETWORKDAYS(HA5,HB5)</f>
        <v>23</v>
      </c>
      <c r="HC8" s="376" t="n">
        <f aca="false">NETWORKDAYS(HB5,HC5)</f>
        <v>22</v>
      </c>
      <c r="HD8" s="376" t="n">
        <f aca="false">NETWORKDAYS(HC5,HD5)</f>
        <v>24</v>
      </c>
      <c r="HE8" s="376" t="n">
        <f aca="false">NETWORKDAYS(HD5,HE5)</f>
        <v>22</v>
      </c>
      <c r="HF8" s="376" t="n">
        <f aca="false">NETWORKDAYS(HE5,HF5)</f>
        <v>22</v>
      </c>
      <c r="HG8" s="376" t="n">
        <f aca="false">NETWORKDAYS(HF5,HG5)</f>
        <v>23</v>
      </c>
      <c r="HH8" s="376" t="n">
        <f aca="false">NETWORKDAYS(HG5,HH5)</f>
        <v>22</v>
      </c>
      <c r="HI8" s="376" t="n">
        <f aca="false">NETWORKDAYS(HH5,HI5)</f>
        <v>23</v>
      </c>
      <c r="HJ8" s="376" t="n">
        <f aca="false">NETWORKDAYS(HI5,HJ5)</f>
        <v>21</v>
      </c>
      <c r="HK8" s="376" t="n">
        <f aca="false">NETWORKDAYS(HJ5,HK5)</f>
        <v>23</v>
      </c>
      <c r="HL8" s="376" t="n">
        <f aca="false">NETWORKDAYS(HK5,HL5)</f>
        <v>21</v>
      </c>
      <c r="HM8" s="376" t="n">
        <f aca="false">NETWORKDAYS(HL5,HM5)</f>
        <v>24</v>
      </c>
      <c r="HN8" s="376" t="n">
        <f aca="false">NETWORKDAYS(HM5,HN5)</f>
        <v>22</v>
      </c>
      <c r="HO8" s="376" t="n">
        <f aca="false">NETWORKDAYS(HN5,HO5)</f>
        <v>22</v>
      </c>
      <c r="HP8" s="376" t="n">
        <f aca="false">NETWORKDAYS(HO5,HP5)</f>
        <v>24</v>
      </c>
      <c r="HQ8" s="376" t="n">
        <f aca="false">NETWORKDAYS(HP5,HQ5)</f>
        <v>21</v>
      </c>
      <c r="HR8" s="376" t="n">
        <f aca="false">NETWORKDAYS(HQ5,HR5)</f>
        <v>23</v>
      </c>
      <c r="HS8" s="376" t="n">
        <f aca="false">NETWORKDAYS(HR5,HS5)</f>
        <v>23</v>
      </c>
      <c r="HT8" s="376" t="n">
        <f aca="false">NETWORKDAYS(HS5,HT5)</f>
        <v>22</v>
      </c>
      <c r="HU8" s="376" t="n">
        <f aca="false">NETWORKDAYS(HT5,HU5)</f>
        <v>24</v>
      </c>
      <c r="HV8" s="376" t="n">
        <f aca="false">NETWORKDAYS(HU5,HV5)</f>
        <v>21</v>
      </c>
      <c r="HW8" s="376" t="n">
        <f aca="false">NETWORKDAYS(HV5,HW5)</f>
        <v>22</v>
      </c>
      <c r="HX8" s="376" t="n">
        <f aca="false">NETWORKDAYS(HW5,HX5)</f>
        <v>22</v>
      </c>
      <c r="HY8" s="376" t="n">
        <f aca="false">NETWORKDAYS(HX5,HY5)</f>
        <v>24</v>
      </c>
      <c r="HZ8" s="376" t="n">
        <f aca="false">NETWORKDAYS(HY5,HZ5)</f>
        <v>21</v>
      </c>
      <c r="IA8" s="376" t="n">
        <f aca="false">NETWORKDAYS(HZ5,IA5)</f>
        <v>23</v>
      </c>
      <c r="IB8" s="376" t="n">
        <f aca="false">NETWORKDAYS(IA5,IB5)</f>
        <v>23</v>
      </c>
      <c r="IC8" s="376" t="n">
        <f aca="false">NETWORKDAYS(IB5,IC5)</f>
        <v>21</v>
      </c>
      <c r="ID8" s="376" t="n">
        <f aca="false">NETWORKDAYS(IC5,ID5)</f>
        <v>24</v>
      </c>
      <c r="IE8" s="376" t="n">
        <f aca="false">NETWORKDAYS(ID5,IE5)</f>
        <v>22</v>
      </c>
      <c r="IF8" s="376" t="n">
        <f aca="false">NETWORKDAYS(IE5,IF5)</f>
        <v>22</v>
      </c>
      <c r="IG8" s="376" t="n">
        <f aca="false">NETWORKDAYS(IF5,IG5)</f>
        <v>24</v>
      </c>
      <c r="IH8" s="376" t="n">
        <f aca="false">NETWORKDAYS(IG5,IH5)</f>
        <v>21</v>
      </c>
      <c r="II8" s="376" t="n">
        <f aca="false">NETWORKDAYS(IH5,II5)</f>
        <v>22</v>
      </c>
      <c r="IJ8" s="376" t="n">
        <f aca="false">NETWORKDAYS(II5,IJ5)</f>
        <v>23</v>
      </c>
      <c r="IK8" s="376" t="n">
        <f aca="false">NETWORKDAYS(IJ5,IK5)</f>
        <v>22</v>
      </c>
      <c r="IL8" s="376" t="n">
        <f aca="false">NETWORKDAYS(IK5,IL5)</f>
        <v>22</v>
      </c>
      <c r="IM8" s="376" t="n">
        <f aca="false">NETWORKDAYS(IL5,IM5)</f>
        <v>24</v>
      </c>
      <c r="IN8" s="376" t="n">
        <f aca="false">NETWORKDAYS(IM5,IN5)</f>
        <v>22</v>
      </c>
      <c r="IO8" s="376" t="n">
        <f aca="false">NETWORKDAYS(IN5,IO5)</f>
        <v>23</v>
      </c>
      <c r="IP8" s="376" t="n">
        <f aca="false">NETWORKDAYS(IO5,IP5)</f>
        <v>23</v>
      </c>
      <c r="IQ8" s="376" t="n">
        <f aca="false">NETWORKDAYS(IP5,IQ5)</f>
        <v>21</v>
      </c>
      <c r="IR8" s="376" t="n">
        <f aca="false">NETWORKDAYS(IQ5,IR5)</f>
        <v>24</v>
      </c>
      <c r="IS8" s="376" t="n">
        <f aca="false">NETWORKDAYS(IR5,IS5)</f>
        <v>22</v>
      </c>
      <c r="IT8" s="376" t="n">
        <f aca="false">NETWORKDAYS(IS5,IT5)</f>
        <v>0</v>
      </c>
      <c r="IU8" s="376"/>
      <c r="IV8" s="376"/>
      <c r="IW8" s="376"/>
    </row>
    <row r="9" customFormat="false" ht="12.75" hidden="false" customHeight="false" outlineLevel="0" collapsed="false">
      <c r="A9" s="384" t="s">
        <v>259</v>
      </c>
      <c r="B9" s="376"/>
      <c r="C9" s="376" t="n">
        <f aca="false">C7-C8</f>
        <v>-2659</v>
      </c>
      <c r="D9" s="376" t="n">
        <f aca="false">D5-C5-D8</f>
        <v>9</v>
      </c>
      <c r="E9" s="376" t="n">
        <f aca="false">E5-D5-E8</f>
        <v>8</v>
      </c>
      <c r="F9" s="376" t="n">
        <f aca="false">F5-E5-F8</f>
        <v>7</v>
      </c>
      <c r="G9" s="376" t="n">
        <f aca="false">G5-F5-G8</f>
        <v>9</v>
      </c>
      <c r="H9" s="376" t="n">
        <f aca="false">H5-G5-H8</f>
        <v>7</v>
      </c>
      <c r="I9" s="376" t="n">
        <f aca="false">I5-H5-I8</f>
        <v>8</v>
      </c>
      <c r="J9" s="376" t="n">
        <f aca="false">J5-I5-J8</f>
        <v>9</v>
      </c>
      <c r="K9" s="376" t="n">
        <f aca="false">K5-J5-K8</f>
        <v>7</v>
      </c>
      <c r="L9" s="376" t="n">
        <f aca="false">L5-K5-L8</f>
        <v>9</v>
      </c>
      <c r="M9" s="376" t="n">
        <f aca="false">M5-L5-M8</f>
        <v>8</v>
      </c>
      <c r="N9" s="376" t="n">
        <f aca="false">N5-M5-N8</f>
        <v>7</v>
      </c>
      <c r="O9" s="376" t="n">
        <f aca="false">O5-N5-O8</f>
        <v>8</v>
      </c>
      <c r="P9" s="376" t="n">
        <f aca="false">P5-O5-P8</f>
        <v>9</v>
      </c>
      <c r="Q9" s="376" t="n">
        <f aca="false">Q5-P5-Q8</f>
        <v>7</v>
      </c>
      <c r="R9" s="376" t="n">
        <f aca="false">R5-Q5-R8</f>
        <v>8</v>
      </c>
      <c r="S9" s="376" t="n">
        <f aca="false">S5-R5-S8</f>
        <v>9</v>
      </c>
      <c r="T9" s="376" t="n">
        <f aca="false">T5-S5-T8</f>
        <v>7</v>
      </c>
      <c r="U9" s="376" t="n">
        <f aca="false">U5-T5-U8</f>
        <v>9</v>
      </c>
      <c r="V9" s="376" t="n">
        <f aca="false">V5-U5-V8</f>
        <v>8</v>
      </c>
      <c r="W9" s="376" t="n">
        <f aca="false">W5-V5-W8</f>
        <v>7</v>
      </c>
      <c r="X9" s="376" t="n">
        <f aca="false">X5-W5-X8</f>
        <v>9</v>
      </c>
      <c r="Y9" s="376" t="n">
        <f aca="false">Y5-X5-Y8</f>
        <v>7</v>
      </c>
      <c r="Z9" s="376" t="n">
        <f aca="false">Z5-Y5-Z8</f>
        <v>7</v>
      </c>
      <c r="AA9" s="376" t="n">
        <f aca="false">AA5-Z5-AA8</f>
        <v>9</v>
      </c>
      <c r="AB9" s="376" t="n">
        <f aca="false">AB5-AA5-AB8</f>
        <v>8</v>
      </c>
      <c r="AC9" s="376" t="n">
        <f aca="false">AC5-AB5-AC8</f>
        <v>7</v>
      </c>
      <c r="AD9" s="376" t="n">
        <f aca="false">AD5-AC5-AD8</f>
        <v>9</v>
      </c>
      <c r="AE9" s="376" t="n">
        <f aca="false">AE5-AD5-AE8</f>
        <v>8</v>
      </c>
      <c r="AF9" s="376" t="n">
        <f aca="false">AF5-AE5-AF8</f>
        <v>8</v>
      </c>
      <c r="AG9" s="376" t="n">
        <f aca="false">AG5-AF5-AG8</f>
        <v>9</v>
      </c>
      <c r="AH9" s="376" t="n">
        <f aca="false">AH5-AG5-AH8</f>
        <v>7</v>
      </c>
      <c r="AI9" s="376" t="n">
        <f aca="false">AI5-AH5-AI8</f>
        <v>8</v>
      </c>
      <c r="AJ9" s="376" t="n">
        <f aca="false">AJ5-AI5-AJ8</f>
        <v>9</v>
      </c>
      <c r="AK9" s="376" t="n">
        <f aca="false">AK5-AJ5-AK8</f>
        <v>7</v>
      </c>
      <c r="AL9" s="376" t="n">
        <f aca="false">AL5-AK5-AL8</f>
        <v>7</v>
      </c>
      <c r="AM9" s="376" t="n">
        <f aca="false">AM5-AL5-AM8</f>
        <v>9</v>
      </c>
      <c r="AN9" s="376" t="n">
        <f aca="false">AN5-AM5-AN8</f>
        <v>7</v>
      </c>
      <c r="AO9" s="376" t="n">
        <f aca="false">AO5-AN5-AO8</f>
        <v>8</v>
      </c>
      <c r="AP9" s="376" t="n">
        <f aca="false">AP5-AO5-AP8</f>
        <v>9</v>
      </c>
      <c r="AQ9" s="376" t="n">
        <f aca="false">AQ5-AP5-AQ8</f>
        <v>7</v>
      </c>
      <c r="AR9" s="376" t="n">
        <f aca="false">AR5-AQ5-AR8</f>
        <v>9</v>
      </c>
      <c r="AS9" s="376" t="n">
        <f aca="false">AS5-AR5-AS8</f>
        <v>8</v>
      </c>
      <c r="AT9" s="376" t="n">
        <f aca="false">AT5-AS5-AT8</f>
        <v>7</v>
      </c>
      <c r="AU9" s="376" t="n">
        <f aca="false">AU5-AT5-AU8</f>
        <v>9</v>
      </c>
      <c r="AV9" s="376" t="n">
        <f aca="false">AV5-AU5-AV8</f>
        <v>8</v>
      </c>
      <c r="AW9" s="376" t="n">
        <f aca="false">AW5-AV5-AW8</f>
        <v>8</v>
      </c>
      <c r="AX9" s="376" t="n">
        <f aca="false">AX5-AW5-AX8</f>
        <v>9</v>
      </c>
      <c r="AY9" s="376" t="n">
        <f aca="false">AY5-AX5-AY8</f>
        <v>8</v>
      </c>
      <c r="AZ9" s="376" t="n">
        <f aca="false">AZ5-AY5-AZ8</f>
        <v>7</v>
      </c>
      <c r="BA9" s="376" t="n">
        <f aca="false">BA5-AZ5-BA8</f>
        <v>9</v>
      </c>
      <c r="BB9" s="376" t="n">
        <f aca="false">BB5-BA5-BB8</f>
        <v>7</v>
      </c>
      <c r="BC9" s="376" t="n">
        <f aca="false">BC5-BB5-BC8</f>
        <v>8</v>
      </c>
      <c r="BD9" s="376" t="n">
        <f aca="false">BD5-BC5-BD8</f>
        <v>9</v>
      </c>
      <c r="BE9" s="376" t="n">
        <f aca="false">BE5-BD5-BE8</f>
        <v>7</v>
      </c>
      <c r="BF9" s="376" t="n">
        <f aca="false">BF5-BE5-BF8</f>
        <v>9</v>
      </c>
      <c r="BG9" s="376" t="n">
        <f aca="false">BG5-BF5-BG8</f>
        <v>8</v>
      </c>
      <c r="BH9" s="376" t="n">
        <f aca="false">BH5-BG5-BH8</f>
        <v>7</v>
      </c>
      <c r="BI9" s="376" t="n">
        <f aca="false">BI5-BH5-BI8</f>
        <v>9</v>
      </c>
      <c r="BJ9" s="376" t="n">
        <f aca="false">BJ5-BI5-BJ8</f>
        <v>7</v>
      </c>
      <c r="BK9" s="376" t="n">
        <f aca="false">BK5-BJ5-BK8</f>
        <v>7</v>
      </c>
      <c r="BL9" s="376" t="n">
        <f aca="false">BL5-BK5-BL8</f>
        <v>8</v>
      </c>
      <c r="BM9" s="376" t="n">
        <f aca="false">BM5-BL5-BM8</f>
        <v>9</v>
      </c>
      <c r="BN9" s="376" t="n">
        <f aca="false">BN5-BM5-BN8</f>
        <v>7</v>
      </c>
      <c r="BO9" s="376" t="n">
        <f aca="false">BO5-BN5-BO8</f>
        <v>9</v>
      </c>
      <c r="BP9" s="376" t="n">
        <f aca="false">BP5-BO5-BP8</f>
        <v>8</v>
      </c>
      <c r="BQ9" s="376" t="n">
        <f aca="false">BQ5-BP5-BQ8</f>
        <v>7</v>
      </c>
      <c r="BR9" s="376" t="n">
        <f aca="false">BR5-BQ5-BR8</f>
        <v>9</v>
      </c>
      <c r="BS9" s="376" t="n">
        <f aca="false">BS5-BR5-BS8</f>
        <v>7</v>
      </c>
      <c r="BT9" s="376" t="n">
        <f aca="false">BT5-BS5-BT8</f>
        <v>8</v>
      </c>
      <c r="BU9" s="376" t="n">
        <f aca="false">BU5-BT5-BU8</f>
        <v>9</v>
      </c>
      <c r="BV9" s="376" t="n">
        <f aca="false">BV5-BU5-BV8</f>
        <v>7</v>
      </c>
      <c r="BW9" s="376" t="n">
        <f aca="false">BW5-BV5-BW8</f>
        <v>7</v>
      </c>
      <c r="BX9" s="376" t="n">
        <f aca="false">BX5-BW5-BX8</f>
        <v>9</v>
      </c>
      <c r="BY9" s="376" t="n">
        <f aca="false">BY5-BX5-BY8</f>
        <v>8</v>
      </c>
      <c r="BZ9" s="376" t="n">
        <f aca="false">BZ5-BY5-BZ8</f>
        <v>7</v>
      </c>
      <c r="CA9" s="376" t="n">
        <f aca="false">CA5-BZ5-CA8</f>
        <v>9</v>
      </c>
      <c r="CB9" s="376" t="n">
        <f aca="false">CB5-CA5-CB8</f>
        <v>7</v>
      </c>
      <c r="CC9" s="376" t="n">
        <f aca="false">CC5-CB5-CC8</f>
        <v>8</v>
      </c>
      <c r="CD9" s="376" t="n">
        <f aca="false">CD5-CC5-CD8</f>
        <v>9</v>
      </c>
      <c r="CE9" s="376" t="n">
        <f aca="false">CE5-CD5-CE8</f>
        <v>7</v>
      </c>
      <c r="CF9" s="376" t="n">
        <f aca="false">CF5-CE5-CF8</f>
        <v>9</v>
      </c>
      <c r="CG9" s="376" t="n">
        <f aca="false">CG5-CF5-CG8</f>
        <v>8</v>
      </c>
      <c r="CH9" s="376" t="n">
        <f aca="false">CH5-CG5-CH8</f>
        <v>7</v>
      </c>
      <c r="CI9" s="376" t="n">
        <f aca="false">CI5-CH5-CI8</f>
        <v>8</v>
      </c>
      <c r="CJ9" s="376" t="n">
        <f aca="false">CJ5-CI5-CJ8</f>
        <v>9</v>
      </c>
      <c r="CK9" s="376" t="n">
        <f aca="false">CK5-CJ5-CK8</f>
        <v>7</v>
      </c>
      <c r="CL9" s="376" t="n">
        <f aca="false">CL5-CK5-CL8</f>
        <v>8</v>
      </c>
      <c r="CM9" s="376" t="n">
        <f aca="false">CM5-CL5-CM8</f>
        <v>9</v>
      </c>
      <c r="CN9" s="376" t="n">
        <f aca="false">CN5-CM5-CN8</f>
        <v>7</v>
      </c>
      <c r="CO9" s="376" t="n">
        <f aca="false">CO5-CN5-CO8</f>
        <v>9</v>
      </c>
      <c r="CP9" s="376" t="n">
        <f aca="false">CP5-CO5-CP8</f>
        <v>8</v>
      </c>
      <c r="CQ9" s="376" t="n">
        <f aca="false">CQ5-CP5-CQ8</f>
        <v>7</v>
      </c>
      <c r="CR9" s="376" t="n">
        <f aca="false">CR5-CQ5-CR8</f>
        <v>9</v>
      </c>
      <c r="CS9" s="376" t="n">
        <f aca="false">CS5-CR5-CS8</f>
        <v>7</v>
      </c>
      <c r="CT9" s="376" t="n">
        <f aca="false">CT5-CS5-CT8</f>
        <v>7</v>
      </c>
      <c r="CU9" s="376" t="n">
        <f aca="false">CU5-CT5-CU8</f>
        <v>9</v>
      </c>
      <c r="CV9" s="376" t="n">
        <f aca="false">CV5-CU5-CV8</f>
        <v>7</v>
      </c>
      <c r="CW9" s="376" t="n">
        <f aca="false">CW5-CV5-CW8</f>
        <v>8</v>
      </c>
      <c r="CX9" s="376" t="n">
        <f aca="false">CX5-CW5-CX8</f>
        <v>9</v>
      </c>
      <c r="CY9" s="376" t="n">
        <f aca="false">CY5-CX5-CY8</f>
        <v>7</v>
      </c>
      <c r="CZ9" s="376" t="n">
        <f aca="false">CZ5-CY5-CZ8</f>
        <v>9</v>
      </c>
      <c r="DA9" s="376" t="n">
        <f aca="false">DA5-CZ5-DA8</f>
        <v>8</v>
      </c>
      <c r="DB9" s="376" t="n">
        <f aca="false">DB5-DA5-DB8</f>
        <v>7</v>
      </c>
      <c r="DC9" s="376" t="n">
        <f aca="false">DC5-DB5-DC8</f>
        <v>9</v>
      </c>
      <c r="DD9" s="376" t="n">
        <f aca="false">DD5-DC5-DD8</f>
        <v>8</v>
      </c>
      <c r="DE9" s="376" t="n">
        <f aca="false">DE5-DD5-DE8</f>
        <v>8</v>
      </c>
      <c r="DF9" s="376" t="n">
        <f aca="false">DF5-DE5-DF8</f>
        <v>8</v>
      </c>
      <c r="DG9" s="376" t="n">
        <f aca="false">DG5-DF5-DG8</f>
        <v>9</v>
      </c>
      <c r="DH9" s="376" t="n">
        <f aca="false">DH5-DG5-DH8</f>
        <v>7</v>
      </c>
      <c r="DI9" s="376" t="n">
        <f aca="false">DI5-DH5-DI8</f>
        <v>9</v>
      </c>
      <c r="DJ9" s="376" t="n">
        <f aca="false">DJ5-DI5-DJ8</f>
        <v>8</v>
      </c>
      <c r="DK9" s="376" t="n">
        <f aca="false">DK5-DJ5-DK8</f>
        <v>7</v>
      </c>
      <c r="DL9" s="376" t="n">
        <f aca="false">DL5-DK5-DL8</f>
        <v>9</v>
      </c>
      <c r="DM9" s="376" t="n">
        <f aca="false">DM5-DL5-DM8</f>
        <v>7</v>
      </c>
      <c r="DN9" s="376" t="n">
        <f aca="false">DN5-DM5-DN8</f>
        <v>8</v>
      </c>
      <c r="DO9" s="376" t="n">
        <f aca="false">DO5-DN5-DO8</f>
        <v>9</v>
      </c>
      <c r="DP9" s="376" t="n">
        <f aca="false">DP5-DO5-DP8</f>
        <v>7</v>
      </c>
      <c r="DQ9" s="376" t="n">
        <f aca="false">DQ5-DP5-DQ8</f>
        <v>9</v>
      </c>
      <c r="DR9" s="376" t="n">
        <f aca="false">DR5-DQ5-DR8</f>
        <v>8</v>
      </c>
      <c r="DS9" s="376" t="n">
        <f aca="false">DS5-DR5-DS8</f>
        <v>8</v>
      </c>
      <c r="DT9" s="376" t="n">
        <f aca="false">DT5-DS5-DT8</f>
        <v>7</v>
      </c>
      <c r="DU9" s="376" t="n">
        <f aca="false">DU5-DT5-DU8</f>
        <v>9</v>
      </c>
      <c r="DV9" s="376" t="n">
        <f aca="false">DV5-DU5-DV8</f>
        <v>7</v>
      </c>
      <c r="DW9" s="376" t="n">
        <f aca="false">DW5-DV5-DW8</f>
        <v>8</v>
      </c>
      <c r="DX9" s="376" t="n">
        <f aca="false">DX5-DW5-DX8</f>
        <v>9</v>
      </c>
      <c r="DY9" s="376" t="n">
        <f aca="false">DY5-DX5-DY8</f>
        <v>7</v>
      </c>
      <c r="DZ9" s="376" t="n">
        <f aca="false">DZ5-DY5-DZ8</f>
        <v>9</v>
      </c>
      <c r="EA9" s="376" t="n">
        <f aca="false">EA5-DZ5-EA8</f>
        <v>8</v>
      </c>
      <c r="EB9" s="376" t="n">
        <f aca="false">EB5-EA5-EB8</f>
        <v>7</v>
      </c>
      <c r="EC9" s="376" t="n">
        <f aca="false">EC5-EB5-EC8</f>
        <v>9</v>
      </c>
      <c r="ED9" s="376" t="n">
        <f aca="false">ED5-EC5-ED8</f>
        <v>7</v>
      </c>
      <c r="EE9" s="376" t="n">
        <f aca="false">EE5-ED5-EE8</f>
        <v>7</v>
      </c>
      <c r="EF9" s="376" t="n">
        <f aca="false">EF5-EE5-EF8</f>
        <v>8</v>
      </c>
      <c r="EG9" s="376" t="n">
        <f aca="false">EG5-EF5-EG8</f>
        <v>9</v>
      </c>
      <c r="EH9" s="376" t="n">
        <f aca="false">EH5-EG5-EH8</f>
        <v>7</v>
      </c>
      <c r="EI9" s="376" t="n">
        <f aca="false">EI5-EH5-EI8</f>
        <v>9</v>
      </c>
      <c r="EJ9" s="376" t="n">
        <f aca="false">EJ5-EI5-EJ8</f>
        <v>8</v>
      </c>
      <c r="EK9" s="376" t="n">
        <f aca="false">EK5-EJ5-EK8</f>
        <v>7</v>
      </c>
      <c r="EL9" s="376" t="n">
        <f aca="false">EL5-EK5-EL8</f>
        <v>9</v>
      </c>
      <c r="EM9" s="376" t="n">
        <f aca="false">EM5-EL5-EM8</f>
        <v>7</v>
      </c>
      <c r="EN9" s="376" t="n">
        <f aca="false">EN5-EM5-EN8</f>
        <v>8</v>
      </c>
      <c r="EO9" s="376" t="n">
        <f aca="false">EO5-EN5-EO8</f>
        <v>9</v>
      </c>
      <c r="EP9" s="376" t="n">
        <f aca="false">EP5-EO5-EP8</f>
        <v>7</v>
      </c>
      <c r="EQ9" s="376" t="n">
        <f aca="false">EQ5-EP5-EQ8</f>
        <v>8</v>
      </c>
      <c r="ER9" s="376" t="n">
        <f aca="false">ER5-EQ5-ER8</f>
        <v>9</v>
      </c>
      <c r="ES9" s="376" t="n">
        <f aca="false">ES5-ER5-ES8</f>
        <v>7</v>
      </c>
      <c r="ET9" s="376" t="n">
        <f aca="false">ET5-ES5-ET8</f>
        <v>8</v>
      </c>
      <c r="EU9" s="376" t="n">
        <f aca="false">EU5-ET5-EU8</f>
        <v>9</v>
      </c>
      <c r="EV9" s="376" t="n">
        <f aca="false">EV5-EU5-EV8</f>
        <v>7</v>
      </c>
      <c r="EW9" s="376" t="n">
        <f aca="false">EW5-EV5-EW8</f>
        <v>9</v>
      </c>
      <c r="EX9" s="376" t="n">
        <f aca="false">EX5-EW5-EX8</f>
        <v>8</v>
      </c>
      <c r="EY9" s="376" t="n">
        <f aca="false">EY5-EX5-EY8</f>
        <v>7</v>
      </c>
      <c r="EZ9" s="376" t="n">
        <f aca="false">EZ5-EY5-EZ8</f>
        <v>9</v>
      </c>
      <c r="FA9" s="376" t="n">
        <f aca="false">FA5-EZ5-FA8</f>
        <v>7</v>
      </c>
      <c r="FB9" s="376" t="n">
        <f aca="false">FB5-FA5-FB8</f>
        <v>7</v>
      </c>
      <c r="FC9" s="376" t="n">
        <f aca="false">FC5-FB5-FC8</f>
        <v>9</v>
      </c>
      <c r="FD9" s="376" t="n">
        <f aca="false">FD5-FC5-FD8</f>
        <v>8</v>
      </c>
      <c r="FE9" s="376" t="n">
        <f aca="false">FE5-FD5-FE8</f>
        <v>7</v>
      </c>
      <c r="FF9" s="376" t="n">
        <f aca="false">FF5-FE5-FF8</f>
        <v>9</v>
      </c>
      <c r="FG9" s="376" t="n">
        <f aca="false">FG5-FF5-FG8</f>
        <v>8</v>
      </c>
      <c r="FH9" s="376" t="n">
        <f aca="false">FH5-FG5-FH8</f>
        <v>8</v>
      </c>
      <c r="FI9" s="376" t="n">
        <f aca="false">FI5-FH5-FI8</f>
        <v>9</v>
      </c>
      <c r="FJ9" s="376" t="n">
        <f aca="false">FJ5-FI5-FJ8</f>
        <v>7</v>
      </c>
      <c r="FK9" s="376" t="n">
        <f aca="false">FK5-FJ5-FK8</f>
        <v>8</v>
      </c>
      <c r="FL9" s="376" t="n">
        <f aca="false">FL5-FK5-FL8</f>
        <v>9</v>
      </c>
      <c r="FM9" s="376" t="n">
        <f aca="false">FM5-FL5-FM8</f>
        <v>7</v>
      </c>
      <c r="FN9" s="376" t="n">
        <f aca="false">FN5-FM5-FN8</f>
        <v>7</v>
      </c>
      <c r="FO9" s="376" t="n">
        <f aca="false">FO5-FN5-FO8</f>
        <v>9</v>
      </c>
      <c r="FP9" s="376" t="n">
        <f aca="false">FP5-FO5-FP8</f>
        <v>7</v>
      </c>
      <c r="FQ9" s="376" t="n">
        <f aca="false">FQ5-FP5-FQ8</f>
        <v>8</v>
      </c>
      <c r="FR9" s="376" t="n">
        <f aca="false">FR5-FQ5-FR8</f>
        <v>9</v>
      </c>
      <c r="FS9" s="376" t="n">
        <f aca="false">FS5-FR5-FS8</f>
        <v>7</v>
      </c>
      <c r="FT9" s="376" t="n">
        <f aca="false">FT5-FS5-FT8</f>
        <v>9</v>
      </c>
      <c r="FU9" s="376" t="n">
        <f aca="false">FU5-FT5-FU8</f>
        <v>8</v>
      </c>
      <c r="FV9" s="376" t="n">
        <f aca="false">FV5-FU5-FV8</f>
        <v>7</v>
      </c>
      <c r="FW9" s="376" t="n">
        <f aca="false">FW5-FV5-FW8</f>
        <v>9</v>
      </c>
      <c r="FX9" s="376" t="n">
        <f aca="false">FX5-FW5-FX8</f>
        <v>8</v>
      </c>
      <c r="FY9" s="376" t="n">
        <f aca="false">FY5-FX5-FY8</f>
        <v>8</v>
      </c>
      <c r="FZ9" s="376" t="n">
        <f aca="false">FZ5-FY5-FZ8</f>
        <v>8</v>
      </c>
      <c r="GA9" s="376" t="n">
        <f aca="false">GA5-FZ5-GA8</f>
        <v>9</v>
      </c>
      <c r="GB9" s="376" t="n">
        <f aca="false">GB5-GA5-GB8</f>
        <v>7</v>
      </c>
      <c r="GC9" s="376" t="n">
        <f aca="false">GC5-GB5-GC8</f>
        <v>9</v>
      </c>
      <c r="GD9" s="376" t="n">
        <f aca="false">GD5-GC5-GD8</f>
        <v>8</v>
      </c>
      <c r="GE9" s="376" t="n">
        <f aca="false">GE5-GD5-GE8</f>
        <v>7</v>
      </c>
      <c r="GF9" s="376" t="n">
        <f aca="false">GF5-GE5-GF8</f>
        <v>9</v>
      </c>
      <c r="GG9" s="376" t="n">
        <f aca="false">GG5-GF5-GG8</f>
        <v>7</v>
      </c>
      <c r="GH9" s="376" t="n">
        <f aca="false">GH5-GG5-GH8</f>
        <v>8</v>
      </c>
      <c r="GI9" s="376" t="n">
        <f aca="false">GI5-GH5-GI8</f>
        <v>9</v>
      </c>
      <c r="GJ9" s="376" t="n">
        <f aca="false">GJ5-GI5-GJ8</f>
        <v>7</v>
      </c>
      <c r="GK9" s="376" t="n">
        <f aca="false">GK5-GJ5-GK8</f>
        <v>9</v>
      </c>
      <c r="GL9" s="376" t="n">
        <f aca="false">GL5-GK5-GL8</f>
        <v>8</v>
      </c>
      <c r="GM9" s="376" t="n">
        <f aca="false">GM5-GL5-GM8</f>
        <v>7</v>
      </c>
      <c r="GN9" s="376" t="n">
        <f aca="false">GN5-GM5-GN8</f>
        <v>8</v>
      </c>
      <c r="GO9" s="376" t="n">
        <f aca="false">GO5-GN5-GO8</f>
        <v>9</v>
      </c>
      <c r="GP9" s="376" t="n">
        <f aca="false">GP5-GO5-GP8</f>
        <v>7</v>
      </c>
      <c r="GQ9" s="376" t="n">
        <f aca="false">GQ5-GP5-GQ8</f>
        <v>9</v>
      </c>
      <c r="GR9" s="376" t="n">
        <f aca="false">GR5-GQ5-GR8</f>
        <v>8</v>
      </c>
      <c r="GS9" s="376" t="n">
        <f aca="false">GS5-GR5-GS8</f>
        <v>7</v>
      </c>
      <c r="GT9" s="376" t="n">
        <f aca="false">GT5-GS5-GT8</f>
        <v>9</v>
      </c>
      <c r="GU9" s="376" t="n">
        <f aca="false">GU5-GT5-GU8</f>
        <v>7</v>
      </c>
      <c r="GV9" s="376" t="n">
        <f aca="false">GV5-GU5-GV8</f>
        <v>8</v>
      </c>
      <c r="GW9" s="376" t="n">
        <f aca="false">GW5-GV5-GW8</f>
        <v>9</v>
      </c>
      <c r="GX9" s="376" t="n">
        <f aca="false">GX5-GW5-GX8</f>
        <v>7</v>
      </c>
      <c r="GY9" s="376" t="n">
        <f aca="false">GY5-GX5-GY8</f>
        <v>7</v>
      </c>
      <c r="GZ9" s="376" t="n">
        <f aca="false">GZ5-GY5-GZ8</f>
        <v>9</v>
      </c>
      <c r="HA9" s="376" t="n">
        <f aca="false">HA5-GZ5-HA8</f>
        <v>8</v>
      </c>
      <c r="HB9" s="376" t="n">
        <f aca="false">HB5-HA5-HB8</f>
        <v>7</v>
      </c>
      <c r="HC9" s="376" t="n">
        <f aca="false">HC5-HB5-HC8</f>
        <v>9</v>
      </c>
      <c r="HD9" s="376" t="n">
        <f aca="false">HD5-HC5-HD8</f>
        <v>7</v>
      </c>
      <c r="HE9" s="376" t="n">
        <f aca="false">HE5-HD5-HE8</f>
        <v>8</v>
      </c>
      <c r="HF9" s="376" t="n">
        <f aca="false">HF5-HE5-HF8</f>
        <v>9</v>
      </c>
      <c r="HG9" s="376" t="n">
        <f aca="false">HG5-HF5-HG8</f>
        <v>7</v>
      </c>
      <c r="HH9" s="376" t="n">
        <f aca="false">HH5-HG5-HH8</f>
        <v>9</v>
      </c>
      <c r="HI9" s="376" t="n">
        <f aca="false">HI5-HH5-HI8</f>
        <v>8</v>
      </c>
      <c r="HJ9" s="376" t="n">
        <f aca="false">HJ5-HI5-HJ8</f>
        <v>7</v>
      </c>
      <c r="HK9" s="376" t="n">
        <f aca="false">HK5-HJ5-HK8</f>
        <v>8</v>
      </c>
      <c r="HL9" s="376" t="n">
        <f aca="false">HL5-HK5-HL8</f>
        <v>9</v>
      </c>
      <c r="HM9" s="376" t="n">
        <f aca="false">HM5-HL5-HM8</f>
        <v>7</v>
      </c>
      <c r="HN9" s="376" t="n">
        <f aca="false">HN5-HM5-HN8</f>
        <v>8</v>
      </c>
      <c r="HO9" s="376" t="n">
        <f aca="false">HO5-HN5-HO8</f>
        <v>9</v>
      </c>
      <c r="HP9" s="376" t="n">
        <f aca="false">HP5-HO5-HP8</f>
        <v>7</v>
      </c>
      <c r="HQ9" s="376" t="n">
        <f aca="false">HQ5-HP5-HQ8</f>
        <v>9</v>
      </c>
      <c r="HR9" s="376" t="n">
        <f aca="false">HR5-HQ5-HR8</f>
        <v>8</v>
      </c>
      <c r="HS9" s="376" t="n">
        <f aca="false">HS5-HR5-HS8</f>
        <v>7</v>
      </c>
      <c r="HT9" s="376" t="n">
        <f aca="false">HT5-HS5-HT8</f>
        <v>9</v>
      </c>
      <c r="HU9" s="376" t="n">
        <f aca="false">HU5-HT5-HU8</f>
        <v>7</v>
      </c>
      <c r="HV9" s="376" t="n">
        <f aca="false">HV5-HU5-HV8</f>
        <v>7</v>
      </c>
      <c r="HW9" s="376" t="n">
        <f aca="false">HW5-HV5-HW8</f>
        <v>9</v>
      </c>
      <c r="HX9" s="376" t="n">
        <f aca="false">HX5-HW5-HX8</f>
        <v>8</v>
      </c>
      <c r="HY9" s="376" t="n">
        <f aca="false">HY5-HX5-HY8</f>
        <v>7</v>
      </c>
      <c r="HZ9" s="376" t="n">
        <f aca="false">HZ5-HY5-HZ8</f>
        <v>9</v>
      </c>
      <c r="IA9" s="376" t="n">
        <f aca="false">IA5-HZ5-IA8</f>
        <v>8</v>
      </c>
      <c r="IB9" s="376" t="n">
        <f aca="false">IB5-IA5-IB8</f>
        <v>8</v>
      </c>
      <c r="IC9" s="376" t="n">
        <f aca="false">IC5-IB5-IC8</f>
        <v>9</v>
      </c>
      <c r="ID9" s="376" t="n">
        <f aca="false">ID5-IC5-ID8</f>
        <v>7</v>
      </c>
      <c r="IE9" s="376" t="n">
        <f aca="false">IE5-ID5-IE8</f>
        <v>8</v>
      </c>
      <c r="IF9" s="376" t="n">
        <f aca="false">IF5-IE5-IF8</f>
        <v>9</v>
      </c>
      <c r="IG9" s="376" t="n">
        <f aca="false">IG5-IF5-IG8</f>
        <v>7</v>
      </c>
      <c r="IH9" s="376" t="n">
        <f aca="false">IH5-IG5-IH8</f>
        <v>8</v>
      </c>
      <c r="II9" s="376" t="n">
        <f aca="false">II5-IH5-II8</f>
        <v>9</v>
      </c>
      <c r="IJ9" s="376" t="n">
        <f aca="false">IJ5-II5-IJ8</f>
        <v>7</v>
      </c>
      <c r="IK9" s="376" t="n">
        <f aca="false">IK5-IJ5-IK8</f>
        <v>9</v>
      </c>
      <c r="IL9" s="376" t="n">
        <f aca="false">IL5-IK5-IL8</f>
        <v>8</v>
      </c>
      <c r="IM9" s="376" t="n">
        <f aca="false">IM5-IL5-IM8</f>
        <v>7</v>
      </c>
      <c r="IN9" s="376" t="n">
        <f aca="false">IN5-IM5-IN8</f>
        <v>9</v>
      </c>
      <c r="IO9" s="376" t="n">
        <f aca="false">IO5-IN5-IO8</f>
        <v>7</v>
      </c>
      <c r="IP9" s="376" t="n">
        <f aca="false">IP5-IO5-IP8</f>
        <v>8</v>
      </c>
      <c r="IQ9" s="376" t="n">
        <f aca="false">IQ5-IP5-IQ8</f>
        <v>9</v>
      </c>
      <c r="IR9" s="376" t="n">
        <f aca="false">IR5-IQ5-IR8</f>
        <v>7</v>
      </c>
      <c r="IS9" s="376" t="n">
        <f aca="false">IS5-IR5-IS8</f>
        <v>9</v>
      </c>
      <c r="IT9" s="376" t="n">
        <f aca="false">IT5-IS5-IT8</f>
        <v>0</v>
      </c>
      <c r="IU9" s="376"/>
      <c r="IV9" s="376"/>
      <c r="IW9" s="376"/>
    </row>
    <row r="10" customFormat="false" ht="12.75" hidden="false" customHeight="false" outlineLevel="0" collapsed="false">
      <c r="A10" s="384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  <c r="N10" s="370"/>
      <c r="O10" s="370"/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0"/>
      <c r="AA10" s="370"/>
      <c r="AB10" s="370"/>
      <c r="AC10" s="370"/>
      <c r="AD10" s="370"/>
      <c r="AE10" s="370"/>
      <c r="AF10" s="370"/>
      <c r="AG10" s="370"/>
      <c r="AH10" s="370"/>
      <c r="AI10" s="370"/>
      <c r="AJ10" s="370"/>
      <c r="AK10" s="370"/>
      <c r="AL10" s="370"/>
      <c r="AM10" s="370"/>
      <c r="AN10" s="370"/>
      <c r="AO10" s="370"/>
      <c r="AP10" s="370"/>
      <c r="AQ10" s="370"/>
      <c r="AR10" s="370"/>
      <c r="AS10" s="370"/>
      <c r="AT10" s="370"/>
      <c r="AU10" s="370"/>
      <c r="AV10" s="370"/>
      <c r="AW10" s="370"/>
      <c r="AX10" s="370"/>
      <c r="AY10" s="370"/>
      <c r="AZ10" s="370"/>
      <c r="BA10" s="370"/>
      <c r="BB10" s="370"/>
      <c r="BC10" s="370"/>
      <c r="BD10" s="370"/>
      <c r="BE10" s="370"/>
      <c r="BF10" s="370"/>
      <c r="BG10" s="370"/>
      <c r="BH10" s="370"/>
      <c r="BI10" s="370"/>
      <c r="BJ10" s="370"/>
      <c r="BK10" s="370"/>
      <c r="BL10" s="370"/>
      <c r="BM10" s="370"/>
      <c r="BN10" s="370"/>
      <c r="BO10" s="370"/>
      <c r="BP10" s="370"/>
      <c r="BQ10" s="370"/>
      <c r="BR10" s="370"/>
      <c r="BS10" s="370"/>
      <c r="BT10" s="370"/>
      <c r="BU10" s="370"/>
      <c r="BV10" s="370"/>
      <c r="BW10" s="370"/>
      <c r="BX10" s="370"/>
      <c r="BY10" s="370"/>
      <c r="BZ10" s="370"/>
      <c r="CA10" s="370"/>
      <c r="CB10" s="370"/>
      <c r="CC10" s="370"/>
      <c r="CD10" s="370"/>
      <c r="CE10" s="370"/>
      <c r="CF10" s="370"/>
      <c r="CG10" s="370"/>
      <c r="CH10" s="370"/>
      <c r="CI10" s="370"/>
      <c r="CJ10" s="370"/>
      <c r="CK10" s="370"/>
      <c r="CL10" s="370"/>
      <c r="CM10" s="370"/>
      <c r="CN10" s="370"/>
      <c r="CO10" s="370"/>
      <c r="CP10" s="370"/>
      <c r="CQ10" s="370"/>
      <c r="CR10" s="370"/>
      <c r="CS10" s="370"/>
      <c r="CT10" s="370"/>
      <c r="CU10" s="370"/>
      <c r="CV10" s="370"/>
      <c r="CW10" s="370"/>
      <c r="CX10" s="370"/>
      <c r="CY10" s="370"/>
      <c r="CZ10" s="370"/>
      <c r="DA10" s="370"/>
      <c r="DB10" s="370"/>
      <c r="DC10" s="370"/>
      <c r="DD10" s="370"/>
      <c r="DE10" s="370"/>
      <c r="DF10" s="370"/>
      <c r="DG10" s="370"/>
      <c r="DH10" s="370"/>
      <c r="DI10" s="370"/>
      <c r="DJ10" s="370"/>
      <c r="DK10" s="370"/>
      <c r="DL10" s="370"/>
      <c r="DM10" s="370"/>
      <c r="DN10" s="370"/>
      <c r="DO10" s="370"/>
      <c r="DP10" s="370"/>
      <c r="DQ10" s="370"/>
      <c r="DR10" s="370"/>
      <c r="DS10" s="370"/>
      <c r="DT10" s="370"/>
      <c r="DU10" s="370"/>
      <c r="DV10" s="370"/>
      <c r="DW10" s="370"/>
      <c r="DX10" s="370"/>
      <c r="DY10" s="370"/>
      <c r="DZ10" s="370"/>
      <c r="EA10" s="370"/>
      <c r="EB10" s="370"/>
      <c r="EC10" s="370"/>
      <c r="ED10" s="370"/>
      <c r="EE10" s="370"/>
      <c r="EF10" s="370"/>
      <c r="EG10" s="370"/>
      <c r="EH10" s="370"/>
      <c r="EI10" s="370"/>
      <c r="EJ10" s="370"/>
      <c r="EK10" s="370"/>
      <c r="EL10" s="370"/>
      <c r="EM10" s="370"/>
      <c r="EN10" s="370"/>
      <c r="EO10" s="370"/>
      <c r="EP10" s="370"/>
      <c r="EQ10" s="370"/>
      <c r="ER10" s="370"/>
      <c r="ES10" s="370"/>
      <c r="ET10" s="370"/>
      <c r="EU10" s="370"/>
      <c r="EV10" s="370"/>
      <c r="EW10" s="370"/>
      <c r="EX10" s="370"/>
      <c r="EY10" s="370"/>
      <c r="EZ10" s="370"/>
      <c r="FA10" s="370"/>
      <c r="FB10" s="370"/>
      <c r="FC10" s="370"/>
      <c r="FD10" s="370"/>
      <c r="FE10" s="370"/>
      <c r="FF10" s="370"/>
      <c r="FG10" s="370"/>
      <c r="FH10" s="370"/>
      <c r="FI10" s="370"/>
      <c r="FJ10" s="370"/>
      <c r="FK10" s="370"/>
      <c r="FL10" s="370"/>
      <c r="FM10" s="370"/>
      <c r="FN10" s="370"/>
      <c r="FO10" s="370"/>
      <c r="FP10" s="370"/>
      <c r="FQ10" s="370"/>
      <c r="FR10" s="370"/>
      <c r="FS10" s="370"/>
      <c r="FT10" s="370"/>
      <c r="FU10" s="370"/>
      <c r="FV10" s="370"/>
      <c r="FW10" s="370"/>
      <c r="FX10" s="370"/>
      <c r="FY10" s="370"/>
      <c r="FZ10" s="370"/>
      <c r="GA10" s="370"/>
      <c r="GB10" s="370"/>
      <c r="GC10" s="370"/>
      <c r="GD10" s="370"/>
      <c r="GE10" s="370"/>
      <c r="GF10" s="370"/>
      <c r="GG10" s="370"/>
      <c r="GH10" s="370"/>
      <c r="GI10" s="370"/>
      <c r="GJ10" s="370"/>
      <c r="GK10" s="370"/>
      <c r="GL10" s="370"/>
      <c r="GM10" s="370"/>
      <c r="GN10" s="370"/>
      <c r="GO10" s="370"/>
      <c r="GP10" s="370"/>
      <c r="GQ10" s="370"/>
      <c r="GR10" s="370"/>
      <c r="GS10" s="370"/>
      <c r="GT10" s="370"/>
      <c r="GU10" s="370"/>
      <c r="GV10" s="370"/>
      <c r="GW10" s="370"/>
      <c r="GX10" s="370"/>
      <c r="GY10" s="370"/>
      <c r="GZ10" s="370"/>
      <c r="HA10" s="370"/>
      <c r="HB10" s="370"/>
      <c r="HC10" s="370"/>
      <c r="HD10" s="370"/>
      <c r="HE10" s="370"/>
      <c r="HF10" s="370"/>
      <c r="HG10" s="370"/>
      <c r="HH10" s="370"/>
      <c r="HI10" s="370"/>
      <c r="HJ10" s="370"/>
      <c r="HK10" s="370"/>
      <c r="HL10" s="370"/>
      <c r="HM10" s="370"/>
      <c r="HN10" s="370"/>
      <c r="HO10" s="370"/>
      <c r="HP10" s="370"/>
      <c r="HQ10" s="370"/>
      <c r="HR10" s="370"/>
      <c r="HS10" s="370"/>
      <c r="HT10" s="370"/>
      <c r="HU10" s="370"/>
      <c r="HV10" s="370"/>
      <c r="HW10" s="370"/>
      <c r="HX10" s="370"/>
      <c r="HY10" s="370"/>
      <c r="HZ10" s="370"/>
      <c r="IA10" s="370"/>
      <c r="IB10" s="370"/>
      <c r="IC10" s="370"/>
      <c r="ID10" s="370"/>
      <c r="IE10" s="370"/>
      <c r="IF10" s="370"/>
      <c r="IG10" s="370"/>
      <c r="IH10" s="370"/>
      <c r="II10" s="370"/>
      <c r="IJ10" s="370"/>
      <c r="IK10" s="370"/>
      <c r="IL10" s="370"/>
      <c r="IM10" s="370"/>
      <c r="IN10" s="370"/>
      <c r="IO10" s="370"/>
      <c r="IP10" s="370"/>
      <c r="IQ10" s="370"/>
      <c r="IR10" s="370"/>
      <c r="IS10" s="370"/>
      <c r="IT10" s="370"/>
      <c r="IU10" s="370"/>
      <c r="IV10" s="370"/>
      <c r="IW10" s="370"/>
    </row>
    <row r="11" customFormat="false" ht="12.75" hidden="false" customHeight="false" outlineLevel="0" collapsed="false">
      <c r="A11" s="384" t="s">
        <v>260</v>
      </c>
      <c r="B11" s="386"/>
      <c r="C11" s="386" t="n">
        <f aca="false">C7*$B$3</f>
        <v>-223440</v>
      </c>
      <c r="D11" s="386" t="n">
        <f aca="false">D7*$B$3</f>
        <v>720</v>
      </c>
      <c r="E11" s="386" t="n">
        <f aca="false">E7*$B$3</f>
        <v>744</v>
      </c>
      <c r="F11" s="386" t="n">
        <f aca="false">F7*$B$3</f>
        <v>720</v>
      </c>
      <c r="G11" s="386" t="n">
        <f aca="false">G7*$B$3</f>
        <v>744</v>
      </c>
      <c r="H11" s="386" t="n">
        <f aca="false">H7*$B$3</f>
        <v>744</v>
      </c>
      <c r="I11" s="386" t="n">
        <f aca="false">I7*$B$3</f>
        <v>720</v>
      </c>
      <c r="J11" s="386" t="n">
        <f aca="false">J7*$B$3</f>
        <v>744</v>
      </c>
      <c r="K11" s="386" t="n">
        <f aca="false">K7*$B$3</f>
        <v>720</v>
      </c>
      <c r="L11" s="386" t="n">
        <f aca="false">L7*$B$3</f>
        <v>744</v>
      </c>
      <c r="M11" s="386" t="n">
        <f aca="false">M7*$B$3</f>
        <v>744</v>
      </c>
      <c r="N11" s="386" t="n">
        <f aca="false">N7*$B$3</f>
        <v>672</v>
      </c>
      <c r="O11" s="386" t="n">
        <f aca="false">O7*$B$3</f>
        <v>744</v>
      </c>
      <c r="P11" s="386" t="n">
        <f aca="false">P7*$B$3</f>
        <v>720</v>
      </c>
      <c r="Q11" s="386" t="n">
        <f aca="false">Q7*$B$3</f>
        <v>744</v>
      </c>
      <c r="R11" s="386" t="n">
        <f aca="false">R7*$B$3</f>
        <v>720</v>
      </c>
      <c r="S11" s="386" t="n">
        <f aca="false">S7*$B$3</f>
        <v>744</v>
      </c>
      <c r="T11" s="386" t="n">
        <f aca="false">T7*$B$3</f>
        <v>744</v>
      </c>
      <c r="U11" s="386" t="n">
        <f aca="false">U7*$B$3</f>
        <v>720</v>
      </c>
      <c r="V11" s="386" t="n">
        <f aca="false">V7*$B$3</f>
        <v>744</v>
      </c>
      <c r="W11" s="386" t="n">
        <f aca="false">W7*$B$3</f>
        <v>720</v>
      </c>
      <c r="X11" s="386" t="n">
        <f aca="false">X7*$B$3</f>
        <v>744</v>
      </c>
      <c r="Y11" s="386" t="n">
        <f aca="false">Y7*$B$3</f>
        <v>744</v>
      </c>
      <c r="Z11" s="386" t="n">
        <f aca="false">Z7*$B$3</f>
        <v>672</v>
      </c>
      <c r="AA11" s="386" t="n">
        <f aca="false">AA7*$B$3</f>
        <v>744</v>
      </c>
      <c r="AB11" s="386" t="n">
        <f aca="false">AB7*$B$3</f>
        <v>720</v>
      </c>
      <c r="AC11" s="386" t="n">
        <f aca="false">AC7*$B$3</f>
        <v>744</v>
      </c>
      <c r="AD11" s="386" t="n">
        <f aca="false">AD7*$B$3</f>
        <v>720</v>
      </c>
      <c r="AE11" s="386" t="n">
        <f aca="false">AE7*$B$3</f>
        <v>744</v>
      </c>
      <c r="AF11" s="386" t="n">
        <f aca="false">AF7*$B$3</f>
        <v>744</v>
      </c>
      <c r="AG11" s="386" t="n">
        <f aca="false">AG7*$B$3</f>
        <v>720</v>
      </c>
      <c r="AH11" s="386" t="n">
        <f aca="false">AH7*$B$3</f>
        <v>744</v>
      </c>
      <c r="AI11" s="386" t="n">
        <f aca="false">AI7*$B$3</f>
        <v>720</v>
      </c>
      <c r="AJ11" s="386" t="n">
        <f aca="false">AJ7*$B$3</f>
        <v>744</v>
      </c>
      <c r="AK11" s="386" t="n">
        <f aca="false">AK7*$B$3</f>
        <v>744</v>
      </c>
      <c r="AL11" s="386" t="n">
        <f aca="false">AL7*$B$3</f>
        <v>672</v>
      </c>
      <c r="AM11" s="386" t="n">
        <f aca="false">AM7*$B$3</f>
        <v>744</v>
      </c>
      <c r="AN11" s="386" t="n">
        <f aca="false">AN7*$B$3</f>
        <v>720</v>
      </c>
      <c r="AO11" s="386" t="n">
        <f aca="false">AO7*$B$3</f>
        <v>744</v>
      </c>
      <c r="AP11" s="386" t="n">
        <f aca="false">AP7*$B$3</f>
        <v>720</v>
      </c>
      <c r="AQ11" s="386" t="n">
        <f aca="false">AQ7*$B$3</f>
        <v>744</v>
      </c>
      <c r="AR11" s="386" t="n">
        <f aca="false">AR7*$B$3</f>
        <v>744</v>
      </c>
      <c r="AS11" s="386" t="n">
        <f aca="false">AS7*$B$3</f>
        <v>720</v>
      </c>
      <c r="AT11" s="386" t="n">
        <f aca="false">AT7*$B$3</f>
        <v>744</v>
      </c>
      <c r="AU11" s="386" t="n">
        <f aca="false">AU7*$B$3</f>
        <v>720</v>
      </c>
      <c r="AV11" s="386" t="n">
        <f aca="false">AV7*$B$3</f>
        <v>744</v>
      </c>
      <c r="AW11" s="386" t="n">
        <f aca="false">AW7*$B$3</f>
        <v>744</v>
      </c>
      <c r="AX11" s="386" t="n">
        <f aca="false">AX7*$B$3</f>
        <v>696</v>
      </c>
      <c r="AY11" s="386" t="n">
        <f aca="false">AY7*$B$3</f>
        <v>744</v>
      </c>
      <c r="AZ11" s="386" t="n">
        <f aca="false">AZ7*$B$3</f>
        <v>720</v>
      </c>
      <c r="BA11" s="386" t="n">
        <f aca="false">BA7*$B$3</f>
        <v>744</v>
      </c>
      <c r="BB11" s="386" t="n">
        <f aca="false">BB7*$B$3</f>
        <v>720</v>
      </c>
      <c r="BC11" s="386" t="n">
        <f aca="false">BC7*$B$3</f>
        <v>744</v>
      </c>
      <c r="BD11" s="386" t="n">
        <f aca="false">BD7*$B$3</f>
        <v>744</v>
      </c>
      <c r="BE11" s="386" t="n">
        <f aca="false">BE7*$B$3</f>
        <v>720</v>
      </c>
      <c r="BF11" s="386" t="n">
        <f aca="false">BF7*$B$3</f>
        <v>744</v>
      </c>
      <c r="BG11" s="386" t="n">
        <f aca="false">BG7*$B$3</f>
        <v>720</v>
      </c>
      <c r="BH11" s="386" t="n">
        <f aca="false">BH7*$B$3</f>
        <v>744</v>
      </c>
      <c r="BI11" s="386" t="n">
        <f aca="false">BI7*$B$3</f>
        <v>744</v>
      </c>
      <c r="BJ11" s="386" t="n">
        <f aca="false">BJ7*$B$3</f>
        <v>672</v>
      </c>
      <c r="BK11" s="386" t="n">
        <f aca="false">BK7*$B$3</f>
        <v>744</v>
      </c>
      <c r="BL11" s="386" t="n">
        <f aca="false">BL7*$B$3</f>
        <v>720</v>
      </c>
      <c r="BM11" s="386" t="n">
        <f aca="false">BM7*$B$3</f>
        <v>744</v>
      </c>
      <c r="BN11" s="386" t="n">
        <f aca="false">BN7*$B$3</f>
        <v>720</v>
      </c>
      <c r="BO11" s="386" t="n">
        <f aca="false">BO7*$B$3</f>
        <v>744</v>
      </c>
      <c r="BP11" s="386" t="n">
        <f aca="false">BP7*$B$3</f>
        <v>744</v>
      </c>
      <c r="BQ11" s="386" t="n">
        <f aca="false">BQ7*$B$3</f>
        <v>720</v>
      </c>
      <c r="BR11" s="386" t="n">
        <f aca="false">BR7*$B$3</f>
        <v>744</v>
      </c>
      <c r="BS11" s="386" t="n">
        <f aca="false">BS7*$B$3</f>
        <v>720</v>
      </c>
      <c r="BT11" s="386" t="n">
        <f aca="false">BT7*$B$3</f>
        <v>744</v>
      </c>
      <c r="BU11" s="386" t="n">
        <f aca="false">BU7*$B$3</f>
        <v>744</v>
      </c>
      <c r="BV11" s="386" t="n">
        <f aca="false">BV7*$B$3</f>
        <v>672</v>
      </c>
      <c r="BW11" s="386" t="n">
        <f aca="false">BW7*$B$3</f>
        <v>744</v>
      </c>
      <c r="BX11" s="386" t="n">
        <f aca="false">BX7*$B$3</f>
        <v>720</v>
      </c>
      <c r="BY11" s="386" t="n">
        <f aca="false">BY7*$B$3</f>
        <v>744</v>
      </c>
      <c r="BZ11" s="386" t="n">
        <f aca="false">BZ7*$B$3</f>
        <v>720</v>
      </c>
      <c r="CA11" s="386" t="n">
        <f aca="false">CA7*$B$3</f>
        <v>744</v>
      </c>
      <c r="CB11" s="386" t="n">
        <f aca="false">CB7*$B$3</f>
        <v>744</v>
      </c>
      <c r="CC11" s="386" t="n">
        <f aca="false">CC7*$B$3</f>
        <v>720</v>
      </c>
      <c r="CD11" s="386" t="n">
        <f aca="false">CD7*$B$3</f>
        <v>744</v>
      </c>
      <c r="CE11" s="386" t="n">
        <f aca="false">CE7*$B$3</f>
        <v>720</v>
      </c>
      <c r="CF11" s="386" t="n">
        <f aca="false">CF7*$B$3</f>
        <v>744</v>
      </c>
      <c r="CG11" s="386" t="n">
        <f aca="false">CG7*$B$3</f>
        <v>744</v>
      </c>
      <c r="CH11" s="386" t="n">
        <f aca="false">CH7*$B$3</f>
        <v>672</v>
      </c>
      <c r="CI11" s="386" t="n">
        <f aca="false">CI7*$B$3</f>
        <v>744</v>
      </c>
      <c r="CJ11" s="386" t="n">
        <f aca="false">CJ7*$B$3</f>
        <v>720</v>
      </c>
      <c r="CK11" s="386" t="n">
        <f aca="false">CK7*$B$3</f>
        <v>744</v>
      </c>
      <c r="CL11" s="386" t="n">
        <f aca="false">CL7*$B$3</f>
        <v>720</v>
      </c>
      <c r="CM11" s="386" t="n">
        <f aca="false">CM7*$B$3</f>
        <v>744</v>
      </c>
      <c r="CN11" s="386" t="n">
        <f aca="false">CN7*$B$3</f>
        <v>744</v>
      </c>
      <c r="CO11" s="386" t="n">
        <f aca="false">CO7*$B$3</f>
        <v>720</v>
      </c>
      <c r="CP11" s="386" t="n">
        <f aca="false">CP7*$B$3</f>
        <v>744</v>
      </c>
      <c r="CQ11" s="386" t="n">
        <f aca="false">CQ7*$B$3</f>
        <v>720</v>
      </c>
      <c r="CR11" s="386" t="n">
        <f aca="false">CR7*$B$3</f>
        <v>744</v>
      </c>
      <c r="CS11" s="386" t="n">
        <f aca="false">CS7*$B$3</f>
        <v>744</v>
      </c>
      <c r="CT11" s="386" t="n">
        <f aca="false">CT7*$B$3</f>
        <v>696</v>
      </c>
      <c r="CU11" s="386" t="n">
        <f aca="false">CU7*$B$3</f>
        <v>744</v>
      </c>
      <c r="CV11" s="386" t="n">
        <f aca="false">CV7*$B$3</f>
        <v>720</v>
      </c>
      <c r="CW11" s="386" t="n">
        <f aca="false">CW7*$B$3</f>
        <v>744</v>
      </c>
      <c r="CX11" s="386" t="n">
        <f aca="false">CX7*$B$3</f>
        <v>720</v>
      </c>
      <c r="CY11" s="386" t="n">
        <f aca="false">CY7*$B$3</f>
        <v>744</v>
      </c>
      <c r="CZ11" s="386" t="n">
        <f aca="false">CZ7*$B$3</f>
        <v>744</v>
      </c>
      <c r="DA11" s="386" t="n">
        <f aca="false">DA7*$B$3</f>
        <v>720</v>
      </c>
      <c r="DB11" s="386" t="n">
        <f aca="false">DB7*$B$3</f>
        <v>744</v>
      </c>
      <c r="DC11" s="386" t="n">
        <f aca="false">DC7*$B$3</f>
        <v>720</v>
      </c>
      <c r="DD11" s="386" t="n">
        <f aca="false">DD7*$B$3</f>
        <v>744</v>
      </c>
      <c r="DE11" s="386" t="n">
        <f aca="false">DE7*$B$3</f>
        <v>744</v>
      </c>
      <c r="DF11" s="386" t="n">
        <f aca="false">DF7*$B$3</f>
        <v>672</v>
      </c>
      <c r="DG11" s="386" t="n">
        <f aca="false">DG7*$B$3</f>
        <v>744</v>
      </c>
      <c r="DH11" s="386" t="n">
        <f aca="false">DH7*$B$3</f>
        <v>720</v>
      </c>
      <c r="DI11" s="386" t="n">
        <f aca="false">DI7*$B$3</f>
        <v>744</v>
      </c>
      <c r="DJ11" s="386" t="n">
        <f aca="false">DJ7*$B$3</f>
        <v>720</v>
      </c>
      <c r="DK11" s="386" t="n">
        <f aca="false">DK7*$B$3</f>
        <v>744</v>
      </c>
      <c r="DL11" s="386" t="n">
        <f aca="false">DL7*$B$3</f>
        <v>744</v>
      </c>
      <c r="DM11" s="386" t="n">
        <f aca="false">DM7*$B$3</f>
        <v>720</v>
      </c>
      <c r="DN11" s="386" t="n">
        <f aca="false">DN7*$B$3</f>
        <v>744</v>
      </c>
      <c r="DO11" s="386" t="n">
        <f aca="false">DO7*$B$3</f>
        <v>720</v>
      </c>
      <c r="DP11" s="386" t="n">
        <f aca="false">DP7*$B$3</f>
        <v>744</v>
      </c>
      <c r="DQ11" s="386" t="n">
        <f aca="false">DQ7*$B$3</f>
        <v>744</v>
      </c>
      <c r="DR11" s="386" t="n">
        <f aca="false">DR7*$B$3</f>
        <v>672</v>
      </c>
      <c r="DS11" s="386" t="n">
        <f aca="false">DS7*$B$3</f>
        <v>744</v>
      </c>
      <c r="DT11" s="386" t="n">
        <f aca="false">DT7*$B$3</f>
        <v>720</v>
      </c>
      <c r="DU11" s="386" t="n">
        <f aca="false">DU7*$B$3</f>
        <v>744</v>
      </c>
      <c r="DV11" s="386" t="n">
        <f aca="false">DV7*$B$3</f>
        <v>720</v>
      </c>
      <c r="DW11" s="386" t="n">
        <f aca="false">DW7*$B$3</f>
        <v>744</v>
      </c>
      <c r="DX11" s="386" t="n">
        <f aca="false">DX7*$B$3</f>
        <v>744</v>
      </c>
      <c r="DY11" s="386" t="n">
        <f aca="false">DY7*$B$3</f>
        <v>720</v>
      </c>
      <c r="DZ11" s="386" t="n">
        <f aca="false">DZ7*$B$3</f>
        <v>744</v>
      </c>
      <c r="EA11" s="386" t="n">
        <f aca="false">EA7*$B$3</f>
        <v>720</v>
      </c>
      <c r="EB11" s="386" t="n">
        <f aca="false">EB7*$B$3</f>
        <v>744</v>
      </c>
      <c r="EC11" s="386" t="n">
        <f aca="false">EC7*$B$3</f>
        <v>744</v>
      </c>
      <c r="ED11" s="386" t="n">
        <f aca="false">ED7*$B$3</f>
        <v>672</v>
      </c>
      <c r="EE11" s="386" t="n">
        <f aca="false">EE7*$B$3</f>
        <v>744</v>
      </c>
      <c r="EF11" s="386" t="n">
        <f aca="false">EF7*$B$3</f>
        <v>720</v>
      </c>
      <c r="EG11" s="386" t="n">
        <f aca="false">EG7*$B$3</f>
        <v>744</v>
      </c>
      <c r="EH11" s="386" t="n">
        <f aca="false">EH7*$B$3</f>
        <v>720</v>
      </c>
      <c r="EI11" s="386" t="n">
        <f aca="false">EI7*$B$3</f>
        <v>744</v>
      </c>
      <c r="EJ11" s="386" t="n">
        <f aca="false">EJ7*$B$3</f>
        <v>744</v>
      </c>
      <c r="EK11" s="386" t="n">
        <f aca="false">EK7*$B$3</f>
        <v>720</v>
      </c>
      <c r="EL11" s="386" t="n">
        <f aca="false">EL7*$B$3</f>
        <v>744</v>
      </c>
      <c r="EM11" s="386" t="n">
        <f aca="false">EM7*$B$3</f>
        <v>720</v>
      </c>
      <c r="EN11" s="386" t="n">
        <f aca="false">EN7*$B$3</f>
        <v>744</v>
      </c>
      <c r="EO11" s="386" t="n">
        <f aca="false">EO7*$B$3</f>
        <v>744</v>
      </c>
      <c r="EP11" s="386" t="n">
        <f aca="false">EP7*$B$3</f>
        <v>696</v>
      </c>
      <c r="EQ11" s="386" t="n">
        <f aca="false">EQ7*$B$3</f>
        <v>744</v>
      </c>
      <c r="ER11" s="386" t="n">
        <f aca="false">ER7*$B$3</f>
        <v>720</v>
      </c>
      <c r="ES11" s="386" t="n">
        <f aca="false">ES7*$B$3</f>
        <v>744</v>
      </c>
      <c r="ET11" s="386" t="n">
        <f aca="false">ET7*$B$3</f>
        <v>720</v>
      </c>
      <c r="EU11" s="386" t="n">
        <f aca="false">EU7*$B$3</f>
        <v>744</v>
      </c>
      <c r="EV11" s="386" t="n">
        <f aca="false">EV7*$B$3</f>
        <v>744</v>
      </c>
      <c r="EW11" s="386" t="n">
        <f aca="false">EW7*$B$3</f>
        <v>720</v>
      </c>
      <c r="EX11" s="386" t="n">
        <f aca="false">EX7*$B$3</f>
        <v>744</v>
      </c>
      <c r="EY11" s="386" t="n">
        <f aca="false">EY7*$B$3</f>
        <v>720</v>
      </c>
      <c r="EZ11" s="386" t="n">
        <f aca="false">EZ7*$B$3</f>
        <v>744</v>
      </c>
      <c r="FA11" s="386" t="n">
        <f aca="false">FA7*$B$3</f>
        <v>744</v>
      </c>
      <c r="FB11" s="386" t="n">
        <f aca="false">FB7*$B$3</f>
        <v>672</v>
      </c>
      <c r="FC11" s="386" t="n">
        <f aca="false">FC7*$B$3</f>
        <v>744</v>
      </c>
      <c r="FD11" s="386" t="n">
        <f aca="false">FD7*$B$3</f>
        <v>720</v>
      </c>
      <c r="FE11" s="386" t="n">
        <f aca="false">FE7*$B$3</f>
        <v>744</v>
      </c>
      <c r="FF11" s="386" t="n">
        <f aca="false">FF7*$B$3</f>
        <v>720</v>
      </c>
      <c r="FG11" s="386" t="n">
        <f aca="false">FG7*$B$3</f>
        <v>744</v>
      </c>
      <c r="FH11" s="386" t="n">
        <f aca="false">FH7*$B$3</f>
        <v>744</v>
      </c>
      <c r="FI11" s="386" t="n">
        <f aca="false">FI7*$B$3</f>
        <v>720</v>
      </c>
      <c r="FJ11" s="386" t="n">
        <f aca="false">FJ7*$B$3</f>
        <v>744</v>
      </c>
      <c r="FK11" s="386" t="n">
        <f aca="false">FK7*$B$3</f>
        <v>720</v>
      </c>
      <c r="FL11" s="386" t="n">
        <f aca="false">FL7*$B$3</f>
        <v>744</v>
      </c>
      <c r="FM11" s="386" t="n">
        <f aca="false">FM7*$B$3</f>
        <v>744</v>
      </c>
      <c r="FN11" s="386" t="n">
        <f aca="false">FN7*$B$3</f>
        <v>672</v>
      </c>
      <c r="FO11" s="386" t="n">
        <f aca="false">FO7*$B$3</f>
        <v>744</v>
      </c>
      <c r="FP11" s="386" t="n">
        <f aca="false">FP7*$B$3</f>
        <v>720</v>
      </c>
      <c r="FQ11" s="386" t="n">
        <f aca="false">FQ7*$B$3</f>
        <v>744</v>
      </c>
      <c r="FR11" s="386" t="n">
        <f aca="false">FR7*$B$3</f>
        <v>720</v>
      </c>
      <c r="FS11" s="386" t="n">
        <f aca="false">FS7*$B$3</f>
        <v>744</v>
      </c>
      <c r="FT11" s="386" t="n">
        <f aca="false">FT7*$B$3</f>
        <v>744</v>
      </c>
      <c r="FU11" s="386" t="n">
        <f aca="false">FU7*$B$3</f>
        <v>720</v>
      </c>
      <c r="FV11" s="386" t="n">
        <f aca="false">FV7*$B$3</f>
        <v>744</v>
      </c>
      <c r="FW11" s="386" t="n">
        <f aca="false">FW7*$B$3</f>
        <v>720</v>
      </c>
      <c r="FX11" s="386" t="n">
        <f aca="false">FX7*$B$3</f>
        <v>744</v>
      </c>
      <c r="FY11" s="386" t="n">
        <f aca="false">FY7*$B$3</f>
        <v>744</v>
      </c>
      <c r="FZ11" s="386" t="n">
        <f aca="false">FZ7*$B$3</f>
        <v>672</v>
      </c>
      <c r="GA11" s="386" t="n">
        <f aca="false">GA7*$B$3</f>
        <v>744</v>
      </c>
      <c r="GB11" s="386" t="n">
        <f aca="false">GB7*$B$3</f>
        <v>720</v>
      </c>
      <c r="GC11" s="386" t="n">
        <f aca="false">GC7*$B$3</f>
        <v>744</v>
      </c>
      <c r="GD11" s="386" t="n">
        <f aca="false">GD7*$B$3</f>
        <v>720</v>
      </c>
      <c r="GE11" s="386" t="n">
        <f aca="false">GE7*$B$3</f>
        <v>744</v>
      </c>
      <c r="GF11" s="386" t="n">
        <f aca="false">GF7*$B$3</f>
        <v>744</v>
      </c>
      <c r="GG11" s="386" t="n">
        <f aca="false">GG7*$B$3</f>
        <v>720</v>
      </c>
      <c r="GH11" s="386" t="n">
        <f aca="false">GH7*$B$3</f>
        <v>744</v>
      </c>
      <c r="GI11" s="386" t="n">
        <f aca="false">GI7*$B$3</f>
        <v>720</v>
      </c>
      <c r="GJ11" s="386" t="n">
        <f aca="false">GJ7*$B$3</f>
        <v>744</v>
      </c>
      <c r="GK11" s="386" t="n">
        <f aca="false">GK7*$B$3</f>
        <v>744</v>
      </c>
      <c r="GL11" s="386" t="n">
        <f aca="false">GL7*$B$3</f>
        <v>696</v>
      </c>
      <c r="GM11" s="386" t="n">
        <f aca="false">GM7*$B$3</f>
        <v>744</v>
      </c>
      <c r="GN11" s="386" t="n">
        <f aca="false">GN7*$B$3</f>
        <v>720</v>
      </c>
      <c r="GO11" s="386" t="n">
        <f aca="false">GO7*$B$3</f>
        <v>744</v>
      </c>
      <c r="GP11" s="386" t="n">
        <f aca="false">GP7*$B$3</f>
        <v>720</v>
      </c>
      <c r="GQ11" s="386" t="n">
        <f aca="false">GQ7*$B$3</f>
        <v>744</v>
      </c>
      <c r="GR11" s="386" t="n">
        <f aca="false">GR7*$B$3</f>
        <v>744</v>
      </c>
      <c r="GS11" s="386" t="n">
        <f aca="false">GS7*$B$3</f>
        <v>720</v>
      </c>
      <c r="GT11" s="386" t="n">
        <f aca="false">GT7*$B$3</f>
        <v>744</v>
      </c>
      <c r="GU11" s="386" t="n">
        <f aca="false">GU7*$B$3</f>
        <v>720</v>
      </c>
      <c r="GV11" s="386" t="n">
        <f aca="false">GV7*$B$3</f>
        <v>744</v>
      </c>
      <c r="GW11" s="386" t="n">
        <f aca="false">GW7*$B$3</f>
        <v>744</v>
      </c>
      <c r="GX11" s="386" t="n">
        <f aca="false">GX7*$B$3</f>
        <v>672</v>
      </c>
      <c r="GY11" s="386" t="n">
        <f aca="false">GY7*$B$3</f>
        <v>744</v>
      </c>
      <c r="GZ11" s="386" t="n">
        <f aca="false">GZ7*$B$3</f>
        <v>720</v>
      </c>
      <c r="HA11" s="386" t="n">
        <f aca="false">HA7*$B$3</f>
        <v>744</v>
      </c>
      <c r="HB11" s="386" t="n">
        <f aca="false">HB7*$B$3</f>
        <v>720</v>
      </c>
      <c r="HC11" s="386" t="n">
        <f aca="false">HC7*$B$3</f>
        <v>744</v>
      </c>
      <c r="HD11" s="386" t="n">
        <f aca="false">HD7*$B$3</f>
        <v>744</v>
      </c>
      <c r="HE11" s="386" t="n">
        <f aca="false">HE7*$B$3</f>
        <v>720</v>
      </c>
      <c r="HF11" s="386" t="n">
        <f aca="false">HF7*$B$3</f>
        <v>744</v>
      </c>
      <c r="HG11" s="386" t="n">
        <f aca="false">HG7*$B$3</f>
        <v>720</v>
      </c>
      <c r="HH11" s="386" t="n">
        <f aca="false">HH7*$B$3</f>
        <v>744</v>
      </c>
      <c r="HI11" s="386" t="n">
        <f aca="false">HI7*$B$3</f>
        <v>744</v>
      </c>
      <c r="HJ11" s="386" t="n">
        <f aca="false">HJ7*$B$3</f>
        <v>672</v>
      </c>
      <c r="HK11" s="386" t="n">
        <f aca="false">HK7*$B$3</f>
        <v>744</v>
      </c>
      <c r="HL11" s="386" t="n">
        <f aca="false">HL7*$B$3</f>
        <v>720</v>
      </c>
      <c r="HM11" s="386" t="n">
        <f aca="false">HM7*$B$3</f>
        <v>744</v>
      </c>
      <c r="HN11" s="386" t="n">
        <f aca="false">HN7*$B$3</f>
        <v>720</v>
      </c>
      <c r="HO11" s="386" t="n">
        <f aca="false">HO7*$B$3</f>
        <v>744</v>
      </c>
      <c r="HP11" s="386" t="n">
        <f aca="false">HP7*$B$3</f>
        <v>744</v>
      </c>
      <c r="HQ11" s="386" t="n">
        <f aca="false">HQ7*$B$3</f>
        <v>720</v>
      </c>
      <c r="HR11" s="386" t="n">
        <f aca="false">HR7*$B$3</f>
        <v>744</v>
      </c>
      <c r="HS11" s="386" t="n">
        <f aca="false">HS7*$B$3</f>
        <v>720</v>
      </c>
      <c r="HT11" s="386" t="n">
        <f aca="false">HT7*$B$3</f>
        <v>744</v>
      </c>
      <c r="HU11" s="386" t="n">
        <f aca="false">HU7*$B$3</f>
        <v>744</v>
      </c>
      <c r="HV11" s="386" t="n">
        <f aca="false">HV7*$B$3</f>
        <v>672</v>
      </c>
      <c r="HW11" s="386" t="n">
        <f aca="false">HW7*$B$3</f>
        <v>744</v>
      </c>
      <c r="HX11" s="386" t="n">
        <f aca="false">HX7*$B$3</f>
        <v>720</v>
      </c>
      <c r="HY11" s="386" t="n">
        <f aca="false">HY7*$B$3</f>
        <v>744</v>
      </c>
      <c r="HZ11" s="386" t="n">
        <f aca="false">HZ7*$B$3</f>
        <v>720</v>
      </c>
      <c r="IA11" s="386" t="n">
        <f aca="false">IA7*$B$3</f>
        <v>744</v>
      </c>
      <c r="IB11" s="386" t="n">
        <f aca="false">IB7*$B$3</f>
        <v>744</v>
      </c>
      <c r="IC11" s="386" t="n">
        <f aca="false">IC7*$B$3</f>
        <v>720</v>
      </c>
      <c r="ID11" s="386" t="n">
        <f aca="false">ID7*$B$3</f>
        <v>744</v>
      </c>
      <c r="IE11" s="386" t="n">
        <f aca="false">IE7*$B$3</f>
        <v>720</v>
      </c>
      <c r="IF11" s="386" t="n">
        <f aca="false">IF7*$B$3</f>
        <v>744</v>
      </c>
      <c r="IG11" s="386" t="n">
        <f aca="false">IG7*$B$3</f>
        <v>744</v>
      </c>
      <c r="IH11" s="386" t="n">
        <f aca="false">IH7*$B$3</f>
        <v>696</v>
      </c>
      <c r="II11" s="386" t="n">
        <f aca="false">II7*$B$3</f>
        <v>744</v>
      </c>
      <c r="IJ11" s="386" t="n">
        <f aca="false">IJ7*$B$3</f>
        <v>720</v>
      </c>
      <c r="IK11" s="386" t="n">
        <f aca="false">IK7*$B$3</f>
        <v>744</v>
      </c>
      <c r="IL11" s="386" t="n">
        <f aca="false">IL7*$B$3</f>
        <v>720</v>
      </c>
      <c r="IM11" s="386" t="n">
        <f aca="false">IM7*$B$3</f>
        <v>744</v>
      </c>
      <c r="IN11" s="386" t="n">
        <f aca="false">IN7*$B$3</f>
        <v>744</v>
      </c>
      <c r="IO11" s="386" t="n">
        <f aca="false">IO7*$B$3</f>
        <v>720</v>
      </c>
      <c r="IP11" s="386" t="n">
        <f aca="false">IP7*$B$3</f>
        <v>744</v>
      </c>
      <c r="IQ11" s="386" t="n">
        <f aca="false">IQ7*$B$3</f>
        <v>720</v>
      </c>
      <c r="IR11" s="386" t="n">
        <f aca="false">IR7*$B$3</f>
        <v>744</v>
      </c>
      <c r="IS11" s="386" t="n">
        <f aca="false">IS7*$B$3</f>
        <v>744</v>
      </c>
      <c r="IT11" s="386" t="n">
        <f aca="false">IT7*$B$3</f>
        <v>0</v>
      </c>
      <c r="IU11" s="386"/>
      <c r="IV11" s="386"/>
      <c r="IW11" s="386"/>
    </row>
    <row r="12" customFormat="false" ht="12.75" hidden="false" customHeight="false" outlineLevel="0" collapsed="false">
      <c r="A12" s="384" t="s">
        <v>261</v>
      </c>
      <c r="B12" s="386"/>
      <c r="C12" s="386" t="n">
        <f aca="false">C8*$B$1</f>
        <v>-19953</v>
      </c>
      <c r="D12" s="386" t="n">
        <f aca="false">D8*$B$1</f>
        <v>63</v>
      </c>
      <c r="E12" s="386" t="n">
        <f aca="false">E8*$B$1</f>
        <v>69</v>
      </c>
      <c r="F12" s="386" t="n">
        <f aca="false">F8*$B$1</f>
        <v>69</v>
      </c>
      <c r="G12" s="386" t="n">
        <f aca="false">G8*$B$1</f>
        <v>66</v>
      </c>
      <c r="H12" s="386" t="n">
        <f aca="false">H8*$B$1</f>
        <v>72</v>
      </c>
      <c r="I12" s="386" t="n">
        <f aca="false">I8*$B$1</f>
        <v>66</v>
      </c>
      <c r="J12" s="386" t="n">
        <f aca="false">J8*$B$1</f>
        <v>66</v>
      </c>
      <c r="K12" s="386" t="n">
        <f aca="false">K8*$B$1</f>
        <v>69</v>
      </c>
      <c r="L12" s="386" t="n">
        <f aca="false">L8*$B$1</f>
        <v>66</v>
      </c>
      <c r="M12" s="386" t="n">
        <f aca="false">M8*$B$1</f>
        <v>69</v>
      </c>
      <c r="N12" s="386" t="n">
        <f aca="false">N8*$B$1</f>
        <v>63</v>
      </c>
      <c r="O12" s="386" t="n">
        <f aca="false">O8*$B$1</f>
        <v>69</v>
      </c>
      <c r="P12" s="386" t="n">
        <f aca="false">P8*$B$1</f>
        <v>63</v>
      </c>
      <c r="Q12" s="386" t="n">
        <f aca="false">Q8*$B$1</f>
        <v>72</v>
      </c>
      <c r="R12" s="386" t="n">
        <f aca="false">R8*$B$1</f>
        <v>66</v>
      </c>
      <c r="S12" s="386" t="n">
        <f aca="false">S8*$B$1</f>
        <v>66</v>
      </c>
      <c r="T12" s="386" t="n">
        <f aca="false">T8*$B$1</f>
        <v>72</v>
      </c>
      <c r="U12" s="386" t="n">
        <f aca="false">U8*$B$1</f>
        <v>63</v>
      </c>
      <c r="V12" s="386" t="n">
        <f aca="false">V8*$B$1</f>
        <v>69</v>
      </c>
      <c r="W12" s="386" t="n">
        <f aca="false">W8*$B$1</f>
        <v>69</v>
      </c>
      <c r="X12" s="386" t="n">
        <f aca="false">X8*$B$1</f>
        <v>66</v>
      </c>
      <c r="Y12" s="386" t="n">
        <f aca="false">Y8*$B$1</f>
        <v>72</v>
      </c>
      <c r="Z12" s="386" t="n">
        <f aca="false">Z8*$B$1</f>
        <v>63</v>
      </c>
      <c r="AA12" s="386" t="n">
        <f aca="false">AA8*$B$1</f>
        <v>66</v>
      </c>
      <c r="AB12" s="386" t="n">
        <f aca="false">AB8*$B$1</f>
        <v>66</v>
      </c>
      <c r="AC12" s="386" t="n">
        <f aca="false">AC8*$B$1</f>
        <v>72</v>
      </c>
      <c r="AD12" s="386" t="n">
        <f aca="false">AD8*$B$1</f>
        <v>63</v>
      </c>
      <c r="AE12" s="386" t="n">
        <f aca="false">AE8*$B$1</f>
        <v>69</v>
      </c>
      <c r="AF12" s="386" t="n">
        <f aca="false">AF8*$B$1</f>
        <v>69</v>
      </c>
      <c r="AG12" s="386" t="n">
        <f aca="false">AG8*$B$1</f>
        <v>63</v>
      </c>
      <c r="AH12" s="386" t="n">
        <f aca="false">AH8*$B$1</f>
        <v>72</v>
      </c>
      <c r="AI12" s="386" t="n">
        <f aca="false">AI8*$B$1</f>
        <v>66</v>
      </c>
      <c r="AJ12" s="386" t="n">
        <f aca="false">AJ8*$B$1</f>
        <v>66</v>
      </c>
      <c r="AK12" s="386" t="n">
        <f aca="false">AK8*$B$1</f>
        <v>72</v>
      </c>
      <c r="AL12" s="386" t="n">
        <f aca="false">AL8*$B$1</f>
        <v>63</v>
      </c>
      <c r="AM12" s="386" t="n">
        <f aca="false">AM8*$B$1</f>
        <v>66</v>
      </c>
      <c r="AN12" s="386" t="n">
        <f aca="false">AN8*$B$1</f>
        <v>69</v>
      </c>
      <c r="AO12" s="386" t="n">
        <f aca="false">AO8*$B$1</f>
        <v>69</v>
      </c>
      <c r="AP12" s="386" t="n">
        <f aca="false">AP8*$B$1</f>
        <v>63</v>
      </c>
      <c r="AQ12" s="386" t="n">
        <f aca="false">AQ8*$B$1</f>
        <v>72</v>
      </c>
      <c r="AR12" s="386" t="n">
        <f aca="false">AR8*$B$1</f>
        <v>66</v>
      </c>
      <c r="AS12" s="386" t="n">
        <f aca="false">AS8*$B$1</f>
        <v>66</v>
      </c>
      <c r="AT12" s="386" t="n">
        <f aca="false">AT8*$B$1</f>
        <v>72</v>
      </c>
      <c r="AU12" s="386" t="n">
        <f aca="false">AU8*$B$1</f>
        <v>63</v>
      </c>
      <c r="AV12" s="386" t="n">
        <f aca="false">AV8*$B$1</f>
        <v>69</v>
      </c>
      <c r="AW12" s="386" t="n">
        <f aca="false">AW8*$B$1</f>
        <v>69</v>
      </c>
      <c r="AX12" s="386" t="n">
        <f aca="false">AX8*$B$1</f>
        <v>60</v>
      </c>
      <c r="AY12" s="386" t="n">
        <f aca="false">AY8*$B$1</f>
        <v>69</v>
      </c>
      <c r="AZ12" s="386" t="n">
        <f aca="false">AZ8*$B$1</f>
        <v>69</v>
      </c>
      <c r="BA12" s="386" t="n">
        <f aca="false">BA8*$B$1</f>
        <v>66</v>
      </c>
      <c r="BB12" s="386" t="n">
        <f aca="false">BB8*$B$1</f>
        <v>69</v>
      </c>
      <c r="BC12" s="386" t="n">
        <f aca="false">BC8*$B$1</f>
        <v>69</v>
      </c>
      <c r="BD12" s="386" t="n">
        <f aca="false">BD8*$B$1</f>
        <v>66</v>
      </c>
      <c r="BE12" s="386" t="n">
        <f aca="false">BE8*$B$1</f>
        <v>69</v>
      </c>
      <c r="BF12" s="386" t="n">
        <f aca="false">BF8*$B$1</f>
        <v>66</v>
      </c>
      <c r="BG12" s="386" t="n">
        <f aca="false">BG8*$B$1</f>
        <v>66</v>
      </c>
      <c r="BH12" s="386" t="n">
        <f aca="false">BH8*$B$1</f>
        <v>72</v>
      </c>
      <c r="BI12" s="386" t="n">
        <f aca="false">BI8*$B$1</f>
        <v>66</v>
      </c>
      <c r="BJ12" s="386" t="n">
        <f aca="false">BJ8*$B$1</f>
        <v>63</v>
      </c>
      <c r="BK12" s="386" t="n">
        <f aca="false">BK8*$B$1</f>
        <v>72</v>
      </c>
      <c r="BL12" s="386" t="n">
        <f aca="false">BL8*$B$1</f>
        <v>66</v>
      </c>
      <c r="BM12" s="386" t="n">
        <f aca="false">BM8*$B$1</f>
        <v>66</v>
      </c>
      <c r="BN12" s="386" t="n">
        <f aca="false">BN8*$B$1</f>
        <v>69</v>
      </c>
      <c r="BO12" s="386" t="n">
        <f aca="false">BO8*$B$1</f>
        <v>66</v>
      </c>
      <c r="BP12" s="386" t="n">
        <f aca="false">BP8*$B$1</f>
        <v>69</v>
      </c>
      <c r="BQ12" s="386" t="n">
        <f aca="false">BQ8*$B$1</f>
        <v>69</v>
      </c>
      <c r="BR12" s="386" t="n">
        <f aca="false">BR8*$B$1</f>
        <v>66</v>
      </c>
      <c r="BS12" s="386" t="n">
        <f aca="false">BS8*$B$1</f>
        <v>69</v>
      </c>
      <c r="BT12" s="386" t="n">
        <f aca="false">BT8*$B$1</f>
        <v>69</v>
      </c>
      <c r="BU12" s="386" t="n">
        <f aca="false">BU8*$B$1</f>
        <v>66</v>
      </c>
      <c r="BV12" s="386" t="n">
        <f aca="false">BV8*$B$1</f>
        <v>63</v>
      </c>
      <c r="BW12" s="386" t="n">
        <f aca="false">BW8*$B$1</f>
        <v>72</v>
      </c>
      <c r="BX12" s="386" t="n">
        <f aca="false">BX8*$B$1</f>
        <v>63</v>
      </c>
      <c r="BY12" s="386" t="n">
        <f aca="false">BY8*$B$1</f>
        <v>69</v>
      </c>
      <c r="BZ12" s="386" t="n">
        <f aca="false">BZ8*$B$1</f>
        <v>69</v>
      </c>
      <c r="CA12" s="386" t="n">
        <f aca="false">CA8*$B$1</f>
        <v>66</v>
      </c>
      <c r="CB12" s="386" t="n">
        <f aca="false">CB8*$B$1</f>
        <v>72</v>
      </c>
      <c r="CC12" s="386" t="n">
        <f aca="false">CC8*$B$1</f>
        <v>66</v>
      </c>
      <c r="CD12" s="386" t="n">
        <f aca="false">CD8*$B$1</f>
        <v>66</v>
      </c>
      <c r="CE12" s="386" t="n">
        <f aca="false">CE8*$B$1</f>
        <v>69</v>
      </c>
      <c r="CF12" s="386" t="n">
        <f aca="false">CF8*$B$1</f>
        <v>66</v>
      </c>
      <c r="CG12" s="386" t="n">
        <f aca="false">CG8*$B$1</f>
        <v>69</v>
      </c>
      <c r="CH12" s="386" t="n">
        <f aca="false">CH8*$B$1</f>
        <v>63</v>
      </c>
      <c r="CI12" s="386" t="n">
        <f aca="false">CI8*$B$1</f>
        <v>69</v>
      </c>
      <c r="CJ12" s="386" t="n">
        <f aca="false">CJ8*$B$1</f>
        <v>63</v>
      </c>
      <c r="CK12" s="386" t="n">
        <f aca="false">CK8*$B$1</f>
        <v>72</v>
      </c>
      <c r="CL12" s="386" t="n">
        <f aca="false">CL8*$B$1</f>
        <v>66</v>
      </c>
      <c r="CM12" s="386" t="n">
        <f aca="false">CM8*$B$1</f>
        <v>66</v>
      </c>
      <c r="CN12" s="386" t="n">
        <f aca="false">CN8*$B$1</f>
        <v>72</v>
      </c>
      <c r="CO12" s="386" t="n">
        <f aca="false">CO8*$B$1</f>
        <v>63</v>
      </c>
      <c r="CP12" s="386" t="n">
        <f aca="false">CP8*$B$1</f>
        <v>69</v>
      </c>
      <c r="CQ12" s="386" t="n">
        <f aca="false">CQ8*$B$1</f>
        <v>69</v>
      </c>
      <c r="CR12" s="386" t="n">
        <f aca="false">CR8*$B$1</f>
        <v>66</v>
      </c>
      <c r="CS12" s="386" t="n">
        <f aca="false">CS8*$B$1</f>
        <v>72</v>
      </c>
      <c r="CT12" s="386" t="n">
        <f aca="false">CT8*$B$1</f>
        <v>66</v>
      </c>
      <c r="CU12" s="386" t="n">
        <f aca="false">CU8*$B$1</f>
        <v>66</v>
      </c>
      <c r="CV12" s="386" t="n">
        <f aca="false">CV8*$B$1</f>
        <v>69</v>
      </c>
      <c r="CW12" s="386" t="n">
        <f aca="false">CW8*$B$1</f>
        <v>69</v>
      </c>
      <c r="CX12" s="386" t="n">
        <f aca="false">CX8*$B$1</f>
        <v>63</v>
      </c>
      <c r="CY12" s="386" t="n">
        <f aca="false">CY8*$B$1</f>
        <v>72</v>
      </c>
      <c r="CZ12" s="386" t="n">
        <f aca="false">CZ8*$B$1</f>
        <v>66</v>
      </c>
      <c r="DA12" s="386" t="n">
        <f aca="false">DA8*$B$1</f>
        <v>66</v>
      </c>
      <c r="DB12" s="386" t="n">
        <f aca="false">DB8*$B$1</f>
        <v>72</v>
      </c>
      <c r="DC12" s="386" t="n">
        <f aca="false">DC8*$B$1</f>
        <v>63</v>
      </c>
      <c r="DD12" s="386" t="n">
        <f aca="false">DD8*$B$1</f>
        <v>69</v>
      </c>
      <c r="DE12" s="386" t="n">
        <f aca="false">DE8*$B$1</f>
        <v>69</v>
      </c>
      <c r="DF12" s="386" t="n">
        <f aca="false">DF8*$B$1</f>
        <v>60</v>
      </c>
      <c r="DG12" s="386" t="n">
        <f aca="false">DG8*$B$1</f>
        <v>66</v>
      </c>
      <c r="DH12" s="386" t="n">
        <f aca="false">DH8*$B$1</f>
        <v>69</v>
      </c>
      <c r="DI12" s="386" t="n">
        <f aca="false">DI8*$B$1</f>
        <v>66</v>
      </c>
      <c r="DJ12" s="386" t="n">
        <f aca="false">DJ8*$B$1</f>
        <v>66</v>
      </c>
      <c r="DK12" s="386" t="n">
        <f aca="false">DK8*$B$1</f>
        <v>72</v>
      </c>
      <c r="DL12" s="386" t="n">
        <f aca="false">DL8*$B$1</f>
        <v>66</v>
      </c>
      <c r="DM12" s="386" t="n">
        <f aca="false">DM8*$B$1</f>
        <v>69</v>
      </c>
      <c r="DN12" s="386" t="n">
        <f aca="false">DN8*$B$1</f>
        <v>69</v>
      </c>
      <c r="DO12" s="386" t="n">
        <f aca="false">DO8*$B$1</f>
        <v>63</v>
      </c>
      <c r="DP12" s="386" t="n">
        <f aca="false">DP8*$B$1</f>
        <v>72</v>
      </c>
      <c r="DQ12" s="386" t="n">
        <f aca="false">DQ8*$B$1</f>
        <v>66</v>
      </c>
      <c r="DR12" s="386" t="n">
        <f aca="false">DR8*$B$1</f>
        <v>60</v>
      </c>
      <c r="DS12" s="386" t="n">
        <f aca="false">DS8*$B$1</f>
        <v>69</v>
      </c>
      <c r="DT12" s="386" t="n">
        <f aca="false">DT8*$B$1</f>
        <v>69</v>
      </c>
      <c r="DU12" s="386" t="n">
        <f aca="false">DU8*$B$1</f>
        <v>66</v>
      </c>
      <c r="DV12" s="386" t="n">
        <f aca="false">DV8*$B$1</f>
        <v>69</v>
      </c>
      <c r="DW12" s="386" t="n">
        <f aca="false">DW8*$B$1</f>
        <v>69</v>
      </c>
      <c r="DX12" s="386" t="n">
        <f aca="false">DX8*$B$1</f>
        <v>66</v>
      </c>
      <c r="DY12" s="386" t="n">
        <f aca="false">DY8*$B$1</f>
        <v>69</v>
      </c>
      <c r="DZ12" s="386" t="n">
        <f aca="false">DZ8*$B$1</f>
        <v>66</v>
      </c>
      <c r="EA12" s="386" t="n">
        <f aca="false">EA8*$B$1</f>
        <v>66</v>
      </c>
      <c r="EB12" s="386" t="n">
        <f aca="false">EB8*$B$1</f>
        <v>72</v>
      </c>
      <c r="EC12" s="386" t="n">
        <f aca="false">EC8*$B$1</f>
        <v>66</v>
      </c>
      <c r="ED12" s="386" t="n">
        <f aca="false">ED8*$B$1</f>
        <v>63</v>
      </c>
      <c r="EE12" s="386" t="n">
        <f aca="false">EE8*$B$1</f>
        <v>72</v>
      </c>
      <c r="EF12" s="386" t="n">
        <f aca="false">EF8*$B$1</f>
        <v>66</v>
      </c>
      <c r="EG12" s="386" t="n">
        <f aca="false">EG8*$B$1</f>
        <v>66</v>
      </c>
      <c r="EH12" s="386" t="n">
        <f aca="false">EH8*$B$1</f>
        <v>69</v>
      </c>
      <c r="EI12" s="386" t="n">
        <f aca="false">EI8*$B$1</f>
        <v>66</v>
      </c>
      <c r="EJ12" s="386" t="n">
        <f aca="false">EJ8*$B$1</f>
        <v>69</v>
      </c>
      <c r="EK12" s="386" t="n">
        <f aca="false">EK8*$B$1</f>
        <v>69</v>
      </c>
      <c r="EL12" s="386" t="n">
        <f aca="false">EL8*$B$1</f>
        <v>66</v>
      </c>
      <c r="EM12" s="386" t="n">
        <f aca="false">EM8*$B$1</f>
        <v>69</v>
      </c>
      <c r="EN12" s="386" t="n">
        <f aca="false">EN8*$B$1</f>
        <v>69</v>
      </c>
      <c r="EO12" s="386" t="n">
        <f aca="false">EO8*$B$1</f>
        <v>66</v>
      </c>
      <c r="EP12" s="386" t="n">
        <f aca="false">EP8*$B$1</f>
        <v>66</v>
      </c>
      <c r="EQ12" s="386" t="n">
        <f aca="false">EQ8*$B$1</f>
        <v>69</v>
      </c>
      <c r="ER12" s="386" t="n">
        <f aca="false">ER8*$B$1</f>
        <v>63</v>
      </c>
      <c r="ES12" s="386" t="n">
        <f aca="false">ES8*$B$1</f>
        <v>72</v>
      </c>
      <c r="ET12" s="386" t="n">
        <f aca="false">ET8*$B$1</f>
        <v>66</v>
      </c>
      <c r="EU12" s="386" t="n">
        <f aca="false">EU8*$B$1</f>
        <v>66</v>
      </c>
      <c r="EV12" s="386" t="n">
        <f aca="false">EV8*$B$1</f>
        <v>72</v>
      </c>
      <c r="EW12" s="386" t="n">
        <f aca="false">EW8*$B$1</f>
        <v>63</v>
      </c>
      <c r="EX12" s="386" t="n">
        <f aca="false">EX8*$B$1</f>
        <v>69</v>
      </c>
      <c r="EY12" s="386" t="n">
        <f aca="false">EY8*$B$1</f>
        <v>69</v>
      </c>
      <c r="EZ12" s="386" t="n">
        <f aca="false">EZ8*$B$1</f>
        <v>66</v>
      </c>
      <c r="FA12" s="386" t="n">
        <f aca="false">FA8*$B$1</f>
        <v>72</v>
      </c>
      <c r="FB12" s="386" t="n">
        <f aca="false">FB8*$B$1</f>
        <v>63</v>
      </c>
      <c r="FC12" s="386" t="n">
        <f aca="false">FC8*$B$1</f>
        <v>66</v>
      </c>
      <c r="FD12" s="386" t="n">
        <f aca="false">FD8*$B$1</f>
        <v>66</v>
      </c>
      <c r="FE12" s="386" t="n">
        <f aca="false">FE8*$B$1</f>
        <v>72</v>
      </c>
      <c r="FF12" s="386" t="n">
        <f aca="false">FF8*$B$1</f>
        <v>63</v>
      </c>
      <c r="FG12" s="386" t="n">
        <f aca="false">FG8*$B$1</f>
        <v>69</v>
      </c>
      <c r="FH12" s="386" t="n">
        <f aca="false">FH8*$B$1</f>
        <v>69</v>
      </c>
      <c r="FI12" s="386" t="n">
        <f aca="false">FI8*$B$1</f>
        <v>63</v>
      </c>
      <c r="FJ12" s="386" t="n">
        <f aca="false">FJ8*$B$1</f>
        <v>72</v>
      </c>
      <c r="FK12" s="386" t="n">
        <f aca="false">FK8*$B$1</f>
        <v>66</v>
      </c>
      <c r="FL12" s="386" t="n">
        <f aca="false">FL8*$B$1</f>
        <v>66</v>
      </c>
      <c r="FM12" s="386" t="n">
        <f aca="false">FM8*$B$1</f>
        <v>72</v>
      </c>
      <c r="FN12" s="386" t="n">
        <f aca="false">FN8*$B$1</f>
        <v>63</v>
      </c>
      <c r="FO12" s="386" t="n">
        <f aca="false">FO8*$B$1</f>
        <v>66</v>
      </c>
      <c r="FP12" s="386" t="n">
        <f aca="false">FP8*$B$1</f>
        <v>69</v>
      </c>
      <c r="FQ12" s="386" t="n">
        <f aca="false">FQ8*$B$1</f>
        <v>69</v>
      </c>
      <c r="FR12" s="386" t="n">
        <f aca="false">FR8*$B$1</f>
        <v>63</v>
      </c>
      <c r="FS12" s="386" t="n">
        <f aca="false">FS8*$B$1</f>
        <v>72</v>
      </c>
      <c r="FT12" s="386" t="n">
        <f aca="false">FT8*$B$1</f>
        <v>66</v>
      </c>
      <c r="FU12" s="386" t="n">
        <f aca="false">FU8*$B$1</f>
        <v>66</v>
      </c>
      <c r="FV12" s="386" t="n">
        <f aca="false">FV8*$B$1</f>
        <v>72</v>
      </c>
      <c r="FW12" s="386" t="n">
        <f aca="false">FW8*$B$1</f>
        <v>63</v>
      </c>
      <c r="FX12" s="386" t="n">
        <f aca="false">FX8*$B$1</f>
        <v>69</v>
      </c>
      <c r="FY12" s="386" t="n">
        <f aca="false">FY8*$B$1</f>
        <v>69</v>
      </c>
      <c r="FZ12" s="386" t="n">
        <f aca="false">FZ8*$B$1</f>
        <v>60</v>
      </c>
      <c r="GA12" s="386" t="n">
        <f aca="false">GA8*$B$1</f>
        <v>66</v>
      </c>
      <c r="GB12" s="386" t="n">
        <f aca="false">GB8*$B$1</f>
        <v>69</v>
      </c>
      <c r="GC12" s="386" t="n">
        <f aca="false">GC8*$B$1</f>
        <v>66</v>
      </c>
      <c r="GD12" s="386" t="n">
        <f aca="false">GD8*$B$1</f>
        <v>66</v>
      </c>
      <c r="GE12" s="386" t="n">
        <f aca="false">GE8*$B$1</f>
        <v>72</v>
      </c>
      <c r="GF12" s="386" t="n">
        <f aca="false">GF8*$B$1</f>
        <v>66</v>
      </c>
      <c r="GG12" s="386" t="n">
        <f aca="false">GG8*$B$1</f>
        <v>69</v>
      </c>
      <c r="GH12" s="386" t="n">
        <f aca="false">GH8*$B$1</f>
        <v>69</v>
      </c>
      <c r="GI12" s="386" t="n">
        <f aca="false">GI8*$B$1</f>
        <v>63</v>
      </c>
      <c r="GJ12" s="386" t="n">
        <f aca="false">GJ8*$B$1</f>
        <v>72</v>
      </c>
      <c r="GK12" s="386" t="n">
        <f aca="false">GK8*$B$1</f>
        <v>66</v>
      </c>
      <c r="GL12" s="386" t="n">
        <f aca="false">GL8*$B$1</f>
        <v>63</v>
      </c>
      <c r="GM12" s="386" t="n">
        <f aca="false">GM8*$B$1</f>
        <v>72</v>
      </c>
      <c r="GN12" s="386" t="n">
        <f aca="false">GN8*$B$1</f>
        <v>66</v>
      </c>
      <c r="GO12" s="386" t="n">
        <f aca="false">GO8*$B$1</f>
        <v>66</v>
      </c>
      <c r="GP12" s="386" t="n">
        <f aca="false">GP8*$B$1</f>
        <v>69</v>
      </c>
      <c r="GQ12" s="386" t="n">
        <f aca="false">GQ8*$B$1</f>
        <v>66</v>
      </c>
      <c r="GR12" s="386" t="n">
        <f aca="false">GR8*$B$1</f>
        <v>69</v>
      </c>
      <c r="GS12" s="386" t="n">
        <f aca="false">GS8*$B$1</f>
        <v>69</v>
      </c>
      <c r="GT12" s="386" t="n">
        <f aca="false">GT8*$B$1</f>
        <v>66</v>
      </c>
      <c r="GU12" s="386" t="n">
        <f aca="false">GU8*$B$1</f>
        <v>69</v>
      </c>
      <c r="GV12" s="386" t="n">
        <f aca="false">GV8*$B$1</f>
        <v>69</v>
      </c>
      <c r="GW12" s="386" t="n">
        <f aca="false">GW8*$B$1</f>
        <v>66</v>
      </c>
      <c r="GX12" s="386" t="n">
        <f aca="false">GX8*$B$1</f>
        <v>63</v>
      </c>
      <c r="GY12" s="386" t="n">
        <f aca="false">GY8*$B$1</f>
        <v>72</v>
      </c>
      <c r="GZ12" s="386" t="n">
        <f aca="false">GZ8*$B$1</f>
        <v>63</v>
      </c>
      <c r="HA12" s="386" t="n">
        <f aca="false">HA8*$B$1</f>
        <v>69</v>
      </c>
      <c r="HB12" s="386" t="n">
        <f aca="false">HB8*$B$1</f>
        <v>69</v>
      </c>
      <c r="HC12" s="386" t="n">
        <f aca="false">HC8*$B$1</f>
        <v>66</v>
      </c>
      <c r="HD12" s="386" t="n">
        <f aca="false">HD8*$B$1</f>
        <v>72</v>
      </c>
      <c r="HE12" s="386" t="n">
        <f aca="false">HE8*$B$1</f>
        <v>66</v>
      </c>
      <c r="HF12" s="386" t="n">
        <f aca="false">HF8*$B$1</f>
        <v>66</v>
      </c>
      <c r="HG12" s="386" t="n">
        <f aca="false">HG8*$B$1</f>
        <v>69</v>
      </c>
      <c r="HH12" s="386" t="n">
        <f aca="false">HH8*$B$1</f>
        <v>66</v>
      </c>
      <c r="HI12" s="386" t="n">
        <f aca="false">HI8*$B$1</f>
        <v>69</v>
      </c>
      <c r="HJ12" s="386" t="n">
        <f aca="false">HJ8*$B$1</f>
        <v>63</v>
      </c>
      <c r="HK12" s="386" t="n">
        <f aca="false">HK8*$B$1</f>
        <v>69</v>
      </c>
      <c r="HL12" s="386" t="n">
        <f aca="false">HL8*$B$1</f>
        <v>63</v>
      </c>
      <c r="HM12" s="386" t="n">
        <f aca="false">HM8*$B$1</f>
        <v>72</v>
      </c>
      <c r="HN12" s="386" t="n">
        <f aca="false">HN8*$B$1</f>
        <v>66</v>
      </c>
      <c r="HO12" s="386" t="n">
        <f aca="false">HO8*$B$1</f>
        <v>66</v>
      </c>
      <c r="HP12" s="386" t="n">
        <f aca="false">HP8*$B$1</f>
        <v>72</v>
      </c>
      <c r="HQ12" s="386" t="n">
        <f aca="false">HQ8*$B$1</f>
        <v>63</v>
      </c>
      <c r="HR12" s="386" t="n">
        <f aca="false">HR8*$B$1</f>
        <v>69</v>
      </c>
      <c r="HS12" s="386" t="n">
        <f aca="false">HS8*$B$1</f>
        <v>69</v>
      </c>
      <c r="HT12" s="386" t="n">
        <f aca="false">HT8*$B$1</f>
        <v>66</v>
      </c>
      <c r="HU12" s="386" t="n">
        <f aca="false">HU8*$B$1</f>
        <v>72</v>
      </c>
      <c r="HV12" s="386" t="n">
        <f aca="false">HV8*$B$1</f>
        <v>63</v>
      </c>
      <c r="HW12" s="386" t="n">
        <f aca="false">HW8*$B$1</f>
        <v>66</v>
      </c>
      <c r="HX12" s="386" t="n">
        <f aca="false">HX8*$B$1</f>
        <v>66</v>
      </c>
      <c r="HY12" s="386" t="n">
        <f aca="false">HY8*$B$1</f>
        <v>72</v>
      </c>
      <c r="HZ12" s="386" t="n">
        <f aca="false">HZ8*$B$1</f>
        <v>63</v>
      </c>
      <c r="IA12" s="386" t="n">
        <f aca="false">IA8*$B$1</f>
        <v>69</v>
      </c>
      <c r="IB12" s="386" t="n">
        <f aca="false">IB8*$B$1</f>
        <v>69</v>
      </c>
      <c r="IC12" s="386" t="n">
        <f aca="false">IC8*$B$1</f>
        <v>63</v>
      </c>
      <c r="ID12" s="386" t="n">
        <f aca="false">ID8*$B$1</f>
        <v>72</v>
      </c>
      <c r="IE12" s="386" t="n">
        <f aca="false">IE8*$B$1</f>
        <v>66</v>
      </c>
      <c r="IF12" s="386" t="n">
        <f aca="false">IF8*$B$1</f>
        <v>66</v>
      </c>
      <c r="IG12" s="386" t="n">
        <f aca="false">IG8*$B$1</f>
        <v>72</v>
      </c>
      <c r="IH12" s="386" t="n">
        <f aca="false">IH8*$B$1</f>
        <v>63</v>
      </c>
      <c r="II12" s="386" t="n">
        <f aca="false">II8*$B$1</f>
        <v>66</v>
      </c>
      <c r="IJ12" s="386" t="n">
        <f aca="false">IJ8*$B$1</f>
        <v>69</v>
      </c>
      <c r="IK12" s="386" t="n">
        <f aca="false">IK8*$B$1</f>
        <v>66</v>
      </c>
      <c r="IL12" s="386" t="n">
        <f aca="false">IL8*$B$1</f>
        <v>66</v>
      </c>
      <c r="IM12" s="386" t="n">
        <f aca="false">IM8*$B$1</f>
        <v>72</v>
      </c>
      <c r="IN12" s="386" t="n">
        <f aca="false">IN8*$B$1</f>
        <v>66</v>
      </c>
      <c r="IO12" s="386" t="n">
        <f aca="false">IO8*$B$1</f>
        <v>69</v>
      </c>
      <c r="IP12" s="386" t="n">
        <f aca="false">IP8*$B$1</f>
        <v>69</v>
      </c>
      <c r="IQ12" s="386" t="n">
        <f aca="false">IQ8*$B$1</f>
        <v>63</v>
      </c>
      <c r="IR12" s="386" t="n">
        <f aca="false">IR8*$B$1</f>
        <v>72</v>
      </c>
      <c r="IS12" s="386" t="n">
        <f aca="false">IS8*$B$1</f>
        <v>66</v>
      </c>
      <c r="IT12" s="386" t="n">
        <f aca="false">IT8*$B$1</f>
        <v>0</v>
      </c>
      <c r="IU12" s="386"/>
      <c r="IV12" s="386"/>
      <c r="IW12" s="386"/>
    </row>
    <row r="13" customFormat="false" ht="12.75" hidden="false" customHeight="false" outlineLevel="0" collapsed="false">
      <c r="A13" s="384" t="s">
        <v>262</v>
      </c>
      <c r="B13" s="386"/>
      <c r="C13" s="386" t="n">
        <f aca="false">C8*$B$2+C9*$B$3</f>
        <v>-203487</v>
      </c>
      <c r="D13" s="386" t="n">
        <f aca="false">D8*$B$2+D9*$B$3</f>
        <v>657</v>
      </c>
      <c r="E13" s="386" t="n">
        <f aca="false">E8*$B$2+E9*$B$3</f>
        <v>675</v>
      </c>
      <c r="F13" s="386" t="n">
        <f aca="false">F8*$B$2+F9*$B$3</f>
        <v>651</v>
      </c>
      <c r="G13" s="386" t="n">
        <f aca="false">G8*$B$2+G9*$B$3</f>
        <v>678</v>
      </c>
      <c r="H13" s="386" t="n">
        <f aca="false">H8*$B$2+H9*$B$3</f>
        <v>672</v>
      </c>
      <c r="I13" s="386" t="n">
        <f aca="false">I8*$B$2+I9*$B$3</f>
        <v>654</v>
      </c>
      <c r="J13" s="386" t="n">
        <f aca="false">J8*$B$2+J9*$B$3</f>
        <v>678</v>
      </c>
      <c r="K13" s="386" t="n">
        <f aca="false">K8*$B$2+K9*$B$3</f>
        <v>651</v>
      </c>
      <c r="L13" s="386" t="n">
        <f aca="false">L8*$B$2+L9*$B$3</f>
        <v>678</v>
      </c>
      <c r="M13" s="386" t="n">
        <f aca="false">M8*$B$2+M9*$B$3</f>
        <v>675</v>
      </c>
      <c r="N13" s="386" t="n">
        <f aca="false">N8*$B$2+N9*$B$3</f>
        <v>609</v>
      </c>
      <c r="O13" s="386" t="n">
        <f aca="false">O8*$B$2+O9*$B$3</f>
        <v>675</v>
      </c>
      <c r="P13" s="386" t="n">
        <f aca="false">P8*$B$2+P9*$B$3</f>
        <v>657</v>
      </c>
      <c r="Q13" s="386" t="n">
        <f aca="false">Q8*$B$2+Q9*$B$3</f>
        <v>672</v>
      </c>
      <c r="R13" s="386" t="n">
        <f aca="false">R8*$B$2+R9*$B$3</f>
        <v>654</v>
      </c>
      <c r="S13" s="386" t="n">
        <f aca="false">S8*$B$2+S9*$B$3</f>
        <v>678</v>
      </c>
      <c r="T13" s="386" t="n">
        <f aca="false">T8*$B$2+T9*$B$3</f>
        <v>672</v>
      </c>
      <c r="U13" s="386" t="n">
        <f aca="false">U8*$B$2+U9*$B$3</f>
        <v>657</v>
      </c>
      <c r="V13" s="386" t="n">
        <f aca="false">V8*$B$2+V9*$B$3</f>
        <v>675</v>
      </c>
      <c r="W13" s="386" t="n">
        <f aca="false">W8*$B$2+W9*$B$3</f>
        <v>651</v>
      </c>
      <c r="X13" s="386" t="n">
        <f aca="false">X8*$B$2+X9*$B$3</f>
        <v>678</v>
      </c>
      <c r="Y13" s="386" t="n">
        <f aca="false">Y8*$B$2+Y9*$B$3</f>
        <v>672</v>
      </c>
      <c r="Z13" s="386" t="n">
        <f aca="false">Z8*$B$2+Z9*$B$3</f>
        <v>609</v>
      </c>
      <c r="AA13" s="386" t="n">
        <f aca="false">AA8*$B$2+AA9*$B$3</f>
        <v>678</v>
      </c>
      <c r="AB13" s="386" t="n">
        <f aca="false">AB8*$B$2+AB9*$B$3</f>
        <v>654</v>
      </c>
      <c r="AC13" s="386" t="n">
        <f aca="false">AC8*$B$2+AC9*$B$3</f>
        <v>672</v>
      </c>
      <c r="AD13" s="386" t="n">
        <f aca="false">AD8*$B$2+AD9*$B$3</f>
        <v>657</v>
      </c>
      <c r="AE13" s="386" t="n">
        <f aca="false">AE8*$B$2+AE9*$B$3</f>
        <v>675</v>
      </c>
      <c r="AF13" s="386" t="n">
        <f aca="false">AF8*$B$2+AF9*$B$3</f>
        <v>675</v>
      </c>
      <c r="AG13" s="386" t="n">
        <f aca="false">AG8*$B$2+AG9*$B$3</f>
        <v>657</v>
      </c>
      <c r="AH13" s="386" t="n">
        <f aca="false">AH8*$B$2+AH9*$B$3</f>
        <v>672</v>
      </c>
      <c r="AI13" s="386" t="n">
        <f aca="false">AI8*$B$2+AI9*$B$3</f>
        <v>654</v>
      </c>
      <c r="AJ13" s="386" t="n">
        <f aca="false">AJ8*$B$2+AJ9*$B$3</f>
        <v>678</v>
      </c>
      <c r="AK13" s="386" t="n">
        <f aca="false">AK8*$B$2+AK9*$B$3</f>
        <v>672</v>
      </c>
      <c r="AL13" s="386" t="n">
        <f aca="false">AL8*$B$2+AL9*$B$3</f>
        <v>609</v>
      </c>
      <c r="AM13" s="386" t="n">
        <f aca="false">AM8*$B$2+AM9*$B$3</f>
        <v>678</v>
      </c>
      <c r="AN13" s="386" t="n">
        <f aca="false">AN8*$B$2+AN9*$B$3</f>
        <v>651</v>
      </c>
      <c r="AO13" s="386" t="n">
        <f aca="false">AO8*$B$2+AO9*$B$3</f>
        <v>675</v>
      </c>
      <c r="AP13" s="386" t="n">
        <f aca="false">AP8*$B$2+AP9*$B$3</f>
        <v>657</v>
      </c>
      <c r="AQ13" s="386" t="n">
        <f aca="false">AQ8*$B$2+AQ9*$B$3</f>
        <v>672</v>
      </c>
      <c r="AR13" s="386" t="n">
        <f aca="false">AR8*$B$2+AR9*$B$3</f>
        <v>678</v>
      </c>
      <c r="AS13" s="386" t="n">
        <f aca="false">AS8*$B$2+AS9*$B$3</f>
        <v>654</v>
      </c>
      <c r="AT13" s="386" t="n">
        <f aca="false">AT8*$B$2+AT9*$B$3</f>
        <v>672</v>
      </c>
      <c r="AU13" s="386" t="n">
        <f aca="false">AU8*$B$2+AU9*$B$3</f>
        <v>657</v>
      </c>
      <c r="AV13" s="386" t="n">
        <f aca="false">AV8*$B$2+AV9*$B$3</f>
        <v>675</v>
      </c>
      <c r="AW13" s="386" t="n">
        <f aca="false">AW8*$B$2+AW9*$B$3</f>
        <v>675</v>
      </c>
      <c r="AX13" s="386" t="n">
        <f aca="false">AX8*$B$2+AX9*$B$3</f>
        <v>636</v>
      </c>
      <c r="AY13" s="386" t="n">
        <f aca="false">AY8*$B$2+AY9*$B$3</f>
        <v>675</v>
      </c>
      <c r="AZ13" s="386" t="n">
        <f aca="false">AZ8*$B$2+AZ9*$B$3</f>
        <v>651</v>
      </c>
      <c r="BA13" s="386" t="n">
        <f aca="false">BA8*$B$2+BA9*$B$3</f>
        <v>678</v>
      </c>
      <c r="BB13" s="386" t="n">
        <f aca="false">BB8*$B$2+BB9*$B$3</f>
        <v>651</v>
      </c>
      <c r="BC13" s="386" t="n">
        <f aca="false">BC8*$B$2+BC9*$B$3</f>
        <v>675</v>
      </c>
      <c r="BD13" s="386" t="n">
        <f aca="false">BD8*$B$2+BD9*$B$3</f>
        <v>678</v>
      </c>
      <c r="BE13" s="386" t="n">
        <f aca="false">BE8*$B$2+BE9*$B$3</f>
        <v>651</v>
      </c>
      <c r="BF13" s="386" t="n">
        <f aca="false">BF8*$B$2+BF9*$B$3</f>
        <v>678</v>
      </c>
      <c r="BG13" s="386" t="n">
        <f aca="false">BG8*$B$2+BG9*$B$3</f>
        <v>654</v>
      </c>
      <c r="BH13" s="386" t="n">
        <f aca="false">BH8*$B$2+BH9*$B$3</f>
        <v>672</v>
      </c>
      <c r="BI13" s="386" t="n">
        <f aca="false">BI8*$B$2+BI9*$B$3</f>
        <v>678</v>
      </c>
      <c r="BJ13" s="386" t="n">
        <f aca="false">BJ8*$B$2+BJ9*$B$3</f>
        <v>609</v>
      </c>
      <c r="BK13" s="386" t="n">
        <f aca="false">BK8*$B$2+BK9*$B$3</f>
        <v>672</v>
      </c>
      <c r="BL13" s="386" t="n">
        <f aca="false">BL8*$B$2+BL9*$B$3</f>
        <v>654</v>
      </c>
      <c r="BM13" s="386" t="n">
        <f aca="false">BM8*$B$2+BM9*$B$3</f>
        <v>678</v>
      </c>
      <c r="BN13" s="386" t="n">
        <f aca="false">BN8*$B$2+BN9*$B$3</f>
        <v>651</v>
      </c>
      <c r="BO13" s="386" t="n">
        <f aca="false">BO8*$B$2+BO9*$B$3</f>
        <v>678</v>
      </c>
      <c r="BP13" s="386" t="n">
        <f aca="false">BP8*$B$2+BP9*$B$3</f>
        <v>675</v>
      </c>
      <c r="BQ13" s="386" t="n">
        <f aca="false">BQ8*$B$2+BQ9*$B$3</f>
        <v>651</v>
      </c>
      <c r="BR13" s="386" t="n">
        <f aca="false">BR8*$B$2+BR9*$B$3</f>
        <v>678</v>
      </c>
      <c r="BS13" s="386" t="n">
        <f aca="false">BS8*$B$2+BS9*$B$3</f>
        <v>651</v>
      </c>
      <c r="BT13" s="386" t="n">
        <f aca="false">BT8*$B$2+BT9*$B$3</f>
        <v>675</v>
      </c>
      <c r="BU13" s="386" t="n">
        <f aca="false">BU8*$B$2+BU9*$B$3</f>
        <v>678</v>
      </c>
      <c r="BV13" s="386" t="n">
        <f aca="false">BV8*$B$2+BV9*$B$3</f>
        <v>609</v>
      </c>
      <c r="BW13" s="386" t="n">
        <f aca="false">BW8*$B$2+BW9*$B$3</f>
        <v>672</v>
      </c>
      <c r="BX13" s="386" t="n">
        <f aca="false">BX8*$B$2+BX9*$B$3</f>
        <v>657</v>
      </c>
      <c r="BY13" s="386" t="n">
        <f aca="false">BY8*$B$2+BY9*$B$3</f>
        <v>675</v>
      </c>
      <c r="BZ13" s="386" t="n">
        <f aca="false">BZ8*$B$2+BZ9*$B$3</f>
        <v>651</v>
      </c>
      <c r="CA13" s="386" t="n">
        <f aca="false">CA8*$B$2+CA9*$B$3</f>
        <v>678</v>
      </c>
      <c r="CB13" s="386" t="n">
        <f aca="false">CB8*$B$2+CB9*$B$3</f>
        <v>672</v>
      </c>
      <c r="CC13" s="386" t="n">
        <f aca="false">CC8*$B$2+CC9*$B$3</f>
        <v>654</v>
      </c>
      <c r="CD13" s="386" t="n">
        <f aca="false">CD8*$B$2+CD9*$B$3</f>
        <v>678</v>
      </c>
      <c r="CE13" s="386" t="n">
        <f aca="false">CE8*$B$2+CE9*$B$3</f>
        <v>651</v>
      </c>
      <c r="CF13" s="386" t="n">
        <f aca="false">CF8*$B$2+CF9*$B$3</f>
        <v>678</v>
      </c>
      <c r="CG13" s="386" t="n">
        <f aca="false">CG8*$B$2+CG9*$B$3</f>
        <v>675</v>
      </c>
      <c r="CH13" s="386" t="n">
        <f aca="false">CH8*$B$2+CH9*$B$3</f>
        <v>609</v>
      </c>
      <c r="CI13" s="386" t="n">
        <f aca="false">CI8*$B$2+CI9*$B$3</f>
        <v>675</v>
      </c>
      <c r="CJ13" s="386" t="n">
        <f aca="false">CJ8*$B$2+CJ9*$B$3</f>
        <v>657</v>
      </c>
      <c r="CK13" s="386" t="n">
        <f aca="false">CK8*$B$2+CK9*$B$3</f>
        <v>672</v>
      </c>
      <c r="CL13" s="386" t="n">
        <f aca="false">CL8*$B$2+CL9*$B$3</f>
        <v>654</v>
      </c>
      <c r="CM13" s="386" t="n">
        <f aca="false">CM8*$B$2+CM9*$B$3</f>
        <v>678</v>
      </c>
      <c r="CN13" s="386" t="n">
        <f aca="false">CN8*$B$2+CN9*$B$3</f>
        <v>672</v>
      </c>
      <c r="CO13" s="386" t="n">
        <f aca="false">CO8*$B$2+CO9*$B$3</f>
        <v>657</v>
      </c>
      <c r="CP13" s="386" t="n">
        <f aca="false">CP8*$B$2+CP9*$B$3</f>
        <v>675</v>
      </c>
      <c r="CQ13" s="386" t="n">
        <f aca="false">CQ8*$B$2+CQ9*$B$3</f>
        <v>651</v>
      </c>
      <c r="CR13" s="386" t="n">
        <f aca="false">CR8*$B$2+CR9*$B$3</f>
        <v>678</v>
      </c>
      <c r="CS13" s="386" t="n">
        <f aca="false">CS8*$B$2+CS9*$B$3</f>
        <v>672</v>
      </c>
      <c r="CT13" s="386" t="n">
        <f aca="false">CT8*$B$2+CT9*$B$3</f>
        <v>630</v>
      </c>
      <c r="CU13" s="386" t="n">
        <f aca="false">CU8*$B$2+CU9*$B$3</f>
        <v>678</v>
      </c>
      <c r="CV13" s="386" t="n">
        <f aca="false">CV8*$B$2+CV9*$B$3</f>
        <v>651</v>
      </c>
      <c r="CW13" s="386" t="n">
        <f aca="false">CW8*$B$2+CW9*$B$3</f>
        <v>675</v>
      </c>
      <c r="CX13" s="386" t="n">
        <f aca="false">CX8*$B$2+CX9*$B$3</f>
        <v>657</v>
      </c>
      <c r="CY13" s="386" t="n">
        <f aca="false">CY8*$B$2+CY9*$B$3</f>
        <v>672</v>
      </c>
      <c r="CZ13" s="386" t="n">
        <f aca="false">CZ8*$B$2+CZ9*$B$3</f>
        <v>678</v>
      </c>
      <c r="DA13" s="386" t="n">
        <f aca="false">DA8*$B$2+DA9*$B$3</f>
        <v>654</v>
      </c>
      <c r="DB13" s="386" t="n">
        <f aca="false">DB8*$B$2+DB9*$B$3</f>
        <v>672</v>
      </c>
      <c r="DC13" s="386" t="n">
        <f aca="false">DC8*$B$2+DC9*$B$3</f>
        <v>657</v>
      </c>
      <c r="DD13" s="386" t="n">
        <f aca="false">DD8*$B$2+DD9*$B$3</f>
        <v>675</v>
      </c>
      <c r="DE13" s="386" t="n">
        <f aca="false">DE8*$B$2+DE9*$B$3</f>
        <v>675</v>
      </c>
      <c r="DF13" s="386" t="n">
        <f aca="false">DF8*$B$2+DF9*$B$3</f>
        <v>612</v>
      </c>
      <c r="DG13" s="386" t="n">
        <f aca="false">DG8*$B$2+DG9*$B$3</f>
        <v>678</v>
      </c>
      <c r="DH13" s="386" t="n">
        <f aca="false">DH8*$B$2+DH9*$B$3</f>
        <v>651</v>
      </c>
      <c r="DI13" s="386" t="n">
        <f aca="false">DI8*$B$2+DI9*$B$3</f>
        <v>678</v>
      </c>
      <c r="DJ13" s="386" t="n">
        <f aca="false">DJ8*$B$2+DJ9*$B$3</f>
        <v>654</v>
      </c>
      <c r="DK13" s="386" t="n">
        <f aca="false">DK8*$B$2+DK9*$B$3</f>
        <v>672</v>
      </c>
      <c r="DL13" s="386" t="n">
        <f aca="false">DL8*$B$2+DL9*$B$3</f>
        <v>678</v>
      </c>
      <c r="DM13" s="386" t="n">
        <f aca="false">DM8*$B$2+DM9*$B$3</f>
        <v>651</v>
      </c>
      <c r="DN13" s="386" t="n">
        <f aca="false">DN8*$B$2+DN9*$B$3</f>
        <v>675</v>
      </c>
      <c r="DO13" s="386" t="n">
        <f aca="false">DO8*$B$2+DO9*$B$3</f>
        <v>657</v>
      </c>
      <c r="DP13" s="386" t="n">
        <f aca="false">DP8*$B$2+DP9*$B$3</f>
        <v>672</v>
      </c>
      <c r="DQ13" s="386" t="n">
        <f aca="false">DQ8*$B$2+DQ9*$B$3</f>
        <v>678</v>
      </c>
      <c r="DR13" s="386" t="n">
        <f aca="false">DR8*$B$2+DR9*$B$3</f>
        <v>612</v>
      </c>
      <c r="DS13" s="386" t="n">
        <f aca="false">DS8*$B$2+DS9*$B$3</f>
        <v>675</v>
      </c>
      <c r="DT13" s="386" t="n">
        <f aca="false">DT8*$B$2+DT9*$B$3</f>
        <v>651</v>
      </c>
      <c r="DU13" s="386" t="n">
        <f aca="false">DU8*$B$2+DU9*$B$3</f>
        <v>678</v>
      </c>
      <c r="DV13" s="386" t="n">
        <f aca="false">DV8*$B$2+DV9*$B$3</f>
        <v>651</v>
      </c>
      <c r="DW13" s="386" t="n">
        <f aca="false">DW8*$B$2+DW9*$B$3</f>
        <v>675</v>
      </c>
      <c r="DX13" s="386" t="n">
        <f aca="false">DX8*$B$2+DX9*$B$3</f>
        <v>678</v>
      </c>
      <c r="DY13" s="386" t="n">
        <f aca="false">DY8*$B$2+DY9*$B$3</f>
        <v>651</v>
      </c>
      <c r="DZ13" s="386" t="n">
        <f aca="false">DZ8*$B$2+DZ9*$B$3</f>
        <v>678</v>
      </c>
      <c r="EA13" s="386" t="n">
        <f aca="false">EA8*$B$2+EA9*$B$3</f>
        <v>654</v>
      </c>
      <c r="EB13" s="386" t="n">
        <f aca="false">EB8*$B$2+EB9*$B$3</f>
        <v>672</v>
      </c>
      <c r="EC13" s="386" t="n">
        <f aca="false">EC8*$B$2+EC9*$B$3</f>
        <v>678</v>
      </c>
      <c r="ED13" s="386" t="n">
        <f aca="false">ED8*$B$2+ED9*$B$3</f>
        <v>609</v>
      </c>
      <c r="EE13" s="386" t="n">
        <f aca="false">EE8*$B$2+EE9*$B$3</f>
        <v>672</v>
      </c>
      <c r="EF13" s="386" t="n">
        <f aca="false">EF8*$B$2+EF9*$B$3</f>
        <v>654</v>
      </c>
      <c r="EG13" s="386" t="n">
        <f aca="false">EG8*$B$2+EG9*$B$3</f>
        <v>678</v>
      </c>
      <c r="EH13" s="386" t="n">
        <f aca="false">EH8*$B$2+EH9*$B$3</f>
        <v>651</v>
      </c>
      <c r="EI13" s="386" t="n">
        <f aca="false">EI8*$B$2+EI9*$B$3</f>
        <v>678</v>
      </c>
      <c r="EJ13" s="386" t="n">
        <f aca="false">EJ8*$B$2+EJ9*$B$3</f>
        <v>675</v>
      </c>
      <c r="EK13" s="386" t="n">
        <f aca="false">EK8*$B$2+EK9*$B$3</f>
        <v>651</v>
      </c>
      <c r="EL13" s="386" t="n">
        <f aca="false">EL8*$B$2+EL9*$B$3</f>
        <v>678</v>
      </c>
      <c r="EM13" s="386" t="n">
        <f aca="false">EM8*$B$2+EM9*$B$3</f>
        <v>651</v>
      </c>
      <c r="EN13" s="386" t="n">
        <f aca="false">EN8*$B$2+EN9*$B$3</f>
        <v>675</v>
      </c>
      <c r="EO13" s="386" t="n">
        <f aca="false">EO8*$B$2+EO9*$B$3</f>
        <v>678</v>
      </c>
      <c r="EP13" s="386" t="n">
        <f aca="false">EP8*$B$2+EP9*$B$3</f>
        <v>630</v>
      </c>
      <c r="EQ13" s="386" t="n">
        <f aca="false">EQ8*$B$2+EQ9*$B$3</f>
        <v>675</v>
      </c>
      <c r="ER13" s="386" t="n">
        <f aca="false">ER8*$B$2+ER9*$B$3</f>
        <v>657</v>
      </c>
      <c r="ES13" s="386" t="n">
        <f aca="false">ES8*$B$2+ES9*$B$3</f>
        <v>672</v>
      </c>
      <c r="ET13" s="386" t="n">
        <f aca="false">ET8*$B$2+ET9*$B$3</f>
        <v>654</v>
      </c>
      <c r="EU13" s="386" t="n">
        <f aca="false">EU8*$B$2+EU9*$B$3</f>
        <v>678</v>
      </c>
      <c r="EV13" s="386" t="n">
        <f aca="false">EV8*$B$2+EV9*$B$3</f>
        <v>672</v>
      </c>
      <c r="EW13" s="386" t="n">
        <f aca="false">EW8*$B$2+EW9*$B$3</f>
        <v>657</v>
      </c>
      <c r="EX13" s="386" t="n">
        <f aca="false">EX8*$B$2+EX9*$B$3</f>
        <v>675</v>
      </c>
      <c r="EY13" s="386" t="n">
        <f aca="false">EY8*$B$2+EY9*$B$3</f>
        <v>651</v>
      </c>
      <c r="EZ13" s="386" t="n">
        <f aca="false">EZ8*$B$2+EZ9*$B$3</f>
        <v>678</v>
      </c>
      <c r="FA13" s="386" t="n">
        <f aca="false">FA8*$B$2+FA9*$B$3</f>
        <v>672</v>
      </c>
      <c r="FB13" s="386" t="n">
        <f aca="false">FB8*$B$2+FB9*$B$3</f>
        <v>609</v>
      </c>
      <c r="FC13" s="386" t="n">
        <f aca="false">FC8*$B$2+FC9*$B$3</f>
        <v>678</v>
      </c>
      <c r="FD13" s="386" t="n">
        <f aca="false">FD8*$B$2+FD9*$B$3</f>
        <v>654</v>
      </c>
      <c r="FE13" s="386" t="n">
        <f aca="false">FE8*$B$2+FE9*$B$3</f>
        <v>672</v>
      </c>
      <c r="FF13" s="386" t="n">
        <f aca="false">FF8*$B$2+FF9*$B$3</f>
        <v>657</v>
      </c>
      <c r="FG13" s="386" t="n">
        <f aca="false">FG8*$B$2+FG9*$B$3</f>
        <v>675</v>
      </c>
      <c r="FH13" s="386" t="n">
        <f aca="false">FH8*$B$2+FH9*$B$3</f>
        <v>675</v>
      </c>
      <c r="FI13" s="386" t="n">
        <f aca="false">FI8*$B$2+FI9*$B$3</f>
        <v>657</v>
      </c>
      <c r="FJ13" s="386" t="n">
        <f aca="false">FJ8*$B$2+FJ9*$B$3</f>
        <v>672</v>
      </c>
      <c r="FK13" s="386" t="n">
        <f aca="false">FK8*$B$2+FK9*$B$3</f>
        <v>654</v>
      </c>
      <c r="FL13" s="386" t="n">
        <f aca="false">FL8*$B$2+FL9*$B$3</f>
        <v>678</v>
      </c>
      <c r="FM13" s="386" t="n">
        <f aca="false">FM8*$B$2+FM9*$B$3</f>
        <v>672</v>
      </c>
      <c r="FN13" s="386" t="n">
        <f aca="false">FN8*$B$2+FN9*$B$3</f>
        <v>609</v>
      </c>
      <c r="FO13" s="386" t="n">
        <f aca="false">FO8*$B$2+FO9*$B$3</f>
        <v>678</v>
      </c>
      <c r="FP13" s="386" t="n">
        <f aca="false">FP8*$B$2+FP9*$B$3</f>
        <v>651</v>
      </c>
      <c r="FQ13" s="386" t="n">
        <f aca="false">FQ8*$B$2+FQ9*$B$3</f>
        <v>675</v>
      </c>
      <c r="FR13" s="386" t="n">
        <f aca="false">FR8*$B$2+FR9*$B$3</f>
        <v>657</v>
      </c>
      <c r="FS13" s="386" t="n">
        <f aca="false">FS8*$B$2+FS9*$B$3</f>
        <v>672</v>
      </c>
      <c r="FT13" s="386" t="n">
        <f aca="false">FT8*$B$2+FT9*$B$3</f>
        <v>678</v>
      </c>
      <c r="FU13" s="386" t="n">
        <f aca="false">FU8*$B$2+FU9*$B$3</f>
        <v>654</v>
      </c>
      <c r="FV13" s="386" t="n">
        <f aca="false">FV8*$B$2+FV9*$B$3</f>
        <v>672</v>
      </c>
      <c r="FW13" s="386" t="n">
        <f aca="false">FW8*$B$2+FW9*$B$3</f>
        <v>657</v>
      </c>
      <c r="FX13" s="386" t="n">
        <f aca="false">FX8*$B$2+FX9*$B$3</f>
        <v>675</v>
      </c>
      <c r="FY13" s="386" t="n">
        <f aca="false">FY8*$B$2+FY9*$B$3</f>
        <v>675</v>
      </c>
      <c r="FZ13" s="386" t="n">
        <f aca="false">FZ8*$B$2+FZ9*$B$3</f>
        <v>612</v>
      </c>
      <c r="GA13" s="386" t="n">
        <f aca="false">GA8*$B$2+GA9*$B$3</f>
        <v>678</v>
      </c>
      <c r="GB13" s="386" t="n">
        <f aca="false">GB8*$B$2+GB9*$B$3</f>
        <v>651</v>
      </c>
      <c r="GC13" s="386" t="n">
        <f aca="false">GC8*$B$2+GC9*$B$3</f>
        <v>678</v>
      </c>
      <c r="GD13" s="386" t="n">
        <f aca="false">GD8*$B$2+GD9*$B$3</f>
        <v>654</v>
      </c>
      <c r="GE13" s="386" t="n">
        <f aca="false">GE8*$B$2+GE9*$B$3</f>
        <v>672</v>
      </c>
      <c r="GF13" s="386" t="n">
        <f aca="false">GF8*$B$2+GF9*$B$3</f>
        <v>678</v>
      </c>
      <c r="GG13" s="386" t="n">
        <f aca="false">GG8*$B$2+GG9*$B$3</f>
        <v>651</v>
      </c>
      <c r="GH13" s="386" t="n">
        <f aca="false">GH8*$B$2+GH9*$B$3</f>
        <v>675</v>
      </c>
      <c r="GI13" s="386" t="n">
        <f aca="false">GI8*$B$2+GI9*$B$3</f>
        <v>657</v>
      </c>
      <c r="GJ13" s="386" t="n">
        <f aca="false">GJ8*$B$2+GJ9*$B$3</f>
        <v>672</v>
      </c>
      <c r="GK13" s="386" t="n">
        <f aca="false">GK8*$B$2+GK9*$B$3</f>
        <v>678</v>
      </c>
      <c r="GL13" s="386" t="n">
        <f aca="false">GL8*$B$2+GL9*$B$3</f>
        <v>633</v>
      </c>
      <c r="GM13" s="386" t="n">
        <f aca="false">GM8*$B$2+GM9*$B$3</f>
        <v>672</v>
      </c>
      <c r="GN13" s="386" t="n">
        <f aca="false">GN8*$B$2+GN9*$B$3</f>
        <v>654</v>
      </c>
      <c r="GO13" s="386" t="n">
        <f aca="false">GO8*$B$2+GO9*$B$3</f>
        <v>678</v>
      </c>
      <c r="GP13" s="386" t="n">
        <f aca="false">GP8*$B$2+GP9*$B$3</f>
        <v>651</v>
      </c>
      <c r="GQ13" s="386" t="n">
        <f aca="false">GQ8*$B$2+GQ9*$B$3</f>
        <v>678</v>
      </c>
      <c r="GR13" s="386" t="n">
        <f aca="false">GR8*$B$2+GR9*$B$3</f>
        <v>675</v>
      </c>
      <c r="GS13" s="386" t="n">
        <f aca="false">GS8*$B$2+GS9*$B$3</f>
        <v>651</v>
      </c>
      <c r="GT13" s="386" t="n">
        <f aca="false">GT8*$B$2+GT9*$B$3</f>
        <v>678</v>
      </c>
      <c r="GU13" s="386" t="n">
        <f aca="false">GU8*$B$2+GU9*$B$3</f>
        <v>651</v>
      </c>
      <c r="GV13" s="386" t="n">
        <f aca="false">GV8*$B$2+GV9*$B$3</f>
        <v>675</v>
      </c>
      <c r="GW13" s="386" t="n">
        <f aca="false">GW8*$B$2+GW9*$B$3</f>
        <v>678</v>
      </c>
      <c r="GX13" s="386" t="n">
        <f aca="false">GX8*$B$2+GX9*$B$3</f>
        <v>609</v>
      </c>
      <c r="GY13" s="386" t="n">
        <f aca="false">GY8*$B$2+GY9*$B$3</f>
        <v>672</v>
      </c>
      <c r="GZ13" s="386" t="n">
        <f aca="false">GZ8*$B$2+GZ9*$B$3</f>
        <v>657</v>
      </c>
      <c r="HA13" s="386" t="n">
        <f aca="false">HA8*$B$2+HA9*$B$3</f>
        <v>675</v>
      </c>
      <c r="HB13" s="386" t="n">
        <f aca="false">HB8*$B$2+HB9*$B$3</f>
        <v>651</v>
      </c>
      <c r="HC13" s="386" t="n">
        <f aca="false">HC8*$B$2+HC9*$B$3</f>
        <v>678</v>
      </c>
      <c r="HD13" s="386" t="n">
        <f aca="false">HD8*$B$2+HD9*$B$3</f>
        <v>672</v>
      </c>
      <c r="HE13" s="386" t="n">
        <f aca="false">HE8*$B$2+HE9*$B$3</f>
        <v>654</v>
      </c>
      <c r="HF13" s="386" t="n">
        <f aca="false">HF8*$B$2+HF9*$B$3</f>
        <v>678</v>
      </c>
      <c r="HG13" s="386" t="n">
        <f aca="false">HG8*$B$2+HG9*$B$3</f>
        <v>651</v>
      </c>
      <c r="HH13" s="386" t="n">
        <f aca="false">HH8*$B$2+HH9*$B$3</f>
        <v>678</v>
      </c>
      <c r="HI13" s="386" t="n">
        <f aca="false">HI8*$B$2+HI9*$B$3</f>
        <v>675</v>
      </c>
      <c r="HJ13" s="386" t="n">
        <f aca="false">HJ8*$B$2+HJ9*$B$3</f>
        <v>609</v>
      </c>
      <c r="HK13" s="386" t="n">
        <f aca="false">HK8*$B$2+HK9*$B$3</f>
        <v>675</v>
      </c>
      <c r="HL13" s="386" t="n">
        <f aca="false">HL8*$B$2+HL9*$B$3</f>
        <v>657</v>
      </c>
      <c r="HM13" s="386" t="n">
        <f aca="false">HM8*$B$2+HM9*$B$3</f>
        <v>672</v>
      </c>
      <c r="HN13" s="386" t="n">
        <f aca="false">HN8*$B$2+HN9*$B$3</f>
        <v>654</v>
      </c>
      <c r="HO13" s="386" t="n">
        <f aca="false">HO8*$B$2+HO9*$B$3</f>
        <v>678</v>
      </c>
      <c r="HP13" s="386" t="n">
        <f aca="false">HP8*$B$2+HP9*$B$3</f>
        <v>672</v>
      </c>
      <c r="HQ13" s="386" t="n">
        <f aca="false">HQ8*$B$2+HQ9*$B$3</f>
        <v>657</v>
      </c>
      <c r="HR13" s="386" t="n">
        <f aca="false">HR8*$B$2+HR9*$B$3</f>
        <v>675</v>
      </c>
      <c r="HS13" s="386" t="n">
        <f aca="false">HS8*$B$2+HS9*$B$3</f>
        <v>651</v>
      </c>
      <c r="HT13" s="386" t="n">
        <f aca="false">HT8*$B$2+HT9*$B$3</f>
        <v>678</v>
      </c>
      <c r="HU13" s="386" t="n">
        <f aca="false">HU8*$B$2+HU9*$B$3</f>
        <v>672</v>
      </c>
      <c r="HV13" s="386" t="n">
        <f aca="false">HV8*$B$2+HV9*$B$3</f>
        <v>609</v>
      </c>
      <c r="HW13" s="386" t="n">
        <f aca="false">HW8*$B$2+HW9*$B$3</f>
        <v>678</v>
      </c>
      <c r="HX13" s="386" t="n">
        <f aca="false">HX8*$B$2+HX9*$B$3</f>
        <v>654</v>
      </c>
      <c r="HY13" s="386" t="n">
        <f aca="false">HY8*$B$2+HY9*$B$3</f>
        <v>672</v>
      </c>
      <c r="HZ13" s="386" t="n">
        <f aca="false">HZ8*$B$2+HZ9*$B$3</f>
        <v>657</v>
      </c>
      <c r="IA13" s="386" t="n">
        <f aca="false">IA8*$B$2+IA9*$B$3</f>
        <v>675</v>
      </c>
      <c r="IB13" s="386" t="n">
        <f aca="false">IB8*$B$2+IB9*$B$3</f>
        <v>675</v>
      </c>
      <c r="IC13" s="386" t="n">
        <f aca="false">IC8*$B$2+IC9*$B$3</f>
        <v>657</v>
      </c>
      <c r="ID13" s="386" t="n">
        <f aca="false">ID8*$B$2+ID9*$B$3</f>
        <v>672</v>
      </c>
      <c r="IE13" s="386" t="n">
        <f aca="false">IE8*$B$2+IE9*$B$3</f>
        <v>654</v>
      </c>
      <c r="IF13" s="386" t="n">
        <f aca="false">IF8*$B$2+IF9*$B$3</f>
        <v>678</v>
      </c>
      <c r="IG13" s="386" t="n">
        <f aca="false">IG8*$B$2+IG9*$B$3</f>
        <v>672</v>
      </c>
      <c r="IH13" s="386" t="n">
        <f aca="false">IH8*$B$2+IH9*$B$3</f>
        <v>633</v>
      </c>
      <c r="II13" s="386" t="n">
        <f aca="false">II8*$B$2+II9*$B$3</f>
        <v>678</v>
      </c>
      <c r="IJ13" s="386" t="n">
        <f aca="false">IJ8*$B$2+IJ9*$B$3</f>
        <v>651</v>
      </c>
      <c r="IK13" s="386" t="n">
        <f aca="false">IK8*$B$2+IK9*$B$3</f>
        <v>678</v>
      </c>
      <c r="IL13" s="386" t="n">
        <f aca="false">IL8*$B$2+IL9*$B$3</f>
        <v>654</v>
      </c>
      <c r="IM13" s="386" t="n">
        <f aca="false">IM8*$B$2+IM9*$B$3</f>
        <v>672</v>
      </c>
      <c r="IN13" s="386" t="n">
        <f aca="false">IN8*$B$2+IN9*$B$3</f>
        <v>678</v>
      </c>
      <c r="IO13" s="386" t="n">
        <f aca="false">IO8*$B$2+IO9*$B$3</f>
        <v>651</v>
      </c>
      <c r="IP13" s="386" t="n">
        <f aca="false">IP8*$B$2+IP9*$B$3</f>
        <v>675</v>
      </c>
      <c r="IQ13" s="386" t="n">
        <f aca="false">IQ8*$B$2+IQ9*$B$3</f>
        <v>657</v>
      </c>
      <c r="IR13" s="386" t="n">
        <f aca="false">IR8*$B$2+IR9*$B$3</f>
        <v>672</v>
      </c>
      <c r="IS13" s="386" t="n">
        <f aca="false">IS8*$B$2+IS9*$B$3</f>
        <v>678</v>
      </c>
      <c r="IT13" s="386" t="n">
        <f aca="false">IT8*$B$2+IT9*$B$3</f>
        <v>0</v>
      </c>
      <c r="IU13" s="386"/>
      <c r="IV13" s="386"/>
      <c r="IW13" s="386"/>
    </row>
    <row r="14" customFormat="false" ht="12.75" hidden="false" customHeight="false" outlineLevel="0" collapsed="false">
      <c r="A14" s="384"/>
      <c r="B14" s="386"/>
      <c r="C14" s="386"/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  <c r="AC14" s="386"/>
      <c r="AD14" s="386"/>
      <c r="AE14" s="386"/>
      <c r="AF14" s="386"/>
      <c r="AG14" s="386"/>
      <c r="AH14" s="386"/>
      <c r="AI14" s="386"/>
      <c r="AJ14" s="386"/>
      <c r="AK14" s="386"/>
      <c r="AL14" s="386"/>
      <c r="AM14" s="386"/>
      <c r="AN14" s="386"/>
      <c r="AO14" s="386"/>
      <c r="AP14" s="386"/>
      <c r="AQ14" s="386"/>
      <c r="AR14" s="386"/>
      <c r="AS14" s="386"/>
      <c r="AT14" s="386"/>
      <c r="AU14" s="386"/>
      <c r="AV14" s="386"/>
      <c r="AW14" s="386"/>
      <c r="AX14" s="386"/>
      <c r="AY14" s="386"/>
      <c r="AZ14" s="386"/>
      <c r="BA14" s="386"/>
      <c r="BB14" s="386"/>
      <c r="BC14" s="386"/>
      <c r="BD14" s="386"/>
      <c r="BE14" s="386"/>
      <c r="BF14" s="386"/>
      <c r="BG14" s="386"/>
      <c r="BH14" s="386"/>
      <c r="BI14" s="386"/>
      <c r="BJ14" s="386"/>
      <c r="BK14" s="386"/>
      <c r="BL14" s="386"/>
      <c r="BM14" s="386"/>
      <c r="BN14" s="386"/>
      <c r="BO14" s="386"/>
      <c r="BP14" s="386"/>
      <c r="BQ14" s="386"/>
      <c r="BR14" s="386"/>
      <c r="BS14" s="386"/>
      <c r="BT14" s="386"/>
      <c r="BU14" s="386"/>
      <c r="BV14" s="386"/>
      <c r="BW14" s="386"/>
      <c r="BX14" s="386"/>
      <c r="BY14" s="386"/>
      <c r="BZ14" s="386"/>
      <c r="CA14" s="386"/>
      <c r="CB14" s="386"/>
      <c r="CC14" s="386"/>
      <c r="CD14" s="386"/>
      <c r="CE14" s="386"/>
      <c r="CF14" s="386"/>
      <c r="CG14" s="386"/>
      <c r="CH14" s="386"/>
      <c r="CI14" s="386"/>
      <c r="CJ14" s="386"/>
      <c r="CK14" s="386"/>
      <c r="CL14" s="386"/>
      <c r="CM14" s="386"/>
      <c r="CN14" s="386"/>
      <c r="CO14" s="386"/>
      <c r="CP14" s="386"/>
      <c r="CQ14" s="386"/>
      <c r="CR14" s="386"/>
      <c r="CS14" s="386"/>
      <c r="CT14" s="386"/>
      <c r="CU14" s="386"/>
      <c r="CV14" s="386"/>
      <c r="CW14" s="386"/>
      <c r="CX14" s="386"/>
      <c r="CY14" s="386"/>
      <c r="CZ14" s="386"/>
      <c r="DA14" s="386"/>
      <c r="DB14" s="386"/>
      <c r="DC14" s="386"/>
      <c r="DD14" s="386"/>
      <c r="DE14" s="386"/>
      <c r="DF14" s="386"/>
      <c r="DG14" s="386"/>
      <c r="DH14" s="386"/>
      <c r="DI14" s="386"/>
      <c r="DJ14" s="386"/>
      <c r="DK14" s="386"/>
      <c r="DL14" s="386"/>
      <c r="DM14" s="386"/>
      <c r="DN14" s="386"/>
      <c r="DO14" s="386"/>
      <c r="DP14" s="386"/>
      <c r="DQ14" s="386"/>
      <c r="DR14" s="386"/>
      <c r="DS14" s="386"/>
      <c r="DT14" s="386"/>
      <c r="DU14" s="386"/>
      <c r="DV14" s="386"/>
      <c r="DW14" s="386"/>
      <c r="DX14" s="386"/>
      <c r="DY14" s="386"/>
      <c r="DZ14" s="386"/>
      <c r="EA14" s="386"/>
      <c r="EB14" s="386"/>
      <c r="EC14" s="386"/>
      <c r="ED14" s="386"/>
      <c r="EE14" s="386"/>
      <c r="EF14" s="386"/>
      <c r="EG14" s="386"/>
      <c r="EH14" s="386"/>
      <c r="EI14" s="386"/>
      <c r="EJ14" s="386"/>
      <c r="EK14" s="386"/>
      <c r="EL14" s="386"/>
      <c r="EM14" s="386"/>
      <c r="EN14" s="386"/>
      <c r="EO14" s="386"/>
      <c r="EP14" s="386"/>
      <c r="EQ14" s="386"/>
      <c r="ER14" s="386"/>
      <c r="ES14" s="386"/>
      <c r="ET14" s="386"/>
      <c r="EU14" s="386"/>
      <c r="EV14" s="386"/>
      <c r="EW14" s="386"/>
      <c r="EX14" s="386"/>
      <c r="EY14" s="386"/>
      <c r="EZ14" s="386"/>
      <c r="FA14" s="386"/>
      <c r="FB14" s="386"/>
      <c r="FC14" s="386"/>
      <c r="FD14" s="386"/>
      <c r="FE14" s="386"/>
      <c r="FF14" s="386"/>
      <c r="FG14" s="386"/>
      <c r="FH14" s="386"/>
      <c r="FI14" s="386"/>
      <c r="FJ14" s="386"/>
      <c r="FK14" s="386"/>
      <c r="FL14" s="386"/>
      <c r="FM14" s="386"/>
      <c r="FN14" s="386"/>
      <c r="FO14" s="386"/>
      <c r="FP14" s="386"/>
      <c r="FQ14" s="386"/>
      <c r="FR14" s="386"/>
      <c r="FS14" s="386"/>
      <c r="FT14" s="386"/>
      <c r="FU14" s="386"/>
      <c r="FV14" s="386"/>
      <c r="FW14" s="386"/>
      <c r="FX14" s="386"/>
      <c r="FY14" s="386"/>
      <c r="FZ14" s="386"/>
      <c r="GA14" s="386"/>
      <c r="GB14" s="386"/>
      <c r="GC14" s="386"/>
      <c r="GD14" s="386"/>
      <c r="GE14" s="386"/>
      <c r="GF14" s="386"/>
      <c r="GG14" s="386"/>
      <c r="GH14" s="386"/>
      <c r="GI14" s="386"/>
      <c r="GJ14" s="386"/>
      <c r="GK14" s="386"/>
      <c r="GL14" s="386"/>
      <c r="GM14" s="386"/>
      <c r="GN14" s="386"/>
      <c r="GO14" s="386"/>
      <c r="GP14" s="386"/>
      <c r="GQ14" s="386"/>
      <c r="GR14" s="386"/>
      <c r="GS14" s="386"/>
      <c r="GT14" s="386"/>
      <c r="GU14" s="386"/>
      <c r="GV14" s="386"/>
      <c r="GW14" s="386"/>
      <c r="GX14" s="386"/>
      <c r="GY14" s="386"/>
      <c r="GZ14" s="386"/>
      <c r="HA14" s="386"/>
      <c r="HB14" s="386"/>
      <c r="HC14" s="386"/>
      <c r="HD14" s="386"/>
      <c r="HE14" s="386"/>
      <c r="HF14" s="386"/>
      <c r="HG14" s="386"/>
      <c r="HH14" s="386"/>
      <c r="HI14" s="386"/>
      <c r="HJ14" s="386"/>
      <c r="HK14" s="386"/>
      <c r="HL14" s="386"/>
      <c r="HM14" s="386"/>
      <c r="HN14" s="386"/>
      <c r="HO14" s="386"/>
      <c r="HP14" s="386"/>
      <c r="HQ14" s="386"/>
      <c r="HR14" s="386"/>
      <c r="HS14" s="386"/>
      <c r="HT14" s="386"/>
      <c r="HU14" s="386"/>
      <c r="HV14" s="386"/>
      <c r="HW14" s="386"/>
      <c r="HX14" s="386"/>
      <c r="HY14" s="386"/>
      <c r="HZ14" s="386"/>
      <c r="IA14" s="386"/>
      <c r="IB14" s="386"/>
      <c r="IC14" s="386"/>
      <c r="ID14" s="386"/>
      <c r="IE14" s="386"/>
      <c r="IF14" s="386"/>
      <c r="IG14" s="386"/>
      <c r="IH14" s="386"/>
      <c r="II14" s="386"/>
      <c r="IJ14" s="386"/>
      <c r="IK14" s="386"/>
      <c r="IL14" s="386"/>
      <c r="IM14" s="386"/>
      <c r="IN14" s="386"/>
      <c r="IO14" s="386"/>
      <c r="IP14" s="386"/>
      <c r="IQ14" s="386"/>
      <c r="IR14" s="386"/>
      <c r="IS14" s="386"/>
      <c r="IT14" s="386"/>
      <c r="IU14" s="386"/>
      <c r="IV14" s="386"/>
      <c r="IW14" s="386"/>
    </row>
    <row r="15" customFormat="false" ht="12.75" hidden="false" customHeight="false" outlineLevel="0" collapsed="false">
      <c r="A15" s="384" t="s">
        <v>263</v>
      </c>
      <c r="B15" s="386"/>
      <c r="C15" s="386" t="s">
        <v>264</v>
      </c>
      <c r="D15" s="386" t="s">
        <v>264</v>
      </c>
      <c r="E15" s="386" t="s">
        <v>264</v>
      </c>
      <c r="F15" s="386" t="s">
        <v>264</v>
      </c>
      <c r="G15" s="386" t="s">
        <v>264</v>
      </c>
      <c r="H15" s="386" t="s">
        <v>265</v>
      </c>
      <c r="I15" s="386" t="s">
        <v>265</v>
      </c>
      <c r="J15" s="386" t="s">
        <v>265</v>
      </c>
      <c r="K15" s="386" t="s">
        <v>265</v>
      </c>
      <c r="L15" s="386" t="s">
        <v>265</v>
      </c>
      <c r="M15" s="386" t="s">
        <v>265</v>
      </c>
      <c r="N15" s="386" t="s">
        <v>265</v>
      </c>
      <c r="O15" s="386" t="s">
        <v>264</v>
      </c>
      <c r="P15" s="386" t="s">
        <v>264</v>
      </c>
      <c r="Q15" s="386" t="s">
        <v>264</v>
      </c>
      <c r="R15" s="386" t="s">
        <v>264</v>
      </c>
      <c r="S15" s="386" t="s">
        <v>264</v>
      </c>
      <c r="T15" s="386" t="s">
        <v>265</v>
      </c>
      <c r="U15" s="386" t="s">
        <v>265</v>
      </c>
      <c r="V15" s="386" t="s">
        <v>265</v>
      </c>
      <c r="W15" s="386" t="s">
        <v>265</v>
      </c>
      <c r="X15" s="386" t="s">
        <v>265</v>
      </c>
      <c r="Y15" s="386" t="s">
        <v>265</v>
      </c>
      <c r="Z15" s="386" t="s">
        <v>265</v>
      </c>
      <c r="AA15" s="386" t="s">
        <v>264</v>
      </c>
      <c r="AB15" s="386" t="s">
        <v>264</v>
      </c>
      <c r="AC15" s="386" t="s">
        <v>264</v>
      </c>
      <c r="AD15" s="386" t="s">
        <v>264</v>
      </c>
      <c r="AE15" s="386" t="s">
        <v>264</v>
      </c>
      <c r="AF15" s="386" t="s">
        <v>265</v>
      </c>
      <c r="AG15" s="386" t="s">
        <v>265</v>
      </c>
      <c r="AH15" s="386" t="s">
        <v>265</v>
      </c>
      <c r="AI15" s="386" t="s">
        <v>265</v>
      </c>
      <c r="AJ15" s="386" t="s">
        <v>265</v>
      </c>
      <c r="AK15" s="386" t="s">
        <v>265</v>
      </c>
      <c r="AL15" s="386" t="s">
        <v>265</v>
      </c>
      <c r="AM15" s="386" t="s">
        <v>264</v>
      </c>
      <c r="AN15" s="386" t="s">
        <v>264</v>
      </c>
      <c r="AO15" s="386" t="s">
        <v>264</v>
      </c>
      <c r="AP15" s="386" t="s">
        <v>264</v>
      </c>
      <c r="AQ15" s="386" t="s">
        <v>264</v>
      </c>
      <c r="AR15" s="386" t="s">
        <v>265</v>
      </c>
      <c r="AS15" s="386" t="s">
        <v>265</v>
      </c>
      <c r="AT15" s="386" t="s">
        <v>265</v>
      </c>
      <c r="AU15" s="386" t="s">
        <v>265</v>
      </c>
      <c r="AV15" s="386" t="s">
        <v>265</v>
      </c>
      <c r="AW15" s="386" t="s">
        <v>265</v>
      </c>
      <c r="AX15" s="386" t="s">
        <v>265</v>
      </c>
      <c r="AY15" s="386" t="s">
        <v>264</v>
      </c>
      <c r="AZ15" s="386" t="s">
        <v>264</v>
      </c>
      <c r="BA15" s="386" t="s">
        <v>264</v>
      </c>
      <c r="BB15" s="386" t="s">
        <v>264</v>
      </c>
      <c r="BC15" s="386" t="s">
        <v>264</v>
      </c>
      <c r="BD15" s="386" t="s">
        <v>265</v>
      </c>
      <c r="BE15" s="386" t="s">
        <v>265</v>
      </c>
      <c r="BF15" s="386" t="s">
        <v>265</v>
      </c>
      <c r="BG15" s="386" t="s">
        <v>265</v>
      </c>
      <c r="BH15" s="386" t="s">
        <v>265</v>
      </c>
      <c r="BI15" s="386" t="s">
        <v>265</v>
      </c>
      <c r="BJ15" s="386" t="s">
        <v>265</v>
      </c>
      <c r="BK15" s="386" t="s">
        <v>264</v>
      </c>
      <c r="BL15" s="386" t="s">
        <v>264</v>
      </c>
      <c r="BM15" s="386" t="s">
        <v>264</v>
      </c>
      <c r="BN15" s="386" t="s">
        <v>264</v>
      </c>
      <c r="BO15" s="386" t="s">
        <v>264</v>
      </c>
      <c r="BP15" s="386" t="s">
        <v>265</v>
      </c>
      <c r="BQ15" s="386" t="s">
        <v>265</v>
      </c>
      <c r="BR15" s="386" t="s">
        <v>265</v>
      </c>
      <c r="BS15" s="386" t="s">
        <v>265</v>
      </c>
      <c r="BT15" s="386" t="s">
        <v>265</v>
      </c>
      <c r="BU15" s="386" t="s">
        <v>265</v>
      </c>
      <c r="BV15" s="386" t="s">
        <v>265</v>
      </c>
      <c r="BW15" s="386" t="s">
        <v>264</v>
      </c>
      <c r="BX15" s="386" t="s">
        <v>264</v>
      </c>
      <c r="BY15" s="386" t="s">
        <v>264</v>
      </c>
      <c r="BZ15" s="386" t="s">
        <v>264</v>
      </c>
      <c r="CA15" s="386" t="s">
        <v>264</v>
      </c>
      <c r="CB15" s="386" t="s">
        <v>265</v>
      </c>
      <c r="CC15" s="386" t="s">
        <v>265</v>
      </c>
      <c r="CD15" s="386" t="s">
        <v>265</v>
      </c>
      <c r="CE15" s="386" t="s">
        <v>265</v>
      </c>
      <c r="CF15" s="386" t="s">
        <v>265</v>
      </c>
      <c r="CG15" s="386" t="s">
        <v>265</v>
      </c>
      <c r="CH15" s="386" t="s">
        <v>265</v>
      </c>
      <c r="CI15" s="386" t="s">
        <v>264</v>
      </c>
      <c r="CJ15" s="386" t="s">
        <v>264</v>
      </c>
      <c r="CK15" s="386" t="s">
        <v>264</v>
      </c>
      <c r="CL15" s="386" t="s">
        <v>264</v>
      </c>
      <c r="CM15" s="386" t="s">
        <v>264</v>
      </c>
      <c r="CN15" s="386" t="s">
        <v>265</v>
      </c>
      <c r="CO15" s="386" t="s">
        <v>265</v>
      </c>
      <c r="CP15" s="386" t="s">
        <v>265</v>
      </c>
      <c r="CQ15" s="386" t="s">
        <v>265</v>
      </c>
      <c r="CR15" s="386" t="s">
        <v>265</v>
      </c>
      <c r="CS15" s="386" t="s">
        <v>265</v>
      </c>
      <c r="CT15" s="386" t="s">
        <v>265</v>
      </c>
      <c r="CU15" s="386" t="s">
        <v>264</v>
      </c>
      <c r="CV15" s="386" t="s">
        <v>264</v>
      </c>
      <c r="CW15" s="386" t="s">
        <v>264</v>
      </c>
      <c r="CX15" s="386" t="s">
        <v>264</v>
      </c>
      <c r="CY15" s="386" t="s">
        <v>264</v>
      </c>
      <c r="CZ15" s="386" t="s">
        <v>265</v>
      </c>
      <c r="DA15" s="386" t="s">
        <v>265</v>
      </c>
      <c r="DB15" s="386" t="s">
        <v>265</v>
      </c>
      <c r="DC15" s="386" t="s">
        <v>265</v>
      </c>
      <c r="DD15" s="386" t="s">
        <v>265</v>
      </c>
      <c r="DE15" s="386" t="s">
        <v>265</v>
      </c>
      <c r="DF15" s="386" t="s">
        <v>265</v>
      </c>
      <c r="DG15" s="386" t="s">
        <v>264</v>
      </c>
      <c r="DH15" s="386" t="s">
        <v>264</v>
      </c>
      <c r="DI15" s="386" t="s">
        <v>264</v>
      </c>
      <c r="DJ15" s="386" t="s">
        <v>264</v>
      </c>
      <c r="DK15" s="386" t="s">
        <v>264</v>
      </c>
      <c r="DL15" s="386" t="s">
        <v>265</v>
      </c>
      <c r="DM15" s="386" t="s">
        <v>265</v>
      </c>
      <c r="DN15" s="386" t="s">
        <v>265</v>
      </c>
      <c r="DO15" s="386" t="s">
        <v>265</v>
      </c>
      <c r="DP15" s="386" t="s">
        <v>265</v>
      </c>
      <c r="DQ15" s="386" t="s">
        <v>265</v>
      </c>
      <c r="DR15" s="386" t="s">
        <v>265</v>
      </c>
      <c r="DS15" s="386" t="s">
        <v>264</v>
      </c>
      <c r="DT15" s="386" t="s">
        <v>264</v>
      </c>
      <c r="DU15" s="386" t="s">
        <v>264</v>
      </c>
      <c r="DV15" s="386" t="s">
        <v>264</v>
      </c>
      <c r="DW15" s="386" t="s">
        <v>264</v>
      </c>
      <c r="DX15" s="386" t="s">
        <v>265</v>
      </c>
      <c r="DY15" s="386" t="s">
        <v>265</v>
      </c>
      <c r="DZ15" s="386" t="s">
        <v>265</v>
      </c>
      <c r="EA15" s="386" t="s">
        <v>265</v>
      </c>
      <c r="EB15" s="386" t="s">
        <v>265</v>
      </c>
      <c r="EC15" s="386" t="s">
        <v>265</v>
      </c>
      <c r="ED15" s="386" t="s">
        <v>265</v>
      </c>
      <c r="EE15" s="386" t="s">
        <v>264</v>
      </c>
      <c r="EF15" s="386" t="s">
        <v>264</v>
      </c>
      <c r="EG15" s="386" t="s">
        <v>264</v>
      </c>
      <c r="EH15" s="386" t="s">
        <v>264</v>
      </c>
      <c r="EI15" s="386" t="s">
        <v>264</v>
      </c>
      <c r="EJ15" s="386" t="s">
        <v>265</v>
      </c>
      <c r="EK15" s="386" t="s">
        <v>265</v>
      </c>
      <c r="EL15" s="386" t="s">
        <v>265</v>
      </c>
      <c r="EM15" s="386" t="s">
        <v>265</v>
      </c>
      <c r="EN15" s="386" t="s">
        <v>265</v>
      </c>
      <c r="EO15" s="386" t="s">
        <v>265</v>
      </c>
      <c r="EP15" s="386" t="s">
        <v>265</v>
      </c>
      <c r="EQ15" s="386" t="s">
        <v>264</v>
      </c>
      <c r="ER15" s="386" t="s">
        <v>264</v>
      </c>
      <c r="ES15" s="386" t="s">
        <v>264</v>
      </c>
      <c r="ET15" s="386" t="s">
        <v>264</v>
      </c>
      <c r="EU15" s="386" t="s">
        <v>264</v>
      </c>
      <c r="EV15" s="386" t="s">
        <v>265</v>
      </c>
      <c r="EW15" s="386" t="s">
        <v>265</v>
      </c>
      <c r="EX15" s="386" t="s">
        <v>265</v>
      </c>
      <c r="EY15" s="386" t="s">
        <v>265</v>
      </c>
      <c r="EZ15" s="386" t="s">
        <v>265</v>
      </c>
      <c r="FA15" s="386" t="s">
        <v>265</v>
      </c>
      <c r="FB15" s="386" t="s">
        <v>265</v>
      </c>
      <c r="FC15" s="386" t="s">
        <v>264</v>
      </c>
      <c r="FD15" s="386" t="s">
        <v>264</v>
      </c>
      <c r="FE15" s="386" t="s">
        <v>264</v>
      </c>
      <c r="FF15" s="386" t="s">
        <v>264</v>
      </c>
      <c r="FG15" s="386" t="s">
        <v>264</v>
      </c>
      <c r="FH15" s="386" t="s">
        <v>265</v>
      </c>
      <c r="FI15" s="386" t="s">
        <v>265</v>
      </c>
      <c r="FJ15" s="386" t="s">
        <v>265</v>
      </c>
      <c r="FK15" s="386" t="s">
        <v>265</v>
      </c>
      <c r="FL15" s="386" t="s">
        <v>265</v>
      </c>
      <c r="FM15" s="386" t="s">
        <v>265</v>
      </c>
      <c r="FN15" s="386" t="s">
        <v>265</v>
      </c>
      <c r="FO15" s="386" t="s">
        <v>264</v>
      </c>
      <c r="FP15" s="386" t="s">
        <v>264</v>
      </c>
      <c r="FQ15" s="386" t="s">
        <v>264</v>
      </c>
      <c r="FR15" s="386" t="s">
        <v>264</v>
      </c>
      <c r="FS15" s="386" t="s">
        <v>264</v>
      </c>
      <c r="FT15" s="386" t="s">
        <v>265</v>
      </c>
      <c r="FU15" s="386" t="s">
        <v>265</v>
      </c>
      <c r="FV15" s="386" t="s">
        <v>265</v>
      </c>
      <c r="FW15" s="386" t="s">
        <v>265</v>
      </c>
      <c r="FX15" s="386" t="s">
        <v>265</v>
      </c>
      <c r="FY15" s="386" t="s">
        <v>265</v>
      </c>
      <c r="FZ15" s="386" t="s">
        <v>265</v>
      </c>
      <c r="GA15" s="386" t="s">
        <v>264</v>
      </c>
      <c r="GB15" s="386" t="s">
        <v>264</v>
      </c>
      <c r="GC15" s="386" t="s">
        <v>264</v>
      </c>
      <c r="GD15" s="386" t="s">
        <v>264</v>
      </c>
      <c r="GE15" s="386" t="s">
        <v>264</v>
      </c>
      <c r="GF15" s="386" t="s">
        <v>265</v>
      </c>
      <c r="GG15" s="386" t="s">
        <v>265</v>
      </c>
      <c r="GH15" s="386" t="s">
        <v>265</v>
      </c>
      <c r="GI15" s="386" t="s">
        <v>265</v>
      </c>
      <c r="GJ15" s="386" t="s">
        <v>265</v>
      </c>
      <c r="GK15" s="386" t="s">
        <v>265</v>
      </c>
      <c r="GL15" s="386" t="s">
        <v>265</v>
      </c>
      <c r="GM15" s="386" t="s">
        <v>264</v>
      </c>
      <c r="GN15" s="386" t="s">
        <v>264</v>
      </c>
      <c r="GO15" s="386" t="s">
        <v>264</v>
      </c>
      <c r="GP15" s="386" t="s">
        <v>264</v>
      </c>
      <c r="GQ15" s="386" t="s">
        <v>264</v>
      </c>
      <c r="GR15" s="386" t="s">
        <v>265</v>
      </c>
      <c r="GS15" s="386" t="s">
        <v>265</v>
      </c>
      <c r="GT15" s="386" t="s">
        <v>265</v>
      </c>
      <c r="GU15" s="386" t="s">
        <v>265</v>
      </c>
      <c r="GV15" s="386" t="s">
        <v>265</v>
      </c>
      <c r="GW15" s="386" t="s">
        <v>265</v>
      </c>
      <c r="GX15" s="386" t="s">
        <v>265</v>
      </c>
      <c r="GY15" s="386" t="s">
        <v>264</v>
      </c>
      <c r="GZ15" s="386" t="s">
        <v>264</v>
      </c>
      <c r="HA15" s="386" t="s">
        <v>264</v>
      </c>
      <c r="HB15" s="386" t="s">
        <v>264</v>
      </c>
      <c r="HC15" s="386" t="s">
        <v>264</v>
      </c>
      <c r="HD15" s="386" t="s">
        <v>265</v>
      </c>
      <c r="HE15" s="386" t="s">
        <v>265</v>
      </c>
      <c r="HF15" s="386" t="s">
        <v>265</v>
      </c>
      <c r="HG15" s="386" t="s">
        <v>265</v>
      </c>
      <c r="HH15" s="386" t="s">
        <v>265</v>
      </c>
      <c r="HI15" s="386" t="s">
        <v>265</v>
      </c>
      <c r="HJ15" s="386" t="s">
        <v>265</v>
      </c>
      <c r="HK15" s="386" t="s">
        <v>264</v>
      </c>
      <c r="HL15" s="386" t="s">
        <v>264</v>
      </c>
      <c r="HM15" s="386" t="s">
        <v>264</v>
      </c>
      <c r="HN15" s="386" t="s">
        <v>264</v>
      </c>
      <c r="HO15" s="386" t="s">
        <v>264</v>
      </c>
      <c r="HP15" s="386" t="s">
        <v>265</v>
      </c>
      <c r="HQ15" s="386" t="s">
        <v>265</v>
      </c>
      <c r="HR15" s="386" t="s">
        <v>265</v>
      </c>
      <c r="HS15" s="386" t="s">
        <v>265</v>
      </c>
      <c r="HT15" s="386" t="s">
        <v>265</v>
      </c>
      <c r="HU15" s="386" t="s">
        <v>265</v>
      </c>
      <c r="HV15" s="386" t="s">
        <v>265</v>
      </c>
      <c r="HW15" s="386" t="s">
        <v>264</v>
      </c>
      <c r="HX15" s="386" t="s">
        <v>264</v>
      </c>
      <c r="HY15" s="386" t="s">
        <v>264</v>
      </c>
      <c r="HZ15" s="386" t="s">
        <v>264</v>
      </c>
      <c r="IA15" s="386" t="s">
        <v>264</v>
      </c>
      <c r="IB15" s="386" t="s">
        <v>265</v>
      </c>
      <c r="IC15" s="386" t="s">
        <v>265</v>
      </c>
      <c r="ID15" s="386" t="s">
        <v>265</v>
      </c>
      <c r="IE15" s="386" t="s">
        <v>265</v>
      </c>
      <c r="IF15" s="386" t="s">
        <v>265</v>
      </c>
      <c r="IG15" s="386" t="s">
        <v>265</v>
      </c>
      <c r="IH15" s="386" t="s">
        <v>265</v>
      </c>
      <c r="II15" s="386" t="s">
        <v>264</v>
      </c>
      <c r="IJ15" s="386" t="s">
        <v>264</v>
      </c>
      <c r="IK15" s="386" t="s">
        <v>264</v>
      </c>
      <c r="IL15" s="386" t="s">
        <v>264</v>
      </c>
      <c r="IM15" s="386" t="s">
        <v>264</v>
      </c>
      <c r="IN15" s="386" t="s">
        <v>265</v>
      </c>
      <c r="IO15" s="386" t="s">
        <v>265</v>
      </c>
      <c r="IP15" s="386" t="s">
        <v>265</v>
      </c>
      <c r="IQ15" s="386" t="s">
        <v>265</v>
      </c>
      <c r="IR15" s="386" t="s">
        <v>265</v>
      </c>
      <c r="IS15" s="386" t="s">
        <v>265</v>
      </c>
      <c r="IT15" s="386" t="s">
        <v>265</v>
      </c>
      <c r="IU15" s="386"/>
      <c r="IV15" s="386"/>
      <c r="IW15" s="386"/>
    </row>
    <row r="16" customFormat="false" ht="12.75" hidden="false" customHeight="false" outlineLevel="0" collapsed="false">
      <c r="A16" s="384"/>
      <c r="B16" s="386"/>
      <c r="C16" s="386"/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  <c r="AC16" s="386"/>
      <c r="AD16" s="386"/>
      <c r="AE16" s="386"/>
      <c r="AF16" s="386"/>
      <c r="AG16" s="386"/>
      <c r="AH16" s="386"/>
      <c r="AI16" s="386"/>
      <c r="AJ16" s="386"/>
      <c r="AK16" s="386"/>
      <c r="AL16" s="386"/>
      <c r="AM16" s="386"/>
      <c r="AN16" s="386"/>
      <c r="AO16" s="386"/>
      <c r="AP16" s="386"/>
      <c r="AQ16" s="386"/>
      <c r="AR16" s="386"/>
      <c r="AS16" s="386"/>
      <c r="AT16" s="386"/>
      <c r="AU16" s="386"/>
      <c r="AV16" s="386"/>
      <c r="AW16" s="386"/>
      <c r="AX16" s="386"/>
      <c r="AY16" s="386"/>
      <c r="AZ16" s="386"/>
      <c r="BA16" s="386"/>
      <c r="BB16" s="386"/>
      <c r="BC16" s="386"/>
      <c r="BD16" s="386"/>
      <c r="BE16" s="386"/>
      <c r="BF16" s="386"/>
      <c r="BG16" s="386"/>
      <c r="BH16" s="386"/>
      <c r="BI16" s="386"/>
      <c r="BJ16" s="386"/>
      <c r="BK16" s="386"/>
      <c r="BL16" s="386"/>
      <c r="BM16" s="386"/>
      <c r="BN16" s="386"/>
      <c r="BO16" s="386"/>
      <c r="BP16" s="386"/>
      <c r="BQ16" s="386"/>
      <c r="BR16" s="386"/>
      <c r="BS16" s="386"/>
      <c r="BT16" s="386"/>
      <c r="BU16" s="386"/>
      <c r="BV16" s="386"/>
      <c r="BW16" s="386"/>
      <c r="BX16" s="386"/>
      <c r="BY16" s="386"/>
      <c r="BZ16" s="386"/>
      <c r="CA16" s="386"/>
      <c r="CB16" s="386"/>
      <c r="CC16" s="386"/>
      <c r="CD16" s="386"/>
      <c r="CE16" s="386"/>
      <c r="CF16" s="386"/>
      <c r="CG16" s="386"/>
      <c r="CH16" s="386"/>
      <c r="CI16" s="386"/>
      <c r="CJ16" s="386"/>
      <c r="CK16" s="386"/>
      <c r="CL16" s="386"/>
      <c r="CM16" s="386"/>
      <c r="CN16" s="386"/>
      <c r="CO16" s="386"/>
      <c r="CP16" s="386"/>
      <c r="CQ16" s="386"/>
      <c r="CR16" s="386"/>
      <c r="CS16" s="386"/>
      <c r="CT16" s="386"/>
      <c r="CU16" s="386"/>
      <c r="CV16" s="386"/>
      <c r="CW16" s="386"/>
      <c r="CX16" s="386"/>
      <c r="CY16" s="386"/>
      <c r="CZ16" s="386"/>
      <c r="DA16" s="386"/>
      <c r="DB16" s="386"/>
      <c r="DC16" s="386"/>
      <c r="DD16" s="386"/>
      <c r="DE16" s="386"/>
      <c r="DF16" s="386"/>
      <c r="DG16" s="386"/>
      <c r="DH16" s="386"/>
      <c r="DI16" s="386"/>
      <c r="DJ16" s="386"/>
      <c r="DK16" s="386"/>
      <c r="DL16" s="386"/>
      <c r="DM16" s="386"/>
      <c r="DN16" s="386"/>
      <c r="DO16" s="386"/>
      <c r="DP16" s="386"/>
      <c r="DQ16" s="386"/>
      <c r="DR16" s="386"/>
      <c r="DS16" s="386"/>
      <c r="DT16" s="386"/>
      <c r="DU16" s="386"/>
      <c r="DV16" s="386"/>
      <c r="DW16" s="386"/>
      <c r="DX16" s="386"/>
      <c r="DY16" s="386"/>
      <c r="DZ16" s="386"/>
      <c r="EA16" s="386"/>
      <c r="EB16" s="386"/>
      <c r="EC16" s="386"/>
      <c r="ED16" s="386"/>
      <c r="EE16" s="386"/>
      <c r="EF16" s="386"/>
      <c r="EG16" s="386"/>
      <c r="EH16" s="386"/>
      <c r="EI16" s="386"/>
      <c r="EJ16" s="386"/>
      <c r="EK16" s="386"/>
      <c r="EL16" s="386"/>
      <c r="EM16" s="386"/>
      <c r="EN16" s="386"/>
      <c r="EO16" s="386"/>
      <c r="EP16" s="386"/>
      <c r="EQ16" s="386"/>
      <c r="ER16" s="386"/>
      <c r="ES16" s="386"/>
      <c r="ET16" s="386"/>
      <c r="EU16" s="386"/>
      <c r="EV16" s="386"/>
      <c r="EW16" s="386"/>
      <c r="EX16" s="386"/>
      <c r="EY16" s="386"/>
      <c r="EZ16" s="386"/>
      <c r="FA16" s="386"/>
      <c r="FB16" s="386"/>
      <c r="FC16" s="386"/>
      <c r="FD16" s="386"/>
      <c r="FE16" s="386"/>
      <c r="FF16" s="386"/>
      <c r="FG16" s="386"/>
      <c r="FH16" s="386"/>
      <c r="FI16" s="386"/>
      <c r="FJ16" s="386"/>
      <c r="FK16" s="386"/>
      <c r="FL16" s="386"/>
      <c r="FM16" s="386"/>
      <c r="FN16" s="386"/>
      <c r="FO16" s="386"/>
      <c r="FP16" s="386"/>
      <c r="FQ16" s="386"/>
      <c r="FR16" s="386"/>
      <c r="FS16" s="386"/>
      <c r="FT16" s="386"/>
      <c r="FU16" s="386"/>
      <c r="FV16" s="386"/>
      <c r="FW16" s="386"/>
      <c r="FX16" s="386"/>
      <c r="FY16" s="386"/>
      <c r="FZ16" s="386"/>
      <c r="GA16" s="386"/>
      <c r="GB16" s="386"/>
      <c r="GC16" s="386"/>
      <c r="GD16" s="386"/>
      <c r="GE16" s="386"/>
      <c r="GF16" s="386"/>
      <c r="GG16" s="386"/>
      <c r="GH16" s="386"/>
      <c r="GI16" s="386"/>
      <c r="GJ16" s="386"/>
      <c r="GK16" s="386"/>
      <c r="GL16" s="386"/>
      <c r="GM16" s="386"/>
      <c r="GN16" s="386"/>
      <c r="GO16" s="386"/>
      <c r="GP16" s="386"/>
      <c r="GQ16" s="386"/>
      <c r="GR16" s="386"/>
      <c r="GS16" s="386"/>
      <c r="GT16" s="386"/>
      <c r="GU16" s="386"/>
      <c r="GV16" s="386"/>
      <c r="GW16" s="386"/>
      <c r="GX16" s="386"/>
      <c r="GY16" s="386"/>
      <c r="GZ16" s="386"/>
      <c r="HA16" s="386"/>
      <c r="HB16" s="386"/>
      <c r="HC16" s="386"/>
      <c r="HD16" s="386"/>
      <c r="HE16" s="386"/>
      <c r="HF16" s="386"/>
      <c r="HG16" s="386"/>
      <c r="HH16" s="386"/>
      <c r="HI16" s="386"/>
      <c r="HJ16" s="386"/>
      <c r="HK16" s="386"/>
      <c r="HL16" s="386"/>
      <c r="HM16" s="386"/>
      <c r="HN16" s="386"/>
      <c r="HO16" s="386"/>
      <c r="HP16" s="386"/>
      <c r="HQ16" s="386"/>
      <c r="HR16" s="386"/>
      <c r="HS16" s="386"/>
      <c r="HT16" s="386"/>
      <c r="HU16" s="386"/>
      <c r="HV16" s="386"/>
      <c r="HW16" s="386"/>
      <c r="HX16" s="386"/>
      <c r="HY16" s="386"/>
      <c r="HZ16" s="386"/>
      <c r="IA16" s="386"/>
      <c r="IB16" s="386"/>
      <c r="IC16" s="386"/>
      <c r="ID16" s="386"/>
      <c r="IE16" s="386"/>
      <c r="IF16" s="386"/>
      <c r="IG16" s="386"/>
      <c r="IH16" s="386"/>
      <c r="II16" s="386"/>
      <c r="IJ16" s="386"/>
      <c r="IK16" s="386"/>
      <c r="IL16" s="386"/>
      <c r="IM16" s="386"/>
      <c r="IN16" s="386"/>
      <c r="IO16" s="386"/>
      <c r="IP16" s="386"/>
      <c r="IQ16" s="386"/>
      <c r="IR16" s="386"/>
      <c r="IS16" s="386"/>
      <c r="IT16" s="386"/>
      <c r="IU16" s="386"/>
      <c r="IV16" s="386"/>
      <c r="IW16" s="386"/>
    </row>
    <row r="17" customFormat="false" ht="12.75" hidden="false" customHeight="false" outlineLevel="0" collapsed="false">
      <c r="A17" s="31"/>
      <c r="B17" s="31"/>
      <c r="C17" s="387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387"/>
      <c r="Q17" s="387"/>
      <c r="R17" s="387"/>
      <c r="S17" s="387"/>
      <c r="T17" s="387"/>
      <c r="U17" s="387"/>
      <c r="V17" s="387"/>
      <c r="W17" s="387"/>
      <c r="X17" s="387"/>
      <c r="Y17" s="387"/>
      <c r="Z17" s="387"/>
      <c r="AA17" s="387"/>
      <c r="AB17" s="387"/>
      <c r="AC17" s="387"/>
      <c r="AD17" s="387"/>
      <c r="AE17" s="387"/>
      <c r="AF17" s="387"/>
      <c r="AG17" s="387"/>
      <c r="AH17" s="387"/>
      <c r="AI17" s="387"/>
      <c r="AJ17" s="387"/>
      <c r="AK17" s="387"/>
      <c r="AL17" s="387"/>
      <c r="AM17" s="387"/>
      <c r="AN17" s="387"/>
      <c r="AO17" s="387"/>
      <c r="AP17" s="387"/>
      <c r="AQ17" s="387"/>
      <c r="AR17" s="387"/>
      <c r="AS17" s="387"/>
      <c r="AT17" s="387"/>
      <c r="AU17" s="387"/>
      <c r="AV17" s="387"/>
      <c r="AW17" s="387"/>
      <c r="AX17" s="387"/>
      <c r="AY17" s="387"/>
      <c r="AZ17" s="387"/>
      <c r="BA17" s="387"/>
      <c r="BB17" s="387"/>
      <c r="BC17" s="387"/>
      <c r="BD17" s="387"/>
      <c r="BE17" s="387"/>
      <c r="BF17" s="387"/>
      <c r="BG17" s="387"/>
      <c r="BH17" s="387"/>
      <c r="BI17" s="387"/>
      <c r="BJ17" s="387"/>
      <c r="BK17" s="387"/>
      <c r="BL17" s="387"/>
      <c r="BM17" s="387"/>
      <c r="BN17" s="387"/>
      <c r="BO17" s="387"/>
      <c r="BP17" s="387"/>
      <c r="BQ17" s="387"/>
      <c r="BR17" s="387"/>
      <c r="BS17" s="387"/>
      <c r="BT17" s="387"/>
      <c r="BU17" s="387"/>
      <c r="BV17" s="387"/>
      <c r="BW17" s="387"/>
      <c r="BX17" s="387"/>
      <c r="BY17" s="387"/>
      <c r="BZ17" s="387"/>
      <c r="CA17" s="387"/>
      <c r="CB17" s="387"/>
      <c r="CC17" s="387"/>
      <c r="CD17" s="387"/>
      <c r="CE17" s="387"/>
      <c r="CF17" s="387"/>
      <c r="CG17" s="387"/>
      <c r="CH17" s="387"/>
      <c r="CI17" s="387"/>
      <c r="CJ17" s="387"/>
      <c r="CK17" s="387"/>
      <c r="CL17" s="387"/>
      <c r="CM17" s="387"/>
      <c r="CN17" s="387"/>
      <c r="CO17" s="387"/>
      <c r="CP17" s="387"/>
      <c r="CQ17" s="387"/>
      <c r="CR17" s="387"/>
      <c r="CS17" s="387"/>
      <c r="CT17" s="387"/>
      <c r="CU17" s="387"/>
      <c r="CV17" s="387"/>
      <c r="CW17" s="387"/>
      <c r="CX17" s="387"/>
      <c r="CY17" s="387"/>
      <c r="CZ17" s="387"/>
      <c r="DA17" s="387"/>
      <c r="DB17" s="387"/>
      <c r="DC17" s="387"/>
      <c r="DD17" s="387"/>
      <c r="DE17" s="387"/>
      <c r="DF17" s="387"/>
      <c r="DG17" s="387"/>
      <c r="DH17" s="387"/>
      <c r="DI17" s="387"/>
      <c r="DJ17" s="387"/>
      <c r="DK17" s="387"/>
      <c r="DL17" s="387"/>
      <c r="DM17" s="387"/>
      <c r="DN17" s="387"/>
      <c r="DO17" s="387"/>
      <c r="DP17" s="387"/>
      <c r="DQ17" s="387"/>
      <c r="DR17" s="387"/>
      <c r="DS17" s="387"/>
      <c r="DT17" s="387"/>
      <c r="DU17" s="387"/>
      <c r="DV17" s="387"/>
      <c r="DW17" s="387"/>
      <c r="DX17" s="387"/>
      <c r="DY17" s="387"/>
      <c r="DZ17" s="387"/>
      <c r="EA17" s="387"/>
      <c r="EB17" s="387"/>
      <c r="EC17" s="387"/>
      <c r="ED17" s="387"/>
      <c r="EE17" s="387"/>
      <c r="EF17" s="387"/>
      <c r="EG17" s="387"/>
      <c r="EH17" s="387"/>
      <c r="EI17" s="387"/>
      <c r="EJ17" s="387"/>
      <c r="EK17" s="387"/>
      <c r="EL17" s="387"/>
      <c r="EM17" s="387"/>
      <c r="EN17" s="387"/>
      <c r="EO17" s="387"/>
      <c r="EP17" s="387"/>
      <c r="EQ17" s="387"/>
      <c r="ER17" s="387"/>
      <c r="ES17" s="387"/>
      <c r="ET17" s="387"/>
      <c r="EU17" s="387"/>
      <c r="EV17" s="387"/>
      <c r="EW17" s="387"/>
      <c r="EX17" s="387"/>
      <c r="EY17" s="387"/>
      <c r="EZ17" s="387"/>
      <c r="FA17" s="387"/>
      <c r="FB17" s="387"/>
      <c r="FC17" s="387"/>
      <c r="FD17" s="387"/>
      <c r="FE17" s="387"/>
      <c r="FF17" s="387"/>
      <c r="FG17" s="387"/>
      <c r="FH17" s="387"/>
      <c r="FI17" s="387"/>
      <c r="FJ17" s="387"/>
      <c r="FK17" s="387"/>
      <c r="FL17" s="387"/>
      <c r="FM17" s="387"/>
      <c r="FN17" s="387"/>
      <c r="FO17" s="387"/>
      <c r="FP17" s="387"/>
      <c r="FQ17" s="387"/>
      <c r="FR17" s="387"/>
      <c r="FS17" s="387"/>
      <c r="FT17" s="387"/>
      <c r="FU17" s="387"/>
      <c r="FV17" s="387"/>
      <c r="FW17" s="387"/>
      <c r="FX17" s="387"/>
      <c r="FY17" s="387"/>
      <c r="FZ17" s="387"/>
      <c r="GA17" s="387"/>
      <c r="GB17" s="387"/>
      <c r="GC17" s="387"/>
      <c r="GD17" s="387"/>
      <c r="GE17" s="387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  <c r="IW17" s="28"/>
    </row>
    <row r="18" customFormat="false" ht="12.75" hidden="false" customHeight="false" outlineLevel="0" collapsed="false">
      <c r="A18" s="388" t="s">
        <v>266</v>
      </c>
      <c r="B18" s="386" t="n">
        <v>0</v>
      </c>
      <c r="C18" s="386" t="n">
        <v>0</v>
      </c>
      <c r="D18" s="386" t="n">
        <v>0</v>
      </c>
      <c r="E18" s="386" t="n">
        <v>0</v>
      </c>
      <c r="F18" s="386" t="n">
        <v>0</v>
      </c>
      <c r="G18" s="386" t="n">
        <v>0</v>
      </c>
      <c r="H18" s="386" t="n">
        <v>0</v>
      </c>
      <c r="I18" s="386" t="n">
        <v>0</v>
      </c>
      <c r="J18" s="386" t="n">
        <v>0</v>
      </c>
      <c r="K18" s="386" t="n">
        <v>0</v>
      </c>
      <c r="L18" s="386" t="n">
        <v>0</v>
      </c>
      <c r="M18" s="386" t="n">
        <v>0</v>
      </c>
      <c r="N18" s="386" t="n">
        <v>0</v>
      </c>
      <c r="O18" s="386" t="n">
        <v>0</v>
      </c>
      <c r="P18" s="386" t="n">
        <v>0</v>
      </c>
      <c r="Q18" s="386" t="n">
        <v>0</v>
      </c>
      <c r="R18" s="386" t="n">
        <v>0</v>
      </c>
      <c r="S18" s="386" t="n">
        <v>0</v>
      </c>
      <c r="T18" s="386" t="n">
        <v>0</v>
      </c>
      <c r="U18" s="386" t="n">
        <v>0</v>
      </c>
      <c r="V18" s="386" t="n">
        <v>0</v>
      </c>
      <c r="W18" s="386" t="n">
        <v>0</v>
      </c>
      <c r="X18" s="386" t="n">
        <v>0</v>
      </c>
      <c r="Y18" s="386" t="n">
        <v>0</v>
      </c>
      <c r="Z18" s="386" t="n">
        <v>0</v>
      </c>
      <c r="AA18" s="386" t="n">
        <v>0</v>
      </c>
      <c r="AB18" s="386" t="n">
        <v>0</v>
      </c>
      <c r="AC18" s="386" t="n">
        <v>0</v>
      </c>
      <c r="AD18" s="386" t="n">
        <v>0</v>
      </c>
      <c r="AE18" s="386" t="n">
        <v>0</v>
      </c>
      <c r="AF18" s="386" t="n">
        <v>0</v>
      </c>
      <c r="AG18" s="386" t="n">
        <v>0</v>
      </c>
      <c r="AH18" s="386" t="n">
        <v>0</v>
      </c>
      <c r="AI18" s="386" t="n">
        <v>0</v>
      </c>
      <c r="AJ18" s="386" t="n">
        <v>0</v>
      </c>
      <c r="AK18" s="386" t="n">
        <v>0</v>
      </c>
      <c r="AL18" s="386" t="n">
        <v>0</v>
      </c>
      <c r="AM18" s="386" t="n">
        <v>0</v>
      </c>
      <c r="AN18" s="386" t="n">
        <v>0</v>
      </c>
      <c r="AO18" s="386" t="n">
        <v>0</v>
      </c>
      <c r="AP18" s="386" t="n">
        <v>0</v>
      </c>
      <c r="AQ18" s="386" t="n">
        <v>0</v>
      </c>
      <c r="AR18" s="386" t="n">
        <v>0</v>
      </c>
      <c r="AS18" s="386" t="n">
        <v>0</v>
      </c>
      <c r="AT18" s="386" t="n">
        <v>0</v>
      </c>
      <c r="AU18" s="386" t="n">
        <v>0</v>
      </c>
      <c r="AV18" s="386" t="n">
        <v>0</v>
      </c>
      <c r="AW18" s="386" t="n">
        <v>0</v>
      </c>
      <c r="AX18" s="386" t="n">
        <v>0</v>
      </c>
      <c r="AY18" s="386" t="n">
        <v>0</v>
      </c>
      <c r="AZ18" s="386" t="n">
        <v>0</v>
      </c>
      <c r="BA18" s="386" t="n">
        <v>0</v>
      </c>
      <c r="BB18" s="386" t="n">
        <v>0</v>
      </c>
      <c r="BC18" s="386" t="n">
        <v>0</v>
      </c>
      <c r="BD18" s="386" t="n">
        <v>0</v>
      </c>
      <c r="BE18" s="386" t="n">
        <v>0</v>
      </c>
      <c r="BF18" s="386" t="n">
        <v>0</v>
      </c>
      <c r="BG18" s="386" t="n">
        <v>0</v>
      </c>
      <c r="BH18" s="386" t="n">
        <v>0</v>
      </c>
      <c r="BI18" s="386" t="n">
        <v>0</v>
      </c>
      <c r="BJ18" s="386" t="n">
        <v>0</v>
      </c>
      <c r="BK18" s="386" t="n">
        <v>0</v>
      </c>
      <c r="BL18" s="386" t="n">
        <v>0</v>
      </c>
      <c r="BM18" s="386" t="n">
        <v>0</v>
      </c>
      <c r="BN18" s="386" t="n">
        <v>0</v>
      </c>
      <c r="BO18" s="386" t="n">
        <v>0</v>
      </c>
      <c r="BP18" s="386" t="n">
        <v>0</v>
      </c>
      <c r="BQ18" s="386" t="n">
        <v>0</v>
      </c>
      <c r="BR18" s="386" t="n">
        <v>0</v>
      </c>
      <c r="BS18" s="386" t="n">
        <v>0</v>
      </c>
      <c r="BT18" s="386" t="n">
        <v>0</v>
      </c>
      <c r="BU18" s="386" t="n">
        <v>0</v>
      </c>
      <c r="BV18" s="386" t="n">
        <v>0</v>
      </c>
      <c r="BW18" s="386" t="n">
        <v>0</v>
      </c>
      <c r="BX18" s="386" t="n">
        <v>0</v>
      </c>
      <c r="BY18" s="386" t="n">
        <v>0</v>
      </c>
      <c r="BZ18" s="386" t="n">
        <v>0</v>
      </c>
      <c r="CA18" s="386" t="n">
        <v>0</v>
      </c>
      <c r="CB18" s="386" t="n">
        <v>0</v>
      </c>
      <c r="CC18" s="386" t="n">
        <v>0</v>
      </c>
      <c r="CD18" s="386" t="n">
        <v>0</v>
      </c>
      <c r="CE18" s="386" t="n">
        <v>0</v>
      </c>
      <c r="CF18" s="386" t="n">
        <v>0</v>
      </c>
      <c r="CG18" s="386" t="n">
        <v>0</v>
      </c>
      <c r="CH18" s="386" t="n">
        <v>0</v>
      </c>
      <c r="CI18" s="386" t="n">
        <v>0</v>
      </c>
      <c r="CJ18" s="386" t="n">
        <v>0</v>
      </c>
      <c r="CK18" s="386" t="n">
        <v>0</v>
      </c>
      <c r="CL18" s="386" t="n">
        <v>0</v>
      </c>
      <c r="CM18" s="386" t="n">
        <v>0</v>
      </c>
      <c r="CN18" s="386" t="n">
        <v>0</v>
      </c>
      <c r="CO18" s="386" t="n">
        <v>0</v>
      </c>
      <c r="CP18" s="386" t="n">
        <v>0</v>
      </c>
      <c r="CQ18" s="386" t="n">
        <v>0</v>
      </c>
      <c r="CR18" s="386" t="n">
        <v>0</v>
      </c>
      <c r="CS18" s="386" t="n">
        <v>0</v>
      </c>
      <c r="CT18" s="386" t="n">
        <v>0</v>
      </c>
      <c r="CU18" s="386" t="n">
        <v>0</v>
      </c>
      <c r="CV18" s="386" t="n">
        <v>0</v>
      </c>
      <c r="CW18" s="386" t="n">
        <v>0</v>
      </c>
      <c r="CX18" s="386" t="n">
        <v>0</v>
      </c>
      <c r="CY18" s="386" t="n">
        <v>0</v>
      </c>
      <c r="CZ18" s="386" t="n">
        <v>0</v>
      </c>
      <c r="DA18" s="386" t="n">
        <v>0</v>
      </c>
      <c r="DB18" s="386" t="n">
        <v>0</v>
      </c>
      <c r="DC18" s="386" t="n">
        <v>0</v>
      </c>
      <c r="DD18" s="386" t="n">
        <v>0</v>
      </c>
      <c r="DE18" s="386" t="n">
        <v>0</v>
      </c>
      <c r="DF18" s="386" t="n">
        <v>0</v>
      </c>
      <c r="DG18" s="386" t="n">
        <v>0</v>
      </c>
      <c r="DH18" s="386" t="n">
        <v>0</v>
      </c>
      <c r="DI18" s="386" t="n">
        <v>0</v>
      </c>
      <c r="DJ18" s="386" t="n">
        <v>0</v>
      </c>
      <c r="DK18" s="386" t="n">
        <v>0</v>
      </c>
      <c r="DL18" s="386" t="n">
        <v>0</v>
      </c>
      <c r="DM18" s="386" t="n">
        <v>0</v>
      </c>
      <c r="DN18" s="386" t="n">
        <v>0</v>
      </c>
      <c r="DO18" s="386" t="n">
        <v>0</v>
      </c>
      <c r="DP18" s="386" t="n">
        <v>0</v>
      </c>
      <c r="DQ18" s="386" t="n">
        <v>0</v>
      </c>
      <c r="DR18" s="386" t="n">
        <v>0</v>
      </c>
      <c r="DS18" s="386" t="n">
        <v>0</v>
      </c>
      <c r="DT18" s="386" t="n">
        <v>0</v>
      </c>
      <c r="DU18" s="386" t="n">
        <v>0</v>
      </c>
      <c r="DV18" s="386" t="n">
        <v>0</v>
      </c>
      <c r="DW18" s="386" t="n">
        <v>0</v>
      </c>
      <c r="DX18" s="386" t="n">
        <v>0</v>
      </c>
      <c r="DY18" s="386" t="n">
        <v>0</v>
      </c>
      <c r="DZ18" s="386" t="n">
        <v>0</v>
      </c>
      <c r="EA18" s="386" t="n">
        <v>0</v>
      </c>
      <c r="EB18" s="386" t="n">
        <v>0</v>
      </c>
      <c r="EC18" s="386" t="n">
        <v>0</v>
      </c>
      <c r="ED18" s="386" t="n">
        <v>0</v>
      </c>
      <c r="EE18" s="386" t="n">
        <v>0</v>
      </c>
      <c r="EF18" s="386" t="n">
        <v>0</v>
      </c>
      <c r="EG18" s="386" t="n">
        <v>0</v>
      </c>
      <c r="EH18" s="386" t="n">
        <v>0</v>
      </c>
      <c r="EI18" s="386" t="n">
        <v>0</v>
      </c>
      <c r="EJ18" s="386" t="n">
        <v>0</v>
      </c>
      <c r="EK18" s="386" t="n">
        <v>0</v>
      </c>
      <c r="EL18" s="386" t="n">
        <v>0</v>
      </c>
      <c r="EM18" s="386" t="n">
        <v>0</v>
      </c>
      <c r="EN18" s="386" t="n">
        <v>0</v>
      </c>
      <c r="EO18" s="386" t="n">
        <v>0</v>
      </c>
      <c r="EP18" s="386" t="n">
        <v>0</v>
      </c>
      <c r="EQ18" s="386" t="n">
        <v>0</v>
      </c>
      <c r="ER18" s="386" t="n">
        <v>0</v>
      </c>
      <c r="ES18" s="386" t="n">
        <v>0</v>
      </c>
      <c r="ET18" s="386" t="n">
        <v>0</v>
      </c>
      <c r="EU18" s="386" t="n">
        <v>0</v>
      </c>
      <c r="EV18" s="386" t="n">
        <v>0</v>
      </c>
      <c r="EW18" s="386" t="n">
        <v>0</v>
      </c>
      <c r="EX18" s="386" t="n">
        <v>0</v>
      </c>
      <c r="EY18" s="386" t="n">
        <v>0</v>
      </c>
      <c r="EZ18" s="386" t="n">
        <v>0</v>
      </c>
      <c r="FA18" s="386" t="n">
        <v>0</v>
      </c>
      <c r="FB18" s="386" t="n">
        <v>0</v>
      </c>
      <c r="FC18" s="386" t="n">
        <v>0</v>
      </c>
      <c r="FD18" s="386" t="n">
        <v>0</v>
      </c>
      <c r="FE18" s="386" t="n">
        <v>0</v>
      </c>
      <c r="FF18" s="386" t="n">
        <v>0</v>
      </c>
      <c r="FG18" s="386" t="n">
        <v>0</v>
      </c>
      <c r="FH18" s="386" t="n">
        <v>0</v>
      </c>
      <c r="FI18" s="386" t="n">
        <v>0</v>
      </c>
      <c r="FJ18" s="386" t="n">
        <v>0</v>
      </c>
      <c r="FK18" s="386" t="n">
        <v>0</v>
      </c>
      <c r="FL18" s="386" t="n">
        <v>0</v>
      </c>
      <c r="FM18" s="386" t="n">
        <v>0</v>
      </c>
      <c r="FN18" s="386" t="n">
        <v>0</v>
      </c>
      <c r="FO18" s="386" t="n">
        <v>0</v>
      </c>
      <c r="FP18" s="386" t="n">
        <v>0</v>
      </c>
      <c r="FQ18" s="386" t="n">
        <v>0</v>
      </c>
      <c r="FR18" s="386" t="n">
        <v>0</v>
      </c>
      <c r="FS18" s="386" t="n">
        <v>0</v>
      </c>
      <c r="FT18" s="386" t="n">
        <v>0</v>
      </c>
      <c r="FU18" s="386" t="n">
        <v>0</v>
      </c>
      <c r="FV18" s="386" t="n">
        <v>0</v>
      </c>
      <c r="FW18" s="386" t="n">
        <v>0</v>
      </c>
      <c r="FX18" s="386" t="n">
        <v>0</v>
      </c>
      <c r="FY18" s="386" t="n">
        <v>0</v>
      </c>
      <c r="FZ18" s="386" t="n">
        <v>0</v>
      </c>
      <c r="GA18" s="386" t="n">
        <v>0</v>
      </c>
      <c r="GB18" s="386" t="n">
        <v>0</v>
      </c>
      <c r="GC18" s="386" t="n">
        <v>0</v>
      </c>
      <c r="GD18" s="386" t="n">
        <v>0</v>
      </c>
      <c r="GE18" s="386" t="n">
        <v>0</v>
      </c>
      <c r="GF18" s="386" t="n">
        <v>0</v>
      </c>
      <c r="GG18" s="386" t="n">
        <v>0</v>
      </c>
      <c r="GH18" s="386" t="n">
        <v>0</v>
      </c>
      <c r="GI18" s="386" t="n">
        <v>0</v>
      </c>
      <c r="GJ18" s="386" t="n">
        <v>0</v>
      </c>
      <c r="GK18" s="386" t="n">
        <v>0</v>
      </c>
      <c r="GL18" s="386" t="n">
        <v>0</v>
      </c>
      <c r="GM18" s="386" t="n">
        <v>0</v>
      </c>
      <c r="GN18" s="386" t="n">
        <v>0</v>
      </c>
      <c r="GO18" s="386" t="n">
        <v>0</v>
      </c>
      <c r="GP18" s="386" t="n">
        <v>0</v>
      </c>
      <c r="GQ18" s="386" t="n">
        <v>0</v>
      </c>
      <c r="GR18" s="386" t="n">
        <v>0</v>
      </c>
      <c r="GS18" s="386" t="n">
        <v>0</v>
      </c>
      <c r="GT18" s="386" t="n">
        <v>0</v>
      </c>
      <c r="GU18" s="386" t="n">
        <v>0</v>
      </c>
      <c r="GV18" s="386" t="n">
        <v>0</v>
      </c>
      <c r="GW18" s="386" t="n">
        <v>0</v>
      </c>
      <c r="GX18" s="386" t="n">
        <v>0</v>
      </c>
      <c r="GY18" s="386" t="n">
        <v>0</v>
      </c>
      <c r="GZ18" s="386" t="n">
        <v>0</v>
      </c>
      <c r="HA18" s="386" t="n">
        <v>0</v>
      </c>
      <c r="HB18" s="386" t="n">
        <v>0</v>
      </c>
      <c r="HC18" s="386" t="n">
        <v>0</v>
      </c>
      <c r="HD18" s="386" t="n">
        <v>0</v>
      </c>
      <c r="HE18" s="386" t="n">
        <v>0</v>
      </c>
      <c r="HF18" s="386" t="n">
        <v>0</v>
      </c>
      <c r="HG18" s="386" t="n">
        <v>0</v>
      </c>
      <c r="HH18" s="386" t="n">
        <v>0</v>
      </c>
      <c r="HI18" s="386" t="n">
        <v>0</v>
      </c>
      <c r="HJ18" s="386" t="n">
        <v>0</v>
      </c>
      <c r="HK18" s="386" t="n">
        <v>0</v>
      </c>
      <c r="HL18" s="386" t="n">
        <v>0</v>
      </c>
      <c r="HM18" s="386" t="n">
        <v>0</v>
      </c>
      <c r="HN18" s="386" t="n">
        <v>0</v>
      </c>
      <c r="HO18" s="386" t="n">
        <v>0</v>
      </c>
      <c r="HP18" s="386" t="n">
        <v>0</v>
      </c>
      <c r="HQ18" s="386" t="n">
        <v>0</v>
      </c>
      <c r="HR18" s="386" t="n">
        <v>0</v>
      </c>
      <c r="HS18" s="386" t="n">
        <v>0</v>
      </c>
      <c r="HT18" s="386" t="n">
        <v>0</v>
      </c>
      <c r="HU18" s="386" t="n">
        <v>0</v>
      </c>
      <c r="HV18" s="386" t="n">
        <v>0</v>
      </c>
      <c r="HW18" s="386" t="n">
        <v>0</v>
      </c>
      <c r="HX18" s="386" t="n">
        <v>0</v>
      </c>
      <c r="HY18" s="386" t="n">
        <v>0</v>
      </c>
      <c r="HZ18" s="386" t="n">
        <v>0</v>
      </c>
      <c r="IA18" s="386" t="n">
        <v>0</v>
      </c>
      <c r="IB18" s="386" t="n">
        <v>0</v>
      </c>
      <c r="IC18" s="386" t="n">
        <v>0</v>
      </c>
      <c r="ID18" s="386" t="n">
        <v>0</v>
      </c>
      <c r="IE18" s="386" t="n">
        <v>0</v>
      </c>
      <c r="IF18" s="386" t="n">
        <v>0</v>
      </c>
      <c r="IG18" s="386" t="n">
        <v>0</v>
      </c>
      <c r="IH18" s="386" t="n">
        <v>0</v>
      </c>
      <c r="II18" s="386" t="n">
        <v>0</v>
      </c>
      <c r="IJ18" s="386" t="n">
        <v>0</v>
      </c>
      <c r="IK18" s="386" t="n">
        <v>0</v>
      </c>
      <c r="IL18" s="386" t="n">
        <v>0</v>
      </c>
      <c r="IM18" s="386" t="n">
        <v>0</v>
      </c>
      <c r="IN18" s="386" t="n">
        <v>0</v>
      </c>
      <c r="IO18" s="386" t="n">
        <v>0</v>
      </c>
      <c r="IP18" s="386" t="n">
        <v>0</v>
      </c>
      <c r="IQ18" s="386" t="n">
        <v>0</v>
      </c>
      <c r="IR18" s="386" t="n">
        <v>0</v>
      </c>
      <c r="IS18" s="386" t="n">
        <v>0</v>
      </c>
      <c r="IT18" s="386" t="n">
        <v>0</v>
      </c>
      <c r="IU18" s="386"/>
      <c r="IV18" s="386"/>
      <c r="IW18" s="386"/>
    </row>
    <row r="19" customFormat="false" ht="12.75" hidden="false" customHeight="false" outlineLevel="0" collapsed="false">
      <c r="A19" s="388" t="s">
        <v>267</v>
      </c>
      <c r="B19" s="386" t="n">
        <v>0</v>
      </c>
      <c r="C19" s="386" t="n">
        <v>0</v>
      </c>
      <c r="D19" s="386" t="n">
        <v>0</v>
      </c>
      <c r="E19" s="386" t="n">
        <v>0</v>
      </c>
      <c r="F19" s="386" t="n">
        <v>0</v>
      </c>
      <c r="G19" s="386" t="n">
        <v>0</v>
      </c>
      <c r="H19" s="386" t="n">
        <v>0</v>
      </c>
      <c r="I19" s="386" t="n">
        <v>0</v>
      </c>
      <c r="J19" s="386" t="n">
        <v>0</v>
      </c>
      <c r="K19" s="386" t="n">
        <v>0</v>
      </c>
      <c r="L19" s="386" t="n">
        <v>0</v>
      </c>
      <c r="M19" s="386" t="n">
        <v>0</v>
      </c>
      <c r="N19" s="386" t="n">
        <v>0</v>
      </c>
      <c r="O19" s="386" t="n">
        <v>0</v>
      </c>
      <c r="P19" s="386" t="n">
        <v>0</v>
      </c>
      <c r="Q19" s="386" t="n">
        <v>0</v>
      </c>
      <c r="R19" s="386" t="n">
        <v>0</v>
      </c>
      <c r="S19" s="386" t="n">
        <v>0</v>
      </c>
      <c r="T19" s="386" t="n">
        <v>0</v>
      </c>
      <c r="U19" s="386" t="n">
        <v>0</v>
      </c>
      <c r="V19" s="386" t="n">
        <v>0</v>
      </c>
      <c r="W19" s="386" t="n">
        <v>0</v>
      </c>
      <c r="X19" s="386" t="n">
        <v>0</v>
      </c>
      <c r="Y19" s="386" t="n">
        <v>0</v>
      </c>
      <c r="Z19" s="386" t="n">
        <v>0</v>
      </c>
      <c r="AA19" s="386" t="n">
        <v>0</v>
      </c>
      <c r="AB19" s="386" t="n">
        <v>0</v>
      </c>
      <c r="AC19" s="386" t="n">
        <v>0</v>
      </c>
      <c r="AD19" s="386" t="n">
        <v>0</v>
      </c>
      <c r="AE19" s="386" t="n">
        <v>0</v>
      </c>
      <c r="AF19" s="386" t="n">
        <v>0</v>
      </c>
      <c r="AG19" s="386" t="n">
        <v>0</v>
      </c>
      <c r="AH19" s="386" t="n">
        <v>0</v>
      </c>
      <c r="AI19" s="386" t="n">
        <v>0</v>
      </c>
      <c r="AJ19" s="386" t="n">
        <v>0</v>
      </c>
      <c r="AK19" s="386" t="n">
        <v>0</v>
      </c>
      <c r="AL19" s="386" t="n">
        <v>0</v>
      </c>
      <c r="AM19" s="386" t="n">
        <v>0</v>
      </c>
      <c r="AN19" s="386" t="n">
        <v>0</v>
      </c>
      <c r="AO19" s="386" t="n">
        <v>0</v>
      </c>
      <c r="AP19" s="386" t="n">
        <v>0</v>
      </c>
      <c r="AQ19" s="386" t="n">
        <v>0</v>
      </c>
      <c r="AR19" s="386" t="n">
        <v>0</v>
      </c>
      <c r="AS19" s="386" t="n">
        <v>0</v>
      </c>
      <c r="AT19" s="386" t="n">
        <v>0</v>
      </c>
      <c r="AU19" s="386" t="n">
        <v>0</v>
      </c>
      <c r="AV19" s="386" t="n">
        <v>0</v>
      </c>
      <c r="AW19" s="386" t="n">
        <v>0</v>
      </c>
      <c r="AX19" s="386" t="n">
        <v>0</v>
      </c>
      <c r="AY19" s="386" t="n">
        <v>0</v>
      </c>
      <c r="AZ19" s="386" t="n">
        <v>0</v>
      </c>
      <c r="BA19" s="386" t="n">
        <v>0</v>
      </c>
      <c r="BB19" s="386" t="n">
        <v>0</v>
      </c>
      <c r="BC19" s="386" t="n">
        <v>0</v>
      </c>
      <c r="BD19" s="386" t="n">
        <v>0</v>
      </c>
      <c r="BE19" s="386" t="n">
        <v>0</v>
      </c>
      <c r="BF19" s="386" t="n">
        <v>0</v>
      </c>
      <c r="BG19" s="386" t="n">
        <v>0</v>
      </c>
      <c r="BH19" s="386" t="n">
        <v>0</v>
      </c>
      <c r="BI19" s="386" t="n">
        <v>0</v>
      </c>
      <c r="BJ19" s="386" t="n">
        <v>0</v>
      </c>
      <c r="BK19" s="386" t="n">
        <v>0</v>
      </c>
      <c r="BL19" s="386" t="n">
        <v>0</v>
      </c>
      <c r="BM19" s="386" t="n">
        <v>0</v>
      </c>
      <c r="BN19" s="386" t="n">
        <v>0</v>
      </c>
      <c r="BO19" s="386" t="n">
        <v>0</v>
      </c>
      <c r="BP19" s="386" t="n">
        <v>0</v>
      </c>
      <c r="BQ19" s="386" t="n">
        <v>0</v>
      </c>
      <c r="BR19" s="386" t="n">
        <v>0</v>
      </c>
      <c r="BS19" s="386" t="n">
        <v>0</v>
      </c>
      <c r="BT19" s="386" t="n">
        <v>0</v>
      </c>
      <c r="BU19" s="386" t="n">
        <v>0</v>
      </c>
      <c r="BV19" s="386" t="n">
        <v>0</v>
      </c>
      <c r="BW19" s="386" t="n">
        <v>0</v>
      </c>
      <c r="BX19" s="386" t="n">
        <v>0</v>
      </c>
      <c r="BY19" s="386" t="n">
        <v>0</v>
      </c>
      <c r="BZ19" s="386" t="n">
        <v>0</v>
      </c>
      <c r="CA19" s="386" t="n">
        <v>0</v>
      </c>
      <c r="CB19" s="386" t="n">
        <v>0</v>
      </c>
      <c r="CC19" s="386" t="n">
        <v>0</v>
      </c>
      <c r="CD19" s="386" t="n">
        <v>0</v>
      </c>
      <c r="CE19" s="386" t="n">
        <v>0</v>
      </c>
      <c r="CF19" s="386" t="n">
        <v>0</v>
      </c>
      <c r="CG19" s="386" t="n">
        <v>0</v>
      </c>
      <c r="CH19" s="386" t="n">
        <v>0</v>
      </c>
      <c r="CI19" s="386" t="n">
        <v>0</v>
      </c>
      <c r="CJ19" s="386" t="n">
        <v>0</v>
      </c>
      <c r="CK19" s="386" t="n">
        <v>0</v>
      </c>
      <c r="CL19" s="386" t="n">
        <v>0</v>
      </c>
      <c r="CM19" s="386" t="n">
        <v>0</v>
      </c>
      <c r="CN19" s="386" t="n">
        <v>0</v>
      </c>
      <c r="CO19" s="386" t="n">
        <v>0</v>
      </c>
      <c r="CP19" s="386" t="n">
        <v>0</v>
      </c>
      <c r="CQ19" s="386" t="n">
        <v>0</v>
      </c>
      <c r="CR19" s="386" t="n">
        <v>0</v>
      </c>
      <c r="CS19" s="386" t="n">
        <v>0</v>
      </c>
      <c r="CT19" s="386" t="n">
        <v>0</v>
      </c>
      <c r="CU19" s="386" t="n">
        <v>0</v>
      </c>
      <c r="CV19" s="386" t="n">
        <v>0</v>
      </c>
      <c r="CW19" s="386" t="n">
        <v>0</v>
      </c>
      <c r="CX19" s="386" t="n">
        <v>0</v>
      </c>
      <c r="CY19" s="386" t="n">
        <v>0</v>
      </c>
      <c r="CZ19" s="386" t="n">
        <v>0</v>
      </c>
      <c r="DA19" s="386" t="n">
        <v>0</v>
      </c>
      <c r="DB19" s="386" t="n">
        <v>0</v>
      </c>
      <c r="DC19" s="386" t="n">
        <v>0</v>
      </c>
      <c r="DD19" s="386" t="n">
        <v>0</v>
      </c>
      <c r="DE19" s="386" t="n">
        <v>0</v>
      </c>
      <c r="DF19" s="386" t="n">
        <v>0</v>
      </c>
      <c r="DG19" s="386" t="n">
        <v>0</v>
      </c>
      <c r="DH19" s="386" t="n">
        <v>0</v>
      </c>
      <c r="DI19" s="386" t="n">
        <v>0</v>
      </c>
      <c r="DJ19" s="386" t="n">
        <v>0</v>
      </c>
      <c r="DK19" s="386" t="n">
        <v>0</v>
      </c>
      <c r="DL19" s="386" t="n">
        <v>0</v>
      </c>
      <c r="DM19" s="386" t="n">
        <v>0</v>
      </c>
      <c r="DN19" s="386" t="n">
        <v>0</v>
      </c>
      <c r="DO19" s="386" t="n">
        <v>0</v>
      </c>
      <c r="DP19" s="386" t="n">
        <v>0</v>
      </c>
      <c r="DQ19" s="386" t="n">
        <v>0</v>
      </c>
      <c r="DR19" s="386" t="n">
        <v>0</v>
      </c>
      <c r="DS19" s="386" t="n">
        <v>0</v>
      </c>
      <c r="DT19" s="386" t="n">
        <v>0</v>
      </c>
      <c r="DU19" s="386" t="n">
        <v>0</v>
      </c>
      <c r="DV19" s="386" t="n">
        <v>0</v>
      </c>
      <c r="DW19" s="386" t="n">
        <v>0</v>
      </c>
      <c r="DX19" s="386" t="n">
        <v>0</v>
      </c>
      <c r="DY19" s="386" t="n">
        <v>0</v>
      </c>
      <c r="DZ19" s="386" t="n">
        <v>0</v>
      </c>
      <c r="EA19" s="386" t="n">
        <v>0</v>
      </c>
      <c r="EB19" s="386" t="n">
        <v>0</v>
      </c>
      <c r="EC19" s="386" t="n">
        <v>0</v>
      </c>
      <c r="ED19" s="386" t="n">
        <v>0</v>
      </c>
      <c r="EE19" s="386" t="n">
        <v>0</v>
      </c>
      <c r="EF19" s="386" t="n">
        <v>0</v>
      </c>
      <c r="EG19" s="386" t="n">
        <v>0</v>
      </c>
      <c r="EH19" s="386" t="n">
        <v>0</v>
      </c>
      <c r="EI19" s="386" t="n">
        <v>0</v>
      </c>
      <c r="EJ19" s="386" t="n">
        <v>0</v>
      </c>
      <c r="EK19" s="386" t="n">
        <v>0</v>
      </c>
      <c r="EL19" s="386" t="n">
        <v>0</v>
      </c>
      <c r="EM19" s="386" t="n">
        <v>0</v>
      </c>
      <c r="EN19" s="386" t="n">
        <v>0</v>
      </c>
      <c r="EO19" s="386" t="n">
        <v>0</v>
      </c>
      <c r="EP19" s="386" t="n">
        <v>0</v>
      </c>
      <c r="EQ19" s="386" t="n">
        <v>0</v>
      </c>
      <c r="ER19" s="386" t="n">
        <v>0</v>
      </c>
      <c r="ES19" s="386" t="n">
        <v>0</v>
      </c>
      <c r="ET19" s="386" t="n">
        <v>0</v>
      </c>
      <c r="EU19" s="386" t="n">
        <v>0</v>
      </c>
      <c r="EV19" s="386" t="n">
        <v>0</v>
      </c>
      <c r="EW19" s="386" t="n">
        <v>0</v>
      </c>
      <c r="EX19" s="386" t="n">
        <v>0</v>
      </c>
      <c r="EY19" s="386" t="n">
        <v>0</v>
      </c>
      <c r="EZ19" s="386" t="n">
        <v>0</v>
      </c>
      <c r="FA19" s="386" t="n">
        <v>0</v>
      </c>
      <c r="FB19" s="386" t="n">
        <v>0</v>
      </c>
      <c r="FC19" s="386" t="n">
        <v>0</v>
      </c>
      <c r="FD19" s="386" t="n">
        <v>0</v>
      </c>
      <c r="FE19" s="386" t="n">
        <v>0</v>
      </c>
      <c r="FF19" s="386" t="n">
        <v>0</v>
      </c>
      <c r="FG19" s="386" t="n">
        <v>0</v>
      </c>
      <c r="FH19" s="386" t="n">
        <v>0</v>
      </c>
      <c r="FI19" s="386" t="n">
        <v>0</v>
      </c>
      <c r="FJ19" s="386" t="n">
        <v>0</v>
      </c>
      <c r="FK19" s="386" t="n">
        <v>0</v>
      </c>
      <c r="FL19" s="386" t="n">
        <v>0</v>
      </c>
      <c r="FM19" s="386" t="n">
        <v>0</v>
      </c>
      <c r="FN19" s="386" t="n">
        <v>0</v>
      </c>
      <c r="FO19" s="386" t="n">
        <v>0</v>
      </c>
      <c r="FP19" s="386" t="n">
        <v>0</v>
      </c>
      <c r="FQ19" s="386" t="n">
        <v>0</v>
      </c>
      <c r="FR19" s="386" t="n">
        <v>0</v>
      </c>
      <c r="FS19" s="386" t="n">
        <v>0</v>
      </c>
      <c r="FT19" s="386" t="n">
        <v>0</v>
      </c>
      <c r="FU19" s="386" t="n">
        <v>0</v>
      </c>
      <c r="FV19" s="386" t="n">
        <v>0</v>
      </c>
      <c r="FW19" s="386" t="n">
        <v>0</v>
      </c>
      <c r="FX19" s="386" t="n">
        <v>0</v>
      </c>
      <c r="FY19" s="386" t="n">
        <v>0</v>
      </c>
      <c r="FZ19" s="386" t="n">
        <v>0</v>
      </c>
      <c r="GA19" s="386" t="n">
        <v>0</v>
      </c>
      <c r="GB19" s="386" t="n">
        <v>0</v>
      </c>
      <c r="GC19" s="386" t="n">
        <v>0</v>
      </c>
      <c r="GD19" s="386" t="n">
        <v>0</v>
      </c>
      <c r="GE19" s="386" t="n">
        <v>0</v>
      </c>
      <c r="GF19" s="386" t="n">
        <v>0</v>
      </c>
      <c r="GG19" s="386" t="n">
        <v>0</v>
      </c>
      <c r="GH19" s="386" t="n">
        <v>0</v>
      </c>
      <c r="GI19" s="386" t="n">
        <v>0</v>
      </c>
      <c r="GJ19" s="386" t="n">
        <v>0</v>
      </c>
      <c r="GK19" s="386" t="n">
        <v>0</v>
      </c>
      <c r="GL19" s="386" t="n">
        <v>0</v>
      </c>
      <c r="GM19" s="386" t="n">
        <v>0</v>
      </c>
      <c r="GN19" s="386" t="n">
        <v>0</v>
      </c>
      <c r="GO19" s="386" t="n">
        <v>0</v>
      </c>
      <c r="GP19" s="386" t="n">
        <v>0</v>
      </c>
      <c r="GQ19" s="386" t="n">
        <v>0</v>
      </c>
      <c r="GR19" s="386" t="n">
        <v>0</v>
      </c>
      <c r="GS19" s="386" t="n">
        <v>0</v>
      </c>
      <c r="GT19" s="386" t="n">
        <v>0</v>
      </c>
      <c r="GU19" s="386" t="n">
        <v>0</v>
      </c>
      <c r="GV19" s="386" t="n">
        <v>0</v>
      </c>
      <c r="GW19" s="386" t="n">
        <v>0</v>
      </c>
      <c r="GX19" s="386" t="n">
        <v>0</v>
      </c>
      <c r="GY19" s="386" t="n">
        <v>0</v>
      </c>
      <c r="GZ19" s="386" t="n">
        <v>0</v>
      </c>
      <c r="HA19" s="386" t="n">
        <v>0</v>
      </c>
      <c r="HB19" s="386" t="n">
        <v>0</v>
      </c>
      <c r="HC19" s="386" t="n">
        <v>0</v>
      </c>
      <c r="HD19" s="386" t="n">
        <v>0</v>
      </c>
      <c r="HE19" s="386" t="n">
        <v>0</v>
      </c>
      <c r="HF19" s="386" t="n">
        <v>0</v>
      </c>
      <c r="HG19" s="386" t="n">
        <v>0</v>
      </c>
      <c r="HH19" s="386" t="n">
        <v>0</v>
      </c>
      <c r="HI19" s="386" t="n">
        <v>0</v>
      </c>
      <c r="HJ19" s="386" t="n">
        <v>0</v>
      </c>
      <c r="HK19" s="386" t="n">
        <v>0</v>
      </c>
      <c r="HL19" s="386" t="n">
        <v>0</v>
      </c>
      <c r="HM19" s="386" t="n">
        <v>0</v>
      </c>
      <c r="HN19" s="386" t="n">
        <v>0</v>
      </c>
      <c r="HO19" s="386" t="n">
        <v>0</v>
      </c>
      <c r="HP19" s="386" t="n">
        <v>0</v>
      </c>
      <c r="HQ19" s="386" t="n">
        <v>0</v>
      </c>
      <c r="HR19" s="386" t="n">
        <v>0</v>
      </c>
      <c r="HS19" s="386" t="n">
        <v>0</v>
      </c>
      <c r="HT19" s="386" t="n">
        <v>0</v>
      </c>
      <c r="HU19" s="386" t="n">
        <v>0</v>
      </c>
      <c r="HV19" s="386" t="n">
        <v>0</v>
      </c>
      <c r="HW19" s="386" t="n">
        <v>0</v>
      </c>
      <c r="HX19" s="386" t="n">
        <v>0</v>
      </c>
      <c r="HY19" s="386" t="n">
        <v>0</v>
      </c>
      <c r="HZ19" s="386" t="n">
        <v>0</v>
      </c>
      <c r="IA19" s="386" t="n">
        <v>0</v>
      </c>
      <c r="IB19" s="386" t="n">
        <v>0</v>
      </c>
      <c r="IC19" s="386" t="n">
        <v>0</v>
      </c>
      <c r="ID19" s="386" t="n">
        <v>0</v>
      </c>
      <c r="IE19" s="386" t="n">
        <v>0</v>
      </c>
      <c r="IF19" s="386" t="n">
        <v>0</v>
      </c>
      <c r="IG19" s="386" t="n">
        <v>0</v>
      </c>
      <c r="IH19" s="386" t="n">
        <v>0</v>
      </c>
      <c r="II19" s="386" t="n">
        <v>0</v>
      </c>
      <c r="IJ19" s="386" t="n">
        <v>0</v>
      </c>
      <c r="IK19" s="386" t="n">
        <v>0</v>
      </c>
      <c r="IL19" s="386" t="n">
        <v>0</v>
      </c>
      <c r="IM19" s="386" t="n">
        <v>0</v>
      </c>
      <c r="IN19" s="386" t="n">
        <v>0</v>
      </c>
      <c r="IO19" s="386" t="n">
        <v>0</v>
      </c>
      <c r="IP19" s="386" t="n">
        <v>0</v>
      </c>
      <c r="IQ19" s="386" t="n">
        <v>0</v>
      </c>
      <c r="IR19" s="386" t="n">
        <v>0</v>
      </c>
      <c r="IS19" s="386" t="n">
        <v>0</v>
      </c>
      <c r="IT19" s="386" t="n">
        <v>0</v>
      </c>
      <c r="IU19" s="386"/>
      <c r="IV19" s="386"/>
      <c r="IW19" s="386"/>
    </row>
    <row r="20" customFormat="false" ht="12.75" hidden="false" customHeight="false" outlineLevel="0" collapsed="false">
      <c r="A20" s="388" t="s">
        <v>268</v>
      </c>
      <c r="B20" s="386" t="n">
        <v>0</v>
      </c>
      <c r="C20" s="386" t="n">
        <v>0</v>
      </c>
      <c r="D20" s="386" t="n">
        <v>0</v>
      </c>
      <c r="E20" s="386" t="n">
        <v>0</v>
      </c>
      <c r="F20" s="386" t="n">
        <v>0</v>
      </c>
      <c r="G20" s="386" t="n">
        <v>0</v>
      </c>
      <c r="H20" s="386" t="n">
        <v>0</v>
      </c>
      <c r="I20" s="386" t="n">
        <v>0</v>
      </c>
      <c r="J20" s="386" t="n">
        <v>0</v>
      </c>
      <c r="K20" s="386" t="n">
        <v>0</v>
      </c>
      <c r="L20" s="386" t="n">
        <v>0</v>
      </c>
      <c r="M20" s="386" t="n">
        <v>0</v>
      </c>
      <c r="N20" s="386" t="n">
        <v>0</v>
      </c>
      <c r="O20" s="386" t="n">
        <v>0</v>
      </c>
      <c r="P20" s="386" t="n">
        <v>0</v>
      </c>
      <c r="Q20" s="386" t="n">
        <v>0</v>
      </c>
      <c r="R20" s="386" t="n">
        <v>0</v>
      </c>
      <c r="S20" s="386" t="n">
        <v>0</v>
      </c>
      <c r="T20" s="386" t="n">
        <v>0</v>
      </c>
      <c r="U20" s="386" t="n">
        <v>0</v>
      </c>
      <c r="V20" s="386" t="n">
        <v>0</v>
      </c>
      <c r="W20" s="386" t="n">
        <v>0</v>
      </c>
      <c r="X20" s="386" t="n">
        <v>0</v>
      </c>
      <c r="Y20" s="386" t="n">
        <v>0</v>
      </c>
      <c r="Z20" s="386" t="n">
        <v>0</v>
      </c>
      <c r="AA20" s="386" t="n">
        <v>0</v>
      </c>
      <c r="AB20" s="386" t="n">
        <v>0</v>
      </c>
      <c r="AC20" s="386" t="n">
        <v>0</v>
      </c>
      <c r="AD20" s="386" t="n">
        <v>0</v>
      </c>
      <c r="AE20" s="386" t="n">
        <v>0</v>
      </c>
      <c r="AF20" s="386" t="n">
        <v>0</v>
      </c>
      <c r="AG20" s="386" t="n">
        <v>0</v>
      </c>
      <c r="AH20" s="386" t="n">
        <v>0</v>
      </c>
      <c r="AI20" s="386" t="n">
        <v>0</v>
      </c>
      <c r="AJ20" s="386" t="n">
        <v>0</v>
      </c>
      <c r="AK20" s="386" t="n">
        <v>0</v>
      </c>
      <c r="AL20" s="386" t="n">
        <v>0</v>
      </c>
      <c r="AM20" s="386" t="n">
        <v>0</v>
      </c>
      <c r="AN20" s="386" t="n">
        <v>0</v>
      </c>
      <c r="AO20" s="386" t="n">
        <v>0</v>
      </c>
      <c r="AP20" s="386" t="n">
        <v>0</v>
      </c>
      <c r="AQ20" s="386" t="n">
        <v>0</v>
      </c>
      <c r="AR20" s="386" t="n">
        <v>0</v>
      </c>
      <c r="AS20" s="386" t="n">
        <v>0</v>
      </c>
      <c r="AT20" s="386" t="n">
        <v>0</v>
      </c>
      <c r="AU20" s="386" t="n">
        <v>0</v>
      </c>
      <c r="AV20" s="386" t="n">
        <v>0</v>
      </c>
      <c r="AW20" s="386" t="n">
        <v>0</v>
      </c>
      <c r="AX20" s="386" t="n">
        <v>0</v>
      </c>
      <c r="AY20" s="386" t="n">
        <v>0</v>
      </c>
      <c r="AZ20" s="386" t="n">
        <v>0</v>
      </c>
      <c r="BA20" s="386" t="n">
        <v>0</v>
      </c>
      <c r="BB20" s="386" t="n">
        <v>0</v>
      </c>
      <c r="BC20" s="386" t="n">
        <v>0</v>
      </c>
      <c r="BD20" s="386" t="n">
        <v>0</v>
      </c>
      <c r="BE20" s="386" t="n">
        <v>0</v>
      </c>
      <c r="BF20" s="386" t="n">
        <v>0</v>
      </c>
      <c r="BG20" s="386" t="n">
        <v>0</v>
      </c>
      <c r="BH20" s="386" t="n">
        <v>0</v>
      </c>
      <c r="BI20" s="386" t="n">
        <v>0</v>
      </c>
      <c r="BJ20" s="386" t="n">
        <v>0</v>
      </c>
      <c r="BK20" s="386" t="n">
        <v>0</v>
      </c>
      <c r="BL20" s="386" t="n">
        <v>0</v>
      </c>
      <c r="BM20" s="386" t="n">
        <v>0</v>
      </c>
      <c r="BN20" s="386" t="n">
        <v>0</v>
      </c>
      <c r="BO20" s="386" t="n">
        <v>0</v>
      </c>
      <c r="BP20" s="386" t="n">
        <v>0</v>
      </c>
      <c r="BQ20" s="386" t="n">
        <v>0</v>
      </c>
      <c r="BR20" s="386" t="n">
        <v>0</v>
      </c>
      <c r="BS20" s="386" t="n">
        <v>0</v>
      </c>
      <c r="BT20" s="386" t="n">
        <v>0</v>
      </c>
      <c r="BU20" s="386" t="n">
        <v>0</v>
      </c>
      <c r="BV20" s="386" t="n">
        <v>0</v>
      </c>
      <c r="BW20" s="386" t="n">
        <v>0</v>
      </c>
      <c r="BX20" s="386" t="n">
        <v>0</v>
      </c>
      <c r="BY20" s="386" t="n">
        <v>0</v>
      </c>
      <c r="BZ20" s="386" t="n">
        <v>0</v>
      </c>
      <c r="CA20" s="386" t="n">
        <v>0</v>
      </c>
      <c r="CB20" s="386" t="n">
        <v>0</v>
      </c>
      <c r="CC20" s="386" t="n">
        <v>0</v>
      </c>
      <c r="CD20" s="386" t="n">
        <v>0</v>
      </c>
      <c r="CE20" s="386" t="n">
        <v>0</v>
      </c>
      <c r="CF20" s="386" t="n">
        <v>0</v>
      </c>
      <c r="CG20" s="386" t="n">
        <v>0</v>
      </c>
      <c r="CH20" s="386" t="n">
        <v>0</v>
      </c>
      <c r="CI20" s="386" t="n">
        <v>0</v>
      </c>
      <c r="CJ20" s="386" t="n">
        <v>0</v>
      </c>
      <c r="CK20" s="386" t="n">
        <v>0</v>
      </c>
      <c r="CL20" s="386" t="n">
        <v>0</v>
      </c>
      <c r="CM20" s="386" t="n">
        <v>0</v>
      </c>
      <c r="CN20" s="386" t="n">
        <v>0</v>
      </c>
      <c r="CO20" s="386" t="n">
        <v>0</v>
      </c>
      <c r="CP20" s="386" t="n">
        <v>0</v>
      </c>
      <c r="CQ20" s="386" t="n">
        <v>0</v>
      </c>
      <c r="CR20" s="386" t="n">
        <v>0</v>
      </c>
      <c r="CS20" s="386" t="n">
        <v>0</v>
      </c>
      <c r="CT20" s="386" t="n">
        <v>0</v>
      </c>
      <c r="CU20" s="386" t="n">
        <v>0</v>
      </c>
      <c r="CV20" s="386" t="n">
        <v>0</v>
      </c>
      <c r="CW20" s="386" t="n">
        <v>0</v>
      </c>
      <c r="CX20" s="386" t="n">
        <v>0</v>
      </c>
      <c r="CY20" s="386" t="n">
        <v>0</v>
      </c>
      <c r="CZ20" s="386" t="n">
        <v>0</v>
      </c>
      <c r="DA20" s="386" t="n">
        <v>0</v>
      </c>
      <c r="DB20" s="386" t="n">
        <v>0</v>
      </c>
      <c r="DC20" s="386" t="n">
        <v>0</v>
      </c>
      <c r="DD20" s="386" t="n">
        <v>0</v>
      </c>
      <c r="DE20" s="386" t="n">
        <v>0</v>
      </c>
      <c r="DF20" s="386" t="n">
        <v>0</v>
      </c>
      <c r="DG20" s="386" t="n">
        <v>0</v>
      </c>
      <c r="DH20" s="386" t="n">
        <v>0</v>
      </c>
      <c r="DI20" s="386" t="n">
        <v>0</v>
      </c>
      <c r="DJ20" s="386" t="n">
        <v>0</v>
      </c>
      <c r="DK20" s="386" t="n">
        <v>0</v>
      </c>
      <c r="DL20" s="386" t="n">
        <v>0</v>
      </c>
      <c r="DM20" s="386" t="n">
        <v>0</v>
      </c>
      <c r="DN20" s="386" t="n">
        <v>0</v>
      </c>
      <c r="DO20" s="386" t="n">
        <v>0</v>
      </c>
      <c r="DP20" s="386" t="n">
        <v>0</v>
      </c>
      <c r="DQ20" s="386" t="n">
        <v>0</v>
      </c>
      <c r="DR20" s="386" t="n">
        <v>0</v>
      </c>
      <c r="DS20" s="386" t="n">
        <v>0</v>
      </c>
      <c r="DT20" s="386" t="n">
        <v>0</v>
      </c>
      <c r="DU20" s="386" t="n">
        <v>0</v>
      </c>
      <c r="DV20" s="386" t="n">
        <v>0</v>
      </c>
      <c r="DW20" s="386" t="n">
        <v>0</v>
      </c>
      <c r="DX20" s="386" t="n">
        <v>0</v>
      </c>
      <c r="DY20" s="386" t="n">
        <v>0</v>
      </c>
      <c r="DZ20" s="386" t="n">
        <v>0</v>
      </c>
      <c r="EA20" s="386" t="n">
        <v>0</v>
      </c>
      <c r="EB20" s="386" t="n">
        <v>0</v>
      </c>
      <c r="EC20" s="386" t="n">
        <v>0</v>
      </c>
      <c r="ED20" s="386" t="n">
        <v>0</v>
      </c>
      <c r="EE20" s="386" t="n">
        <v>0</v>
      </c>
      <c r="EF20" s="386" t="n">
        <v>0</v>
      </c>
      <c r="EG20" s="386" t="n">
        <v>0</v>
      </c>
      <c r="EH20" s="386" t="n">
        <v>0</v>
      </c>
      <c r="EI20" s="386" t="n">
        <v>0</v>
      </c>
      <c r="EJ20" s="386" t="n">
        <v>0</v>
      </c>
      <c r="EK20" s="386" t="n">
        <v>0</v>
      </c>
      <c r="EL20" s="386" t="n">
        <v>0</v>
      </c>
      <c r="EM20" s="386" t="n">
        <v>0</v>
      </c>
      <c r="EN20" s="386" t="n">
        <v>0</v>
      </c>
      <c r="EO20" s="386" t="n">
        <v>0</v>
      </c>
      <c r="EP20" s="386" t="n">
        <v>0</v>
      </c>
      <c r="EQ20" s="386" t="n">
        <v>0</v>
      </c>
      <c r="ER20" s="386" t="n">
        <v>0</v>
      </c>
      <c r="ES20" s="386" t="n">
        <v>0</v>
      </c>
      <c r="ET20" s="386" t="n">
        <v>0</v>
      </c>
      <c r="EU20" s="386" t="n">
        <v>0</v>
      </c>
      <c r="EV20" s="386" t="n">
        <v>0</v>
      </c>
      <c r="EW20" s="386" t="n">
        <v>0</v>
      </c>
      <c r="EX20" s="386" t="n">
        <v>0</v>
      </c>
      <c r="EY20" s="386" t="n">
        <v>0</v>
      </c>
      <c r="EZ20" s="386" t="n">
        <v>0</v>
      </c>
      <c r="FA20" s="386" t="n">
        <v>0</v>
      </c>
      <c r="FB20" s="386" t="n">
        <v>0</v>
      </c>
      <c r="FC20" s="386" t="n">
        <v>0</v>
      </c>
      <c r="FD20" s="386" t="n">
        <v>0</v>
      </c>
      <c r="FE20" s="386" t="n">
        <v>0</v>
      </c>
      <c r="FF20" s="386" t="n">
        <v>0</v>
      </c>
      <c r="FG20" s="386" t="n">
        <v>0</v>
      </c>
      <c r="FH20" s="386" t="n">
        <v>0</v>
      </c>
      <c r="FI20" s="386" t="n">
        <v>0</v>
      </c>
      <c r="FJ20" s="386" t="n">
        <v>0</v>
      </c>
      <c r="FK20" s="386" t="n">
        <v>0</v>
      </c>
      <c r="FL20" s="386" t="n">
        <v>0</v>
      </c>
      <c r="FM20" s="386" t="n">
        <v>0</v>
      </c>
      <c r="FN20" s="386" t="n">
        <v>0</v>
      </c>
      <c r="FO20" s="386" t="n">
        <v>0</v>
      </c>
      <c r="FP20" s="386" t="n">
        <v>0</v>
      </c>
      <c r="FQ20" s="386" t="n">
        <v>0</v>
      </c>
      <c r="FR20" s="386" t="n">
        <v>0</v>
      </c>
      <c r="FS20" s="386" t="n">
        <v>0</v>
      </c>
      <c r="FT20" s="386" t="n">
        <v>0</v>
      </c>
      <c r="FU20" s="386" t="n">
        <v>0</v>
      </c>
      <c r="FV20" s="386" t="n">
        <v>0</v>
      </c>
      <c r="FW20" s="386" t="n">
        <v>0</v>
      </c>
      <c r="FX20" s="386" t="n">
        <v>0</v>
      </c>
      <c r="FY20" s="386" t="n">
        <v>0</v>
      </c>
      <c r="FZ20" s="386" t="n">
        <v>0</v>
      </c>
      <c r="GA20" s="386" t="n">
        <v>0</v>
      </c>
      <c r="GB20" s="386" t="n">
        <v>0</v>
      </c>
      <c r="GC20" s="386" t="n">
        <v>0</v>
      </c>
      <c r="GD20" s="386" t="n">
        <v>0</v>
      </c>
      <c r="GE20" s="386" t="n">
        <v>0</v>
      </c>
      <c r="GF20" s="386" t="n">
        <v>0</v>
      </c>
      <c r="GG20" s="386" t="n">
        <v>0</v>
      </c>
      <c r="GH20" s="386" t="n">
        <v>0</v>
      </c>
      <c r="GI20" s="386" t="n">
        <v>0</v>
      </c>
      <c r="GJ20" s="386" t="n">
        <v>0</v>
      </c>
      <c r="GK20" s="386" t="n">
        <v>0</v>
      </c>
      <c r="GL20" s="386" t="n">
        <v>0</v>
      </c>
      <c r="GM20" s="386" t="n">
        <v>0</v>
      </c>
      <c r="GN20" s="386" t="n">
        <v>0</v>
      </c>
      <c r="GO20" s="386" t="n">
        <v>0</v>
      </c>
      <c r="GP20" s="386" t="n">
        <v>0</v>
      </c>
      <c r="GQ20" s="386" t="n">
        <v>0</v>
      </c>
      <c r="GR20" s="386" t="n">
        <v>0</v>
      </c>
      <c r="GS20" s="386" t="n">
        <v>0</v>
      </c>
      <c r="GT20" s="386" t="n">
        <v>0</v>
      </c>
      <c r="GU20" s="386" t="n">
        <v>0</v>
      </c>
      <c r="GV20" s="386" t="n">
        <v>0</v>
      </c>
      <c r="GW20" s="386" t="n">
        <v>0</v>
      </c>
      <c r="GX20" s="386" t="n">
        <v>0</v>
      </c>
      <c r="GY20" s="386" t="n">
        <v>0</v>
      </c>
      <c r="GZ20" s="386" t="n">
        <v>0</v>
      </c>
      <c r="HA20" s="386" t="n">
        <v>0</v>
      </c>
      <c r="HB20" s="386" t="n">
        <v>0</v>
      </c>
      <c r="HC20" s="386" t="n">
        <v>0</v>
      </c>
      <c r="HD20" s="386" t="n">
        <v>0</v>
      </c>
      <c r="HE20" s="386" t="n">
        <v>0</v>
      </c>
      <c r="HF20" s="386" t="n">
        <v>0</v>
      </c>
      <c r="HG20" s="386" t="n">
        <v>0</v>
      </c>
      <c r="HH20" s="386" t="n">
        <v>0</v>
      </c>
      <c r="HI20" s="386" t="n">
        <v>0</v>
      </c>
      <c r="HJ20" s="386" t="n">
        <v>0</v>
      </c>
      <c r="HK20" s="386" t="n">
        <v>0</v>
      </c>
      <c r="HL20" s="386" t="n">
        <v>0</v>
      </c>
      <c r="HM20" s="386" t="n">
        <v>0</v>
      </c>
      <c r="HN20" s="386" t="n">
        <v>0</v>
      </c>
      <c r="HO20" s="386" t="n">
        <v>0</v>
      </c>
      <c r="HP20" s="386" t="n">
        <v>0</v>
      </c>
      <c r="HQ20" s="386" t="n">
        <v>0</v>
      </c>
      <c r="HR20" s="386" t="n">
        <v>0</v>
      </c>
      <c r="HS20" s="386" t="n">
        <v>0</v>
      </c>
      <c r="HT20" s="386" t="n">
        <v>0</v>
      </c>
      <c r="HU20" s="386" t="n">
        <v>0</v>
      </c>
      <c r="HV20" s="386" t="n">
        <v>0</v>
      </c>
      <c r="HW20" s="386" t="n">
        <v>0</v>
      </c>
      <c r="HX20" s="386" t="n">
        <v>0</v>
      </c>
      <c r="HY20" s="386" t="n">
        <v>0</v>
      </c>
      <c r="HZ20" s="386" t="n">
        <v>0</v>
      </c>
      <c r="IA20" s="386" t="n">
        <v>0</v>
      </c>
      <c r="IB20" s="386" t="n">
        <v>0</v>
      </c>
      <c r="IC20" s="386" t="n">
        <v>0</v>
      </c>
      <c r="ID20" s="386" t="n">
        <v>0</v>
      </c>
      <c r="IE20" s="386" t="n">
        <v>0</v>
      </c>
      <c r="IF20" s="386" t="n">
        <v>0</v>
      </c>
      <c r="IG20" s="386" t="n">
        <v>0</v>
      </c>
      <c r="IH20" s="386" t="n">
        <v>0</v>
      </c>
      <c r="II20" s="386" t="n">
        <v>0</v>
      </c>
      <c r="IJ20" s="386" t="n">
        <v>0</v>
      </c>
      <c r="IK20" s="386" t="n">
        <v>0</v>
      </c>
      <c r="IL20" s="386" t="n">
        <v>0</v>
      </c>
      <c r="IM20" s="386" t="n">
        <v>0</v>
      </c>
      <c r="IN20" s="386" t="n">
        <v>0</v>
      </c>
      <c r="IO20" s="386" t="n">
        <v>0</v>
      </c>
      <c r="IP20" s="386" t="n">
        <v>0</v>
      </c>
      <c r="IQ20" s="386" t="n">
        <v>0</v>
      </c>
      <c r="IR20" s="386" t="n">
        <v>0</v>
      </c>
      <c r="IS20" s="386" t="n">
        <v>0</v>
      </c>
      <c r="IT20" s="386" t="n">
        <v>0</v>
      </c>
      <c r="IU20" s="386"/>
      <c r="IV20" s="386"/>
      <c r="IW20" s="386"/>
    </row>
    <row r="21" customFormat="false" ht="12.75" hidden="false" customHeight="false" outlineLevel="0" collapsed="false">
      <c r="A21" s="388" t="s">
        <v>269</v>
      </c>
      <c r="B21" s="386" t="n">
        <v>0</v>
      </c>
      <c r="C21" s="386" t="n">
        <v>0</v>
      </c>
      <c r="D21" s="386" t="n">
        <v>0</v>
      </c>
      <c r="E21" s="386" t="n">
        <v>0</v>
      </c>
      <c r="F21" s="386" t="n">
        <v>0</v>
      </c>
      <c r="G21" s="386" t="n">
        <v>0</v>
      </c>
      <c r="H21" s="386" t="n">
        <v>0</v>
      </c>
      <c r="I21" s="386" t="n">
        <v>0</v>
      </c>
      <c r="J21" s="386" t="n">
        <v>0</v>
      </c>
      <c r="K21" s="386" t="n">
        <v>0</v>
      </c>
      <c r="L21" s="386" t="n">
        <v>0</v>
      </c>
      <c r="M21" s="386" t="n">
        <v>0</v>
      </c>
      <c r="N21" s="386" t="n">
        <v>0</v>
      </c>
      <c r="O21" s="386" t="n">
        <v>0</v>
      </c>
      <c r="P21" s="386" t="n">
        <v>0</v>
      </c>
      <c r="Q21" s="386" t="n">
        <v>0</v>
      </c>
      <c r="R21" s="386" t="n">
        <v>0</v>
      </c>
      <c r="S21" s="386" t="n">
        <v>0</v>
      </c>
      <c r="T21" s="386" t="n">
        <v>0</v>
      </c>
      <c r="U21" s="386" t="n">
        <v>0</v>
      </c>
      <c r="V21" s="386" t="n">
        <v>0</v>
      </c>
      <c r="W21" s="386" t="n">
        <v>0</v>
      </c>
      <c r="X21" s="386" t="n">
        <v>0</v>
      </c>
      <c r="Y21" s="386" t="n">
        <v>0</v>
      </c>
      <c r="Z21" s="386" t="n">
        <v>0</v>
      </c>
      <c r="AA21" s="386" t="n">
        <v>0</v>
      </c>
      <c r="AB21" s="386" t="n">
        <v>0</v>
      </c>
      <c r="AC21" s="386" t="n">
        <v>0</v>
      </c>
      <c r="AD21" s="386" t="n">
        <v>0</v>
      </c>
      <c r="AE21" s="386" t="n">
        <v>0</v>
      </c>
      <c r="AF21" s="386" t="n">
        <v>0</v>
      </c>
      <c r="AG21" s="386" t="n">
        <v>0</v>
      </c>
      <c r="AH21" s="386" t="n">
        <v>0</v>
      </c>
      <c r="AI21" s="386" t="n">
        <v>0</v>
      </c>
      <c r="AJ21" s="386" t="n">
        <v>0</v>
      </c>
      <c r="AK21" s="386" t="n">
        <v>0</v>
      </c>
      <c r="AL21" s="386" t="n">
        <v>0</v>
      </c>
      <c r="AM21" s="386" t="n">
        <v>0</v>
      </c>
      <c r="AN21" s="386" t="n">
        <v>0</v>
      </c>
      <c r="AO21" s="386" t="n">
        <v>0</v>
      </c>
      <c r="AP21" s="386" t="n">
        <v>0</v>
      </c>
      <c r="AQ21" s="386" t="n">
        <v>0</v>
      </c>
      <c r="AR21" s="386" t="n">
        <v>0</v>
      </c>
      <c r="AS21" s="386" t="n">
        <v>0</v>
      </c>
      <c r="AT21" s="386" t="n">
        <v>0</v>
      </c>
      <c r="AU21" s="386" t="n">
        <v>0</v>
      </c>
      <c r="AV21" s="386" t="n">
        <v>0</v>
      </c>
      <c r="AW21" s="386" t="n">
        <v>0</v>
      </c>
      <c r="AX21" s="386" t="n">
        <v>0</v>
      </c>
      <c r="AY21" s="386" t="n">
        <v>0</v>
      </c>
      <c r="AZ21" s="386" t="n">
        <v>0</v>
      </c>
      <c r="BA21" s="386" t="n">
        <v>0</v>
      </c>
      <c r="BB21" s="386" t="n">
        <v>0</v>
      </c>
      <c r="BC21" s="386" t="n">
        <v>0</v>
      </c>
      <c r="BD21" s="386" t="n">
        <v>0</v>
      </c>
      <c r="BE21" s="386" t="n">
        <v>0</v>
      </c>
      <c r="BF21" s="386" t="n">
        <v>0</v>
      </c>
      <c r="BG21" s="386" t="n">
        <v>0</v>
      </c>
      <c r="BH21" s="386" t="n">
        <v>0</v>
      </c>
      <c r="BI21" s="386" t="n">
        <v>0</v>
      </c>
      <c r="BJ21" s="386" t="n">
        <v>0</v>
      </c>
      <c r="BK21" s="386" t="n">
        <v>0</v>
      </c>
      <c r="BL21" s="386" t="n">
        <v>0</v>
      </c>
      <c r="BM21" s="386" t="n">
        <v>0</v>
      </c>
      <c r="BN21" s="386" t="n">
        <v>0</v>
      </c>
      <c r="BO21" s="386" t="n">
        <v>0</v>
      </c>
      <c r="BP21" s="386" t="n">
        <v>0</v>
      </c>
      <c r="BQ21" s="386" t="n">
        <v>0</v>
      </c>
      <c r="BR21" s="386" t="n">
        <v>0</v>
      </c>
      <c r="BS21" s="386" t="n">
        <v>0</v>
      </c>
      <c r="BT21" s="386" t="n">
        <v>0</v>
      </c>
      <c r="BU21" s="386" t="n">
        <v>0</v>
      </c>
      <c r="BV21" s="386" t="n">
        <v>0</v>
      </c>
      <c r="BW21" s="386" t="n">
        <v>0</v>
      </c>
      <c r="BX21" s="386" t="n">
        <v>0</v>
      </c>
      <c r="BY21" s="386" t="n">
        <v>0</v>
      </c>
      <c r="BZ21" s="386" t="n">
        <v>0</v>
      </c>
      <c r="CA21" s="386" t="n">
        <v>0</v>
      </c>
      <c r="CB21" s="386" t="n">
        <v>0</v>
      </c>
      <c r="CC21" s="386" t="n">
        <v>0</v>
      </c>
      <c r="CD21" s="386" t="n">
        <v>0</v>
      </c>
      <c r="CE21" s="386" t="n">
        <v>0</v>
      </c>
      <c r="CF21" s="386" t="n">
        <v>0</v>
      </c>
      <c r="CG21" s="386" t="n">
        <v>0</v>
      </c>
      <c r="CH21" s="386" t="n">
        <v>0</v>
      </c>
      <c r="CI21" s="386" t="n">
        <v>0</v>
      </c>
      <c r="CJ21" s="386" t="n">
        <v>0</v>
      </c>
      <c r="CK21" s="386" t="n">
        <v>0</v>
      </c>
      <c r="CL21" s="386" t="n">
        <v>0</v>
      </c>
      <c r="CM21" s="386" t="n">
        <v>0</v>
      </c>
      <c r="CN21" s="386" t="n">
        <v>0</v>
      </c>
      <c r="CO21" s="386" t="n">
        <v>0</v>
      </c>
      <c r="CP21" s="386" t="n">
        <v>0</v>
      </c>
      <c r="CQ21" s="386" t="n">
        <v>0</v>
      </c>
      <c r="CR21" s="386" t="n">
        <v>0</v>
      </c>
      <c r="CS21" s="386" t="n">
        <v>0</v>
      </c>
      <c r="CT21" s="386" t="n">
        <v>0</v>
      </c>
      <c r="CU21" s="386" t="n">
        <v>0</v>
      </c>
      <c r="CV21" s="386" t="n">
        <v>0</v>
      </c>
      <c r="CW21" s="386" t="n">
        <v>0</v>
      </c>
      <c r="CX21" s="386" t="n">
        <v>0</v>
      </c>
      <c r="CY21" s="386" t="n">
        <v>0</v>
      </c>
      <c r="CZ21" s="386" t="n">
        <v>0</v>
      </c>
      <c r="DA21" s="386" t="n">
        <v>0</v>
      </c>
      <c r="DB21" s="386" t="n">
        <v>0</v>
      </c>
      <c r="DC21" s="386" t="n">
        <v>0</v>
      </c>
      <c r="DD21" s="386" t="n">
        <v>0</v>
      </c>
      <c r="DE21" s="386" t="n">
        <v>0</v>
      </c>
      <c r="DF21" s="386" t="n">
        <v>0</v>
      </c>
      <c r="DG21" s="386" t="n">
        <v>0</v>
      </c>
      <c r="DH21" s="386" t="n">
        <v>0</v>
      </c>
      <c r="DI21" s="386" t="n">
        <v>0</v>
      </c>
      <c r="DJ21" s="386" t="n">
        <v>0</v>
      </c>
      <c r="DK21" s="386" t="n">
        <v>0</v>
      </c>
      <c r="DL21" s="386" t="n">
        <v>0</v>
      </c>
      <c r="DM21" s="386" t="n">
        <v>0</v>
      </c>
      <c r="DN21" s="386" t="n">
        <v>0</v>
      </c>
      <c r="DO21" s="386" t="n">
        <v>0</v>
      </c>
      <c r="DP21" s="386" t="n">
        <v>0</v>
      </c>
      <c r="DQ21" s="386" t="n">
        <v>0</v>
      </c>
      <c r="DR21" s="386" t="n">
        <v>0</v>
      </c>
      <c r="DS21" s="386" t="n">
        <v>0</v>
      </c>
      <c r="DT21" s="386" t="n">
        <v>0</v>
      </c>
      <c r="DU21" s="386" t="n">
        <v>0</v>
      </c>
      <c r="DV21" s="386" t="n">
        <v>0</v>
      </c>
      <c r="DW21" s="386" t="n">
        <v>0</v>
      </c>
      <c r="DX21" s="386" t="n">
        <v>0</v>
      </c>
      <c r="DY21" s="386" t="n">
        <v>0</v>
      </c>
      <c r="DZ21" s="386" t="n">
        <v>0</v>
      </c>
      <c r="EA21" s="386" t="n">
        <v>0</v>
      </c>
      <c r="EB21" s="386" t="n">
        <v>0</v>
      </c>
      <c r="EC21" s="386" t="n">
        <v>0</v>
      </c>
      <c r="ED21" s="386" t="n">
        <v>0</v>
      </c>
      <c r="EE21" s="386" t="n">
        <v>0</v>
      </c>
      <c r="EF21" s="386" t="n">
        <v>0</v>
      </c>
      <c r="EG21" s="386" t="n">
        <v>0</v>
      </c>
      <c r="EH21" s="386" t="n">
        <v>0</v>
      </c>
      <c r="EI21" s="386" t="n">
        <v>0</v>
      </c>
      <c r="EJ21" s="386" t="n">
        <v>0</v>
      </c>
      <c r="EK21" s="386" t="n">
        <v>0</v>
      </c>
      <c r="EL21" s="386" t="n">
        <v>0</v>
      </c>
      <c r="EM21" s="386" t="n">
        <v>0</v>
      </c>
      <c r="EN21" s="386" t="n">
        <v>0</v>
      </c>
      <c r="EO21" s="386" t="n">
        <v>0</v>
      </c>
      <c r="EP21" s="386" t="n">
        <v>0</v>
      </c>
      <c r="EQ21" s="386" t="n">
        <v>0</v>
      </c>
      <c r="ER21" s="386" t="n">
        <v>0</v>
      </c>
      <c r="ES21" s="386" t="n">
        <v>0</v>
      </c>
      <c r="ET21" s="386" t="n">
        <v>0</v>
      </c>
      <c r="EU21" s="386" t="n">
        <v>0</v>
      </c>
      <c r="EV21" s="386" t="n">
        <v>0</v>
      </c>
      <c r="EW21" s="386" t="n">
        <v>0</v>
      </c>
      <c r="EX21" s="386" t="n">
        <v>0</v>
      </c>
      <c r="EY21" s="386" t="n">
        <v>0</v>
      </c>
      <c r="EZ21" s="386" t="n">
        <v>0</v>
      </c>
      <c r="FA21" s="386" t="n">
        <v>0</v>
      </c>
      <c r="FB21" s="386" t="n">
        <v>0</v>
      </c>
      <c r="FC21" s="386" t="n">
        <v>0</v>
      </c>
      <c r="FD21" s="386" t="n">
        <v>0</v>
      </c>
      <c r="FE21" s="386" t="n">
        <v>0</v>
      </c>
      <c r="FF21" s="386" t="n">
        <v>0</v>
      </c>
      <c r="FG21" s="386" t="n">
        <v>0</v>
      </c>
      <c r="FH21" s="386" t="n">
        <v>0</v>
      </c>
      <c r="FI21" s="386" t="n">
        <v>0</v>
      </c>
      <c r="FJ21" s="386" t="n">
        <v>0</v>
      </c>
      <c r="FK21" s="386" t="n">
        <v>0</v>
      </c>
      <c r="FL21" s="386" t="n">
        <v>0</v>
      </c>
      <c r="FM21" s="386" t="n">
        <v>0</v>
      </c>
      <c r="FN21" s="386" t="n">
        <v>0</v>
      </c>
      <c r="FO21" s="386" t="n">
        <v>0</v>
      </c>
      <c r="FP21" s="386" t="n">
        <v>0</v>
      </c>
      <c r="FQ21" s="386" t="n">
        <v>0</v>
      </c>
      <c r="FR21" s="386" t="n">
        <v>0</v>
      </c>
      <c r="FS21" s="386" t="n">
        <v>0</v>
      </c>
      <c r="FT21" s="386" t="n">
        <v>0</v>
      </c>
      <c r="FU21" s="386" t="n">
        <v>0</v>
      </c>
      <c r="FV21" s="386" t="n">
        <v>0</v>
      </c>
      <c r="FW21" s="386" t="n">
        <v>0</v>
      </c>
      <c r="FX21" s="386" t="n">
        <v>0</v>
      </c>
      <c r="FY21" s="386" t="n">
        <v>0</v>
      </c>
      <c r="FZ21" s="386" t="n">
        <v>0</v>
      </c>
      <c r="GA21" s="386" t="n">
        <v>0</v>
      </c>
      <c r="GB21" s="386" t="n">
        <v>0</v>
      </c>
      <c r="GC21" s="386" t="n">
        <v>0</v>
      </c>
      <c r="GD21" s="386" t="n">
        <v>0</v>
      </c>
      <c r="GE21" s="386" t="n">
        <v>0</v>
      </c>
      <c r="GF21" s="386" t="n">
        <v>0</v>
      </c>
      <c r="GG21" s="386" t="n">
        <v>0</v>
      </c>
      <c r="GH21" s="386" t="n">
        <v>0</v>
      </c>
      <c r="GI21" s="386" t="n">
        <v>0</v>
      </c>
      <c r="GJ21" s="386" t="n">
        <v>0</v>
      </c>
      <c r="GK21" s="386" t="n">
        <v>0</v>
      </c>
      <c r="GL21" s="386" t="n">
        <v>0</v>
      </c>
      <c r="GM21" s="386" t="n">
        <v>0</v>
      </c>
      <c r="GN21" s="386" t="n">
        <v>0</v>
      </c>
      <c r="GO21" s="386" t="n">
        <v>0</v>
      </c>
      <c r="GP21" s="386" t="n">
        <v>0</v>
      </c>
      <c r="GQ21" s="386" t="n">
        <v>0</v>
      </c>
      <c r="GR21" s="386" t="n">
        <v>0</v>
      </c>
      <c r="GS21" s="386" t="n">
        <v>0</v>
      </c>
      <c r="GT21" s="386" t="n">
        <v>0</v>
      </c>
      <c r="GU21" s="386" t="n">
        <v>0</v>
      </c>
      <c r="GV21" s="386" t="n">
        <v>0</v>
      </c>
      <c r="GW21" s="386" t="n">
        <v>0</v>
      </c>
      <c r="GX21" s="386" t="n">
        <v>0</v>
      </c>
      <c r="GY21" s="386" t="n">
        <v>0</v>
      </c>
      <c r="GZ21" s="386" t="n">
        <v>0</v>
      </c>
      <c r="HA21" s="386" t="n">
        <v>0</v>
      </c>
      <c r="HB21" s="386" t="n">
        <v>0</v>
      </c>
      <c r="HC21" s="386" t="n">
        <v>0</v>
      </c>
      <c r="HD21" s="386" t="n">
        <v>0</v>
      </c>
      <c r="HE21" s="386" t="n">
        <v>0</v>
      </c>
      <c r="HF21" s="386" t="n">
        <v>0</v>
      </c>
      <c r="HG21" s="386" t="n">
        <v>0</v>
      </c>
      <c r="HH21" s="386" t="n">
        <v>0</v>
      </c>
      <c r="HI21" s="386" t="n">
        <v>0</v>
      </c>
      <c r="HJ21" s="386" t="n">
        <v>0</v>
      </c>
      <c r="HK21" s="386" t="n">
        <v>0</v>
      </c>
      <c r="HL21" s="386" t="n">
        <v>0</v>
      </c>
      <c r="HM21" s="386" t="n">
        <v>0</v>
      </c>
      <c r="HN21" s="386" t="n">
        <v>0</v>
      </c>
      <c r="HO21" s="386" t="n">
        <v>0</v>
      </c>
      <c r="HP21" s="386" t="n">
        <v>0</v>
      </c>
      <c r="HQ21" s="386" t="n">
        <v>0</v>
      </c>
      <c r="HR21" s="386" t="n">
        <v>0</v>
      </c>
      <c r="HS21" s="386" t="n">
        <v>0</v>
      </c>
      <c r="HT21" s="386" t="n">
        <v>0</v>
      </c>
      <c r="HU21" s="386" t="n">
        <v>0</v>
      </c>
      <c r="HV21" s="386" t="n">
        <v>0</v>
      </c>
      <c r="HW21" s="386" t="n">
        <v>0</v>
      </c>
      <c r="HX21" s="386" t="n">
        <v>0</v>
      </c>
      <c r="HY21" s="386" t="n">
        <v>0</v>
      </c>
      <c r="HZ21" s="386" t="n">
        <v>0</v>
      </c>
      <c r="IA21" s="386" t="n">
        <v>0</v>
      </c>
      <c r="IB21" s="386" t="n">
        <v>0</v>
      </c>
      <c r="IC21" s="386" t="n">
        <v>0</v>
      </c>
      <c r="ID21" s="386" t="n">
        <v>0</v>
      </c>
      <c r="IE21" s="386" t="n">
        <v>0</v>
      </c>
      <c r="IF21" s="386" t="n">
        <v>0</v>
      </c>
      <c r="IG21" s="386" t="n">
        <v>0</v>
      </c>
      <c r="IH21" s="386" t="n">
        <v>0</v>
      </c>
      <c r="II21" s="386" t="n">
        <v>0</v>
      </c>
      <c r="IJ21" s="386" t="n">
        <v>0</v>
      </c>
      <c r="IK21" s="386" t="n">
        <v>0</v>
      </c>
      <c r="IL21" s="386" t="n">
        <v>0</v>
      </c>
      <c r="IM21" s="386" t="n">
        <v>0</v>
      </c>
      <c r="IN21" s="386" t="n">
        <v>0</v>
      </c>
      <c r="IO21" s="386" t="n">
        <v>0</v>
      </c>
      <c r="IP21" s="386" t="n">
        <v>0</v>
      </c>
      <c r="IQ21" s="386" t="n">
        <v>0</v>
      </c>
      <c r="IR21" s="386" t="n">
        <v>0</v>
      </c>
      <c r="IS21" s="386" t="n">
        <v>0</v>
      </c>
      <c r="IT21" s="386" t="n">
        <v>0</v>
      </c>
      <c r="IU21" s="386"/>
      <c r="IV21" s="386"/>
      <c r="IW21" s="386"/>
    </row>
    <row r="22" customFormat="false" ht="12.75" hidden="false" customHeight="false" outlineLevel="0" collapsed="false">
      <c r="A22" s="388" t="s">
        <v>270</v>
      </c>
      <c r="B22" s="386" t="n">
        <f aca="false">XNPV(Outputs!$D$2,B18:IT18,$B$5:$IT$5)</f>
        <v>0</v>
      </c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  <c r="AC22" s="386"/>
      <c r="AD22" s="386"/>
      <c r="AE22" s="386"/>
      <c r="AF22" s="386"/>
      <c r="AG22" s="386"/>
      <c r="AH22" s="386"/>
      <c r="AI22" s="386"/>
      <c r="AJ22" s="386"/>
      <c r="AK22" s="386"/>
      <c r="AL22" s="386"/>
      <c r="AM22" s="386"/>
      <c r="AN22" s="386"/>
      <c r="AO22" s="386"/>
      <c r="AP22" s="386"/>
      <c r="AQ22" s="386"/>
      <c r="AR22" s="386"/>
      <c r="AS22" s="386"/>
      <c r="AT22" s="386"/>
      <c r="AU22" s="386"/>
      <c r="AV22" s="386"/>
      <c r="AW22" s="386"/>
      <c r="AX22" s="386"/>
      <c r="AY22" s="386"/>
      <c r="AZ22" s="386"/>
      <c r="BA22" s="386"/>
      <c r="BB22" s="386"/>
      <c r="BC22" s="386"/>
      <c r="BD22" s="386"/>
      <c r="BE22" s="386"/>
      <c r="BF22" s="386"/>
      <c r="BG22" s="386"/>
      <c r="BH22" s="386"/>
      <c r="BI22" s="386"/>
      <c r="BJ22" s="386"/>
      <c r="BK22" s="386"/>
      <c r="BL22" s="386"/>
      <c r="BM22" s="386"/>
      <c r="BN22" s="386"/>
      <c r="BO22" s="386"/>
      <c r="BP22" s="386"/>
      <c r="BQ22" s="386"/>
      <c r="BR22" s="386"/>
      <c r="BS22" s="386"/>
      <c r="BT22" s="386"/>
      <c r="BU22" s="386"/>
      <c r="BV22" s="386"/>
      <c r="BW22" s="386"/>
      <c r="BX22" s="386"/>
      <c r="BY22" s="386"/>
      <c r="BZ22" s="386"/>
      <c r="CA22" s="386"/>
      <c r="CB22" s="386"/>
      <c r="CC22" s="386"/>
      <c r="CD22" s="386"/>
      <c r="CE22" s="386"/>
      <c r="CF22" s="386"/>
      <c r="CG22" s="386"/>
      <c r="CH22" s="386"/>
      <c r="CI22" s="386"/>
      <c r="CJ22" s="386"/>
      <c r="CK22" s="386"/>
      <c r="CL22" s="386"/>
      <c r="CM22" s="386"/>
      <c r="CN22" s="386"/>
      <c r="CO22" s="386"/>
      <c r="CP22" s="386"/>
      <c r="CQ22" s="386"/>
      <c r="CR22" s="386"/>
      <c r="CS22" s="386"/>
      <c r="CT22" s="386"/>
      <c r="CU22" s="386"/>
      <c r="CV22" s="386"/>
      <c r="CW22" s="386"/>
      <c r="CX22" s="386"/>
      <c r="CY22" s="386"/>
      <c r="CZ22" s="386"/>
      <c r="DA22" s="386"/>
      <c r="DB22" s="386"/>
      <c r="DC22" s="386"/>
      <c r="DD22" s="386"/>
      <c r="DE22" s="386"/>
      <c r="DF22" s="386"/>
      <c r="DG22" s="386"/>
      <c r="DH22" s="386"/>
      <c r="DI22" s="386"/>
      <c r="DJ22" s="386"/>
      <c r="DK22" s="386"/>
      <c r="DL22" s="386"/>
      <c r="DM22" s="386"/>
      <c r="DN22" s="386"/>
      <c r="DO22" s="386"/>
      <c r="DP22" s="386"/>
      <c r="DQ22" s="386"/>
      <c r="DR22" s="386"/>
      <c r="DS22" s="386"/>
      <c r="DT22" s="386"/>
      <c r="DU22" s="386"/>
      <c r="DV22" s="386"/>
      <c r="DW22" s="386"/>
      <c r="DX22" s="386"/>
      <c r="DY22" s="386"/>
      <c r="DZ22" s="386"/>
      <c r="EA22" s="386"/>
      <c r="EB22" s="386"/>
      <c r="EC22" s="386"/>
      <c r="ED22" s="386"/>
      <c r="EE22" s="386"/>
      <c r="EF22" s="386"/>
      <c r="EG22" s="386"/>
      <c r="EH22" s="386"/>
      <c r="EI22" s="386"/>
      <c r="EJ22" s="386"/>
      <c r="EK22" s="386"/>
      <c r="EL22" s="386"/>
      <c r="EM22" s="386"/>
      <c r="EN22" s="386"/>
      <c r="EO22" s="386"/>
      <c r="EP22" s="386"/>
      <c r="EQ22" s="386"/>
      <c r="ER22" s="386"/>
      <c r="ES22" s="386"/>
      <c r="ET22" s="386"/>
      <c r="EU22" s="386"/>
      <c r="EV22" s="386"/>
      <c r="EW22" s="386"/>
      <c r="EX22" s="386"/>
      <c r="EY22" s="386"/>
      <c r="EZ22" s="386"/>
      <c r="FA22" s="386"/>
      <c r="FB22" s="386"/>
      <c r="FC22" s="386"/>
      <c r="FD22" s="386"/>
      <c r="FE22" s="386"/>
      <c r="FF22" s="386"/>
      <c r="FG22" s="386"/>
      <c r="FH22" s="386"/>
      <c r="FI22" s="386"/>
      <c r="FJ22" s="386"/>
      <c r="FK22" s="386"/>
      <c r="FL22" s="386"/>
      <c r="FM22" s="386"/>
      <c r="FN22" s="386"/>
      <c r="FO22" s="386"/>
      <c r="FP22" s="386"/>
      <c r="FQ22" s="386"/>
      <c r="FR22" s="386"/>
      <c r="FS22" s="386"/>
      <c r="FT22" s="386"/>
      <c r="FU22" s="386"/>
      <c r="FV22" s="386"/>
      <c r="FW22" s="386"/>
      <c r="FX22" s="386"/>
      <c r="FY22" s="386"/>
      <c r="FZ22" s="386"/>
      <c r="GA22" s="386"/>
      <c r="GB22" s="386"/>
      <c r="GC22" s="386"/>
      <c r="GD22" s="386"/>
      <c r="GE22" s="386"/>
      <c r="GF22" s="386"/>
      <c r="GG22" s="386"/>
      <c r="GH22" s="386"/>
      <c r="GI22" s="386"/>
      <c r="GJ22" s="386"/>
      <c r="GK22" s="386"/>
      <c r="GL22" s="386"/>
      <c r="GM22" s="386"/>
      <c r="GN22" s="386"/>
      <c r="GO22" s="386"/>
      <c r="GP22" s="386"/>
      <c r="GQ22" s="386"/>
      <c r="GR22" s="386"/>
      <c r="GS22" s="386"/>
      <c r="GT22" s="386"/>
      <c r="GU22" s="386"/>
      <c r="GV22" s="386"/>
      <c r="GW22" s="386"/>
      <c r="GX22" s="386"/>
      <c r="GY22" s="386"/>
      <c r="GZ22" s="386"/>
      <c r="HA22" s="386"/>
      <c r="HB22" s="386"/>
      <c r="HC22" s="386"/>
      <c r="HD22" s="386"/>
      <c r="HE22" s="386"/>
      <c r="HF22" s="386"/>
      <c r="HG22" s="386"/>
      <c r="HH22" s="386"/>
      <c r="HI22" s="386"/>
      <c r="HJ22" s="386"/>
      <c r="HK22" s="386"/>
      <c r="HL22" s="386"/>
      <c r="HM22" s="386"/>
      <c r="HN22" s="386"/>
      <c r="HO22" s="386"/>
      <c r="HP22" s="386"/>
      <c r="HQ22" s="386"/>
      <c r="HR22" s="386"/>
      <c r="HS22" s="386"/>
      <c r="HT22" s="386"/>
      <c r="HU22" s="386"/>
      <c r="HV22" s="386"/>
      <c r="HW22" s="386"/>
      <c r="HX22" s="386"/>
      <c r="HY22" s="386"/>
      <c r="HZ22" s="386"/>
      <c r="IA22" s="386"/>
      <c r="IB22" s="386"/>
      <c r="IC22" s="386"/>
      <c r="ID22" s="386"/>
      <c r="IE22" s="386"/>
      <c r="IF22" s="386"/>
      <c r="IG22" s="386"/>
      <c r="IH22" s="386"/>
      <c r="II22" s="386"/>
      <c r="IJ22" s="386"/>
      <c r="IK22" s="386"/>
      <c r="IL22" s="386"/>
      <c r="IM22" s="386"/>
      <c r="IN22" s="386"/>
      <c r="IO22" s="386"/>
      <c r="IP22" s="386"/>
      <c r="IQ22" s="386"/>
      <c r="IR22" s="386"/>
      <c r="IS22" s="386"/>
      <c r="IT22" s="386"/>
      <c r="IU22" s="386"/>
      <c r="IV22" s="386"/>
      <c r="IW22" s="386"/>
    </row>
    <row r="23" customFormat="false" ht="12.75" hidden="false" customHeight="false" outlineLevel="0" collapsed="false">
      <c r="A23" s="388" t="s">
        <v>271</v>
      </c>
      <c r="B23" s="386" t="n">
        <f aca="false">XNPV(Outputs!$D$2,B19:IT19,$B$5:$IT$5)</f>
        <v>0</v>
      </c>
      <c r="C23" s="386"/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  <c r="AC23" s="386"/>
      <c r="AD23" s="386"/>
      <c r="AE23" s="386"/>
      <c r="AF23" s="386"/>
      <c r="AG23" s="386"/>
      <c r="AH23" s="386"/>
      <c r="AI23" s="386"/>
      <c r="AJ23" s="386"/>
      <c r="AK23" s="386"/>
      <c r="AL23" s="386"/>
      <c r="AM23" s="386"/>
      <c r="AN23" s="386"/>
      <c r="AO23" s="386"/>
      <c r="AP23" s="386"/>
      <c r="AQ23" s="386"/>
      <c r="AR23" s="386"/>
      <c r="AS23" s="386"/>
      <c r="AT23" s="386"/>
      <c r="AU23" s="386"/>
      <c r="AV23" s="386"/>
      <c r="AW23" s="386"/>
      <c r="AX23" s="386"/>
      <c r="AY23" s="386"/>
      <c r="AZ23" s="386"/>
      <c r="BA23" s="386"/>
      <c r="BB23" s="386"/>
      <c r="BC23" s="386"/>
      <c r="BD23" s="386"/>
      <c r="BE23" s="386"/>
      <c r="BF23" s="386"/>
      <c r="BG23" s="386"/>
      <c r="BH23" s="386"/>
      <c r="BI23" s="386"/>
      <c r="BJ23" s="386"/>
      <c r="BK23" s="386"/>
      <c r="BL23" s="386"/>
      <c r="BM23" s="386"/>
      <c r="BN23" s="386"/>
      <c r="BO23" s="386"/>
      <c r="BP23" s="386"/>
      <c r="BQ23" s="386"/>
      <c r="BR23" s="386"/>
      <c r="BS23" s="386"/>
      <c r="BT23" s="386"/>
      <c r="BU23" s="386"/>
      <c r="BV23" s="386"/>
      <c r="BW23" s="386"/>
      <c r="BX23" s="386"/>
      <c r="BY23" s="386"/>
      <c r="BZ23" s="386"/>
      <c r="CA23" s="386"/>
      <c r="CB23" s="386"/>
      <c r="CC23" s="386"/>
      <c r="CD23" s="386"/>
      <c r="CE23" s="386"/>
      <c r="CF23" s="386"/>
      <c r="CG23" s="386"/>
      <c r="CH23" s="386"/>
      <c r="CI23" s="386"/>
      <c r="CJ23" s="386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386"/>
      <c r="DF23" s="386"/>
      <c r="DG23" s="386"/>
      <c r="DH23" s="386"/>
      <c r="DI23" s="386"/>
      <c r="DJ23" s="386"/>
      <c r="DK23" s="386"/>
      <c r="DL23" s="386"/>
      <c r="DM23" s="386"/>
      <c r="DN23" s="386"/>
      <c r="DO23" s="386"/>
      <c r="DP23" s="386"/>
      <c r="DQ23" s="386"/>
      <c r="DR23" s="386"/>
      <c r="DS23" s="386"/>
      <c r="DT23" s="386"/>
      <c r="DU23" s="386"/>
      <c r="DV23" s="386"/>
      <c r="DW23" s="386"/>
      <c r="DX23" s="386"/>
      <c r="DY23" s="386"/>
      <c r="DZ23" s="386"/>
      <c r="EA23" s="386"/>
      <c r="EB23" s="386"/>
      <c r="EC23" s="386"/>
      <c r="ED23" s="386"/>
      <c r="EE23" s="386"/>
      <c r="EF23" s="386"/>
      <c r="EG23" s="386"/>
      <c r="EH23" s="386"/>
      <c r="EI23" s="386"/>
      <c r="EJ23" s="386"/>
      <c r="EK23" s="386"/>
      <c r="EL23" s="386"/>
      <c r="EM23" s="386"/>
      <c r="EN23" s="386"/>
      <c r="EO23" s="386"/>
      <c r="EP23" s="386"/>
      <c r="EQ23" s="386"/>
      <c r="ER23" s="386"/>
      <c r="ES23" s="386"/>
      <c r="ET23" s="386"/>
      <c r="EU23" s="386"/>
      <c r="EV23" s="386"/>
      <c r="EW23" s="386"/>
      <c r="EX23" s="386"/>
      <c r="EY23" s="386"/>
      <c r="EZ23" s="386"/>
      <c r="FA23" s="386"/>
      <c r="FB23" s="386"/>
      <c r="FC23" s="386"/>
      <c r="FD23" s="386"/>
      <c r="FE23" s="386"/>
      <c r="FF23" s="386"/>
      <c r="FG23" s="386"/>
      <c r="FH23" s="386"/>
      <c r="FI23" s="386"/>
      <c r="FJ23" s="386"/>
      <c r="FK23" s="386"/>
      <c r="FL23" s="386"/>
      <c r="FM23" s="386"/>
      <c r="FN23" s="386"/>
      <c r="FO23" s="386"/>
      <c r="FP23" s="386"/>
      <c r="FQ23" s="386"/>
      <c r="FR23" s="386"/>
      <c r="FS23" s="386"/>
      <c r="FT23" s="386"/>
      <c r="FU23" s="386"/>
      <c r="FV23" s="386"/>
      <c r="FW23" s="386"/>
      <c r="FX23" s="386"/>
      <c r="FY23" s="386"/>
      <c r="FZ23" s="386"/>
      <c r="GA23" s="386"/>
      <c r="GB23" s="386"/>
      <c r="GC23" s="386"/>
      <c r="GD23" s="386"/>
      <c r="GE23" s="386"/>
      <c r="GF23" s="386"/>
      <c r="GG23" s="386"/>
      <c r="GH23" s="386"/>
      <c r="GI23" s="386"/>
      <c r="GJ23" s="386"/>
      <c r="GK23" s="386"/>
      <c r="GL23" s="386"/>
      <c r="GM23" s="386"/>
      <c r="GN23" s="386"/>
      <c r="GO23" s="386"/>
      <c r="GP23" s="386"/>
      <c r="GQ23" s="386"/>
      <c r="GR23" s="386"/>
      <c r="GS23" s="386"/>
      <c r="GT23" s="386"/>
      <c r="GU23" s="386"/>
      <c r="GV23" s="386"/>
      <c r="GW23" s="386"/>
      <c r="GX23" s="386"/>
      <c r="GY23" s="386"/>
      <c r="GZ23" s="386"/>
      <c r="HA23" s="386"/>
      <c r="HB23" s="386"/>
      <c r="HC23" s="386"/>
      <c r="HD23" s="386"/>
      <c r="HE23" s="386"/>
      <c r="HF23" s="386"/>
      <c r="HG23" s="386"/>
      <c r="HH23" s="386"/>
      <c r="HI23" s="386"/>
      <c r="HJ23" s="386"/>
      <c r="HK23" s="386"/>
      <c r="HL23" s="386"/>
      <c r="HM23" s="386"/>
      <c r="HN23" s="386"/>
      <c r="HO23" s="386"/>
      <c r="HP23" s="386"/>
      <c r="HQ23" s="386"/>
      <c r="HR23" s="386"/>
      <c r="HS23" s="386"/>
      <c r="HT23" s="386"/>
      <c r="HU23" s="386"/>
      <c r="HV23" s="386"/>
      <c r="HW23" s="386"/>
      <c r="HX23" s="386"/>
      <c r="HY23" s="386"/>
      <c r="HZ23" s="386"/>
      <c r="IA23" s="386"/>
      <c r="IB23" s="386"/>
      <c r="IC23" s="386"/>
      <c r="ID23" s="386"/>
      <c r="IE23" s="386"/>
      <c r="IF23" s="386"/>
      <c r="IG23" s="386"/>
      <c r="IH23" s="386"/>
      <c r="II23" s="386"/>
      <c r="IJ23" s="386"/>
      <c r="IK23" s="386"/>
      <c r="IL23" s="386"/>
      <c r="IM23" s="386"/>
      <c r="IN23" s="386"/>
      <c r="IO23" s="386"/>
      <c r="IP23" s="386"/>
      <c r="IQ23" s="386"/>
      <c r="IR23" s="386"/>
      <c r="IS23" s="386"/>
      <c r="IT23" s="386"/>
      <c r="IU23" s="386"/>
      <c r="IV23" s="386"/>
      <c r="IW23" s="386"/>
    </row>
    <row r="24" customFormat="false" ht="12.75" hidden="false" customHeight="false" outlineLevel="0" collapsed="false">
      <c r="A24" s="388" t="s">
        <v>272</v>
      </c>
      <c r="B24" s="386" t="n">
        <f aca="false">XNPV(Outputs!$D$2,B20:IT20,$B$5:$IT$5)</f>
        <v>0</v>
      </c>
      <c r="C24" s="386"/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  <c r="AC24" s="386"/>
      <c r="AD24" s="386"/>
      <c r="AE24" s="386"/>
      <c r="AF24" s="386"/>
      <c r="AG24" s="386"/>
      <c r="AH24" s="386"/>
      <c r="AI24" s="386"/>
      <c r="AJ24" s="386"/>
      <c r="AK24" s="386"/>
      <c r="AL24" s="386"/>
      <c r="AM24" s="386"/>
      <c r="AN24" s="386"/>
      <c r="AO24" s="386"/>
      <c r="AP24" s="386"/>
      <c r="AQ24" s="386"/>
      <c r="AR24" s="386"/>
      <c r="AS24" s="386"/>
      <c r="AT24" s="386"/>
      <c r="AU24" s="386"/>
      <c r="AV24" s="386"/>
      <c r="AW24" s="386"/>
      <c r="AX24" s="386"/>
      <c r="AY24" s="386"/>
      <c r="AZ24" s="386"/>
      <c r="BA24" s="386"/>
      <c r="BB24" s="386"/>
      <c r="BC24" s="386"/>
      <c r="BD24" s="386"/>
      <c r="BE24" s="386"/>
      <c r="BF24" s="386"/>
      <c r="BG24" s="386"/>
      <c r="BH24" s="386"/>
      <c r="BI24" s="386"/>
      <c r="BJ24" s="386"/>
      <c r="BK24" s="386"/>
      <c r="BL24" s="386"/>
      <c r="BM24" s="386"/>
      <c r="BN24" s="386"/>
      <c r="BO24" s="386"/>
      <c r="BP24" s="386"/>
      <c r="BQ24" s="386"/>
      <c r="BR24" s="386"/>
      <c r="BS24" s="386"/>
      <c r="BT24" s="386"/>
      <c r="BU24" s="386"/>
      <c r="BV24" s="386"/>
      <c r="BW24" s="386"/>
      <c r="BX24" s="386"/>
      <c r="BY24" s="386"/>
      <c r="BZ24" s="386"/>
      <c r="CA24" s="386"/>
      <c r="CB24" s="386"/>
      <c r="CC24" s="386"/>
      <c r="CD24" s="386"/>
      <c r="CE24" s="386"/>
      <c r="CF24" s="386"/>
      <c r="CG24" s="386"/>
      <c r="CH24" s="386"/>
      <c r="CI24" s="386"/>
      <c r="CJ24" s="386"/>
      <c r="CK24" s="386"/>
      <c r="CL24" s="386"/>
      <c r="CM24" s="386"/>
      <c r="CN24" s="386"/>
      <c r="CO24" s="386"/>
      <c r="CP24" s="386"/>
      <c r="CQ24" s="386"/>
      <c r="CR24" s="386"/>
      <c r="CS24" s="386"/>
      <c r="CT24" s="386"/>
      <c r="CU24" s="386"/>
      <c r="CV24" s="386"/>
      <c r="CW24" s="386"/>
      <c r="CX24" s="386"/>
      <c r="CY24" s="386"/>
      <c r="CZ24" s="386"/>
      <c r="DA24" s="386"/>
      <c r="DB24" s="386"/>
      <c r="DC24" s="386"/>
      <c r="DD24" s="386"/>
      <c r="DE24" s="386"/>
      <c r="DF24" s="386"/>
      <c r="DG24" s="386"/>
      <c r="DH24" s="386"/>
      <c r="DI24" s="386"/>
      <c r="DJ24" s="386"/>
      <c r="DK24" s="386"/>
      <c r="DL24" s="386"/>
      <c r="DM24" s="386"/>
      <c r="DN24" s="386"/>
      <c r="DO24" s="386"/>
      <c r="DP24" s="386"/>
      <c r="DQ24" s="386"/>
      <c r="DR24" s="386"/>
      <c r="DS24" s="386"/>
      <c r="DT24" s="386"/>
      <c r="DU24" s="386"/>
      <c r="DV24" s="386"/>
      <c r="DW24" s="386"/>
      <c r="DX24" s="386"/>
      <c r="DY24" s="386"/>
      <c r="DZ24" s="386"/>
      <c r="EA24" s="386"/>
      <c r="EB24" s="386"/>
      <c r="EC24" s="386"/>
      <c r="ED24" s="386"/>
      <c r="EE24" s="386"/>
      <c r="EF24" s="386"/>
      <c r="EG24" s="386"/>
      <c r="EH24" s="386"/>
      <c r="EI24" s="386"/>
      <c r="EJ24" s="386"/>
      <c r="EK24" s="386"/>
      <c r="EL24" s="386"/>
      <c r="EM24" s="386"/>
      <c r="EN24" s="386"/>
      <c r="EO24" s="386"/>
      <c r="EP24" s="386"/>
      <c r="EQ24" s="386"/>
      <c r="ER24" s="386"/>
      <c r="ES24" s="386"/>
      <c r="ET24" s="386"/>
      <c r="EU24" s="386"/>
      <c r="EV24" s="386"/>
      <c r="EW24" s="386"/>
      <c r="EX24" s="386"/>
      <c r="EY24" s="386"/>
      <c r="EZ24" s="386"/>
      <c r="FA24" s="386"/>
      <c r="FB24" s="386"/>
      <c r="FC24" s="386"/>
      <c r="FD24" s="386"/>
      <c r="FE24" s="386"/>
      <c r="FF24" s="386"/>
      <c r="FG24" s="386"/>
      <c r="FH24" s="386"/>
      <c r="FI24" s="386"/>
      <c r="FJ24" s="386"/>
      <c r="FK24" s="386"/>
      <c r="FL24" s="386"/>
      <c r="FM24" s="386"/>
      <c r="FN24" s="386"/>
      <c r="FO24" s="386"/>
      <c r="FP24" s="386"/>
      <c r="FQ24" s="386"/>
      <c r="FR24" s="386"/>
      <c r="FS24" s="386"/>
      <c r="FT24" s="386"/>
      <c r="FU24" s="386"/>
      <c r="FV24" s="386"/>
      <c r="FW24" s="386"/>
      <c r="FX24" s="386"/>
      <c r="FY24" s="386"/>
      <c r="FZ24" s="386"/>
      <c r="GA24" s="386"/>
      <c r="GB24" s="386"/>
      <c r="GC24" s="386"/>
      <c r="GD24" s="386"/>
      <c r="GE24" s="386"/>
      <c r="GF24" s="386"/>
      <c r="GG24" s="386"/>
      <c r="GH24" s="386"/>
      <c r="GI24" s="386"/>
      <c r="GJ24" s="386"/>
      <c r="GK24" s="386"/>
      <c r="GL24" s="386"/>
      <c r="GM24" s="386"/>
      <c r="GN24" s="386"/>
      <c r="GO24" s="386"/>
      <c r="GP24" s="386"/>
      <c r="GQ24" s="386"/>
      <c r="GR24" s="386"/>
      <c r="GS24" s="386"/>
      <c r="GT24" s="386"/>
      <c r="GU24" s="386"/>
      <c r="GV24" s="386"/>
      <c r="GW24" s="386"/>
      <c r="GX24" s="386"/>
      <c r="GY24" s="386"/>
      <c r="GZ24" s="386"/>
      <c r="HA24" s="386"/>
      <c r="HB24" s="386"/>
      <c r="HC24" s="386"/>
      <c r="HD24" s="386"/>
      <c r="HE24" s="386"/>
      <c r="HF24" s="386"/>
      <c r="HG24" s="386"/>
      <c r="HH24" s="386"/>
      <c r="HI24" s="386"/>
      <c r="HJ24" s="386"/>
      <c r="HK24" s="386"/>
      <c r="HL24" s="386"/>
      <c r="HM24" s="386"/>
      <c r="HN24" s="386"/>
      <c r="HO24" s="386"/>
      <c r="HP24" s="386"/>
      <c r="HQ24" s="386"/>
      <c r="HR24" s="386"/>
      <c r="HS24" s="386"/>
      <c r="HT24" s="386"/>
      <c r="HU24" s="386"/>
      <c r="HV24" s="386"/>
      <c r="HW24" s="386"/>
      <c r="HX24" s="386"/>
      <c r="HY24" s="386"/>
      <c r="HZ24" s="386"/>
      <c r="IA24" s="386"/>
      <c r="IB24" s="386"/>
      <c r="IC24" s="386"/>
      <c r="ID24" s="386"/>
      <c r="IE24" s="386"/>
      <c r="IF24" s="386"/>
      <c r="IG24" s="386"/>
      <c r="IH24" s="386"/>
      <c r="II24" s="386"/>
      <c r="IJ24" s="386"/>
      <c r="IK24" s="386"/>
      <c r="IL24" s="386"/>
      <c r="IM24" s="386"/>
      <c r="IN24" s="386"/>
      <c r="IO24" s="386"/>
      <c r="IP24" s="386"/>
      <c r="IQ24" s="386"/>
      <c r="IR24" s="386"/>
      <c r="IS24" s="386"/>
      <c r="IT24" s="386"/>
      <c r="IU24" s="386"/>
      <c r="IV24" s="386"/>
      <c r="IW24" s="386"/>
    </row>
    <row r="25" customFormat="false" ht="12.75" hidden="false" customHeight="false" outlineLevel="0" collapsed="false">
      <c r="A25" s="388" t="s">
        <v>273</v>
      </c>
      <c r="B25" s="386" t="n">
        <f aca="false">XNPV(Outputs!$D$2,B21:IT21,$B$5:$IT$5)</f>
        <v>0</v>
      </c>
      <c r="C25" s="386"/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  <c r="AC25" s="386"/>
      <c r="AD25" s="386"/>
      <c r="AE25" s="386"/>
      <c r="AF25" s="386"/>
      <c r="AG25" s="386"/>
      <c r="AH25" s="386"/>
      <c r="AI25" s="386"/>
      <c r="AJ25" s="386"/>
      <c r="AK25" s="386"/>
      <c r="AL25" s="386"/>
      <c r="AM25" s="386"/>
      <c r="AN25" s="386"/>
      <c r="AO25" s="386"/>
      <c r="AP25" s="386"/>
      <c r="AQ25" s="386"/>
      <c r="AR25" s="386"/>
      <c r="AS25" s="386"/>
      <c r="AT25" s="386"/>
      <c r="AU25" s="386"/>
      <c r="AV25" s="386"/>
      <c r="AW25" s="386"/>
      <c r="AX25" s="386"/>
      <c r="AY25" s="386"/>
      <c r="AZ25" s="386"/>
      <c r="BA25" s="386"/>
      <c r="BB25" s="386"/>
      <c r="BC25" s="386"/>
      <c r="BD25" s="386"/>
      <c r="BE25" s="386"/>
      <c r="BF25" s="386"/>
      <c r="BG25" s="386"/>
      <c r="BH25" s="386"/>
      <c r="BI25" s="386"/>
      <c r="BJ25" s="386"/>
      <c r="BK25" s="386"/>
      <c r="BL25" s="386"/>
      <c r="BM25" s="386"/>
      <c r="BN25" s="386"/>
      <c r="BO25" s="386"/>
      <c r="BP25" s="386"/>
      <c r="BQ25" s="386"/>
      <c r="BR25" s="386"/>
      <c r="BS25" s="386"/>
      <c r="BT25" s="386"/>
      <c r="BU25" s="386"/>
      <c r="BV25" s="386"/>
      <c r="BW25" s="386"/>
      <c r="BX25" s="386"/>
      <c r="BY25" s="386"/>
      <c r="BZ25" s="386"/>
      <c r="CA25" s="386"/>
      <c r="CB25" s="386"/>
      <c r="CC25" s="386"/>
      <c r="CD25" s="386"/>
      <c r="CE25" s="386"/>
      <c r="CF25" s="386"/>
      <c r="CG25" s="386"/>
      <c r="CH25" s="386"/>
      <c r="CI25" s="386"/>
      <c r="CJ25" s="386"/>
      <c r="CK25" s="386"/>
      <c r="CL25" s="386"/>
      <c r="CM25" s="386"/>
      <c r="CN25" s="386"/>
      <c r="CO25" s="386"/>
      <c r="CP25" s="386"/>
      <c r="CQ25" s="386"/>
      <c r="CR25" s="386"/>
      <c r="CS25" s="386"/>
      <c r="CT25" s="386"/>
      <c r="CU25" s="386"/>
      <c r="CV25" s="386"/>
      <c r="CW25" s="386"/>
      <c r="CX25" s="386"/>
      <c r="CY25" s="386"/>
      <c r="CZ25" s="386"/>
      <c r="DA25" s="386"/>
      <c r="DB25" s="386"/>
      <c r="DC25" s="386"/>
      <c r="DD25" s="386"/>
      <c r="DE25" s="386"/>
      <c r="DF25" s="386"/>
      <c r="DG25" s="386"/>
      <c r="DH25" s="386"/>
      <c r="DI25" s="386"/>
      <c r="DJ25" s="386"/>
      <c r="DK25" s="386"/>
      <c r="DL25" s="386"/>
      <c r="DM25" s="386"/>
      <c r="DN25" s="386"/>
      <c r="DO25" s="386"/>
      <c r="DP25" s="386"/>
      <c r="DQ25" s="386"/>
      <c r="DR25" s="386"/>
      <c r="DS25" s="386"/>
      <c r="DT25" s="386"/>
      <c r="DU25" s="386"/>
      <c r="DV25" s="386"/>
      <c r="DW25" s="386"/>
      <c r="DX25" s="386"/>
      <c r="DY25" s="386"/>
      <c r="DZ25" s="386"/>
      <c r="EA25" s="386"/>
      <c r="EB25" s="386"/>
      <c r="EC25" s="386"/>
      <c r="ED25" s="386"/>
      <c r="EE25" s="386"/>
      <c r="EF25" s="386"/>
      <c r="EG25" s="386"/>
      <c r="EH25" s="386"/>
      <c r="EI25" s="386"/>
      <c r="EJ25" s="386"/>
      <c r="EK25" s="386"/>
      <c r="EL25" s="386"/>
      <c r="EM25" s="386"/>
      <c r="EN25" s="386"/>
      <c r="EO25" s="386"/>
      <c r="EP25" s="386"/>
      <c r="EQ25" s="386"/>
      <c r="ER25" s="386"/>
      <c r="ES25" s="386"/>
      <c r="ET25" s="386"/>
      <c r="EU25" s="386"/>
      <c r="EV25" s="386"/>
      <c r="EW25" s="386"/>
      <c r="EX25" s="386"/>
      <c r="EY25" s="386"/>
      <c r="EZ25" s="386"/>
      <c r="FA25" s="386"/>
      <c r="FB25" s="386"/>
      <c r="FC25" s="386"/>
      <c r="FD25" s="386"/>
      <c r="FE25" s="386"/>
      <c r="FF25" s="386"/>
      <c r="FG25" s="386"/>
      <c r="FH25" s="386"/>
      <c r="FI25" s="386"/>
      <c r="FJ25" s="386"/>
      <c r="FK25" s="386"/>
      <c r="FL25" s="386"/>
      <c r="FM25" s="386"/>
      <c r="FN25" s="386"/>
      <c r="FO25" s="386"/>
      <c r="FP25" s="386"/>
      <c r="FQ25" s="386"/>
      <c r="FR25" s="386"/>
      <c r="FS25" s="386"/>
      <c r="FT25" s="386"/>
      <c r="FU25" s="386"/>
      <c r="FV25" s="386"/>
      <c r="FW25" s="386"/>
      <c r="FX25" s="386"/>
      <c r="FY25" s="386"/>
      <c r="FZ25" s="386"/>
      <c r="GA25" s="386"/>
      <c r="GB25" s="386"/>
      <c r="GC25" s="386"/>
      <c r="GD25" s="386"/>
      <c r="GE25" s="386"/>
      <c r="GF25" s="386"/>
      <c r="GG25" s="386"/>
      <c r="GH25" s="386"/>
      <c r="GI25" s="386"/>
      <c r="GJ25" s="386"/>
      <c r="GK25" s="386"/>
      <c r="GL25" s="386"/>
      <c r="GM25" s="386"/>
      <c r="GN25" s="386"/>
      <c r="GO25" s="386"/>
      <c r="GP25" s="386"/>
      <c r="GQ25" s="386"/>
      <c r="GR25" s="386"/>
      <c r="GS25" s="386"/>
      <c r="GT25" s="386"/>
      <c r="GU25" s="386"/>
      <c r="GV25" s="386"/>
      <c r="GW25" s="386"/>
      <c r="GX25" s="386"/>
      <c r="GY25" s="386"/>
      <c r="GZ25" s="386"/>
      <c r="HA25" s="386"/>
      <c r="HB25" s="386"/>
      <c r="HC25" s="386"/>
      <c r="HD25" s="386"/>
      <c r="HE25" s="386"/>
      <c r="HF25" s="386"/>
      <c r="HG25" s="386"/>
      <c r="HH25" s="386"/>
      <c r="HI25" s="386"/>
      <c r="HJ25" s="386"/>
      <c r="HK25" s="386"/>
      <c r="HL25" s="386"/>
      <c r="HM25" s="386"/>
      <c r="HN25" s="386"/>
      <c r="HO25" s="386"/>
      <c r="HP25" s="386"/>
      <c r="HQ25" s="386"/>
      <c r="HR25" s="386"/>
      <c r="HS25" s="386"/>
      <c r="HT25" s="386"/>
      <c r="HU25" s="386"/>
      <c r="HV25" s="386"/>
      <c r="HW25" s="386"/>
      <c r="HX25" s="386"/>
      <c r="HY25" s="386"/>
      <c r="HZ25" s="386"/>
      <c r="IA25" s="386"/>
      <c r="IB25" s="386"/>
      <c r="IC25" s="386"/>
      <c r="ID25" s="386"/>
      <c r="IE25" s="386"/>
      <c r="IF25" s="386"/>
      <c r="IG25" s="386"/>
      <c r="IH25" s="386"/>
      <c r="II25" s="386"/>
      <c r="IJ25" s="386"/>
      <c r="IK25" s="386"/>
      <c r="IL25" s="386"/>
      <c r="IM25" s="386"/>
      <c r="IN25" s="386"/>
      <c r="IO25" s="386"/>
      <c r="IP25" s="386"/>
      <c r="IQ25" s="386"/>
      <c r="IR25" s="386"/>
      <c r="IS25" s="386"/>
      <c r="IT25" s="386"/>
      <c r="IU25" s="386"/>
      <c r="IV25" s="386"/>
      <c r="IW25" s="386"/>
    </row>
    <row r="26" customFormat="false" ht="12.75" hidden="false" customHeight="false" outlineLevel="0" collapsed="false">
      <c r="A26" s="384" t="s">
        <v>274</v>
      </c>
      <c r="B26" s="243" t="n">
        <f aca="false">B18+B20</f>
        <v>0</v>
      </c>
      <c r="C26" s="243" t="n">
        <f aca="false">C18+C20</f>
        <v>0</v>
      </c>
      <c r="D26" s="243" t="n">
        <f aca="false">D18+D20</f>
        <v>0</v>
      </c>
      <c r="E26" s="243" t="n">
        <f aca="false">E18+E20</f>
        <v>0</v>
      </c>
      <c r="F26" s="243" t="n">
        <f aca="false">F18+F20</f>
        <v>0</v>
      </c>
      <c r="G26" s="243" t="n">
        <f aca="false">G18+G20</f>
        <v>0</v>
      </c>
      <c r="H26" s="243" t="n">
        <f aca="false">H18+H20</f>
        <v>0</v>
      </c>
      <c r="I26" s="243" t="n">
        <f aca="false">I18+I20</f>
        <v>0</v>
      </c>
      <c r="J26" s="243" t="n">
        <f aca="false">J18+J20</f>
        <v>0</v>
      </c>
      <c r="K26" s="243" t="n">
        <f aca="false">K18+K20</f>
        <v>0</v>
      </c>
      <c r="L26" s="243" t="n">
        <f aca="false">L18+L20</f>
        <v>0</v>
      </c>
      <c r="M26" s="243" t="n">
        <f aca="false">M18+M20</f>
        <v>0</v>
      </c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  <c r="AC26" s="386"/>
      <c r="AD26" s="386"/>
      <c r="AE26" s="386"/>
      <c r="AF26" s="386"/>
      <c r="AG26" s="386"/>
      <c r="AH26" s="386"/>
      <c r="AI26" s="386"/>
      <c r="AJ26" s="386"/>
      <c r="AK26" s="386"/>
      <c r="AL26" s="386"/>
      <c r="AM26" s="386"/>
      <c r="AN26" s="386"/>
      <c r="AO26" s="386"/>
      <c r="AP26" s="386"/>
      <c r="AQ26" s="386"/>
      <c r="AR26" s="386"/>
      <c r="AS26" s="386"/>
      <c r="AT26" s="386"/>
      <c r="AU26" s="386"/>
      <c r="AV26" s="386"/>
      <c r="AW26" s="386"/>
      <c r="AX26" s="386"/>
      <c r="AY26" s="386"/>
      <c r="AZ26" s="386"/>
      <c r="BA26" s="386"/>
      <c r="BB26" s="386"/>
      <c r="BC26" s="386"/>
      <c r="BD26" s="386"/>
      <c r="BE26" s="386"/>
      <c r="BF26" s="386"/>
      <c r="BG26" s="386"/>
      <c r="BH26" s="386"/>
      <c r="BI26" s="386"/>
      <c r="BJ26" s="386"/>
      <c r="BK26" s="386"/>
      <c r="BL26" s="386"/>
      <c r="BM26" s="386"/>
      <c r="BN26" s="386"/>
      <c r="BO26" s="386"/>
      <c r="BP26" s="386"/>
      <c r="BQ26" s="386"/>
      <c r="BR26" s="386"/>
      <c r="BS26" s="386"/>
      <c r="BT26" s="386"/>
      <c r="BU26" s="386"/>
      <c r="BV26" s="386"/>
      <c r="BW26" s="386"/>
      <c r="BX26" s="386"/>
      <c r="BY26" s="386"/>
      <c r="BZ26" s="386"/>
      <c r="CA26" s="386"/>
      <c r="CB26" s="386"/>
      <c r="CC26" s="386"/>
      <c r="CD26" s="386"/>
      <c r="CE26" s="386"/>
      <c r="CF26" s="386"/>
      <c r="CG26" s="386"/>
      <c r="CH26" s="386"/>
      <c r="CI26" s="386"/>
      <c r="CJ26" s="386"/>
      <c r="CK26" s="386"/>
      <c r="CL26" s="386"/>
      <c r="CM26" s="386"/>
      <c r="CN26" s="386"/>
      <c r="CO26" s="386"/>
      <c r="CP26" s="386"/>
      <c r="CQ26" s="386"/>
      <c r="CR26" s="386"/>
      <c r="CS26" s="386"/>
      <c r="CT26" s="386"/>
      <c r="CU26" s="386"/>
      <c r="CV26" s="386"/>
      <c r="CW26" s="386"/>
      <c r="CX26" s="386"/>
      <c r="CY26" s="386"/>
      <c r="CZ26" s="386"/>
      <c r="DA26" s="386"/>
      <c r="DB26" s="386"/>
      <c r="DC26" s="386"/>
      <c r="DD26" s="386"/>
      <c r="DE26" s="386"/>
      <c r="DF26" s="386"/>
      <c r="DG26" s="386"/>
      <c r="DH26" s="386"/>
      <c r="DI26" s="386"/>
      <c r="DJ26" s="386"/>
      <c r="DK26" s="386"/>
      <c r="DL26" s="386"/>
      <c r="DM26" s="386"/>
      <c r="DN26" s="386"/>
      <c r="DO26" s="386"/>
      <c r="DP26" s="386"/>
      <c r="DQ26" s="386"/>
      <c r="DR26" s="386"/>
      <c r="DS26" s="386"/>
      <c r="DT26" s="386"/>
      <c r="DU26" s="386"/>
      <c r="DV26" s="386"/>
      <c r="DW26" s="386"/>
      <c r="DX26" s="386"/>
      <c r="DY26" s="386"/>
      <c r="DZ26" s="386"/>
      <c r="EA26" s="386"/>
      <c r="EB26" s="386"/>
      <c r="EC26" s="386"/>
      <c r="ED26" s="386"/>
      <c r="EE26" s="386"/>
      <c r="EF26" s="386"/>
      <c r="EG26" s="386"/>
      <c r="EH26" s="386"/>
      <c r="EI26" s="386"/>
      <c r="EJ26" s="386"/>
      <c r="EK26" s="386"/>
      <c r="EL26" s="386"/>
      <c r="EM26" s="386"/>
      <c r="EN26" s="386"/>
      <c r="EO26" s="386"/>
      <c r="EP26" s="386"/>
      <c r="EQ26" s="386"/>
      <c r="ER26" s="386"/>
      <c r="ES26" s="386"/>
      <c r="ET26" s="386"/>
      <c r="EU26" s="386"/>
      <c r="EV26" s="386"/>
      <c r="EW26" s="386"/>
      <c r="EX26" s="386"/>
      <c r="EY26" s="386"/>
      <c r="EZ26" s="386"/>
      <c r="FA26" s="386"/>
      <c r="FB26" s="386"/>
      <c r="FC26" s="386"/>
      <c r="FD26" s="386"/>
      <c r="FE26" s="386"/>
      <c r="FF26" s="386"/>
      <c r="FG26" s="386"/>
      <c r="FH26" s="386"/>
      <c r="FI26" s="386"/>
      <c r="FJ26" s="386"/>
      <c r="FK26" s="386"/>
      <c r="FL26" s="386"/>
      <c r="FM26" s="386"/>
      <c r="FN26" s="386"/>
      <c r="FO26" s="386"/>
      <c r="FP26" s="386"/>
      <c r="FQ26" s="386"/>
      <c r="FR26" s="386"/>
      <c r="FS26" s="386"/>
      <c r="FT26" s="386"/>
      <c r="FU26" s="386"/>
      <c r="FV26" s="386"/>
      <c r="FW26" s="386"/>
      <c r="FX26" s="386"/>
      <c r="FY26" s="386"/>
      <c r="FZ26" s="386"/>
      <c r="GA26" s="386"/>
      <c r="GB26" s="386"/>
      <c r="GC26" s="386"/>
      <c r="GD26" s="386"/>
      <c r="GE26" s="386"/>
      <c r="GF26" s="386"/>
      <c r="GG26" s="386"/>
      <c r="GH26" s="386"/>
      <c r="GI26" s="386"/>
      <c r="GJ26" s="386"/>
      <c r="GK26" s="386"/>
      <c r="GL26" s="386"/>
      <c r="GM26" s="386"/>
      <c r="GN26" s="386"/>
      <c r="GO26" s="386"/>
      <c r="GP26" s="386"/>
      <c r="GQ26" s="386"/>
      <c r="GR26" s="386"/>
      <c r="GS26" s="386"/>
      <c r="GT26" s="386"/>
      <c r="GU26" s="386"/>
      <c r="GV26" s="386"/>
      <c r="GW26" s="386"/>
      <c r="GX26" s="386"/>
      <c r="GY26" s="386"/>
      <c r="GZ26" s="386"/>
      <c r="HA26" s="386"/>
      <c r="HB26" s="386"/>
      <c r="HC26" s="386"/>
      <c r="HD26" s="386"/>
      <c r="HE26" s="386"/>
      <c r="HF26" s="386"/>
      <c r="HG26" s="386"/>
      <c r="HH26" s="386"/>
      <c r="HI26" s="386"/>
      <c r="HJ26" s="386"/>
      <c r="HK26" s="386"/>
      <c r="HL26" s="386"/>
      <c r="HM26" s="386"/>
      <c r="HN26" s="386"/>
      <c r="HO26" s="386"/>
      <c r="HP26" s="386"/>
      <c r="HQ26" s="386"/>
      <c r="HR26" s="386"/>
      <c r="HS26" s="386"/>
      <c r="HT26" s="386"/>
      <c r="HU26" s="386"/>
      <c r="HV26" s="386"/>
      <c r="HW26" s="386"/>
      <c r="HX26" s="386"/>
      <c r="HY26" s="386"/>
      <c r="HZ26" s="386"/>
      <c r="IA26" s="386"/>
      <c r="IB26" s="386"/>
      <c r="IC26" s="386"/>
      <c r="ID26" s="386"/>
      <c r="IE26" s="386"/>
      <c r="IF26" s="386"/>
      <c r="IG26" s="386"/>
      <c r="IH26" s="386"/>
      <c r="II26" s="386"/>
      <c r="IJ26" s="386"/>
      <c r="IK26" s="386"/>
      <c r="IL26" s="386"/>
      <c r="IM26" s="386"/>
      <c r="IN26" s="386"/>
      <c r="IO26" s="386"/>
      <c r="IP26" s="386"/>
      <c r="IQ26" s="386"/>
      <c r="IR26" s="386"/>
      <c r="IS26" s="386"/>
      <c r="IT26" s="386"/>
      <c r="IU26" s="386"/>
      <c r="IV26" s="386"/>
      <c r="IW26" s="386"/>
    </row>
    <row r="27" customFormat="false" ht="12.75" hidden="false" customHeight="false" outlineLevel="0" collapsed="false">
      <c r="A27" s="384" t="s">
        <v>275</v>
      </c>
      <c r="B27" s="243" t="n">
        <f aca="false">B19+B21</f>
        <v>0</v>
      </c>
      <c r="C27" s="243" t="n">
        <f aca="false">C19+C21</f>
        <v>0</v>
      </c>
      <c r="D27" s="243" t="n">
        <f aca="false">D19+D21</f>
        <v>0</v>
      </c>
      <c r="E27" s="243" t="n">
        <f aca="false">E19+E21</f>
        <v>0</v>
      </c>
      <c r="F27" s="243" t="n">
        <f aca="false">F19+F21</f>
        <v>0</v>
      </c>
      <c r="G27" s="243" t="n">
        <f aca="false">G19+G21</f>
        <v>0</v>
      </c>
      <c r="H27" s="243" t="n">
        <f aca="false">H19+H21</f>
        <v>0</v>
      </c>
      <c r="I27" s="243" t="n">
        <f aca="false">I19+I21</f>
        <v>0</v>
      </c>
      <c r="J27" s="243" t="n">
        <f aca="false">J19+J21</f>
        <v>0</v>
      </c>
      <c r="K27" s="243" t="n">
        <f aca="false">K19+K21</f>
        <v>0</v>
      </c>
      <c r="L27" s="243" t="n">
        <f aca="false">L19+L21</f>
        <v>0</v>
      </c>
      <c r="M27" s="243" t="n">
        <f aca="false">M19+M21</f>
        <v>0</v>
      </c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  <c r="AC27" s="386"/>
      <c r="AD27" s="386"/>
      <c r="AE27" s="386"/>
      <c r="AF27" s="386"/>
      <c r="AG27" s="386"/>
      <c r="AH27" s="386"/>
      <c r="AI27" s="386"/>
      <c r="AJ27" s="386"/>
      <c r="AK27" s="386"/>
      <c r="AL27" s="386"/>
      <c r="AM27" s="386"/>
      <c r="AN27" s="386"/>
      <c r="AO27" s="386"/>
      <c r="AP27" s="386"/>
      <c r="AQ27" s="386"/>
      <c r="AR27" s="386"/>
      <c r="AS27" s="386"/>
      <c r="AT27" s="386"/>
      <c r="AU27" s="386"/>
      <c r="AV27" s="386"/>
      <c r="AW27" s="386"/>
      <c r="AX27" s="386"/>
      <c r="AY27" s="386"/>
      <c r="AZ27" s="386"/>
      <c r="BA27" s="386"/>
      <c r="BB27" s="386"/>
      <c r="BC27" s="386"/>
      <c r="BD27" s="386"/>
      <c r="BE27" s="386"/>
      <c r="BF27" s="386"/>
      <c r="BG27" s="386"/>
      <c r="BH27" s="386"/>
      <c r="BI27" s="386"/>
      <c r="BJ27" s="386"/>
      <c r="BK27" s="386"/>
      <c r="BL27" s="386"/>
      <c r="BM27" s="386"/>
      <c r="BN27" s="386"/>
      <c r="BO27" s="386"/>
      <c r="BP27" s="386"/>
      <c r="BQ27" s="386"/>
      <c r="BR27" s="386"/>
      <c r="BS27" s="386"/>
      <c r="BT27" s="386"/>
      <c r="BU27" s="386"/>
      <c r="BV27" s="386"/>
      <c r="BW27" s="386"/>
      <c r="BX27" s="386"/>
      <c r="BY27" s="386"/>
      <c r="BZ27" s="386"/>
      <c r="CA27" s="386"/>
      <c r="CB27" s="386"/>
      <c r="CC27" s="386"/>
      <c r="CD27" s="386"/>
      <c r="CE27" s="386"/>
      <c r="CF27" s="386"/>
      <c r="CG27" s="386"/>
      <c r="CH27" s="386"/>
      <c r="CI27" s="386"/>
      <c r="CJ27" s="386"/>
      <c r="CK27" s="386"/>
      <c r="CL27" s="386"/>
      <c r="CM27" s="386"/>
      <c r="CN27" s="386"/>
      <c r="CO27" s="386"/>
      <c r="CP27" s="386"/>
      <c r="CQ27" s="386"/>
      <c r="CR27" s="386"/>
      <c r="CS27" s="386"/>
      <c r="CT27" s="386"/>
      <c r="CU27" s="386"/>
      <c r="CV27" s="386"/>
      <c r="CW27" s="386"/>
      <c r="CX27" s="386"/>
      <c r="CY27" s="386"/>
      <c r="CZ27" s="386"/>
      <c r="DA27" s="386"/>
      <c r="DB27" s="386"/>
      <c r="DC27" s="386"/>
      <c r="DD27" s="386"/>
      <c r="DE27" s="386"/>
      <c r="DF27" s="386"/>
      <c r="DG27" s="386"/>
      <c r="DH27" s="386"/>
      <c r="DI27" s="386"/>
      <c r="DJ27" s="386"/>
      <c r="DK27" s="386"/>
      <c r="DL27" s="386"/>
      <c r="DM27" s="386"/>
      <c r="DN27" s="386"/>
      <c r="DO27" s="386"/>
      <c r="DP27" s="386"/>
      <c r="DQ27" s="386"/>
      <c r="DR27" s="386"/>
      <c r="DS27" s="386"/>
      <c r="DT27" s="386"/>
      <c r="DU27" s="386"/>
      <c r="DV27" s="386"/>
      <c r="DW27" s="386"/>
      <c r="DX27" s="386"/>
      <c r="DY27" s="386"/>
      <c r="DZ27" s="386"/>
      <c r="EA27" s="386"/>
      <c r="EB27" s="386"/>
      <c r="EC27" s="386"/>
      <c r="ED27" s="386"/>
      <c r="EE27" s="386"/>
      <c r="EF27" s="386"/>
      <c r="EG27" s="386"/>
      <c r="EH27" s="386"/>
      <c r="EI27" s="386"/>
      <c r="EJ27" s="386"/>
      <c r="EK27" s="386"/>
      <c r="EL27" s="386"/>
      <c r="EM27" s="386"/>
      <c r="EN27" s="386"/>
      <c r="EO27" s="386"/>
      <c r="EP27" s="386"/>
      <c r="EQ27" s="386"/>
      <c r="ER27" s="386"/>
      <c r="ES27" s="386"/>
      <c r="ET27" s="386"/>
      <c r="EU27" s="386"/>
      <c r="EV27" s="386"/>
      <c r="EW27" s="386"/>
      <c r="EX27" s="386"/>
      <c r="EY27" s="386"/>
      <c r="EZ27" s="386"/>
      <c r="FA27" s="386"/>
      <c r="FB27" s="386"/>
      <c r="FC27" s="386"/>
      <c r="FD27" s="386"/>
      <c r="FE27" s="386"/>
      <c r="FF27" s="386"/>
      <c r="FG27" s="386"/>
      <c r="FH27" s="386"/>
      <c r="FI27" s="386"/>
      <c r="FJ27" s="386"/>
      <c r="FK27" s="386"/>
      <c r="FL27" s="386"/>
      <c r="FM27" s="386"/>
      <c r="FN27" s="386"/>
      <c r="FO27" s="386"/>
      <c r="FP27" s="386"/>
      <c r="FQ27" s="386"/>
      <c r="FR27" s="386"/>
      <c r="FS27" s="386"/>
      <c r="FT27" s="386"/>
      <c r="FU27" s="386"/>
      <c r="FV27" s="386"/>
      <c r="FW27" s="386"/>
      <c r="FX27" s="386"/>
      <c r="FY27" s="386"/>
      <c r="FZ27" s="386"/>
      <c r="GA27" s="386"/>
      <c r="GB27" s="386"/>
      <c r="GC27" s="386"/>
      <c r="GD27" s="386"/>
      <c r="GE27" s="386"/>
      <c r="GF27" s="386"/>
      <c r="GG27" s="386"/>
      <c r="GH27" s="386"/>
      <c r="GI27" s="386"/>
      <c r="GJ27" s="386"/>
      <c r="GK27" s="386"/>
      <c r="GL27" s="386"/>
      <c r="GM27" s="386"/>
      <c r="GN27" s="386"/>
      <c r="GO27" s="386"/>
      <c r="GP27" s="386"/>
      <c r="GQ27" s="386"/>
      <c r="GR27" s="386"/>
      <c r="GS27" s="386"/>
      <c r="GT27" s="386"/>
      <c r="GU27" s="386"/>
      <c r="GV27" s="386"/>
      <c r="GW27" s="386"/>
      <c r="GX27" s="386"/>
      <c r="GY27" s="386"/>
      <c r="GZ27" s="386"/>
      <c r="HA27" s="386"/>
      <c r="HB27" s="386"/>
      <c r="HC27" s="386"/>
      <c r="HD27" s="386"/>
      <c r="HE27" s="386"/>
      <c r="HF27" s="386"/>
      <c r="HG27" s="386"/>
      <c r="HH27" s="386"/>
      <c r="HI27" s="386"/>
      <c r="HJ27" s="386"/>
      <c r="HK27" s="386"/>
      <c r="HL27" s="386"/>
      <c r="HM27" s="386"/>
      <c r="HN27" s="386"/>
      <c r="HO27" s="386"/>
      <c r="HP27" s="386"/>
      <c r="HQ27" s="386"/>
      <c r="HR27" s="386"/>
      <c r="HS27" s="386"/>
      <c r="HT27" s="386"/>
      <c r="HU27" s="386"/>
      <c r="HV27" s="386"/>
      <c r="HW27" s="386"/>
      <c r="HX27" s="386"/>
      <c r="HY27" s="386"/>
      <c r="HZ27" s="386"/>
      <c r="IA27" s="386"/>
      <c r="IB27" s="386"/>
      <c r="IC27" s="386"/>
      <c r="ID27" s="386"/>
      <c r="IE27" s="386"/>
      <c r="IF27" s="386"/>
      <c r="IG27" s="386"/>
      <c r="IH27" s="386"/>
      <c r="II27" s="386"/>
      <c r="IJ27" s="386"/>
      <c r="IK27" s="386"/>
      <c r="IL27" s="386"/>
      <c r="IM27" s="386"/>
      <c r="IN27" s="386"/>
      <c r="IO27" s="386"/>
      <c r="IP27" s="386"/>
      <c r="IQ27" s="386"/>
      <c r="IR27" s="386"/>
      <c r="IS27" s="386"/>
      <c r="IT27" s="386"/>
      <c r="IU27" s="386"/>
      <c r="IV27" s="386"/>
      <c r="IW27" s="386"/>
    </row>
    <row r="28" customFormat="false" ht="12.75" hidden="false" customHeight="false" outlineLevel="0" collapsed="false">
      <c r="A28" s="388"/>
      <c r="B28" s="386"/>
      <c r="C28" s="386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6"/>
      <c r="BS28" s="386"/>
      <c r="BT28" s="386"/>
      <c r="BU28" s="386"/>
      <c r="BV28" s="386"/>
      <c r="BW28" s="386"/>
      <c r="BX28" s="386"/>
      <c r="BY28" s="386"/>
      <c r="BZ28" s="386"/>
      <c r="CA28" s="386"/>
      <c r="CB28" s="386"/>
      <c r="CC28" s="386"/>
      <c r="CD28" s="386"/>
      <c r="CE28" s="386"/>
      <c r="CF28" s="386"/>
      <c r="CG28" s="386"/>
      <c r="CH28" s="386"/>
      <c r="CI28" s="386"/>
      <c r="CJ28" s="386"/>
      <c r="CK28" s="386"/>
      <c r="CL28" s="386"/>
      <c r="CM28" s="386"/>
      <c r="CN28" s="386"/>
      <c r="CO28" s="386"/>
      <c r="CP28" s="386"/>
      <c r="CQ28" s="386"/>
      <c r="CR28" s="386"/>
      <c r="CS28" s="386"/>
      <c r="CT28" s="386"/>
      <c r="CU28" s="386"/>
      <c r="CV28" s="386"/>
      <c r="CW28" s="386"/>
      <c r="CX28" s="386"/>
      <c r="CY28" s="386"/>
      <c r="CZ28" s="386"/>
      <c r="DA28" s="386"/>
      <c r="DB28" s="386"/>
      <c r="DC28" s="386"/>
      <c r="DD28" s="386"/>
      <c r="DE28" s="386"/>
      <c r="DF28" s="386"/>
      <c r="DG28" s="386"/>
      <c r="DH28" s="386"/>
      <c r="DI28" s="386"/>
      <c r="DJ28" s="386"/>
      <c r="DK28" s="386"/>
      <c r="DL28" s="386"/>
      <c r="DM28" s="386"/>
      <c r="DN28" s="386"/>
      <c r="DO28" s="386"/>
      <c r="DP28" s="386"/>
      <c r="DQ28" s="386"/>
      <c r="DR28" s="386"/>
      <c r="DS28" s="386"/>
      <c r="DT28" s="386"/>
      <c r="DU28" s="386"/>
      <c r="DV28" s="386"/>
      <c r="DW28" s="386"/>
      <c r="DX28" s="386"/>
      <c r="DY28" s="386"/>
      <c r="DZ28" s="386"/>
      <c r="EA28" s="386"/>
      <c r="EB28" s="386"/>
      <c r="EC28" s="386"/>
      <c r="ED28" s="386"/>
      <c r="EE28" s="386"/>
      <c r="EF28" s="386"/>
      <c r="EG28" s="386"/>
      <c r="EH28" s="386"/>
      <c r="EI28" s="386"/>
      <c r="EJ28" s="386"/>
      <c r="EK28" s="386"/>
      <c r="EL28" s="386"/>
      <c r="EM28" s="386"/>
      <c r="EN28" s="386"/>
      <c r="EO28" s="386"/>
      <c r="EP28" s="386"/>
      <c r="EQ28" s="386"/>
      <c r="ER28" s="386"/>
      <c r="ES28" s="386"/>
      <c r="ET28" s="386"/>
      <c r="EU28" s="386"/>
      <c r="EV28" s="386"/>
      <c r="EW28" s="386"/>
      <c r="EX28" s="386"/>
      <c r="EY28" s="386"/>
      <c r="EZ28" s="386"/>
      <c r="FA28" s="386"/>
      <c r="FB28" s="386"/>
      <c r="FC28" s="386"/>
      <c r="FD28" s="386"/>
      <c r="FE28" s="386"/>
      <c r="FF28" s="386"/>
      <c r="FG28" s="386"/>
      <c r="FH28" s="386"/>
      <c r="FI28" s="386"/>
      <c r="FJ28" s="386"/>
      <c r="FK28" s="386"/>
      <c r="FL28" s="386"/>
      <c r="FM28" s="386"/>
      <c r="FN28" s="386"/>
      <c r="FO28" s="386"/>
      <c r="FP28" s="386"/>
      <c r="FQ28" s="386"/>
      <c r="FR28" s="386"/>
      <c r="FS28" s="386"/>
      <c r="FT28" s="386"/>
      <c r="FU28" s="386"/>
      <c r="FV28" s="386"/>
      <c r="FW28" s="386"/>
      <c r="FX28" s="386"/>
      <c r="FY28" s="386"/>
      <c r="FZ28" s="386"/>
      <c r="GA28" s="386"/>
      <c r="GB28" s="386"/>
      <c r="GC28" s="386"/>
      <c r="GD28" s="386"/>
      <c r="GE28" s="386"/>
      <c r="GF28" s="386"/>
      <c r="GG28" s="386"/>
      <c r="GH28" s="386"/>
      <c r="GI28" s="386"/>
      <c r="GJ28" s="386"/>
      <c r="GK28" s="386"/>
      <c r="GL28" s="386"/>
      <c r="GM28" s="386"/>
      <c r="GN28" s="386"/>
      <c r="GO28" s="386"/>
      <c r="GP28" s="386"/>
      <c r="GQ28" s="386"/>
      <c r="GR28" s="386"/>
      <c r="GS28" s="386"/>
      <c r="GT28" s="386"/>
      <c r="GU28" s="386"/>
      <c r="GV28" s="386"/>
      <c r="GW28" s="386"/>
      <c r="GX28" s="386"/>
      <c r="GY28" s="386"/>
      <c r="GZ28" s="386"/>
      <c r="HA28" s="386"/>
      <c r="HB28" s="386"/>
      <c r="HC28" s="386"/>
      <c r="HD28" s="386"/>
      <c r="HE28" s="386"/>
      <c r="HF28" s="386"/>
      <c r="HG28" s="386"/>
      <c r="HH28" s="386"/>
      <c r="HI28" s="386"/>
      <c r="HJ28" s="386"/>
      <c r="HK28" s="386"/>
      <c r="HL28" s="386"/>
      <c r="HM28" s="386"/>
      <c r="HN28" s="386"/>
      <c r="HO28" s="386"/>
      <c r="HP28" s="386"/>
      <c r="HQ28" s="386"/>
      <c r="HR28" s="386"/>
      <c r="HS28" s="386"/>
      <c r="HT28" s="386"/>
      <c r="HU28" s="386"/>
      <c r="HV28" s="386"/>
      <c r="HW28" s="386"/>
      <c r="HX28" s="386"/>
      <c r="HY28" s="386"/>
      <c r="HZ28" s="386"/>
      <c r="IA28" s="386"/>
      <c r="IB28" s="386"/>
      <c r="IC28" s="386"/>
      <c r="ID28" s="386"/>
      <c r="IE28" s="386"/>
      <c r="IF28" s="386"/>
      <c r="IG28" s="386"/>
      <c r="IH28" s="386"/>
      <c r="II28" s="386"/>
      <c r="IJ28" s="386"/>
      <c r="IK28" s="386"/>
      <c r="IL28" s="386"/>
      <c r="IM28" s="386"/>
      <c r="IN28" s="386"/>
      <c r="IO28" s="386"/>
      <c r="IP28" s="386"/>
      <c r="IQ28" s="386"/>
      <c r="IR28" s="386"/>
      <c r="IS28" s="386"/>
      <c r="IT28" s="386"/>
      <c r="IU28" s="386"/>
      <c r="IV28" s="386"/>
      <c r="IW28" s="386"/>
    </row>
    <row r="29" customFormat="false" ht="12.75" hidden="false" customHeight="false" outlineLevel="0" collapsed="false">
      <c r="A29" s="31"/>
      <c r="B29" s="386"/>
      <c r="C29" s="389"/>
      <c r="D29" s="389"/>
      <c r="E29" s="389"/>
      <c r="F29" s="389"/>
      <c r="G29" s="389"/>
      <c r="H29" s="389"/>
      <c r="I29" s="389"/>
      <c r="J29" s="389"/>
      <c r="K29" s="389"/>
      <c r="L29" s="389"/>
      <c r="M29" s="389"/>
      <c r="N29" s="389"/>
      <c r="O29" s="389"/>
      <c r="P29" s="389"/>
      <c r="Q29" s="389"/>
      <c r="R29" s="389"/>
      <c r="S29" s="389"/>
      <c r="T29" s="389"/>
      <c r="U29" s="389"/>
      <c r="V29" s="389"/>
      <c r="W29" s="389"/>
      <c r="X29" s="389"/>
      <c r="Y29" s="389"/>
      <c r="Z29" s="389"/>
      <c r="AA29" s="389"/>
      <c r="AB29" s="389"/>
      <c r="AC29" s="389"/>
      <c r="AD29" s="389"/>
      <c r="AE29" s="389"/>
      <c r="AF29" s="389"/>
      <c r="AG29" s="389"/>
      <c r="AH29" s="389"/>
      <c r="AI29" s="389"/>
      <c r="AJ29" s="389"/>
      <c r="AK29" s="389"/>
      <c r="AL29" s="389"/>
      <c r="AM29" s="389"/>
      <c r="AN29" s="389"/>
      <c r="AO29" s="389"/>
      <c r="AP29" s="389"/>
      <c r="AQ29" s="389"/>
      <c r="AR29" s="389"/>
      <c r="AS29" s="389"/>
      <c r="AT29" s="389"/>
      <c r="AU29" s="389"/>
      <c r="AV29" s="389"/>
      <c r="AW29" s="389"/>
      <c r="AX29" s="389"/>
      <c r="AY29" s="389"/>
      <c r="AZ29" s="389"/>
      <c r="BA29" s="389"/>
      <c r="BB29" s="389"/>
      <c r="BC29" s="389"/>
      <c r="BD29" s="389"/>
      <c r="BE29" s="389"/>
      <c r="BF29" s="389"/>
      <c r="BG29" s="389"/>
      <c r="BH29" s="389"/>
      <c r="BI29" s="389"/>
      <c r="BJ29" s="389"/>
      <c r="BK29" s="389"/>
      <c r="BL29" s="389"/>
      <c r="BM29" s="389"/>
      <c r="BN29" s="389"/>
      <c r="BO29" s="389"/>
      <c r="BP29" s="389"/>
      <c r="BQ29" s="389"/>
      <c r="BR29" s="389"/>
      <c r="BS29" s="389"/>
      <c r="BT29" s="389"/>
      <c r="BU29" s="389"/>
      <c r="BV29" s="389"/>
      <c r="BW29" s="389"/>
      <c r="BX29" s="389"/>
      <c r="BY29" s="389"/>
      <c r="BZ29" s="389"/>
      <c r="CA29" s="389"/>
      <c r="CB29" s="389"/>
      <c r="CC29" s="389"/>
      <c r="CD29" s="389"/>
      <c r="CE29" s="389"/>
      <c r="CF29" s="389"/>
      <c r="CG29" s="389"/>
      <c r="CH29" s="389"/>
      <c r="CI29" s="389"/>
      <c r="CJ29" s="389"/>
      <c r="CK29" s="389"/>
      <c r="CL29" s="389"/>
      <c r="CM29" s="389"/>
      <c r="CN29" s="389"/>
      <c r="CO29" s="389"/>
      <c r="CP29" s="389"/>
      <c r="CQ29" s="389"/>
      <c r="CR29" s="389"/>
      <c r="CS29" s="389"/>
      <c r="CT29" s="389"/>
      <c r="CU29" s="389"/>
      <c r="CV29" s="389"/>
      <c r="CW29" s="389"/>
      <c r="CX29" s="389"/>
      <c r="CY29" s="389"/>
      <c r="CZ29" s="389"/>
      <c r="DA29" s="389"/>
      <c r="DB29" s="389"/>
      <c r="DC29" s="389"/>
      <c r="DD29" s="389"/>
      <c r="DE29" s="389"/>
      <c r="DF29" s="389"/>
      <c r="DG29" s="389"/>
      <c r="DH29" s="389"/>
      <c r="DI29" s="389"/>
      <c r="DJ29" s="389"/>
      <c r="DK29" s="389"/>
      <c r="DL29" s="389"/>
      <c r="DM29" s="389"/>
      <c r="DN29" s="389"/>
      <c r="DO29" s="389"/>
      <c r="DP29" s="389"/>
      <c r="DQ29" s="389"/>
      <c r="DR29" s="389"/>
      <c r="DS29" s="389"/>
      <c r="DT29" s="389"/>
      <c r="DU29" s="389"/>
      <c r="DV29" s="389"/>
      <c r="DW29" s="389"/>
      <c r="DX29" s="389"/>
      <c r="DY29" s="389"/>
      <c r="DZ29" s="389"/>
      <c r="EA29" s="389"/>
      <c r="EB29" s="389"/>
      <c r="EC29" s="389"/>
      <c r="ED29" s="389"/>
      <c r="EE29" s="389"/>
      <c r="EF29" s="389"/>
      <c r="EG29" s="389"/>
      <c r="EH29" s="389"/>
      <c r="EI29" s="389"/>
      <c r="EJ29" s="389"/>
      <c r="EK29" s="389"/>
      <c r="EL29" s="389"/>
      <c r="EM29" s="389"/>
      <c r="EN29" s="389"/>
      <c r="EO29" s="389"/>
      <c r="EP29" s="389"/>
      <c r="EQ29" s="389"/>
      <c r="ER29" s="389"/>
      <c r="ES29" s="389"/>
      <c r="ET29" s="389"/>
      <c r="EU29" s="389"/>
      <c r="EV29" s="389"/>
      <c r="EW29" s="389"/>
      <c r="EX29" s="389"/>
      <c r="EY29" s="389"/>
      <c r="EZ29" s="389"/>
      <c r="FA29" s="389"/>
      <c r="FB29" s="389"/>
      <c r="FC29" s="389"/>
      <c r="FD29" s="389"/>
      <c r="FE29" s="389"/>
      <c r="FF29" s="389"/>
      <c r="FG29" s="389"/>
      <c r="FH29" s="389"/>
      <c r="FI29" s="389"/>
      <c r="FJ29" s="389"/>
      <c r="FK29" s="389"/>
      <c r="FL29" s="389"/>
      <c r="FM29" s="389"/>
      <c r="FN29" s="389"/>
      <c r="FO29" s="389"/>
      <c r="FP29" s="389"/>
      <c r="FQ29" s="389"/>
      <c r="FR29" s="389"/>
      <c r="FS29" s="389"/>
      <c r="FT29" s="389"/>
      <c r="FU29" s="389"/>
      <c r="FV29" s="389"/>
      <c r="FW29" s="389"/>
      <c r="FX29" s="389"/>
      <c r="FY29" s="389"/>
      <c r="FZ29" s="389"/>
      <c r="GA29" s="389"/>
      <c r="GB29" s="389"/>
      <c r="GC29" s="389"/>
      <c r="GD29" s="389"/>
      <c r="GE29" s="389"/>
      <c r="GF29" s="389"/>
      <c r="GG29" s="389"/>
      <c r="GH29" s="389"/>
      <c r="GI29" s="389"/>
      <c r="GJ29" s="389"/>
      <c r="GK29" s="389"/>
      <c r="GL29" s="389"/>
      <c r="GM29" s="389"/>
      <c r="GN29" s="389"/>
      <c r="GO29" s="389"/>
      <c r="GP29" s="389"/>
      <c r="GQ29" s="389"/>
      <c r="GR29" s="389"/>
      <c r="GS29" s="389"/>
      <c r="GT29" s="389"/>
      <c r="GU29" s="389"/>
      <c r="GV29" s="389"/>
      <c r="GW29" s="389"/>
      <c r="GX29" s="389"/>
      <c r="GY29" s="389"/>
      <c r="GZ29" s="389"/>
      <c r="HA29" s="389"/>
      <c r="HB29" s="389"/>
      <c r="HC29" s="389"/>
      <c r="HD29" s="389"/>
      <c r="HE29" s="389"/>
      <c r="HF29" s="389"/>
      <c r="HG29" s="389"/>
      <c r="HH29" s="389"/>
      <c r="HI29" s="389"/>
      <c r="HJ29" s="389"/>
      <c r="HK29" s="389"/>
      <c r="HL29" s="389"/>
      <c r="HM29" s="389"/>
      <c r="HN29" s="389"/>
      <c r="HO29" s="389"/>
      <c r="HP29" s="389"/>
      <c r="HQ29" s="389"/>
      <c r="HR29" s="389"/>
      <c r="HS29" s="389"/>
      <c r="HT29" s="389"/>
      <c r="HU29" s="389"/>
      <c r="HV29" s="389"/>
      <c r="HW29" s="389"/>
      <c r="HX29" s="389"/>
      <c r="HY29" s="389"/>
      <c r="HZ29" s="389"/>
      <c r="IA29" s="389"/>
      <c r="IB29" s="389"/>
      <c r="IC29" s="389"/>
      <c r="ID29" s="389"/>
      <c r="IE29" s="389"/>
      <c r="IF29" s="389"/>
      <c r="IG29" s="389"/>
      <c r="IH29" s="389"/>
      <c r="II29" s="389"/>
      <c r="IJ29" s="389"/>
      <c r="IK29" s="389"/>
      <c r="IL29" s="389"/>
      <c r="IM29" s="389"/>
      <c r="IN29" s="389"/>
      <c r="IO29" s="389"/>
      <c r="IP29" s="389"/>
      <c r="IQ29" s="389"/>
      <c r="IR29" s="389"/>
      <c r="IS29" s="389"/>
      <c r="IT29" s="389"/>
      <c r="IU29" s="389"/>
      <c r="IV29" s="389"/>
      <c r="IW29" s="389"/>
    </row>
    <row r="30" customFormat="false" ht="12.75" hidden="false" customHeight="false" outlineLevel="0" collapsed="false">
      <c r="A30" s="388" t="s">
        <v>276</v>
      </c>
      <c r="B30" s="386" t="n">
        <v>0</v>
      </c>
      <c r="C30" s="386" t="n">
        <v>0</v>
      </c>
      <c r="D30" s="386" t="n">
        <v>0</v>
      </c>
      <c r="E30" s="386" t="n">
        <v>0</v>
      </c>
      <c r="F30" s="386" t="n">
        <v>0</v>
      </c>
      <c r="G30" s="386" t="n">
        <v>0</v>
      </c>
      <c r="H30" s="386" t="n">
        <v>1.4210854715202E-014</v>
      </c>
      <c r="I30" s="386" t="n">
        <v>0</v>
      </c>
      <c r="J30" s="386" t="n">
        <v>0</v>
      </c>
      <c r="K30" s="386" t="n">
        <v>0</v>
      </c>
      <c r="L30" s="386" t="n">
        <v>0</v>
      </c>
      <c r="M30" s="386" t="n">
        <v>0</v>
      </c>
      <c r="N30" s="386" t="n">
        <v>0</v>
      </c>
      <c r="O30" s="386" t="n">
        <v>0</v>
      </c>
      <c r="P30" s="386" t="n">
        <v>0</v>
      </c>
      <c r="Q30" s="386" t="n">
        <v>0</v>
      </c>
      <c r="R30" s="386" t="n">
        <v>0</v>
      </c>
      <c r="S30" s="386" t="n">
        <v>0</v>
      </c>
      <c r="T30" s="386" t="n">
        <v>1.4210854715202E-014</v>
      </c>
      <c r="U30" s="386" t="n">
        <v>1.4210854715202E-014</v>
      </c>
      <c r="V30" s="386" t="n">
        <v>0</v>
      </c>
      <c r="W30" s="386" t="n">
        <v>0</v>
      </c>
      <c r="X30" s="386" t="n">
        <v>0</v>
      </c>
      <c r="Y30" s="386" t="n">
        <v>0</v>
      </c>
      <c r="Z30" s="386" t="n">
        <v>0</v>
      </c>
      <c r="AA30" s="386" t="n">
        <v>0</v>
      </c>
      <c r="AB30" s="386" t="n">
        <v>0</v>
      </c>
      <c r="AC30" s="386" t="n">
        <v>0</v>
      </c>
      <c r="AD30" s="386" t="n">
        <v>1.4210854715202E-014</v>
      </c>
      <c r="AE30" s="386" t="n">
        <v>0</v>
      </c>
      <c r="AF30" s="386" t="n">
        <v>0</v>
      </c>
      <c r="AG30" s="386" t="n">
        <v>1.4210854715202E-014</v>
      </c>
      <c r="AH30" s="386" t="n">
        <v>1.4210854715202E-014</v>
      </c>
      <c r="AI30" s="386" t="n">
        <v>0</v>
      </c>
      <c r="AJ30" s="386" t="n">
        <v>0</v>
      </c>
      <c r="AK30" s="386" t="n">
        <v>0</v>
      </c>
      <c r="AL30" s="386" t="n">
        <v>0</v>
      </c>
      <c r="AM30" s="386" t="n">
        <v>0</v>
      </c>
      <c r="AN30" s="386" t="n">
        <v>0</v>
      </c>
      <c r="AO30" s="386" t="n">
        <v>0</v>
      </c>
      <c r="AP30" s="386" t="n">
        <v>1.4210854715202E-014</v>
      </c>
      <c r="AQ30" s="386" t="n">
        <v>1.4210854715202E-014</v>
      </c>
      <c r="AR30" s="386" t="n">
        <v>0</v>
      </c>
      <c r="AS30" s="386" t="n">
        <v>0</v>
      </c>
      <c r="AT30" s="386" t="n">
        <v>1.4210854715202E-014</v>
      </c>
      <c r="AU30" s="386" t="n">
        <v>0</v>
      </c>
      <c r="AV30" s="386" t="n">
        <v>0</v>
      </c>
      <c r="AW30" s="386" t="n">
        <v>0</v>
      </c>
      <c r="AX30" s="386" t="n">
        <v>0</v>
      </c>
      <c r="AY30" s="386" t="n">
        <v>0</v>
      </c>
      <c r="AZ30" s="386" t="n">
        <v>0</v>
      </c>
      <c r="BA30" s="386" t="n">
        <v>0</v>
      </c>
      <c r="BB30" s="386" t="n">
        <v>0</v>
      </c>
      <c r="BC30" s="386" t="n">
        <v>0</v>
      </c>
      <c r="BD30" s="386" t="n">
        <v>0</v>
      </c>
      <c r="BE30" s="386" t="n">
        <v>0</v>
      </c>
      <c r="BF30" s="386" t="n">
        <v>0</v>
      </c>
      <c r="BG30" s="386" t="n">
        <v>0</v>
      </c>
      <c r="BH30" s="386" t="n">
        <v>0</v>
      </c>
      <c r="BI30" s="386" t="n">
        <v>0</v>
      </c>
      <c r="BJ30" s="386" t="n">
        <v>0</v>
      </c>
      <c r="BK30" s="386" t="n">
        <v>0</v>
      </c>
      <c r="BL30" s="386" t="n">
        <v>0</v>
      </c>
      <c r="BM30" s="386" t="n">
        <v>0</v>
      </c>
      <c r="BN30" s="386" t="n">
        <v>0</v>
      </c>
      <c r="BO30" s="386" t="n">
        <v>0</v>
      </c>
      <c r="BP30" s="386" t="n">
        <v>0</v>
      </c>
      <c r="BQ30" s="386" t="n">
        <v>0</v>
      </c>
      <c r="BR30" s="386" t="n">
        <v>0</v>
      </c>
      <c r="BS30" s="386" t="n">
        <v>0</v>
      </c>
      <c r="BT30" s="386" t="n">
        <v>0</v>
      </c>
      <c r="BU30" s="386" t="n">
        <v>0</v>
      </c>
      <c r="BV30" s="386" t="n">
        <v>0</v>
      </c>
      <c r="BW30" s="386" t="n">
        <v>0</v>
      </c>
      <c r="BX30" s="386" t="n">
        <v>0</v>
      </c>
      <c r="BY30" s="386" t="n">
        <v>0</v>
      </c>
      <c r="BZ30" s="386" t="n">
        <v>0</v>
      </c>
      <c r="CA30" s="386" t="n">
        <v>0</v>
      </c>
      <c r="CB30" s="386" t="n">
        <v>1.4210854715202E-014</v>
      </c>
      <c r="CC30" s="386" t="n">
        <v>0</v>
      </c>
      <c r="CD30" s="386" t="n">
        <v>0</v>
      </c>
      <c r="CE30" s="386" t="n">
        <v>0</v>
      </c>
      <c r="CF30" s="386" t="n">
        <v>0</v>
      </c>
      <c r="CG30" s="386" t="n">
        <v>0</v>
      </c>
      <c r="CH30" s="386" t="n">
        <v>0</v>
      </c>
      <c r="CI30" s="386" t="n">
        <v>0</v>
      </c>
      <c r="CJ30" s="386" t="n">
        <v>0</v>
      </c>
      <c r="CK30" s="386" t="n">
        <v>0</v>
      </c>
      <c r="CL30" s="386" t="n">
        <v>0</v>
      </c>
      <c r="CM30" s="386" t="n">
        <v>0</v>
      </c>
      <c r="CN30" s="386" t="n">
        <v>1.4210854715202E-014</v>
      </c>
      <c r="CO30" s="386" t="n">
        <v>1.4210854715202E-014</v>
      </c>
      <c r="CP30" s="386" t="n">
        <v>0</v>
      </c>
      <c r="CQ30" s="386" t="n">
        <v>0</v>
      </c>
      <c r="CR30" s="386" t="n">
        <v>0</v>
      </c>
      <c r="CS30" s="386" t="n">
        <v>0</v>
      </c>
      <c r="CT30" s="386" t="n">
        <v>0</v>
      </c>
      <c r="CU30" s="386" t="n">
        <v>0</v>
      </c>
      <c r="CV30" s="386" t="n">
        <v>0</v>
      </c>
      <c r="CW30" s="386" t="n">
        <v>0</v>
      </c>
      <c r="CX30" s="386" t="n">
        <v>1.4210854715202E-014</v>
      </c>
      <c r="CY30" s="386" t="n">
        <v>1.4210854715202E-014</v>
      </c>
      <c r="CZ30" s="386" t="n">
        <v>0</v>
      </c>
      <c r="DA30" s="386" t="n">
        <v>0</v>
      </c>
      <c r="DB30" s="386" t="n">
        <v>1.4210854715202E-014</v>
      </c>
      <c r="DC30" s="386" t="n">
        <v>0</v>
      </c>
      <c r="DD30" s="386" t="n">
        <v>0</v>
      </c>
      <c r="DE30" s="386" t="n">
        <v>0</v>
      </c>
      <c r="DF30" s="386" t="n">
        <v>0</v>
      </c>
      <c r="DG30" s="386" t="n">
        <v>0</v>
      </c>
      <c r="DH30" s="386" t="n">
        <v>0</v>
      </c>
      <c r="DI30" s="386" t="n">
        <v>0</v>
      </c>
      <c r="DJ30" s="386" t="n">
        <v>0</v>
      </c>
      <c r="DK30" s="386" t="n">
        <v>1.4210854715202E-014</v>
      </c>
      <c r="DL30" s="386" t="n">
        <v>0</v>
      </c>
      <c r="DM30" s="386" t="n">
        <v>0</v>
      </c>
      <c r="DN30" s="386" t="n">
        <v>0</v>
      </c>
      <c r="DO30" s="386" t="n">
        <v>0</v>
      </c>
      <c r="DP30" s="386" t="n">
        <v>0</v>
      </c>
      <c r="DQ30" s="386" t="n">
        <v>0</v>
      </c>
      <c r="DR30" s="386" t="n">
        <v>0</v>
      </c>
      <c r="DS30" s="386" t="n">
        <v>0</v>
      </c>
      <c r="DT30" s="386" t="n">
        <v>0</v>
      </c>
      <c r="DU30" s="386" t="n">
        <v>0</v>
      </c>
      <c r="DV30" s="386" t="n">
        <v>0</v>
      </c>
      <c r="DW30" s="386" t="n">
        <v>0</v>
      </c>
      <c r="DX30" s="386" t="n">
        <v>0</v>
      </c>
      <c r="DY30" s="386" t="n">
        <v>0</v>
      </c>
      <c r="DZ30" s="386" t="n">
        <v>0</v>
      </c>
      <c r="EA30" s="386" t="n">
        <v>0</v>
      </c>
      <c r="EB30" s="386" t="n">
        <v>0</v>
      </c>
      <c r="EC30" s="386" t="n">
        <v>0</v>
      </c>
      <c r="ED30" s="386" t="n">
        <v>0</v>
      </c>
      <c r="EE30" s="386" t="n">
        <v>0</v>
      </c>
      <c r="EF30" s="386" t="n">
        <v>0</v>
      </c>
      <c r="EG30" s="386" t="n">
        <v>0</v>
      </c>
      <c r="EH30" s="386" t="n">
        <v>0</v>
      </c>
      <c r="EI30" s="386" t="n">
        <v>0</v>
      </c>
      <c r="EJ30" s="386" t="n">
        <v>0</v>
      </c>
      <c r="EK30" s="386" t="n">
        <v>0</v>
      </c>
      <c r="EL30" s="386" t="n">
        <v>0</v>
      </c>
      <c r="EM30" s="386" t="n">
        <v>0</v>
      </c>
      <c r="EN30" s="386" t="n">
        <v>0</v>
      </c>
      <c r="EO30" s="386" t="n">
        <v>0</v>
      </c>
      <c r="EP30" s="386" t="n">
        <v>0</v>
      </c>
      <c r="EQ30" s="386" t="n">
        <v>0</v>
      </c>
      <c r="ER30" s="386" t="n">
        <v>0</v>
      </c>
      <c r="ES30" s="386" t="n">
        <v>0</v>
      </c>
      <c r="ET30" s="386" t="n">
        <v>0</v>
      </c>
      <c r="EU30" s="386" t="n">
        <v>0</v>
      </c>
      <c r="EV30" s="386" t="n">
        <v>0</v>
      </c>
      <c r="EW30" s="386" t="n">
        <v>0</v>
      </c>
      <c r="EX30" s="386" t="n">
        <v>0</v>
      </c>
      <c r="EY30" s="386" t="n">
        <v>0</v>
      </c>
      <c r="EZ30" s="386" t="n">
        <v>0</v>
      </c>
      <c r="FA30" s="386" t="n">
        <v>0</v>
      </c>
      <c r="FB30" s="386" t="n">
        <v>0</v>
      </c>
      <c r="FC30" s="386" t="n">
        <v>0</v>
      </c>
      <c r="FD30" s="386" t="n">
        <v>0</v>
      </c>
      <c r="FE30" s="386" t="n">
        <v>0</v>
      </c>
      <c r="FF30" s="386" t="n">
        <v>0</v>
      </c>
      <c r="FG30" s="386" t="n">
        <v>0</v>
      </c>
      <c r="FH30" s="386" t="n">
        <v>0</v>
      </c>
      <c r="FI30" s="386" t="n">
        <v>0</v>
      </c>
      <c r="FJ30" s="386" t="n">
        <v>0</v>
      </c>
      <c r="FK30" s="386" t="n">
        <v>0</v>
      </c>
      <c r="FL30" s="386" t="n">
        <v>0</v>
      </c>
      <c r="FM30" s="386" t="n">
        <v>0</v>
      </c>
      <c r="FN30" s="386" t="n">
        <v>0</v>
      </c>
      <c r="FO30" s="386" t="n">
        <v>0</v>
      </c>
      <c r="FP30" s="386" t="n">
        <v>0</v>
      </c>
      <c r="FQ30" s="386" t="n">
        <v>0</v>
      </c>
      <c r="FR30" s="386" t="n">
        <v>0</v>
      </c>
      <c r="FS30" s="386" t="n">
        <v>0</v>
      </c>
      <c r="FT30" s="386" t="n">
        <v>0</v>
      </c>
      <c r="FU30" s="386" t="n">
        <v>0</v>
      </c>
      <c r="FV30" s="386" t="n">
        <v>0</v>
      </c>
      <c r="FW30" s="386" t="n">
        <v>0</v>
      </c>
      <c r="FX30" s="386" t="n">
        <v>0</v>
      </c>
      <c r="FY30" s="386" t="n">
        <v>0</v>
      </c>
      <c r="FZ30" s="386" t="n">
        <v>0</v>
      </c>
      <c r="GA30" s="386" t="n">
        <v>0</v>
      </c>
      <c r="GB30" s="386" t="n">
        <v>0</v>
      </c>
      <c r="GC30" s="386" t="n">
        <v>0</v>
      </c>
      <c r="GD30" s="386" t="n">
        <v>0</v>
      </c>
      <c r="GE30" s="386" t="n">
        <v>0</v>
      </c>
      <c r="GF30" s="386" t="n">
        <v>0</v>
      </c>
      <c r="GG30" s="386" t="n">
        <v>0</v>
      </c>
      <c r="GH30" s="386" t="n">
        <v>0</v>
      </c>
      <c r="GI30" s="386" t="n">
        <v>0</v>
      </c>
      <c r="GJ30" s="386" t="n">
        <v>0</v>
      </c>
      <c r="GK30" s="386" t="n">
        <v>0</v>
      </c>
      <c r="GL30" s="386" t="n">
        <v>0</v>
      </c>
      <c r="GM30" s="386" t="n">
        <v>0</v>
      </c>
      <c r="GN30" s="386" t="n">
        <v>0</v>
      </c>
      <c r="GO30" s="386" t="n">
        <v>0</v>
      </c>
      <c r="GP30" s="386" t="n">
        <v>0</v>
      </c>
      <c r="GQ30" s="386" t="n">
        <v>0</v>
      </c>
      <c r="GR30" s="386" t="n">
        <v>0</v>
      </c>
      <c r="GS30" s="386" t="n">
        <v>0</v>
      </c>
      <c r="GT30" s="386" t="n">
        <v>0</v>
      </c>
      <c r="GU30" s="386" t="n">
        <v>0</v>
      </c>
      <c r="GV30" s="386" t="n">
        <v>0</v>
      </c>
      <c r="GW30" s="386" t="n">
        <v>0</v>
      </c>
      <c r="GX30" s="386" t="n">
        <v>0</v>
      </c>
      <c r="GY30" s="386" t="n">
        <v>0</v>
      </c>
      <c r="GZ30" s="386" t="n">
        <v>0</v>
      </c>
      <c r="HA30" s="386" t="n">
        <v>0</v>
      </c>
      <c r="HB30" s="386" t="n">
        <v>0</v>
      </c>
      <c r="HC30" s="386" t="n">
        <v>0</v>
      </c>
      <c r="HD30" s="386" t="n">
        <v>0</v>
      </c>
      <c r="HE30" s="386" t="n">
        <v>0</v>
      </c>
      <c r="HF30" s="386" t="n">
        <v>0</v>
      </c>
      <c r="HG30" s="386" t="n">
        <v>0</v>
      </c>
      <c r="HH30" s="386" t="n">
        <v>0</v>
      </c>
      <c r="HI30" s="386" t="n">
        <v>0</v>
      </c>
      <c r="HJ30" s="386" t="n">
        <v>0</v>
      </c>
      <c r="HK30" s="386" t="n">
        <v>0</v>
      </c>
      <c r="HL30" s="386" t="n">
        <v>0</v>
      </c>
      <c r="HM30" s="386" t="n">
        <v>0</v>
      </c>
      <c r="HN30" s="386" t="n">
        <v>0</v>
      </c>
      <c r="HO30" s="386" t="n">
        <v>0</v>
      </c>
      <c r="HP30" s="386" t="n">
        <v>0</v>
      </c>
      <c r="HQ30" s="386" t="n">
        <v>0</v>
      </c>
      <c r="HR30" s="386" t="n">
        <v>0</v>
      </c>
      <c r="HS30" s="386" t="n">
        <v>0</v>
      </c>
      <c r="HT30" s="386" t="n">
        <v>0</v>
      </c>
      <c r="HU30" s="386" t="n">
        <v>0</v>
      </c>
      <c r="HV30" s="386" t="n">
        <v>0</v>
      </c>
      <c r="HW30" s="386" t="n">
        <v>0</v>
      </c>
      <c r="HX30" s="386" t="n">
        <v>0</v>
      </c>
      <c r="HY30" s="386" t="n">
        <v>0</v>
      </c>
      <c r="HZ30" s="386" t="n">
        <v>0</v>
      </c>
      <c r="IA30" s="386" t="n">
        <v>0</v>
      </c>
      <c r="IB30" s="386" t="n">
        <v>0</v>
      </c>
      <c r="IC30" s="386" t="n">
        <v>0</v>
      </c>
      <c r="ID30" s="386" t="n">
        <v>0</v>
      </c>
      <c r="IE30" s="386" t="n">
        <v>0</v>
      </c>
      <c r="IF30" s="386" t="n">
        <v>0</v>
      </c>
      <c r="IG30" s="386" t="n">
        <v>0</v>
      </c>
      <c r="IH30" s="386" t="n">
        <v>0</v>
      </c>
      <c r="II30" s="386" t="n">
        <v>0</v>
      </c>
      <c r="IJ30" s="386" t="n">
        <v>0</v>
      </c>
      <c r="IK30" s="386" t="n">
        <v>0</v>
      </c>
      <c r="IL30" s="386" t="n">
        <v>0</v>
      </c>
      <c r="IM30" s="386" t="n">
        <v>0</v>
      </c>
      <c r="IN30" s="386" t="n">
        <v>0</v>
      </c>
      <c r="IO30" s="386" t="n">
        <v>0</v>
      </c>
      <c r="IP30" s="386" t="n">
        <v>0</v>
      </c>
      <c r="IQ30" s="386" t="n">
        <v>0</v>
      </c>
      <c r="IR30" s="386" t="n">
        <v>0</v>
      </c>
      <c r="IS30" s="386" t="n">
        <v>0</v>
      </c>
      <c r="IT30" s="386" t="n">
        <v>0</v>
      </c>
      <c r="IU30" s="386"/>
      <c r="IV30" s="386"/>
      <c r="IW30" s="386"/>
    </row>
    <row r="31" customFormat="false" ht="12.75" hidden="false" customHeight="false" outlineLevel="0" collapsed="false">
      <c r="A31" s="388" t="s">
        <v>277</v>
      </c>
      <c r="B31" s="386" t="n">
        <v>0</v>
      </c>
      <c r="C31" s="386" t="n">
        <v>0</v>
      </c>
      <c r="D31" s="386" t="n">
        <v>0</v>
      </c>
      <c r="E31" s="386" t="n">
        <v>0</v>
      </c>
      <c r="F31" s="386" t="n">
        <v>0</v>
      </c>
      <c r="G31" s="386" t="n">
        <v>2.27373675443232E-013</v>
      </c>
      <c r="H31" s="386" t="n">
        <v>0</v>
      </c>
      <c r="I31" s="386" t="n">
        <v>0</v>
      </c>
      <c r="J31" s="386" t="n">
        <v>2.27373675443232E-013</v>
      </c>
      <c r="K31" s="386" t="n">
        <v>0</v>
      </c>
      <c r="L31" s="386" t="n">
        <v>0</v>
      </c>
      <c r="M31" s="386" t="n">
        <v>0</v>
      </c>
      <c r="N31" s="386" t="n">
        <v>0</v>
      </c>
      <c r="O31" s="386" t="n">
        <v>0</v>
      </c>
      <c r="P31" s="386" t="n">
        <v>0</v>
      </c>
      <c r="Q31" s="386" t="n">
        <v>0</v>
      </c>
      <c r="R31" s="386" t="n">
        <v>0</v>
      </c>
      <c r="S31" s="386" t="n">
        <v>2.27373675443232E-013</v>
      </c>
      <c r="T31" s="386" t="n">
        <v>0</v>
      </c>
      <c r="U31" s="386" t="n">
        <v>2.27373675443232E-013</v>
      </c>
      <c r="V31" s="386" t="n">
        <v>0</v>
      </c>
      <c r="W31" s="386" t="n">
        <v>0</v>
      </c>
      <c r="X31" s="386" t="n">
        <v>0</v>
      </c>
      <c r="Y31" s="386" t="n">
        <v>0</v>
      </c>
      <c r="Z31" s="386" t="n">
        <v>0</v>
      </c>
      <c r="AA31" s="386" t="n">
        <v>0</v>
      </c>
      <c r="AB31" s="386" t="n">
        <v>0</v>
      </c>
      <c r="AC31" s="386" t="n">
        <v>0</v>
      </c>
      <c r="AD31" s="386" t="n">
        <v>2.27373675443232E-013</v>
      </c>
      <c r="AE31" s="386" t="n">
        <v>0</v>
      </c>
      <c r="AF31" s="386" t="n">
        <v>0</v>
      </c>
      <c r="AG31" s="386" t="n">
        <v>2.27373675443232E-013</v>
      </c>
      <c r="AH31" s="386" t="n">
        <v>0</v>
      </c>
      <c r="AI31" s="386" t="n">
        <v>0</v>
      </c>
      <c r="AJ31" s="386" t="n">
        <v>0</v>
      </c>
      <c r="AK31" s="386" t="n">
        <v>0</v>
      </c>
      <c r="AL31" s="386" t="n">
        <v>0</v>
      </c>
      <c r="AM31" s="386" t="n">
        <v>0</v>
      </c>
      <c r="AN31" s="386" t="n">
        <v>0</v>
      </c>
      <c r="AO31" s="386" t="n">
        <v>0</v>
      </c>
      <c r="AP31" s="386" t="n">
        <v>2.27373675443232E-013</v>
      </c>
      <c r="AQ31" s="386" t="n">
        <v>0</v>
      </c>
      <c r="AR31" s="386" t="n">
        <v>2.27373675443232E-013</v>
      </c>
      <c r="AS31" s="386" t="n">
        <v>0</v>
      </c>
      <c r="AT31" s="386" t="n">
        <v>0</v>
      </c>
      <c r="AU31" s="386" t="n">
        <v>2.27373675443232E-013</v>
      </c>
      <c r="AV31" s="386" t="n">
        <v>0</v>
      </c>
      <c r="AW31" s="386" t="n">
        <v>0</v>
      </c>
      <c r="AX31" s="386" t="n">
        <v>0</v>
      </c>
      <c r="AY31" s="386" t="n">
        <v>0</v>
      </c>
      <c r="AZ31" s="386" t="n">
        <v>0</v>
      </c>
      <c r="BA31" s="386" t="n">
        <v>2.27373675443232E-013</v>
      </c>
      <c r="BB31" s="386" t="n">
        <v>0</v>
      </c>
      <c r="BC31" s="386" t="n">
        <v>0</v>
      </c>
      <c r="BD31" s="386" t="n">
        <v>2.27373675443232E-013</v>
      </c>
      <c r="BE31" s="386" t="n">
        <v>0</v>
      </c>
      <c r="BF31" s="386" t="n">
        <v>2.27373675443232E-013</v>
      </c>
      <c r="BG31" s="386" t="n">
        <v>0</v>
      </c>
      <c r="BH31" s="386" t="n">
        <v>0</v>
      </c>
      <c r="BI31" s="386" t="n">
        <v>0</v>
      </c>
      <c r="BJ31" s="386" t="n">
        <v>0</v>
      </c>
      <c r="BK31" s="386" t="n">
        <v>0</v>
      </c>
      <c r="BL31" s="386" t="n">
        <v>0</v>
      </c>
      <c r="BM31" s="386" t="n">
        <v>0</v>
      </c>
      <c r="BN31" s="386" t="n">
        <v>0</v>
      </c>
      <c r="BO31" s="386" t="n">
        <v>2.27373675443232E-013</v>
      </c>
      <c r="BP31" s="386" t="n">
        <v>0</v>
      </c>
      <c r="BQ31" s="386" t="n">
        <v>0</v>
      </c>
      <c r="BR31" s="386" t="n">
        <v>2.27373675443232E-013</v>
      </c>
      <c r="BS31" s="386" t="n">
        <v>0</v>
      </c>
      <c r="BT31" s="386" t="n">
        <v>0</v>
      </c>
      <c r="BU31" s="386" t="n">
        <v>0</v>
      </c>
      <c r="BV31" s="386" t="n">
        <v>0</v>
      </c>
      <c r="BW31" s="386" t="n">
        <v>0</v>
      </c>
      <c r="BX31" s="386" t="n">
        <v>0</v>
      </c>
      <c r="BY31" s="386" t="n">
        <v>0</v>
      </c>
      <c r="BZ31" s="386" t="n">
        <v>0</v>
      </c>
      <c r="CA31" s="386" t="n">
        <v>2.27373675443232E-013</v>
      </c>
      <c r="CB31" s="386" t="n">
        <v>0</v>
      </c>
      <c r="CC31" s="386" t="n">
        <v>0</v>
      </c>
      <c r="CD31" s="386" t="n">
        <v>2.27373675443232E-013</v>
      </c>
      <c r="CE31" s="386" t="n">
        <v>0</v>
      </c>
      <c r="CF31" s="386" t="n">
        <v>0</v>
      </c>
      <c r="CG31" s="386" t="n">
        <v>0</v>
      </c>
      <c r="CH31" s="386" t="n">
        <v>0</v>
      </c>
      <c r="CI31" s="386" t="n">
        <v>0</v>
      </c>
      <c r="CJ31" s="386" t="n">
        <v>0</v>
      </c>
      <c r="CK31" s="386" t="n">
        <v>0</v>
      </c>
      <c r="CL31" s="386" t="n">
        <v>0</v>
      </c>
      <c r="CM31" s="386" t="n">
        <v>2.27373675443232E-013</v>
      </c>
      <c r="CN31" s="386" t="n">
        <v>0</v>
      </c>
      <c r="CO31" s="386" t="n">
        <v>2.27373675443232E-013</v>
      </c>
      <c r="CP31" s="386" t="n">
        <v>0</v>
      </c>
      <c r="CQ31" s="386" t="n">
        <v>0</v>
      </c>
      <c r="CR31" s="386" t="n">
        <v>0</v>
      </c>
      <c r="CS31" s="386" t="n">
        <v>0</v>
      </c>
      <c r="CT31" s="386" t="n">
        <v>0</v>
      </c>
      <c r="CU31" s="386" t="n">
        <v>0</v>
      </c>
      <c r="CV31" s="386" t="n">
        <v>0</v>
      </c>
      <c r="CW31" s="386" t="n">
        <v>0</v>
      </c>
      <c r="CX31" s="386" t="n">
        <v>2.27373675443232E-013</v>
      </c>
      <c r="CY31" s="386" t="n">
        <v>0</v>
      </c>
      <c r="CZ31" s="386" t="n">
        <v>2.27373675443232E-013</v>
      </c>
      <c r="DA31" s="386" t="n">
        <v>0</v>
      </c>
      <c r="DB31" s="386" t="n">
        <v>0</v>
      </c>
      <c r="DC31" s="386" t="n">
        <v>2.27373675443232E-013</v>
      </c>
      <c r="DD31" s="386" t="n">
        <v>0</v>
      </c>
      <c r="DE31" s="386" t="n">
        <v>0</v>
      </c>
      <c r="DF31" s="386" t="n">
        <v>0</v>
      </c>
      <c r="DG31" s="386" t="n">
        <v>0</v>
      </c>
      <c r="DH31" s="386" t="n">
        <v>0</v>
      </c>
      <c r="DI31" s="386" t="n">
        <v>2.27373675443232E-013</v>
      </c>
      <c r="DJ31" s="386" t="n">
        <v>0</v>
      </c>
      <c r="DK31" s="386" t="n">
        <v>0</v>
      </c>
      <c r="DL31" s="386" t="n">
        <v>2.27373675443232E-013</v>
      </c>
      <c r="DM31" s="386" t="n">
        <v>0</v>
      </c>
      <c r="DN31" s="386" t="n">
        <v>0</v>
      </c>
      <c r="DO31" s="386" t="n">
        <v>2.27373675443232E-013</v>
      </c>
      <c r="DP31" s="386" t="n">
        <v>0</v>
      </c>
      <c r="DQ31" s="386" t="n">
        <v>0</v>
      </c>
      <c r="DR31" s="386" t="n">
        <v>0</v>
      </c>
      <c r="DS31" s="386" t="n">
        <v>0</v>
      </c>
      <c r="DT31" s="386" t="n">
        <v>0</v>
      </c>
      <c r="DU31" s="386" t="n">
        <v>0</v>
      </c>
      <c r="DV31" s="386" t="n">
        <v>0</v>
      </c>
      <c r="DW31" s="386" t="n">
        <v>0</v>
      </c>
      <c r="DX31" s="386" t="n">
        <v>0</v>
      </c>
      <c r="DY31" s="386" t="n">
        <v>0</v>
      </c>
      <c r="DZ31" s="386" t="n">
        <v>0</v>
      </c>
      <c r="EA31" s="386" t="n">
        <v>0</v>
      </c>
      <c r="EB31" s="386" t="n">
        <v>0</v>
      </c>
      <c r="EC31" s="386" t="n">
        <v>0</v>
      </c>
      <c r="ED31" s="386" t="n">
        <v>0</v>
      </c>
      <c r="EE31" s="386" t="n">
        <v>0</v>
      </c>
      <c r="EF31" s="386" t="n">
        <v>0</v>
      </c>
      <c r="EG31" s="386" t="n">
        <v>0</v>
      </c>
      <c r="EH31" s="386" t="n">
        <v>0</v>
      </c>
      <c r="EI31" s="386" t="n">
        <v>0</v>
      </c>
      <c r="EJ31" s="386" t="n">
        <v>0</v>
      </c>
      <c r="EK31" s="386" t="n">
        <v>0</v>
      </c>
      <c r="EL31" s="386" t="n">
        <v>0</v>
      </c>
      <c r="EM31" s="386" t="n">
        <v>0</v>
      </c>
      <c r="EN31" s="386" t="n">
        <v>0</v>
      </c>
      <c r="EO31" s="386" t="n">
        <v>0</v>
      </c>
      <c r="EP31" s="386" t="n">
        <v>0</v>
      </c>
      <c r="EQ31" s="386" t="n">
        <v>0</v>
      </c>
      <c r="ER31" s="386" t="n">
        <v>0</v>
      </c>
      <c r="ES31" s="386" t="n">
        <v>0</v>
      </c>
      <c r="ET31" s="386" t="n">
        <v>0</v>
      </c>
      <c r="EU31" s="386" t="n">
        <v>0</v>
      </c>
      <c r="EV31" s="386" t="n">
        <v>0</v>
      </c>
      <c r="EW31" s="386" t="n">
        <v>0</v>
      </c>
      <c r="EX31" s="386" t="n">
        <v>0</v>
      </c>
      <c r="EY31" s="386" t="n">
        <v>0</v>
      </c>
      <c r="EZ31" s="386" t="n">
        <v>0</v>
      </c>
      <c r="FA31" s="386" t="n">
        <v>0</v>
      </c>
      <c r="FB31" s="386" t="n">
        <v>0</v>
      </c>
      <c r="FC31" s="386" t="n">
        <v>0</v>
      </c>
      <c r="FD31" s="386" t="n">
        <v>0</v>
      </c>
      <c r="FE31" s="386" t="n">
        <v>0</v>
      </c>
      <c r="FF31" s="386" t="n">
        <v>0</v>
      </c>
      <c r="FG31" s="386" t="n">
        <v>0</v>
      </c>
      <c r="FH31" s="386" t="n">
        <v>0</v>
      </c>
      <c r="FI31" s="386" t="n">
        <v>0</v>
      </c>
      <c r="FJ31" s="386" t="n">
        <v>0</v>
      </c>
      <c r="FK31" s="386" t="n">
        <v>0</v>
      </c>
      <c r="FL31" s="386" t="n">
        <v>0</v>
      </c>
      <c r="FM31" s="386" t="n">
        <v>0</v>
      </c>
      <c r="FN31" s="386" t="n">
        <v>0</v>
      </c>
      <c r="FO31" s="386" t="n">
        <v>0</v>
      </c>
      <c r="FP31" s="386" t="n">
        <v>0</v>
      </c>
      <c r="FQ31" s="386" t="n">
        <v>0</v>
      </c>
      <c r="FR31" s="386" t="n">
        <v>0</v>
      </c>
      <c r="FS31" s="386" t="n">
        <v>0</v>
      </c>
      <c r="FT31" s="386" t="n">
        <v>0</v>
      </c>
      <c r="FU31" s="386" t="n">
        <v>0</v>
      </c>
      <c r="FV31" s="386" t="n">
        <v>0</v>
      </c>
      <c r="FW31" s="386" t="n">
        <v>0</v>
      </c>
      <c r="FX31" s="386" t="n">
        <v>0</v>
      </c>
      <c r="FY31" s="386" t="n">
        <v>0</v>
      </c>
      <c r="FZ31" s="386" t="n">
        <v>0</v>
      </c>
      <c r="GA31" s="386" t="n">
        <v>0</v>
      </c>
      <c r="GB31" s="386" t="n">
        <v>0</v>
      </c>
      <c r="GC31" s="386" t="n">
        <v>0</v>
      </c>
      <c r="GD31" s="386" t="n">
        <v>0</v>
      </c>
      <c r="GE31" s="386" t="n">
        <v>0</v>
      </c>
      <c r="GF31" s="386" t="n">
        <v>0</v>
      </c>
      <c r="GG31" s="386" t="n">
        <v>0</v>
      </c>
      <c r="GH31" s="386" t="n">
        <v>0</v>
      </c>
      <c r="GI31" s="386" t="n">
        <v>0</v>
      </c>
      <c r="GJ31" s="386" t="n">
        <v>0</v>
      </c>
      <c r="GK31" s="386" t="n">
        <v>0</v>
      </c>
      <c r="GL31" s="386" t="n">
        <v>0</v>
      </c>
      <c r="GM31" s="386" t="n">
        <v>0</v>
      </c>
      <c r="GN31" s="386" t="n">
        <v>0</v>
      </c>
      <c r="GO31" s="386" t="n">
        <v>0</v>
      </c>
      <c r="GP31" s="386" t="n">
        <v>0</v>
      </c>
      <c r="GQ31" s="386" t="n">
        <v>0</v>
      </c>
      <c r="GR31" s="386" t="n">
        <v>0</v>
      </c>
      <c r="GS31" s="386" t="n">
        <v>0</v>
      </c>
      <c r="GT31" s="386" t="n">
        <v>0</v>
      </c>
      <c r="GU31" s="386" t="n">
        <v>0</v>
      </c>
      <c r="GV31" s="386" t="n">
        <v>0</v>
      </c>
      <c r="GW31" s="386" t="n">
        <v>0</v>
      </c>
      <c r="GX31" s="386" t="n">
        <v>0</v>
      </c>
      <c r="GY31" s="386" t="n">
        <v>0</v>
      </c>
      <c r="GZ31" s="386" t="n">
        <v>0</v>
      </c>
      <c r="HA31" s="386" t="n">
        <v>0</v>
      </c>
      <c r="HB31" s="386" t="n">
        <v>0</v>
      </c>
      <c r="HC31" s="386" t="n">
        <v>0</v>
      </c>
      <c r="HD31" s="386" t="n">
        <v>0</v>
      </c>
      <c r="HE31" s="386" t="n">
        <v>0</v>
      </c>
      <c r="HF31" s="386" t="n">
        <v>0</v>
      </c>
      <c r="HG31" s="386" t="n">
        <v>0</v>
      </c>
      <c r="HH31" s="386" t="n">
        <v>0</v>
      </c>
      <c r="HI31" s="386" t="n">
        <v>0</v>
      </c>
      <c r="HJ31" s="386" t="n">
        <v>0</v>
      </c>
      <c r="HK31" s="386" t="n">
        <v>0</v>
      </c>
      <c r="HL31" s="386" t="n">
        <v>0</v>
      </c>
      <c r="HM31" s="386" t="n">
        <v>0</v>
      </c>
      <c r="HN31" s="386" t="n">
        <v>0</v>
      </c>
      <c r="HO31" s="386" t="n">
        <v>0</v>
      </c>
      <c r="HP31" s="386" t="n">
        <v>0</v>
      </c>
      <c r="HQ31" s="386" t="n">
        <v>0</v>
      </c>
      <c r="HR31" s="386" t="n">
        <v>0</v>
      </c>
      <c r="HS31" s="386" t="n">
        <v>0</v>
      </c>
      <c r="HT31" s="386" t="n">
        <v>0</v>
      </c>
      <c r="HU31" s="386" t="n">
        <v>0</v>
      </c>
      <c r="HV31" s="386" t="n">
        <v>0</v>
      </c>
      <c r="HW31" s="386" t="n">
        <v>0</v>
      </c>
      <c r="HX31" s="386" t="n">
        <v>0</v>
      </c>
      <c r="HY31" s="386" t="n">
        <v>0</v>
      </c>
      <c r="HZ31" s="386" t="n">
        <v>0</v>
      </c>
      <c r="IA31" s="386" t="n">
        <v>0</v>
      </c>
      <c r="IB31" s="386" t="n">
        <v>0</v>
      </c>
      <c r="IC31" s="386" t="n">
        <v>0</v>
      </c>
      <c r="ID31" s="386" t="n">
        <v>0</v>
      </c>
      <c r="IE31" s="386" t="n">
        <v>0</v>
      </c>
      <c r="IF31" s="386" t="n">
        <v>0</v>
      </c>
      <c r="IG31" s="386" t="n">
        <v>0</v>
      </c>
      <c r="IH31" s="386" t="n">
        <v>0</v>
      </c>
      <c r="II31" s="386" t="n">
        <v>0</v>
      </c>
      <c r="IJ31" s="386" t="n">
        <v>0</v>
      </c>
      <c r="IK31" s="386" t="n">
        <v>0</v>
      </c>
      <c r="IL31" s="386" t="n">
        <v>0</v>
      </c>
      <c r="IM31" s="386" t="n">
        <v>0</v>
      </c>
      <c r="IN31" s="386" t="n">
        <v>0</v>
      </c>
      <c r="IO31" s="386" t="n">
        <v>0</v>
      </c>
      <c r="IP31" s="386" t="n">
        <v>0</v>
      </c>
      <c r="IQ31" s="386" t="n">
        <v>0</v>
      </c>
      <c r="IR31" s="386" t="n">
        <v>0</v>
      </c>
      <c r="IS31" s="386" t="n">
        <v>0</v>
      </c>
      <c r="IT31" s="386" t="n">
        <v>0</v>
      </c>
      <c r="IU31" s="386"/>
      <c r="IV31" s="386"/>
      <c r="IW31" s="386"/>
    </row>
    <row r="32" customFormat="false" ht="12.75" hidden="false" customHeight="false" outlineLevel="0" collapsed="false">
      <c r="A32" s="388" t="s">
        <v>278</v>
      </c>
      <c r="B32" s="386" t="n">
        <v>0</v>
      </c>
      <c r="C32" s="386" t="n">
        <v>0</v>
      </c>
      <c r="D32" s="386" t="n">
        <v>0</v>
      </c>
      <c r="E32" s="386" t="n">
        <v>0</v>
      </c>
      <c r="F32" s="386" t="n">
        <v>0</v>
      </c>
      <c r="G32" s="386" t="n">
        <v>0</v>
      </c>
      <c r="H32" s="386" t="n">
        <v>0</v>
      </c>
      <c r="I32" s="386" t="n">
        <v>0</v>
      </c>
      <c r="J32" s="386" t="n">
        <v>0</v>
      </c>
      <c r="K32" s="386" t="n">
        <v>0</v>
      </c>
      <c r="L32" s="386" t="n">
        <v>0</v>
      </c>
      <c r="M32" s="386" t="n">
        <v>0</v>
      </c>
      <c r="N32" s="386" t="n">
        <v>0</v>
      </c>
      <c r="O32" s="386" t="n">
        <v>0</v>
      </c>
      <c r="P32" s="386" t="n">
        <v>0</v>
      </c>
      <c r="Q32" s="386" t="n">
        <v>0</v>
      </c>
      <c r="R32" s="386" t="n">
        <v>0</v>
      </c>
      <c r="S32" s="386" t="n">
        <v>0</v>
      </c>
      <c r="T32" s="386" t="n">
        <v>0</v>
      </c>
      <c r="U32" s="386" t="n">
        <v>0</v>
      </c>
      <c r="V32" s="386" t="n">
        <v>0</v>
      </c>
      <c r="W32" s="386" t="n">
        <v>0</v>
      </c>
      <c r="X32" s="386" t="n">
        <v>0</v>
      </c>
      <c r="Y32" s="386" t="n">
        <v>0</v>
      </c>
      <c r="Z32" s="386" t="n">
        <v>0</v>
      </c>
      <c r="AA32" s="386" t="n">
        <v>0</v>
      </c>
      <c r="AB32" s="386" t="n">
        <v>0</v>
      </c>
      <c r="AC32" s="386" t="n">
        <v>0</v>
      </c>
      <c r="AD32" s="386" t="n">
        <v>0</v>
      </c>
      <c r="AE32" s="386" t="n">
        <v>0</v>
      </c>
      <c r="AF32" s="386" t="n">
        <v>0</v>
      </c>
      <c r="AG32" s="386" t="n">
        <v>0</v>
      </c>
      <c r="AH32" s="386" t="n">
        <v>0</v>
      </c>
      <c r="AI32" s="386" t="n">
        <v>0</v>
      </c>
      <c r="AJ32" s="386" t="n">
        <v>0</v>
      </c>
      <c r="AK32" s="386" t="n">
        <v>0</v>
      </c>
      <c r="AL32" s="386" t="n">
        <v>0</v>
      </c>
      <c r="AM32" s="386" t="n">
        <v>0</v>
      </c>
      <c r="AN32" s="386" t="n">
        <v>0</v>
      </c>
      <c r="AO32" s="386" t="n">
        <v>0</v>
      </c>
      <c r="AP32" s="386" t="n">
        <v>0</v>
      </c>
      <c r="AQ32" s="386" t="n">
        <v>0</v>
      </c>
      <c r="AR32" s="386" t="n">
        <v>0</v>
      </c>
      <c r="AS32" s="386" t="n">
        <v>0</v>
      </c>
      <c r="AT32" s="386" t="n">
        <v>0</v>
      </c>
      <c r="AU32" s="386" t="n">
        <v>0</v>
      </c>
      <c r="AV32" s="386" t="n">
        <v>0</v>
      </c>
      <c r="AW32" s="386" t="n">
        <v>0</v>
      </c>
      <c r="AX32" s="386" t="n">
        <v>0</v>
      </c>
      <c r="AY32" s="386" t="n">
        <v>0</v>
      </c>
      <c r="AZ32" s="386" t="n">
        <v>0</v>
      </c>
      <c r="BA32" s="386" t="n">
        <v>0</v>
      </c>
      <c r="BB32" s="386" t="n">
        <v>0</v>
      </c>
      <c r="BC32" s="386" t="n">
        <v>0</v>
      </c>
      <c r="BD32" s="386" t="n">
        <v>0</v>
      </c>
      <c r="BE32" s="386" t="n">
        <v>0</v>
      </c>
      <c r="BF32" s="386" t="n">
        <v>0</v>
      </c>
      <c r="BG32" s="386" t="n">
        <v>0</v>
      </c>
      <c r="BH32" s="386" t="n">
        <v>0</v>
      </c>
      <c r="BI32" s="386" t="n">
        <v>0</v>
      </c>
      <c r="BJ32" s="386" t="n">
        <v>0</v>
      </c>
      <c r="BK32" s="386" t="n">
        <v>0</v>
      </c>
      <c r="BL32" s="386" t="n">
        <v>0</v>
      </c>
      <c r="BM32" s="386" t="n">
        <v>0</v>
      </c>
      <c r="BN32" s="386" t="n">
        <v>0</v>
      </c>
      <c r="BO32" s="386" t="n">
        <v>0</v>
      </c>
      <c r="BP32" s="386" t="n">
        <v>0</v>
      </c>
      <c r="BQ32" s="386" t="n">
        <v>0</v>
      </c>
      <c r="BR32" s="386" t="n">
        <v>0</v>
      </c>
      <c r="BS32" s="386" t="n">
        <v>0</v>
      </c>
      <c r="BT32" s="386" t="n">
        <v>0</v>
      </c>
      <c r="BU32" s="386" t="n">
        <v>0</v>
      </c>
      <c r="BV32" s="386" t="n">
        <v>0</v>
      </c>
      <c r="BW32" s="386" t="n">
        <v>0</v>
      </c>
      <c r="BX32" s="386" t="n">
        <v>0</v>
      </c>
      <c r="BY32" s="386" t="n">
        <v>0</v>
      </c>
      <c r="BZ32" s="386" t="n">
        <v>0</v>
      </c>
      <c r="CA32" s="386" t="n">
        <v>0</v>
      </c>
      <c r="CB32" s="386" t="n">
        <v>0</v>
      </c>
      <c r="CC32" s="386" t="n">
        <v>0</v>
      </c>
      <c r="CD32" s="386" t="n">
        <v>0</v>
      </c>
      <c r="CE32" s="386" t="n">
        <v>0</v>
      </c>
      <c r="CF32" s="386" t="n">
        <v>0</v>
      </c>
      <c r="CG32" s="386" t="n">
        <v>0</v>
      </c>
      <c r="CH32" s="386" t="n">
        <v>0</v>
      </c>
      <c r="CI32" s="386" t="n">
        <v>0</v>
      </c>
      <c r="CJ32" s="386" t="n">
        <v>0</v>
      </c>
      <c r="CK32" s="386" t="n">
        <v>0</v>
      </c>
      <c r="CL32" s="386" t="n">
        <v>0</v>
      </c>
      <c r="CM32" s="386" t="n">
        <v>0</v>
      </c>
      <c r="CN32" s="386" t="n">
        <v>0</v>
      </c>
      <c r="CO32" s="386" t="n">
        <v>0</v>
      </c>
      <c r="CP32" s="386" t="n">
        <v>0</v>
      </c>
      <c r="CQ32" s="386" t="n">
        <v>0</v>
      </c>
      <c r="CR32" s="386" t="n">
        <v>0</v>
      </c>
      <c r="CS32" s="386" t="n">
        <v>0</v>
      </c>
      <c r="CT32" s="386" t="n">
        <v>0</v>
      </c>
      <c r="CU32" s="386" t="n">
        <v>0</v>
      </c>
      <c r="CV32" s="386" t="n">
        <v>0</v>
      </c>
      <c r="CW32" s="386" t="n">
        <v>0</v>
      </c>
      <c r="CX32" s="386" t="n">
        <v>0</v>
      </c>
      <c r="CY32" s="386" t="n">
        <v>0</v>
      </c>
      <c r="CZ32" s="386" t="n">
        <v>0</v>
      </c>
      <c r="DA32" s="386" t="n">
        <v>0</v>
      </c>
      <c r="DB32" s="386" t="n">
        <v>0</v>
      </c>
      <c r="DC32" s="386" t="n">
        <v>0</v>
      </c>
      <c r="DD32" s="386" t="n">
        <v>0</v>
      </c>
      <c r="DE32" s="386" t="n">
        <v>0</v>
      </c>
      <c r="DF32" s="386" t="n">
        <v>0</v>
      </c>
      <c r="DG32" s="386" t="n">
        <v>0</v>
      </c>
      <c r="DH32" s="386" t="n">
        <v>0</v>
      </c>
      <c r="DI32" s="386" t="n">
        <v>0</v>
      </c>
      <c r="DJ32" s="386" t="n">
        <v>0</v>
      </c>
      <c r="DK32" s="386" t="n">
        <v>0</v>
      </c>
      <c r="DL32" s="386" t="n">
        <v>0</v>
      </c>
      <c r="DM32" s="386" t="n">
        <v>0</v>
      </c>
      <c r="DN32" s="386" t="n">
        <v>0</v>
      </c>
      <c r="DO32" s="386" t="n">
        <v>0</v>
      </c>
      <c r="DP32" s="386" t="n">
        <v>0</v>
      </c>
      <c r="DQ32" s="386" t="n">
        <v>0</v>
      </c>
      <c r="DR32" s="386" t="n">
        <v>0</v>
      </c>
      <c r="DS32" s="386" t="n">
        <v>0</v>
      </c>
      <c r="DT32" s="386" t="n">
        <v>0</v>
      </c>
      <c r="DU32" s="386" t="n">
        <v>0</v>
      </c>
      <c r="DV32" s="386" t="n">
        <v>0</v>
      </c>
      <c r="DW32" s="386" t="n">
        <v>0</v>
      </c>
      <c r="DX32" s="386" t="n">
        <v>0</v>
      </c>
      <c r="DY32" s="386" t="n">
        <v>0</v>
      </c>
      <c r="DZ32" s="386" t="n">
        <v>0</v>
      </c>
      <c r="EA32" s="386" t="n">
        <v>0</v>
      </c>
      <c r="EB32" s="386" t="n">
        <v>0</v>
      </c>
      <c r="EC32" s="386" t="n">
        <v>0</v>
      </c>
      <c r="ED32" s="386" t="n">
        <v>0</v>
      </c>
      <c r="EE32" s="386" t="n">
        <v>0</v>
      </c>
      <c r="EF32" s="386" t="n">
        <v>0</v>
      </c>
      <c r="EG32" s="386" t="n">
        <v>0</v>
      </c>
      <c r="EH32" s="386" t="n">
        <v>0</v>
      </c>
      <c r="EI32" s="386" t="n">
        <v>0</v>
      </c>
      <c r="EJ32" s="386" t="n">
        <v>0</v>
      </c>
      <c r="EK32" s="386" t="n">
        <v>0</v>
      </c>
      <c r="EL32" s="386" t="n">
        <v>0</v>
      </c>
      <c r="EM32" s="386" t="n">
        <v>0</v>
      </c>
      <c r="EN32" s="386" t="n">
        <v>0</v>
      </c>
      <c r="EO32" s="386" t="n">
        <v>0</v>
      </c>
      <c r="EP32" s="386" t="n">
        <v>0</v>
      </c>
      <c r="EQ32" s="386" t="n">
        <v>0</v>
      </c>
      <c r="ER32" s="386" t="n">
        <v>0</v>
      </c>
      <c r="ES32" s="386" t="n">
        <v>0</v>
      </c>
      <c r="ET32" s="386" t="n">
        <v>0</v>
      </c>
      <c r="EU32" s="386" t="n">
        <v>0</v>
      </c>
      <c r="EV32" s="386" t="n">
        <v>0</v>
      </c>
      <c r="EW32" s="386" t="n">
        <v>0</v>
      </c>
      <c r="EX32" s="386" t="n">
        <v>0</v>
      </c>
      <c r="EY32" s="386" t="n">
        <v>0</v>
      </c>
      <c r="EZ32" s="386" t="n">
        <v>0</v>
      </c>
      <c r="FA32" s="386" t="n">
        <v>0</v>
      </c>
      <c r="FB32" s="386" t="n">
        <v>0</v>
      </c>
      <c r="FC32" s="386" t="n">
        <v>0</v>
      </c>
      <c r="FD32" s="386" t="n">
        <v>0</v>
      </c>
      <c r="FE32" s="386" t="n">
        <v>0</v>
      </c>
      <c r="FF32" s="386" t="n">
        <v>0</v>
      </c>
      <c r="FG32" s="386" t="n">
        <v>0</v>
      </c>
      <c r="FH32" s="386" t="n">
        <v>0</v>
      </c>
      <c r="FI32" s="386" t="n">
        <v>0</v>
      </c>
      <c r="FJ32" s="386" t="n">
        <v>0</v>
      </c>
      <c r="FK32" s="386" t="n">
        <v>0</v>
      </c>
      <c r="FL32" s="386" t="n">
        <v>0</v>
      </c>
      <c r="FM32" s="386" t="n">
        <v>0</v>
      </c>
      <c r="FN32" s="386" t="n">
        <v>0</v>
      </c>
      <c r="FO32" s="386" t="n">
        <v>0</v>
      </c>
      <c r="FP32" s="386" t="n">
        <v>0</v>
      </c>
      <c r="FQ32" s="386" t="n">
        <v>0</v>
      </c>
      <c r="FR32" s="386" t="n">
        <v>0</v>
      </c>
      <c r="FS32" s="386" t="n">
        <v>0</v>
      </c>
      <c r="FT32" s="386" t="n">
        <v>0</v>
      </c>
      <c r="FU32" s="386" t="n">
        <v>0</v>
      </c>
      <c r="FV32" s="386" t="n">
        <v>0</v>
      </c>
      <c r="FW32" s="386" t="n">
        <v>0</v>
      </c>
      <c r="FX32" s="386" t="n">
        <v>0</v>
      </c>
      <c r="FY32" s="386" t="n">
        <v>0</v>
      </c>
      <c r="FZ32" s="386" t="n">
        <v>0</v>
      </c>
      <c r="GA32" s="386" t="n">
        <v>0</v>
      </c>
      <c r="GB32" s="386" t="n">
        <v>0</v>
      </c>
      <c r="GC32" s="386" t="n">
        <v>0</v>
      </c>
      <c r="GD32" s="386" t="n">
        <v>0</v>
      </c>
      <c r="GE32" s="386" t="n">
        <v>0</v>
      </c>
      <c r="GF32" s="386" t="n">
        <v>0</v>
      </c>
      <c r="GG32" s="386" t="n">
        <v>0</v>
      </c>
      <c r="GH32" s="386" t="n">
        <v>0</v>
      </c>
      <c r="GI32" s="386" t="n">
        <v>0</v>
      </c>
      <c r="GJ32" s="386" t="n">
        <v>0</v>
      </c>
      <c r="GK32" s="386" t="n">
        <v>0</v>
      </c>
      <c r="GL32" s="386" t="n">
        <v>0</v>
      </c>
      <c r="GM32" s="386" t="n">
        <v>0</v>
      </c>
      <c r="GN32" s="386" t="n">
        <v>0</v>
      </c>
      <c r="GO32" s="386" t="n">
        <v>0</v>
      </c>
      <c r="GP32" s="386" t="n">
        <v>0</v>
      </c>
      <c r="GQ32" s="386" t="n">
        <v>0</v>
      </c>
      <c r="GR32" s="386" t="n">
        <v>0</v>
      </c>
      <c r="GS32" s="386" t="n">
        <v>0</v>
      </c>
      <c r="GT32" s="386" t="n">
        <v>0</v>
      </c>
      <c r="GU32" s="386" t="n">
        <v>0</v>
      </c>
      <c r="GV32" s="386" t="n">
        <v>0</v>
      </c>
      <c r="GW32" s="386" t="n">
        <v>0</v>
      </c>
      <c r="GX32" s="386" t="n">
        <v>0</v>
      </c>
      <c r="GY32" s="386" t="n">
        <v>0</v>
      </c>
      <c r="GZ32" s="386" t="n">
        <v>0</v>
      </c>
      <c r="HA32" s="386" t="n">
        <v>0</v>
      </c>
      <c r="HB32" s="386" t="n">
        <v>0</v>
      </c>
      <c r="HC32" s="386" t="n">
        <v>0</v>
      </c>
      <c r="HD32" s="386" t="n">
        <v>0</v>
      </c>
      <c r="HE32" s="386" t="n">
        <v>0</v>
      </c>
      <c r="HF32" s="386" t="n">
        <v>0</v>
      </c>
      <c r="HG32" s="386" t="n">
        <v>0</v>
      </c>
      <c r="HH32" s="386" t="n">
        <v>0</v>
      </c>
      <c r="HI32" s="386" t="n">
        <v>0</v>
      </c>
      <c r="HJ32" s="386" t="n">
        <v>0</v>
      </c>
      <c r="HK32" s="386" t="n">
        <v>0</v>
      </c>
      <c r="HL32" s="386" t="n">
        <v>0</v>
      </c>
      <c r="HM32" s="386" t="n">
        <v>0</v>
      </c>
      <c r="HN32" s="386" t="n">
        <v>0</v>
      </c>
      <c r="HO32" s="386" t="n">
        <v>0</v>
      </c>
      <c r="HP32" s="386" t="n">
        <v>0</v>
      </c>
      <c r="HQ32" s="386" t="n">
        <v>0</v>
      </c>
      <c r="HR32" s="386" t="n">
        <v>0</v>
      </c>
      <c r="HS32" s="386" t="n">
        <v>0</v>
      </c>
      <c r="HT32" s="386" t="n">
        <v>0</v>
      </c>
      <c r="HU32" s="386" t="n">
        <v>0</v>
      </c>
      <c r="HV32" s="386" t="n">
        <v>0</v>
      </c>
      <c r="HW32" s="386" t="n">
        <v>0</v>
      </c>
      <c r="HX32" s="386" t="n">
        <v>0</v>
      </c>
      <c r="HY32" s="386" t="n">
        <v>0</v>
      </c>
      <c r="HZ32" s="386" t="n">
        <v>0</v>
      </c>
      <c r="IA32" s="386" t="n">
        <v>0</v>
      </c>
      <c r="IB32" s="386" t="n">
        <v>0</v>
      </c>
      <c r="IC32" s="386" t="n">
        <v>0</v>
      </c>
      <c r="ID32" s="386" t="n">
        <v>0</v>
      </c>
      <c r="IE32" s="386" t="n">
        <v>0</v>
      </c>
      <c r="IF32" s="386" t="n">
        <v>0</v>
      </c>
      <c r="IG32" s="386" t="n">
        <v>0</v>
      </c>
      <c r="IH32" s="386" t="n">
        <v>0</v>
      </c>
      <c r="II32" s="386" t="n">
        <v>0</v>
      </c>
      <c r="IJ32" s="386" t="n">
        <v>0</v>
      </c>
      <c r="IK32" s="386" t="n">
        <v>0</v>
      </c>
      <c r="IL32" s="386" t="n">
        <v>0</v>
      </c>
      <c r="IM32" s="386" t="n">
        <v>0</v>
      </c>
      <c r="IN32" s="386" t="n">
        <v>0</v>
      </c>
      <c r="IO32" s="386" t="n">
        <v>0</v>
      </c>
      <c r="IP32" s="386" t="n">
        <v>0</v>
      </c>
      <c r="IQ32" s="386" t="n">
        <v>0</v>
      </c>
      <c r="IR32" s="386" t="n">
        <v>0</v>
      </c>
      <c r="IS32" s="386" t="n">
        <v>0</v>
      </c>
      <c r="IT32" s="386" t="n">
        <v>0</v>
      </c>
      <c r="IU32" s="386"/>
      <c r="IV32" s="386"/>
      <c r="IW32" s="386"/>
    </row>
    <row r="33" customFormat="false" ht="12.75" hidden="false" customHeight="false" outlineLevel="0" collapsed="false">
      <c r="A33" s="388" t="s">
        <v>279</v>
      </c>
      <c r="B33" s="386" t="n">
        <v>0</v>
      </c>
      <c r="C33" s="386" t="n">
        <v>0</v>
      </c>
      <c r="D33" s="386" t="n">
        <v>0</v>
      </c>
      <c r="E33" s="386" t="n">
        <v>0</v>
      </c>
      <c r="F33" s="386" t="n">
        <v>0</v>
      </c>
      <c r="G33" s="386" t="n">
        <v>0</v>
      </c>
      <c r="H33" s="386" t="n">
        <v>0</v>
      </c>
      <c r="I33" s="386" t="n">
        <v>0</v>
      </c>
      <c r="J33" s="386" t="n">
        <v>0</v>
      </c>
      <c r="K33" s="386" t="n">
        <v>0</v>
      </c>
      <c r="L33" s="386" t="n">
        <v>0</v>
      </c>
      <c r="M33" s="386" t="n">
        <v>0</v>
      </c>
      <c r="N33" s="386" t="n">
        <v>0</v>
      </c>
      <c r="O33" s="386" t="n">
        <v>0</v>
      </c>
      <c r="P33" s="386" t="n">
        <v>0</v>
      </c>
      <c r="Q33" s="386" t="n">
        <v>0</v>
      </c>
      <c r="R33" s="386" t="n">
        <v>0</v>
      </c>
      <c r="S33" s="386" t="n">
        <v>0</v>
      </c>
      <c r="T33" s="386" t="n">
        <v>0</v>
      </c>
      <c r="U33" s="386" t="n">
        <v>0</v>
      </c>
      <c r="V33" s="386" t="n">
        <v>0</v>
      </c>
      <c r="W33" s="386" t="n">
        <v>0</v>
      </c>
      <c r="X33" s="386" t="n">
        <v>0</v>
      </c>
      <c r="Y33" s="386" t="n">
        <v>0</v>
      </c>
      <c r="Z33" s="386" t="n">
        <v>0</v>
      </c>
      <c r="AA33" s="386" t="n">
        <v>0</v>
      </c>
      <c r="AB33" s="386" t="n">
        <v>0</v>
      </c>
      <c r="AC33" s="386" t="n">
        <v>0</v>
      </c>
      <c r="AD33" s="386" t="n">
        <v>0</v>
      </c>
      <c r="AE33" s="386" t="n">
        <v>0</v>
      </c>
      <c r="AF33" s="386" t="n">
        <v>0</v>
      </c>
      <c r="AG33" s="386" t="n">
        <v>0</v>
      </c>
      <c r="AH33" s="386" t="n">
        <v>0</v>
      </c>
      <c r="AI33" s="386" t="n">
        <v>0</v>
      </c>
      <c r="AJ33" s="386" t="n">
        <v>0</v>
      </c>
      <c r="AK33" s="386" t="n">
        <v>0</v>
      </c>
      <c r="AL33" s="386" t="n">
        <v>0</v>
      </c>
      <c r="AM33" s="386" t="n">
        <v>0</v>
      </c>
      <c r="AN33" s="386" t="n">
        <v>0</v>
      </c>
      <c r="AO33" s="386" t="n">
        <v>0</v>
      </c>
      <c r="AP33" s="386" t="n">
        <v>0</v>
      </c>
      <c r="AQ33" s="386" t="n">
        <v>0</v>
      </c>
      <c r="AR33" s="386" t="n">
        <v>0</v>
      </c>
      <c r="AS33" s="386" t="n">
        <v>0</v>
      </c>
      <c r="AT33" s="386" t="n">
        <v>0</v>
      </c>
      <c r="AU33" s="386" t="n">
        <v>0</v>
      </c>
      <c r="AV33" s="386" t="n">
        <v>0</v>
      </c>
      <c r="AW33" s="386" t="n">
        <v>0</v>
      </c>
      <c r="AX33" s="386" t="n">
        <v>0</v>
      </c>
      <c r="AY33" s="386" t="n">
        <v>0</v>
      </c>
      <c r="AZ33" s="386" t="n">
        <v>0</v>
      </c>
      <c r="BA33" s="386" t="n">
        <v>0</v>
      </c>
      <c r="BB33" s="386" t="n">
        <v>0</v>
      </c>
      <c r="BC33" s="386" t="n">
        <v>0</v>
      </c>
      <c r="BD33" s="386" t="n">
        <v>0</v>
      </c>
      <c r="BE33" s="386" t="n">
        <v>0</v>
      </c>
      <c r="BF33" s="386" t="n">
        <v>0</v>
      </c>
      <c r="BG33" s="386" t="n">
        <v>0</v>
      </c>
      <c r="BH33" s="386" t="n">
        <v>0</v>
      </c>
      <c r="BI33" s="386" t="n">
        <v>0</v>
      </c>
      <c r="BJ33" s="386" t="n">
        <v>0</v>
      </c>
      <c r="BK33" s="386" t="n">
        <v>0</v>
      </c>
      <c r="BL33" s="386" t="n">
        <v>0</v>
      </c>
      <c r="BM33" s="386" t="n">
        <v>0</v>
      </c>
      <c r="BN33" s="386" t="n">
        <v>0</v>
      </c>
      <c r="BO33" s="386" t="n">
        <v>0</v>
      </c>
      <c r="BP33" s="386" t="n">
        <v>0</v>
      </c>
      <c r="BQ33" s="386" t="n">
        <v>0</v>
      </c>
      <c r="BR33" s="386" t="n">
        <v>0</v>
      </c>
      <c r="BS33" s="386" t="n">
        <v>0</v>
      </c>
      <c r="BT33" s="386" t="n">
        <v>0</v>
      </c>
      <c r="BU33" s="386" t="n">
        <v>0</v>
      </c>
      <c r="BV33" s="386" t="n">
        <v>0</v>
      </c>
      <c r="BW33" s="386" t="n">
        <v>0</v>
      </c>
      <c r="BX33" s="386" t="n">
        <v>0</v>
      </c>
      <c r="BY33" s="386" t="n">
        <v>0</v>
      </c>
      <c r="BZ33" s="386" t="n">
        <v>0</v>
      </c>
      <c r="CA33" s="386" t="n">
        <v>0</v>
      </c>
      <c r="CB33" s="386" t="n">
        <v>0</v>
      </c>
      <c r="CC33" s="386" t="n">
        <v>0</v>
      </c>
      <c r="CD33" s="386" t="n">
        <v>0</v>
      </c>
      <c r="CE33" s="386" t="n">
        <v>0</v>
      </c>
      <c r="CF33" s="386" t="n">
        <v>0</v>
      </c>
      <c r="CG33" s="386" t="n">
        <v>0</v>
      </c>
      <c r="CH33" s="386" t="n">
        <v>0</v>
      </c>
      <c r="CI33" s="386" t="n">
        <v>0</v>
      </c>
      <c r="CJ33" s="386" t="n">
        <v>0</v>
      </c>
      <c r="CK33" s="386" t="n">
        <v>0</v>
      </c>
      <c r="CL33" s="386" t="n">
        <v>0</v>
      </c>
      <c r="CM33" s="386" t="n">
        <v>0</v>
      </c>
      <c r="CN33" s="386" t="n">
        <v>0</v>
      </c>
      <c r="CO33" s="386" t="n">
        <v>0</v>
      </c>
      <c r="CP33" s="386" t="n">
        <v>0</v>
      </c>
      <c r="CQ33" s="386" t="n">
        <v>0</v>
      </c>
      <c r="CR33" s="386" t="n">
        <v>0</v>
      </c>
      <c r="CS33" s="386" t="n">
        <v>0</v>
      </c>
      <c r="CT33" s="386" t="n">
        <v>0</v>
      </c>
      <c r="CU33" s="386" t="n">
        <v>0</v>
      </c>
      <c r="CV33" s="386" t="n">
        <v>0</v>
      </c>
      <c r="CW33" s="386" t="n">
        <v>0</v>
      </c>
      <c r="CX33" s="386" t="n">
        <v>0</v>
      </c>
      <c r="CY33" s="386" t="n">
        <v>0</v>
      </c>
      <c r="CZ33" s="386" t="n">
        <v>0</v>
      </c>
      <c r="DA33" s="386" t="n">
        <v>0</v>
      </c>
      <c r="DB33" s="386" t="n">
        <v>0</v>
      </c>
      <c r="DC33" s="386" t="n">
        <v>0</v>
      </c>
      <c r="DD33" s="386" t="n">
        <v>0</v>
      </c>
      <c r="DE33" s="386" t="n">
        <v>0</v>
      </c>
      <c r="DF33" s="386" t="n">
        <v>0</v>
      </c>
      <c r="DG33" s="386" t="n">
        <v>0</v>
      </c>
      <c r="DH33" s="386" t="n">
        <v>0</v>
      </c>
      <c r="DI33" s="386" t="n">
        <v>0</v>
      </c>
      <c r="DJ33" s="386" t="n">
        <v>0</v>
      </c>
      <c r="DK33" s="386" t="n">
        <v>0</v>
      </c>
      <c r="DL33" s="386" t="n">
        <v>0</v>
      </c>
      <c r="DM33" s="386" t="n">
        <v>0</v>
      </c>
      <c r="DN33" s="386" t="n">
        <v>0</v>
      </c>
      <c r="DO33" s="386" t="n">
        <v>0</v>
      </c>
      <c r="DP33" s="386" t="n">
        <v>0</v>
      </c>
      <c r="DQ33" s="386" t="n">
        <v>0</v>
      </c>
      <c r="DR33" s="386" t="n">
        <v>0</v>
      </c>
      <c r="DS33" s="386" t="n">
        <v>0</v>
      </c>
      <c r="DT33" s="386" t="n">
        <v>0</v>
      </c>
      <c r="DU33" s="386" t="n">
        <v>0</v>
      </c>
      <c r="DV33" s="386" t="n">
        <v>0</v>
      </c>
      <c r="DW33" s="386" t="n">
        <v>0</v>
      </c>
      <c r="DX33" s="386" t="n">
        <v>0</v>
      </c>
      <c r="DY33" s="386" t="n">
        <v>0</v>
      </c>
      <c r="DZ33" s="386" t="n">
        <v>0</v>
      </c>
      <c r="EA33" s="386" t="n">
        <v>0</v>
      </c>
      <c r="EB33" s="386" t="n">
        <v>0</v>
      </c>
      <c r="EC33" s="386" t="n">
        <v>0</v>
      </c>
      <c r="ED33" s="386" t="n">
        <v>0</v>
      </c>
      <c r="EE33" s="386" t="n">
        <v>0</v>
      </c>
      <c r="EF33" s="386" t="n">
        <v>0</v>
      </c>
      <c r="EG33" s="386" t="n">
        <v>0</v>
      </c>
      <c r="EH33" s="386" t="n">
        <v>0</v>
      </c>
      <c r="EI33" s="386" t="n">
        <v>0</v>
      </c>
      <c r="EJ33" s="386" t="n">
        <v>0</v>
      </c>
      <c r="EK33" s="386" t="n">
        <v>0</v>
      </c>
      <c r="EL33" s="386" t="n">
        <v>0</v>
      </c>
      <c r="EM33" s="386" t="n">
        <v>0</v>
      </c>
      <c r="EN33" s="386" t="n">
        <v>0</v>
      </c>
      <c r="EO33" s="386" t="n">
        <v>0</v>
      </c>
      <c r="EP33" s="386" t="n">
        <v>0</v>
      </c>
      <c r="EQ33" s="386" t="n">
        <v>0</v>
      </c>
      <c r="ER33" s="386" t="n">
        <v>0</v>
      </c>
      <c r="ES33" s="386" t="n">
        <v>0</v>
      </c>
      <c r="ET33" s="386" t="n">
        <v>0</v>
      </c>
      <c r="EU33" s="386" t="n">
        <v>0</v>
      </c>
      <c r="EV33" s="386" t="n">
        <v>0</v>
      </c>
      <c r="EW33" s="386" t="n">
        <v>0</v>
      </c>
      <c r="EX33" s="386" t="n">
        <v>0</v>
      </c>
      <c r="EY33" s="386" t="n">
        <v>0</v>
      </c>
      <c r="EZ33" s="386" t="n">
        <v>0</v>
      </c>
      <c r="FA33" s="386" t="n">
        <v>0</v>
      </c>
      <c r="FB33" s="386" t="n">
        <v>0</v>
      </c>
      <c r="FC33" s="386" t="n">
        <v>0</v>
      </c>
      <c r="FD33" s="386" t="n">
        <v>0</v>
      </c>
      <c r="FE33" s="386" t="n">
        <v>0</v>
      </c>
      <c r="FF33" s="386" t="n">
        <v>0</v>
      </c>
      <c r="FG33" s="386" t="n">
        <v>0</v>
      </c>
      <c r="FH33" s="386" t="n">
        <v>0</v>
      </c>
      <c r="FI33" s="386" t="n">
        <v>0</v>
      </c>
      <c r="FJ33" s="386" t="n">
        <v>0</v>
      </c>
      <c r="FK33" s="386" t="n">
        <v>0</v>
      </c>
      <c r="FL33" s="386" t="n">
        <v>0</v>
      </c>
      <c r="FM33" s="386" t="n">
        <v>0</v>
      </c>
      <c r="FN33" s="386" t="n">
        <v>0</v>
      </c>
      <c r="FO33" s="386" t="n">
        <v>0</v>
      </c>
      <c r="FP33" s="386" t="n">
        <v>0</v>
      </c>
      <c r="FQ33" s="386" t="n">
        <v>0</v>
      </c>
      <c r="FR33" s="386" t="n">
        <v>0</v>
      </c>
      <c r="FS33" s="386" t="n">
        <v>0</v>
      </c>
      <c r="FT33" s="386" t="n">
        <v>0</v>
      </c>
      <c r="FU33" s="386" t="n">
        <v>0</v>
      </c>
      <c r="FV33" s="386" t="n">
        <v>0</v>
      </c>
      <c r="FW33" s="386" t="n">
        <v>0</v>
      </c>
      <c r="FX33" s="386" t="n">
        <v>0</v>
      </c>
      <c r="FY33" s="386" t="n">
        <v>0</v>
      </c>
      <c r="FZ33" s="386" t="n">
        <v>0</v>
      </c>
      <c r="GA33" s="386" t="n">
        <v>0</v>
      </c>
      <c r="GB33" s="386" t="n">
        <v>0</v>
      </c>
      <c r="GC33" s="386" t="n">
        <v>0</v>
      </c>
      <c r="GD33" s="386" t="n">
        <v>0</v>
      </c>
      <c r="GE33" s="386" t="n">
        <v>0</v>
      </c>
      <c r="GF33" s="386" t="n">
        <v>0</v>
      </c>
      <c r="GG33" s="386" t="n">
        <v>0</v>
      </c>
      <c r="GH33" s="386" t="n">
        <v>0</v>
      </c>
      <c r="GI33" s="386" t="n">
        <v>0</v>
      </c>
      <c r="GJ33" s="386" t="n">
        <v>0</v>
      </c>
      <c r="GK33" s="386" t="n">
        <v>0</v>
      </c>
      <c r="GL33" s="386" t="n">
        <v>0</v>
      </c>
      <c r="GM33" s="386" t="n">
        <v>0</v>
      </c>
      <c r="GN33" s="386" t="n">
        <v>0</v>
      </c>
      <c r="GO33" s="386" t="n">
        <v>0</v>
      </c>
      <c r="GP33" s="386" t="n">
        <v>0</v>
      </c>
      <c r="GQ33" s="386" t="n">
        <v>0</v>
      </c>
      <c r="GR33" s="386" t="n">
        <v>0</v>
      </c>
      <c r="GS33" s="386" t="n">
        <v>0</v>
      </c>
      <c r="GT33" s="386" t="n">
        <v>0</v>
      </c>
      <c r="GU33" s="386" t="n">
        <v>0</v>
      </c>
      <c r="GV33" s="386" t="n">
        <v>0</v>
      </c>
      <c r="GW33" s="386" t="n">
        <v>0</v>
      </c>
      <c r="GX33" s="386" t="n">
        <v>0</v>
      </c>
      <c r="GY33" s="386" t="n">
        <v>0</v>
      </c>
      <c r="GZ33" s="386" t="n">
        <v>0</v>
      </c>
      <c r="HA33" s="386" t="n">
        <v>0</v>
      </c>
      <c r="HB33" s="386" t="n">
        <v>0</v>
      </c>
      <c r="HC33" s="386" t="n">
        <v>0</v>
      </c>
      <c r="HD33" s="386" t="n">
        <v>0</v>
      </c>
      <c r="HE33" s="386" t="n">
        <v>0</v>
      </c>
      <c r="HF33" s="386" t="n">
        <v>0</v>
      </c>
      <c r="HG33" s="386" t="n">
        <v>0</v>
      </c>
      <c r="HH33" s="386" t="n">
        <v>0</v>
      </c>
      <c r="HI33" s="386" t="n">
        <v>0</v>
      </c>
      <c r="HJ33" s="386" t="n">
        <v>0</v>
      </c>
      <c r="HK33" s="386" t="n">
        <v>0</v>
      </c>
      <c r="HL33" s="386" t="n">
        <v>0</v>
      </c>
      <c r="HM33" s="386" t="n">
        <v>0</v>
      </c>
      <c r="HN33" s="386" t="n">
        <v>0</v>
      </c>
      <c r="HO33" s="386" t="n">
        <v>0</v>
      </c>
      <c r="HP33" s="386" t="n">
        <v>0</v>
      </c>
      <c r="HQ33" s="386" t="n">
        <v>0</v>
      </c>
      <c r="HR33" s="386" t="n">
        <v>0</v>
      </c>
      <c r="HS33" s="386" t="n">
        <v>0</v>
      </c>
      <c r="HT33" s="386" t="n">
        <v>0</v>
      </c>
      <c r="HU33" s="386" t="n">
        <v>0</v>
      </c>
      <c r="HV33" s="386" t="n">
        <v>0</v>
      </c>
      <c r="HW33" s="386" t="n">
        <v>0</v>
      </c>
      <c r="HX33" s="386" t="n">
        <v>0</v>
      </c>
      <c r="HY33" s="386" t="n">
        <v>0</v>
      </c>
      <c r="HZ33" s="386" t="n">
        <v>0</v>
      </c>
      <c r="IA33" s="386" t="n">
        <v>0</v>
      </c>
      <c r="IB33" s="386" t="n">
        <v>0</v>
      </c>
      <c r="IC33" s="386" t="n">
        <v>0</v>
      </c>
      <c r="ID33" s="386" t="n">
        <v>0</v>
      </c>
      <c r="IE33" s="386" t="n">
        <v>0</v>
      </c>
      <c r="IF33" s="386" t="n">
        <v>0</v>
      </c>
      <c r="IG33" s="386" t="n">
        <v>0</v>
      </c>
      <c r="IH33" s="386" t="n">
        <v>0</v>
      </c>
      <c r="II33" s="386" t="n">
        <v>0</v>
      </c>
      <c r="IJ33" s="386" t="n">
        <v>0</v>
      </c>
      <c r="IK33" s="386" t="n">
        <v>0</v>
      </c>
      <c r="IL33" s="386" t="n">
        <v>0</v>
      </c>
      <c r="IM33" s="386" t="n">
        <v>0</v>
      </c>
      <c r="IN33" s="386" t="n">
        <v>0</v>
      </c>
      <c r="IO33" s="386" t="n">
        <v>0</v>
      </c>
      <c r="IP33" s="386" t="n">
        <v>0</v>
      </c>
      <c r="IQ33" s="386" t="n">
        <v>0</v>
      </c>
      <c r="IR33" s="386" t="n">
        <v>0</v>
      </c>
      <c r="IS33" s="386" t="n">
        <v>0</v>
      </c>
      <c r="IT33" s="386" t="n">
        <v>0</v>
      </c>
      <c r="IU33" s="386"/>
      <c r="IV33" s="386"/>
      <c r="IW33" s="386"/>
    </row>
    <row r="34" customFormat="false" ht="12.75" hidden="false" customHeight="false" outlineLevel="0" collapsed="false">
      <c r="A34" s="388" t="s">
        <v>280</v>
      </c>
      <c r="B34" s="390" t="n">
        <f aca="false">XNPV(Outputs!$D$2,B30:IT30,$B$5:$IT$5)</f>
        <v>1.14836670722471E-012</v>
      </c>
      <c r="C34" s="386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/>
      <c r="AN34" s="386"/>
      <c r="AO34" s="386"/>
      <c r="AP34" s="386"/>
      <c r="AQ34" s="386"/>
      <c r="AR34" s="386"/>
      <c r="AS34" s="386"/>
      <c r="AT34" s="386"/>
      <c r="AU34" s="386"/>
      <c r="AV34" s="386"/>
      <c r="AW34" s="386"/>
      <c r="AX34" s="386"/>
      <c r="AY34" s="386"/>
      <c r="AZ34" s="386"/>
      <c r="BA34" s="386"/>
      <c r="BB34" s="386"/>
      <c r="BC34" s="386"/>
      <c r="BD34" s="386"/>
      <c r="BE34" s="386"/>
      <c r="BF34" s="386"/>
      <c r="BG34" s="386"/>
      <c r="BH34" s="386"/>
      <c r="BI34" s="386"/>
      <c r="BJ34" s="386"/>
      <c r="BK34" s="386"/>
      <c r="BL34" s="386"/>
      <c r="BM34" s="386"/>
      <c r="BN34" s="386"/>
      <c r="BO34" s="386"/>
      <c r="BP34" s="386"/>
      <c r="BQ34" s="386"/>
      <c r="BR34" s="386"/>
      <c r="BS34" s="386"/>
      <c r="BT34" s="386"/>
      <c r="BU34" s="386"/>
      <c r="BV34" s="386"/>
      <c r="BW34" s="386"/>
      <c r="BX34" s="386"/>
      <c r="BY34" s="386"/>
      <c r="BZ34" s="386"/>
      <c r="CA34" s="386"/>
      <c r="CB34" s="386"/>
      <c r="CC34" s="386"/>
      <c r="CD34" s="386"/>
      <c r="CE34" s="386"/>
      <c r="CF34" s="386"/>
      <c r="CG34" s="386"/>
      <c r="CH34" s="386"/>
      <c r="CI34" s="386"/>
      <c r="CJ34" s="386"/>
      <c r="CK34" s="386"/>
      <c r="CL34" s="386"/>
      <c r="CM34" s="386"/>
      <c r="CN34" s="386"/>
      <c r="CO34" s="386"/>
      <c r="CP34" s="386"/>
      <c r="CQ34" s="386"/>
      <c r="CR34" s="386"/>
      <c r="CS34" s="386"/>
      <c r="CT34" s="386"/>
      <c r="CU34" s="386"/>
      <c r="CV34" s="386"/>
      <c r="CW34" s="386"/>
      <c r="CX34" s="386"/>
      <c r="CY34" s="386"/>
      <c r="CZ34" s="386"/>
      <c r="DA34" s="386"/>
      <c r="DB34" s="386"/>
      <c r="DC34" s="386"/>
      <c r="DD34" s="386"/>
      <c r="DE34" s="386"/>
      <c r="DF34" s="386"/>
      <c r="DG34" s="386"/>
      <c r="DH34" s="386"/>
      <c r="DI34" s="386"/>
      <c r="DJ34" s="386"/>
      <c r="DK34" s="386"/>
      <c r="DL34" s="386"/>
      <c r="DM34" s="386"/>
      <c r="DN34" s="386"/>
      <c r="DO34" s="386"/>
      <c r="DP34" s="386"/>
      <c r="DQ34" s="386"/>
      <c r="DR34" s="386"/>
      <c r="DS34" s="386"/>
      <c r="DT34" s="386"/>
      <c r="DU34" s="386"/>
      <c r="DV34" s="386"/>
      <c r="DW34" s="386"/>
      <c r="DX34" s="386"/>
      <c r="DY34" s="386"/>
      <c r="DZ34" s="386"/>
      <c r="EA34" s="386"/>
      <c r="EB34" s="386"/>
      <c r="EC34" s="386"/>
      <c r="ED34" s="386"/>
      <c r="EE34" s="386"/>
      <c r="EF34" s="386"/>
      <c r="EG34" s="386"/>
      <c r="EH34" s="386"/>
      <c r="EI34" s="386"/>
      <c r="EJ34" s="386"/>
      <c r="EK34" s="386"/>
      <c r="EL34" s="386"/>
      <c r="EM34" s="386"/>
      <c r="EN34" s="386"/>
      <c r="EO34" s="386"/>
      <c r="EP34" s="386"/>
      <c r="EQ34" s="386"/>
      <c r="ER34" s="386"/>
      <c r="ES34" s="386"/>
      <c r="ET34" s="386"/>
      <c r="EU34" s="386"/>
      <c r="EV34" s="386"/>
      <c r="EW34" s="386"/>
      <c r="EX34" s="386"/>
      <c r="EY34" s="386"/>
      <c r="EZ34" s="386"/>
      <c r="FA34" s="386"/>
      <c r="FB34" s="386"/>
      <c r="FC34" s="386"/>
      <c r="FD34" s="386"/>
      <c r="FE34" s="386"/>
      <c r="FF34" s="386"/>
      <c r="FG34" s="386"/>
      <c r="FH34" s="386"/>
      <c r="FI34" s="386"/>
      <c r="FJ34" s="386"/>
      <c r="FK34" s="386"/>
      <c r="FL34" s="386"/>
      <c r="FM34" s="386"/>
      <c r="FN34" s="386"/>
      <c r="FO34" s="386"/>
      <c r="FP34" s="386"/>
      <c r="FQ34" s="386"/>
      <c r="FR34" s="386"/>
      <c r="FS34" s="386"/>
      <c r="FT34" s="386"/>
      <c r="FU34" s="386"/>
      <c r="FV34" s="386"/>
      <c r="FW34" s="386"/>
      <c r="FX34" s="386"/>
      <c r="FY34" s="386"/>
      <c r="FZ34" s="386"/>
      <c r="GA34" s="386"/>
      <c r="GB34" s="386"/>
      <c r="GC34" s="386"/>
      <c r="GD34" s="386"/>
      <c r="GE34" s="386"/>
      <c r="GF34" s="386"/>
      <c r="GG34" s="386"/>
      <c r="GH34" s="386"/>
      <c r="GI34" s="386"/>
      <c r="GJ34" s="386"/>
      <c r="GK34" s="386"/>
      <c r="GL34" s="386"/>
      <c r="GM34" s="386"/>
      <c r="GN34" s="386"/>
      <c r="GO34" s="386"/>
      <c r="GP34" s="386"/>
      <c r="GQ34" s="386"/>
      <c r="GR34" s="386"/>
      <c r="GS34" s="386"/>
      <c r="GT34" s="386"/>
      <c r="GU34" s="386"/>
      <c r="GV34" s="386"/>
      <c r="GW34" s="386"/>
      <c r="GX34" s="386"/>
      <c r="GY34" s="386"/>
      <c r="GZ34" s="386"/>
      <c r="HA34" s="386"/>
      <c r="HB34" s="386"/>
      <c r="HC34" s="386"/>
      <c r="HD34" s="386"/>
      <c r="HE34" s="386"/>
      <c r="HF34" s="386"/>
      <c r="HG34" s="386"/>
      <c r="HH34" s="386"/>
      <c r="HI34" s="386"/>
      <c r="HJ34" s="386"/>
      <c r="HK34" s="386"/>
      <c r="HL34" s="386"/>
      <c r="HM34" s="386"/>
      <c r="HN34" s="386"/>
      <c r="HO34" s="386"/>
      <c r="HP34" s="386"/>
      <c r="HQ34" s="386"/>
      <c r="HR34" s="386"/>
      <c r="HS34" s="386"/>
      <c r="HT34" s="386"/>
      <c r="HU34" s="386"/>
      <c r="HV34" s="386"/>
      <c r="HW34" s="386"/>
      <c r="HX34" s="386"/>
      <c r="HY34" s="386"/>
      <c r="HZ34" s="386"/>
      <c r="IA34" s="386"/>
      <c r="IB34" s="386"/>
      <c r="IC34" s="386"/>
      <c r="ID34" s="386"/>
      <c r="IE34" s="386"/>
      <c r="IF34" s="386"/>
      <c r="IG34" s="386"/>
      <c r="IH34" s="386"/>
      <c r="II34" s="386"/>
      <c r="IJ34" s="386"/>
      <c r="IK34" s="386"/>
      <c r="IL34" s="386"/>
      <c r="IM34" s="386"/>
      <c r="IN34" s="386"/>
      <c r="IO34" s="386"/>
      <c r="IP34" s="386"/>
      <c r="IQ34" s="386"/>
      <c r="IR34" s="386"/>
      <c r="IS34" s="386"/>
      <c r="IT34" s="386"/>
      <c r="IU34" s="386"/>
      <c r="IV34" s="386"/>
      <c r="IW34" s="386"/>
    </row>
    <row r="35" customFormat="false" ht="12.75" hidden="false" customHeight="false" outlineLevel="0" collapsed="false">
      <c r="A35" s="388" t="s">
        <v>281</v>
      </c>
      <c r="B35" s="390" t="n">
        <f aca="false">XNPV(Outputs!$D$2,B31:IT31,$B$5:$IT$5)</f>
        <v>2.67292994323987E-011</v>
      </c>
      <c r="C35" s="386"/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  <c r="AC35" s="386"/>
      <c r="AD35" s="386"/>
      <c r="AE35" s="386"/>
      <c r="AF35" s="386"/>
      <c r="AG35" s="386"/>
      <c r="AH35" s="386"/>
      <c r="AI35" s="386"/>
      <c r="AJ35" s="386"/>
      <c r="AK35" s="386"/>
      <c r="AL35" s="386"/>
      <c r="AM35" s="386"/>
      <c r="AN35" s="386"/>
      <c r="AO35" s="386"/>
      <c r="AP35" s="386"/>
      <c r="AQ35" s="386"/>
      <c r="AR35" s="386"/>
      <c r="AS35" s="386"/>
      <c r="AT35" s="386"/>
      <c r="AU35" s="386"/>
      <c r="AV35" s="386"/>
      <c r="AW35" s="386"/>
      <c r="AX35" s="386"/>
      <c r="AY35" s="386"/>
      <c r="AZ35" s="386"/>
      <c r="BA35" s="386"/>
      <c r="BB35" s="386"/>
      <c r="BC35" s="386"/>
      <c r="BD35" s="386"/>
      <c r="BE35" s="386"/>
      <c r="BF35" s="386"/>
      <c r="BG35" s="386"/>
      <c r="BH35" s="386"/>
      <c r="BI35" s="386"/>
      <c r="BJ35" s="386"/>
      <c r="BK35" s="386"/>
      <c r="BL35" s="386"/>
      <c r="BM35" s="386"/>
      <c r="BN35" s="386"/>
      <c r="BO35" s="386"/>
      <c r="BP35" s="386"/>
      <c r="BQ35" s="386"/>
      <c r="BR35" s="386"/>
      <c r="BS35" s="386"/>
      <c r="BT35" s="386"/>
      <c r="BU35" s="386"/>
      <c r="BV35" s="386"/>
      <c r="BW35" s="386"/>
      <c r="BX35" s="386"/>
      <c r="BY35" s="386"/>
      <c r="BZ35" s="386"/>
      <c r="CA35" s="386"/>
      <c r="CB35" s="386"/>
      <c r="CC35" s="386"/>
      <c r="CD35" s="386"/>
      <c r="CE35" s="386"/>
      <c r="CF35" s="386"/>
      <c r="CG35" s="386"/>
      <c r="CH35" s="386"/>
      <c r="CI35" s="386"/>
      <c r="CJ35" s="386"/>
      <c r="CK35" s="386"/>
      <c r="CL35" s="386"/>
      <c r="CM35" s="386"/>
      <c r="CN35" s="386"/>
      <c r="CO35" s="386"/>
      <c r="CP35" s="386"/>
      <c r="CQ35" s="386"/>
      <c r="CR35" s="386"/>
      <c r="CS35" s="386"/>
      <c r="CT35" s="386"/>
      <c r="CU35" s="386"/>
      <c r="CV35" s="386"/>
      <c r="CW35" s="386"/>
      <c r="CX35" s="386"/>
      <c r="CY35" s="386"/>
      <c r="CZ35" s="386"/>
      <c r="DA35" s="386"/>
      <c r="DB35" s="386"/>
      <c r="DC35" s="386"/>
      <c r="DD35" s="386"/>
      <c r="DE35" s="386"/>
      <c r="DF35" s="386"/>
      <c r="DG35" s="386"/>
      <c r="DH35" s="386"/>
      <c r="DI35" s="386"/>
      <c r="DJ35" s="386"/>
      <c r="DK35" s="386"/>
      <c r="DL35" s="386"/>
      <c r="DM35" s="386"/>
      <c r="DN35" s="386"/>
      <c r="DO35" s="386"/>
      <c r="DP35" s="386"/>
      <c r="DQ35" s="386"/>
      <c r="DR35" s="386"/>
      <c r="DS35" s="386"/>
      <c r="DT35" s="386"/>
      <c r="DU35" s="386"/>
      <c r="DV35" s="386"/>
      <c r="DW35" s="386"/>
      <c r="DX35" s="386"/>
      <c r="DY35" s="386"/>
      <c r="DZ35" s="386"/>
      <c r="EA35" s="386"/>
      <c r="EB35" s="386"/>
      <c r="EC35" s="386"/>
      <c r="ED35" s="386"/>
      <c r="EE35" s="386"/>
      <c r="EF35" s="386"/>
      <c r="EG35" s="386"/>
      <c r="EH35" s="386"/>
      <c r="EI35" s="386"/>
      <c r="EJ35" s="386"/>
      <c r="EK35" s="386"/>
      <c r="EL35" s="386"/>
      <c r="EM35" s="386"/>
      <c r="EN35" s="386"/>
      <c r="EO35" s="386"/>
      <c r="EP35" s="386"/>
      <c r="EQ35" s="386"/>
      <c r="ER35" s="386"/>
      <c r="ES35" s="386"/>
      <c r="ET35" s="386"/>
      <c r="EU35" s="386"/>
      <c r="EV35" s="386"/>
      <c r="EW35" s="386"/>
      <c r="EX35" s="386"/>
      <c r="EY35" s="386"/>
      <c r="EZ35" s="386"/>
      <c r="FA35" s="386"/>
      <c r="FB35" s="386"/>
      <c r="FC35" s="386"/>
      <c r="FD35" s="386"/>
      <c r="FE35" s="386"/>
      <c r="FF35" s="386"/>
      <c r="FG35" s="386"/>
      <c r="FH35" s="386"/>
      <c r="FI35" s="386"/>
      <c r="FJ35" s="386"/>
      <c r="FK35" s="386"/>
      <c r="FL35" s="386"/>
      <c r="FM35" s="386"/>
      <c r="FN35" s="386"/>
      <c r="FO35" s="386"/>
      <c r="FP35" s="386"/>
      <c r="FQ35" s="386"/>
      <c r="FR35" s="386"/>
      <c r="FS35" s="386"/>
      <c r="FT35" s="386"/>
      <c r="FU35" s="386"/>
      <c r="FV35" s="386"/>
      <c r="FW35" s="386"/>
      <c r="FX35" s="386"/>
      <c r="FY35" s="386"/>
      <c r="FZ35" s="386"/>
      <c r="GA35" s="386"/>
      <c r="GB35" s="386"/>
      <c r="GC35" s="386"/>
      <c r="GD35" s="386"/>
      <c r="GE35" s="386"/>
      <c r="GF35" s="386"/>
      <c r="GG35" s="386"/>
      <c r="GH35" s="386"/>
      <c r="GI35" s="386"/>
      <c r="GJ35" s="386"/>
      <c r="GK35" s="386"/>
      <c r="GL35" s="386"/>
      <c r="GM35" s="386"/>
      <c r="GN35" s="386"/>
      <c r="GO35" s="386"/>
      <c r="GP35" s="386"/>
      <c r="GQ35" s="386"/>
      <c r="GR35" s="386"/>
      <c r="GS35" s="386"/>
      <c r="GT35" s="386"/>
      <c r="GU35" s="386"/>
      <c r="GV35" s="386"/>
      <c r="GW35" s="386"/>
      <c r="GX35" s="386"/>
      <c r="GY35" s="386"/>
      <c r="GZ35" s="386"/>
      <c r="HA35" s="386"/>
      <c r="HB35" s="386"/>
      <c r="HC35" s="386"/>
      <c r="HD35" s="386"/>
      <c r="HE35" s="386"/>
      <c r="HF35" s="386"/>
      <c r="HG35" s="386"/>
      <c r="HH35" s="386"/>
      <c r="HI35" s="386"/>
      <c r="HJ35" s="386"/>
      <c r="HK35" s="386"/>
      <c r="HL35" s="386"/>
      <c r="HM35" s="386"/>
      <c r="HN35" s="386"/>
      <c r="HO35" s="386"/>
      <c r="HP35" s="386"/>
      <c r="HQ35" s="386"/>
      <c r="HR35" s="386"/>
      <c r="HS35" s="386"/>
      <c r="HT35" s="386"/>
      <c r="HU35" s="386"/>
      <c r="HV35" s="386"/>
      <c r="HW35" s="386"/>
      <c r="HX35" s="386"/>
      <c r="HY35" s="386"/>
      <c r="HZ35" s="386"/>
      <c r="IA35" s="386"/>
      <c r="IB35" s="386"/>
      <c r="IC35" s="386"/>
      <c r="ID35" s="386"/>
      <c r="IE35" s="386"/>
      <c r="IF35" s="386"/>
      <c r="IG35" s="386"/>
      <c r="IH35" s="386"/>
      <c r="II35" s="386"/>
      <c r="IJ35" s="386"/>
      <c r="IK35" s="386"/>
      <c r="IL35" s="386"/>
      <c r="IM35" s="386"/>
      <c r="IN35" s="386"/>
      <c r="IO35" s="386"/>
      <c r="IP35" s="386"/>
      <c r="IQ35" s="386"/>
      <c r="IR35" s="386"/>
      <c r="IS35" s="386"/>
      <c r="IT35" s="386"/>
      <c r="IU35" s="386"/>
      <c r="IV35" s="386"/>
      <c r="IW35" s="386"/>
    </row>
    <row r="36" customFormat="false" ht="12.75" hidden="false" customHeight="false" outlineLevel="0" collapsed="false">
      <c r="A36" s="388" t="s">
        <v>282</v>
      </c>
      <c r="B36" s="390" t="n">
        <f aca="false">XNPV(Outputs!$D$2,B32:IT32,$B$5:$IT$5)</f>
        <v>0</v>
      </c>
      <c r="C36" s="386"/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  <c r="AC36" s="386"/>
      <c r="AD36" s="386"/>
      <c r="AE36" s="386"/>
      <c r="AF36" s="386"/>
      <c r="AG36" s="386"/>
      <c r="AH36" s="386"/>
      <c r="AI36" s="386"/>
      <c r="AJ36" s="386"/>
      <c r="AK36" s="386"/>
      <c r="AL36" s="386"/>
      <c r="AM36" s="386"/>
      <c r="AN36" s="386"/>
      <c r="AO36" s="386"/>
      <c r="AP36" s="386"/>
      <c r="AQ36" s="386"/>
      <c r="AR36" s="386"/>
      <c r="AS36" s="386"/>
      <c r="AT36" s="386"/>
      <c r="AU36" s="386"/>
      <c r="AV36" s="386"/>
      <c r="AW36" s="386"/>
      <c r="AX36" s="386"/>
      <c r="AY36" s="386"/>
      <c r="AZ36" s="386"/>
      <c r="BA36" s="386"/>
      <c r="BB36" s="386"/>
      <c r="BC36" s="386"/>
      <c r="BD36" s="386"/>
      <c r="BE36" s="386"/>
      <c r="BF36" s="386"/>
      <c r="BG36" s="386"/>
      <c r="BH36" s="386"/>
      <c r="BI36" s="386"/>
      <c r="BJ36" s="386"/>
      <c r="BK36" s="386"/>
      <c r="BL36" s="386"/>
      <c r="BM36" s="386"/>
      <c r="BN36" s="386"/>
      <c r="BO36" s="386"/>
      <c r="BP36" s="386"/>
      <c r="BQ36" s="386"/>
      <c r="BR36" s="386"/>
      <c r="BS36" s="386"/>
      <c r="BT36" s="386"/>
      <c r="BU36" s="386"/>
      <c r="BV36" s="386"/>
      <c r="BW36" s="386"/>
      <c r="BX36" s="386"/>
      <c r="BY36" s="386"/>
      <c r="BZ36" s="386"/>
      <c r="CA36" s="386"/>
      <c r="CB36" s="386"/>
      <c r="CC36" s="386"/>
      <c r="CD36" s="386"/>
      <c r="CE36" s="386"/>
      <c r="CF36" s="386"/>
      <c r="CG36" s="386"/>
      <c r="CH36" s="386"/>
      <c r="CI36" s="386"/>
      <c r="CJ36" s="386"/>
      <c r="CK36" s="386"/>
      <c r="CL36" s="386"/>
      <c r="CM36" s="386"/>
      <c r="CN36" s="386"/>
      <c r="CO36" s="386"/>
      <c r="CP36" s="386"/>
      <c r="CQ36" s="386"/>
      <c r="CR36" s="386"/>
      <c r="CS36" s="386"/>
      <c r="CT36" s="386"/>
      <c r="CU36" s="386"/>
      <c r="CV36" s="386"/>
      <c r="CW36" s="386"/>
      <c r="CX36" s="386"/>
      <c r="CY36" s="386"/>
      <c r="CZ36" s="386"/>
      <c r="DA36" s="386"/>
      <c r="DB36" s="386"/>
      <c r="DC36" s="386"/>
      <c r="DD36" s="386"/>
      <c r="DE36" s="386"/>
      <c r="DF36" s="386"/>
      <c r="DG36" s="386"/>
      <c r="DH36" s="386"/>
      <c r="DI36" s="386"/>
      <c r="DJ36" s="386"/>
      <c r="DK36" s="386"/>
      <c r="DL36" s="386"/>
      <c r="DM36" s="386"/>
      <c r="DN36" s="386"/>
      <c r="DO36" s="386"/>
      <c r="DP36" s="386"/>
      <c r="DQ36" s="386"/>
      <c r="DR36" s="386"/>
      <c r="DS36" s="386"/>
      <c r="DT36" s="386"/>
      <c r="DU36" s="386"/>
      <c r="DV36" s="386"/>
      <c r="DW36" s="386"/>
      <c r="DX36" s="386"/>
      <c r="DY36" s="386"/>
      <c r="DZ36" s="386"/>
      <c r="EA36" s="386"/>
      <c r="EB36" s="386"/>
      <c r="EC36" s="386"/>
      <c r="ED36" s="386"/>
      <c r="EE36" s="386"/>
      <c r="EF36" s="386"/>
      <c r="EG36" s="386"/>
      <c r="EH36" s="386"/>
      <c r="EI36" s="386"/>
      <c r="EJ36" s="386"/>
      <c r="EK36" s="386"/>
      <c r="EL36" s="386"/>
      <c r="EM36" s="386"/>
      <c r="EN36" s="386"/>
      <c r="EO36" s="386"/>
      <c r="EP36" s="386"/>
      <c r="EQ36" s="386"/>
      <c r="ER36" s="386"/>
      <c r="ES36" s="386"/>
      <c r="ET36" s="386"/>
      <c r="EU36" s="386"/>
      <c r="EV36" s="386"/>
      <c r="EW36" s="386"/>
      <c r="EX36" s="386"/>
      <c r="EY36" s="386"/>
      <c r="EZ36" s="386"/>
      <c r="FA36" s="386"/>
      <c r="FB36" s="386"/>
      <c r="FC36" s="386"/>
      <c r="FD36" s="386"/>
      <c r="FE36" s="386"/>
      <c r="FF36" s="386"/>
      <c r="FG36" s="386"/>
      <c r="FH36" s="386"/>
      <c r="FI36" s="386"/>
      <c r="FJ36" s="386"/>
      <c r="FK36" s="386"/>
      <c r="FL36" s="386"/>
      <c r="FM36" s="386"/>
      <c r="FN36" s="386"/>
      <c r="FO36" s="386"/>
      <c r="FP36" s="386"/>
      <c r="FQ36" s="386"/>
      <c r="FR36" s="386"/>
      <c r="FS36" s="386"/>
      <c r="FT36" s="386"/>
      <c r="FU36" s="386"/>
      <c r="FV36" s="386"/>
      <c r="FW36" s="386"/>
      <c r="FX36" s="386"/>
      <c r="FY36" s="386"/>
      <c r="FZ36" s="386"/>
      <c r="GA36" s="386"/>
      <c r="GB36" s="386"/>
      <c r="GC36" s="386"/>
      <c r="GD36" s="386"/>
      <c r="GE36" s="386"/>
      <c r="GF36" s="386"/>
      <c r="GG36" s="386"/>
      <c r="GH36" s="386"/>
      <c r="GI36" s="386"/>
      <c r="GJ36" s="386"/>
      <c r="GK36" s="386"/>
      <c r="GL36" s="386"/>
      <c r="GM36" s="386"/>
      <c r="GN36" s="386"/>
      <c r="GO36" s="386"/>
      <c r="GP36" s="386"/>
      <c r="GQ36" s="386"/>
      <c r="GR36" s="386"/>
      <c r="GS36" s="386"/>
      <c r="GT36" s="386"/>
      <c r="GU36" s="386"/>
      <c r="GV36" s="386"/>
      <c r="GW36" s="386"/>
      <c r="GX36" s="386"/>
      <c r="GY36" s="386"/>
      <c r="GZ36" s="386"/>
      <c r="HA36" s="386"/>
      <c r="HB36" s="386"/>
      <c r="HC36" s="386"/>
      <c r="HD36" s="386"/>
      <c r="HE36" s="386"/>
      <c r="HF36" s="386"/>
      <c r="HG36" s="386"/>
      <c r="HH36" s="386"/>
      <c r="HI36" s="386"/>
      <c r="HJ36" s="386"/>
      <c r="HK36" s="386"/>
      <c r="HL36" s="386"/>
      <c r="HM36" s="386"/>
      <c r="HN36" s="386"/>
      <c r="HO36" s="386"/>
      <c r="HP36" s="386"/>
      <c r="HQ36" s="386"/>
      <c r="HR36" s="386"/>
      <c r="HS36" s="386"/>
      <c r="HT36" s="386"/>
      <c r="HU36" s="386"/>
      <c r="HV36" s="386"/>
      <c r="HW36" s="386"/>
      <c r="HX36" s="386"/>
      <c r="HY36" s="386"/>
      <c r="HZ36" s="386"/>
      <c r="IA36" s="386"/>
      <c r="IB36" s="386"/>
      <c r="IC36" s="386"/>
      <c r="ID36" s="386"/>
      <c r="IE36" s="386"/>
      <c r="IF36" s="386"/>
      <c r="IG36" s="386"/>
      <c r="IH36" s="386"/>
      <c r="II36" s="386"/>
      <c r="IJ36" s="386"/>
      <c r="IK36" s="386"/>
      <c r="IL36" s="386"/>
      <c r="IM36" s="386"/>
      <c r="IN36" s="386"/>
      <c r="IO36" s="386"/>
      <c r="IP36" s="386"/>
      <c r="IQ36" s="386"/>
      <c r="IR36" s="386"/>
      <c r="IS36" s="386"/>
      <c r="IT36" s="386"/>
      <c r="IU36" s="386"/>
      <c r="IV36" s="386"/>
      <c r="IW36" s="386"/>
    </row>
    <row r="37" customFormat="false" ht="12.75" hidden="false" customHeight="false" outlineLevel="0" collapsed="false">
      <c r="A37" s="388" t="s">
        <v>283</v>
      </c>
      <c r="B37" s="390" t="n">
        <f aca="false">XNPV(Outputs!$D$2,B33:IT33,$B$5:$IT$5)</f>
        <v>0</v>
      </c>
      <c r="C37" s="386"/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  <c r="AC37" s="386"/>
      <c r="AD37" s="386"/>
      <c r="AE37" s="386"/>
      <c r="AF37" s="386"/>
      <c r="AG37" s="386"/>
      <c r="AH37" s="386"/>
      <c r="AI37" s="386"/>
      <c r="AJ37" s="386"/>
      <c r="AK37" s="386"/>
      <c r="AL37" s="386"/>
      <c r="AM37" s="386"/>
      <c r="AN37" s="386"/>
      <c r="AO37" s="386"/>
      <c r="AP37" s="386"/>
      <c r="AQ37" s="386"/>
      <c r="AR37" s="386"/>
      <c r="AS37" s="386"/>
      <c r="AT37" s="386"/>
      <c r="AU37" s="386"/>
      <c r="AV37" s="386"/>
      <c r="AW37" s="386"/>
      <c r="AX37" s="386"/>
      <c r="AY37" s="386"/>
      <c r="AZ37" s="386"/>
      <c r="BA37" s="386"/>
      <c r="BB37" s="386"/>
      <c r="BC37" s="386"/>
      <c r="BD37" s="386"/>
      <c r="BE37" s="386"/>
      <c r="BF37" s="386"/>
      <c r="BG37" s="386"/>
      <c r="BH37" s="386"/>
      <c r="BI37" s="386"/>
      <c r="BJ37" s="386"/>
      <c r="BK37" s="386"/>
      <c r="BL37" s="386"/>
      <c r="BM37" s="386"/>
      <c r="BN37" s="386"/>
      <c r="BO37" s="386"/>
      <c r="BP37" s="386"/>
      <c r="BQ37" s="386"/>
      <c r="BR37" s="386"/>
      <c r="BS37" s="386"/>
      <c r="BT37" s="386"/>
      <c r="BU37" s="386"/>
      <c r="BV37" s="386"/>
      <c r="BW37" s="386"/>
      <c r="BX37" s="386"/>
      <c r="BY37" s="386"/>
      <c r="BZ37" s="386"/>
      <c r="CA37" s="386"/>
      <c r="CB37" s="386"/>
      <c r="CC37" s="386"/>
      <c r="CD37" s="386"/>
      <c r="CE37" s="386"/>
      <c r="CF37" s="386"/>
      <c r="CG37" s="386"/>
      <c r="CH37" s="386"/>
      <c r="CI37" s="386"/>
      <c r="CJ37" s="386"/>
      <c r="CK37" s="386"/>
      <c r="CL37" s="386"/>
      <c r="CM37" s="386"/>
      <c r="CN37" s="386"/>
      <c r="CO37" s="386"/>
      <c r="CP37" s="386"/>
      <c r="CQ37" s="386"/>
      <c r="CR37" s="386"/>
      <c r="CS37" s="386"/>
      <c r="CT37" s="386"/>
      <c r="CU37" s="386"/>
      <c r="CV37" s="386"/>
      <c r="CW37" s="386"/>
      <c r="CX37" s="386"/>
      <c r="CY37" s="386"/>
      <c r="CZ37" s="386"/>
      <c r="DA37" s="386"/>
      <c r="DB37" s="386"/>
      <c r="DC37" s="386"/>
      <c r="DD37" s="386"/>
      <c r="DE37" s="386"/>
      <c r="DF37" s="386"/>
      <c r="DG37" s="386"/>
      <c r="DH37" s="386"/>
      <c r="DI37" s="386"/>
      <c r="DJ37" s="386"/>
      <c r="DK37" s="386"/>
      <c r="DL37" s="386"/>
      <c r="DM37" s="386"/>
      <c r="DN37" s="386"/>
      <c r="DO37" s="386"/>
      <c r="DP37" s="386"/>
      <c r="DQ37" s="386"/>
      <c r="DR37" s="386"/>
      <c r="DS37" s="386"/>
      <c r="DT37" s="386"/>
      <c r="DU37" s="386"/>
      <c r="DV37" s="386"/>
      <c r="DW37" s="386"/>
      <c r="DX37" s="386"/>
      <c r="DY37" s="386"/>
      <c r="DZ37" s="386"/>
      <c r="EA37" s="386"/>
      <c r="EB37" s="386"/>
      <c r="EC37" s="386"/>
      <c r="ED37" s="386"/>
      <c r="EE37" s="386"/>
      <c r="EF37" s="386"/>
      <c r="EG37" s="386"/>
      <c r="EH37" s="386"/>
      <c r="EI37" s="386"/>
      <c r="EJ37" s="386"/>
      <c r="EK37" s="386"/>
      <c r="EL37" s="386"/>
      <c r="EM37" s="386"/>
      <c r="EN37" s="386"/>
      <c r="EO37" s="386"/>
      <c r="EP37" s="386"/>
      <c r="EQ37" s="386"/>
      <c r="ER37" s="386"/>
      <c r="ES37" s="386"/>
      <c r="ET37" s="386"/>
      <c r="EU37" s="386"/>
      <c r="EV37" s="386"/>
      <c r="EW37" s="386"/>
      <c r="EX37" s="386"/>
      <c r="EY37" s="386"/>
      <c r="EZ37" s="386"/>
      <c r="FA37" s="386"/>
      <c r="FB37" s="386"/>
      <c r="FC37" s="386"/>
      <c r="FD37" s="386"/>
      <c r="FE37" s="386"/>
      <c r="FF37" s="386"/>
      <c r="FG37" s="386"/>
      <c r="FH37" s="386"/>
      <c r="FI37" s="386"/>
      <c r="FJ37" s="386"/>
      <c r="FK37" s="386"/>
      <c r="FL37" s="386"/>
      <c r="FM37" s="386"/>
      <c r="FN37" s="386"/>
      <c r="FO37" s="386"/>
      <c r="FP37" s="386"/>
      <c r="FQ37" s="386"/>
      <c r="FR37" s="386"/>
      <c r="FS37" s="386"/>
      <c r="FT37" s="386"/>
      <c r="FU37" s="386"/>
      <c r="FV37" s="386"/>
      <c r="FW37" s="386"/>
      <c r="FX37" s="386"/>
      <c r="FY37" s="386"/>
      <c r="FZ37" s="386"/>
      <c r="GA37" s="386"/>
      <c r="GB37" s="386"/>
      <c r="GC37" s="386"/>
      <c r="GD37" s="386"/>
      <c r="GE37" s="386"/>
      <c r="GF37" s="386"/>
      <c r="GG37" s="386"/>
      <c r="GH37" s="386"/>
      <c r="GI37" s="386"/>
      <c r="GJ37" s="386"/>
      <c r="GK37" s="386"/>
      <c r="GL37" s="386"/>
      <c r="GM37" s="386"/>
      <c r="GN37" s="386"/>
      <c r="GO37" s="386"/>
      <c r="GP37" s="386"/>
      <c r="GQ37" s="386"/>
      <c r="GR37" s="386"/>
      <c r="GS37" s="386"/>
      <c r="GT37" s="386"/>
      <c r="GU37" s="386"/>
      <c r="GV37" s="386"/>
      <c r="GW37" s="386"/>
      <c r="GX37" s="386"/>
      <c r="GY37" s="386"/>
      <c r="GZ37" s="386"/>
      <c r="HA37" s="386"/>
      <c r="HB37" s="386"/>
      <c r="HC37" s="386"/>
      <c r="HD37" s="386"/>
      <c r="HE37" s="386"/>
      <c r="HF37" s="386"/>
      <c r="HG37" s="386"/>
      <c r="HH37" s="386"/>
      <c r="HI37" s="386"/>
      <c r="HJ37" s="386"/>
      <c r="HK37" s="386"/>
      <c r="HL37" s="386"/>
      <c r="HM37" s="386"/>
      <c r="HN37" s="386"/>
      <c r="HO37" s="386"/>
      <c r="HP37" s="386"/>
      <c r="HQ37" s="386"/>
      <c r="HR37" s="386"/>
      <c r="HS37" s="386"/>
      <c r="HT37" s="386"/>
      <c r="HU37" s="386"/>
      <c r="HV37" s="386"/>
      <c r="HW37" s="386"/>
      <c r="HX37" s="386"/>
      <c r="HY37" s="386"/>
      <c r="HZ37" s="386"/>
      <c r="IA37" s="386"/>
      <c r="IB37" s="386"/>
      <c r="IC37" s="386"/>
      <c r="ID37" s="386"/>
      <c r="IE37" s="386"/>
      <c r="IF37" s="386"/>
      <c r="IG37" s="386"/>
      <c r="IH37" s="386"/>
      <c r="II37" s="386"/>
      <c r="IJ37" s="386"/>
      <c r="IK37" s="386"/>
      <c r="IL37" s="386"/>
      <c r="IM37" s="386"/>
      <c r="IN37" s="386"/>
      <c r="IO37" s="386"/>
      <c r="IP37" s="386"/>
      <c r="IQ37" s="386"/>
      <c r="IR37" s="386"/>
      <c r="IS37" s="386"/>
      <c r="IT37" s="386"/>
      <c r="IU37" s="386"/>
      <c r="IV37" s="386"/>
      <c r="IW37" s="386"/>
    </row>
    <row r="38" customFormat="false" ht="12.75" hidden="false" customHeight="false" outlineLevel="0" collapsed="false">
      <c r="A38" s="384" t="s">
        <v>284</v>
      </c>
      <c r="B38" s="391" t="n">
        <f aca="false">B30+B32</f>
        <v>0</v>
      </c>
      <c r="C38" s="391" t="n">
        <f aca="false">C30+C32</f>
        <v>0</v>
      </c>
      <c r="D38" s="391" t="n">
        <f aca="false">D30+D32</f>
        <v>0</v>
      </c>
      <c r="E38" s="391" t="n">
        <f aca="false">E30+E32</f>
        <v>0</v>
      </c>
      <c r="F38" s="391" t="n">
        <f aca="false">F30+F32</f>
        <v>0</v>
      </c>
      <c r="G38" s="391" t="n">
        <f aca="false">G30+G32</f>
        <v>0</v>
      </c>
      <c r="H38" s="391" t="n">
        <f aca="false">H30+H32</f>
        <v>1.4210854715202E-014</v>
      </c>
      <c r="I38" s="391" t="n">
        <f aca="false">I30+I32</f>
        <v>0</v>
      </c>
      <c r="J38" s="391" t="n">
        <f aca="false">J30+J32</f>
        <v>0</v>
      </c>
      <c r="K38" s="391" t="n">
        <f aca="false">K30+K32</f>
        <v>0</v>
      </c>
      <c r="L38" s="391" t="n">
        <f aca="false">L30+L32</f>
        <v>0</v>
      </c>
      <c r="M38" s="391" t="n">
        <f aca="false">M30+M32</f>
        <v>0</v>
      </c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  <c r="AJ38" s="243"/>
      <c r="AK38" s="243"/>
      <c r="AL38" s="243"/>
      <c r="AM38" s="243"/>
      <c r="AN38" s="243"/>
      <c r="AO38" s="243"/>
      <c r="AP38" s="243"/>
      <c r="AQ38" s="243"/>
      <c r="AR38" s="243"/>
      <c r="AS38" s="243"/>
      <c r="AT38" s="243"/>
      <c r="AU38" s="243"/>
      <c r="AV38" s="243"/>
      <c r="AW38" s="243"/>
      <c r="AX38" s="243"/>
      <c r="AY38" s="243"/>
      <c r="AZ38" s="243"/>
      <c r="BA38" s="243"/>
      <c r="BB38" s="243"/>
      <c r="BC38" s="243"/>
      <c r="BD38" s="243"/>
      <c r="BE38" s="243"/>
      <c r="BF38" s="243"/>
      <c r="BG38" s="243"/>
      <c r="BH38" s="243"/>
      <c r="BI38" s="243"/>
      <c r="BJ38" s="243"/>
      <c r="BK38" s="243"/>
      <c r="BL38" s="243"/>
      <c r="BM38" s="243"/>
      <c r="BN38" s="243"/>
      <c r="BO38" s="243"/>
      <c r="BP38" s="243"/>
      <c r="BQ38" s="243"/>
      <c r="BR38" s="243"/>
      <c r="BS38" s="243"/>
      <c r="BT38" s="243"/>
      <c r="BU38" s="243"/>
      <c r="BV38" s="243"/>
      <c r="BW38" s="243"/>
      <c r="BX38" s="243"/>
      <c r="BY38" s="243"/>
      <c r="BZ38" s="243"/>
      <c r="CA38" s="243"/>
      <c r="CB38" s="243"/>
      <c r="CC38" s="243"/>
      <c r="CD38" s="243"/>
      <c r="CE38" s="243"/>
      <c r="CF38" s="243"/>
      <c r="CG38" s="243"/>
      <c r="CH38" s="243"/>
      <c r="CI38" s="243"/>
      <c r="CJ38" s="243"/>
      <c r="CK38" s="243"/>
      <c r="CL38" s="243"/>
      <c r="CM38" s="243"/>
      <c r="CN38" s="243"/>
      <c r="CO38" s="243"/>
      <c r="CP38" s="243"/>
      <c r="CQ38" s="243"/>
      <c r="CR38" s="243"/>
      <c r="CS38" s="243"/>
      <c r="CT38" s="243"/>
      <c r="CU38" s="243"/>
      <c r="CV38" s="243"/>
      <c r="CW38" s="243"/>
      <c r="CX38" s="243"/>
      <c r="CY38" s="243"/>
      <c r="CZ38" s="243"/>
      <c r="DA38" s="243"/>
      <c r="DB38" s="243"/>
      <c r="DC38" s="243"/>
      <c r="DD38" s="243"/>
      <c r="DE38" s="243"/>
      <c r="DF38" s="243"/>
      <c r="DG38" s="243"/>
      <c r="DH38" s="243"/>
      <c r="DI38" s="243"/>
      <c r="DJ38" s="243"/>
      <c r="DK38" s="243"/>
      <c r="DL38" s="243"/>
      <c r="DM38" s="243"/>
      <c r="DN38" s="243"/>
      <c r="DO38" s="243"/>
      <c r="DP38" s="243"/>
      <c r="DQ38" s="243"/>
      <c r="DR38" s="243"/>
      <c r="DS38" s="243"/>
      <c r="DT38" s="243"/>
      <c r="DU38" s="243"/>
      <c r="DV38" s="243"/>
      <c r="DW38" s="243"/>
      <c r="DX38" s="243"/>
      <c r="DY38" s="243"/>
      <c r="DZ38" s="243"/>
      <c r="EA38" s="243"/>
      <c r="EB38" s="243"/>
      <c r="EC38" s="243"/>
      <c r="ED38" s="243"/>
      <c r="EE38" s="243"/>
      <c r="EF38" s="243"/>
      <c r="EG38" s="243"/>
      <c r="EH38" s="243"/>
      <c r="EI38" s="243"/>
      <c r="EJ38" s="243"/>
      <c r="EK38" s="243"/>
      <c r="EL38" s="243"/>
      <c r="EM38" s="243"/>
      <c r="EN38" s="243"/>
      <c r="EO38" s="243"/>
      <c r="EP38" s="243"/>
      <c r="EQ38" s="243"/>
      <c r="ER38" s="243"/>
      <c r="ES38" s="243"/>
      <c r="ET38" s="243"/>
      <c r="EU38" s="243"/>
      <c r="EV38" s="243"/>
      <c r="EW38" s="243"/>
      <c r="EX38" s="243"/>
      <c r="EY38" s="243"/>
      <c r="EZ38" s="243"/>
      <c r="FA38" s="243"/>
      <c r="FB38" s="243"/>
      <c r="FC38" s="243"/>
      <c r="FD38" s="243"/>
      <c r="FE38" s="243"/>
      <c r="FF38" s="243"/>
      <c r="FG38" s="243"/>
      <c r="FH38" s="243"/>
      <c r="FI38" s="243"/>
      <c r="FJ38" s="243"/>
      <c r="FK38" s="243"/>
      <c r="FL38" s="243"/>
      <c r="FM38" s="243"/>
      <c r="FN38" s="243"/>
      <c r="FO38" s="243"/>
      <c r="FP38" s="243"/>
      <c r="FQ38" s="243"/>
      <c r="FR38" s="243"/>
      <c r="FS38" s="243"/>
      <c r="FT38" s="243"/>
      <c r="FU38" s="243"/>
      <c r="FV38" s="243"/>
      <c r="FW38" s="243"/>
      <c r="FX38" s="243"/>
      <c r="FY38" s="243"/>
      <c r="FZ38" s="243"/>
      <c r="GA38" s="243"/>
      <c r="GB38" s="243"/>
      <c r="GC38" s="243"/>
      <c r="GD38" s="243"/>
      <c r="GE38" s="243"/>
      <c r="GF38" s="243"/>
      <c r="GG38" s="243"/>
      <c r="GH38" s="243"/>
      <c r="GI38" s="243"/>
      <c r="GJ38" s="243"/>
      <c r="GK38" s="243"/>
      <c r="GL38" s="243"/>
      <c r="GM38" s="243"/>
      <c r="GN38" s="243"/>
      <c r="GO38" s="243"/>
      <c r="GP38" s="243"/>
      <c r="GQ38" s="243"/>
      <c r="GR38" s="243"/>
      <c r="GS38" s="243"/>
      <c r="GT38" s="243"/>
      <c r="GU38" s="243"/>
      <c r="GV38" s="243"/>
      <c r="GW38" s="243"/>
      <c r="GX38" s="243"/>
      <c r="GY38" s="243"/>
      <c r="GZ38" s="243"/>
      <c r="HA38" s="243"/>
      <c r="HB38" s="243"/>
      <c r="HC38" s="243"/>
      <c r="HD38" s="243"/>
      <c r="HE38" s="243"/>
      <c r="HF38" s="243"/>
      <c r="HG38" s="243"/>
      <c r="HH38" s="243"/>
      <c r="HI38" s="243"/>
      <c r="HJ38" s="243"/>
      <c r="HK38" s="243"/>
      <c r="HL38" s="243"/>
      <c r="HM38" s="243"/>
      <c r="HN38" s="243"/>
      <c r="HO38" s="243"/>
      <c r="HP38" s="243"/>
      <c r="HQ38" s="243"/>
      <c r="HR38" s="243"/>
      <c r="HS38" s="243"/>
      <c r="HT38" s="243"/>
      <c r="HU38" s="243"/>
      <c r="HV38" s="243"/>
      <c r="HW38" s="243"/>
      <c r="HX38" s="243"/>
      <c r="HY38" s="243"/>
      <c r="HZ38" s="243"/>
      <c r="IA38" s="243"/>
      <c r="IB38" s="243"/>
      <c r="IC38" s="243"/>
      <c r="ID38" s="243"/>
      <c r="IE38" s="243"/>
      <c r="IF38" s="243"/>
      <c r="IG38" s="243"/>
      <c r="IH38" s="243"/>
      <c r="II38" s="243"/>
      <c r="IJ38" s="243"/>
      <c r="IK38" s="243"/>
      <c r="IL38" s="243"/>
      <c r="IM38" s="243"/>
      <c r="IN38" s="243"/>
      <c r="IO38" s="243"/>
      <c r="IP38" s="243"/>
      <c r="IQ38" s="243"/>
      <c r="IR38" s="243"/>
      <c r="IS38" s="243"/>
      <c r="IT38" s="243"/>
      <c r="IU38" s="243"/>
      <c r="IV38" s="243"/>
      <c r="IW38" s="243"/>
    </row>
    <row r="39" customFormat="false" ht="12.75" hidden="false" customHeight="false" outlineLevel="0" collapsed="false">
      <c r="A39" s="384" t="s">
        <v>285</v>
      </c>
      <c r="B39" s="391" t="n">
        <f aca="false">B31+B33</f>
        <v>0</v>
      </c>
      <c r="C39" s="391" t="n">
        <f aca="false">C31+C33</f>
        <v>0</v>
      </c>
      <c r="D39" s="391" t="n">
        <f aca="false">D31+D33</f>
        <v>0</v>
      </c>
      <c r="E39" s="391" t="n">
        <f aca="false">E31+E33</f>
        <v>0</v>
      </c>
      <c r="F39" s="391" t="n">
        <f aca="false">F31+F33</f>
        <v>0</v>
      </c>
      <c r="G39" s="391" t="n">
        <f aca="false">G31+G33</f>
        <v>2.27373675443232E-013</v>
      </c>
      <c r="H39" s="391" t="n">
        <f aca="false">H31+H33</f>
        <v>0</v>
      </c>
      <c r="I39" s="391" t="n">
        <f aca="false">I31+I33</f>
        <v>0</v>
      </c>
      <c r="J39" s="391" t="n">
        <f aca="false">J31+J33</f>
        <v>2.27373675443232E-013</v>
      </c>
      <c r="K39" s="391" t="n">
        <f aca="false">K31+K33</f>
        <v>0</v>
      </c>
      <c r="L39" s="391" t="n">
        <f aca="false">L31+L33</f>
        <v>0</v>
      </c>
      <c r="M39" s="391" t="n">
        <f aca="false">M31+M33</f>
        <v>0</v>
      </c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  <c r="AJ39" s="243"/>
      <c r="AK39" s="243"/>
      <c r="AL39" s="243"/>
      <c r="AM39" s="243"/>
      <c r="AN39" s="243"/>
      <c r="AO39" s="243"/>
      <c r="AP39" s="243"/>
      <c r="AQ39" s="243"/>
      <c r="AR39" s="243"/>
      <c r="AS39" s="243"/>
      <c r="AT39" s="243"/>
      <c r="AU39" s="243"/>
      <c r="AV39" s="243"/>
      <c r="AW39" s="243"/>
      <c r="AX39" s="243"/>
      <c r="AY39" s="243"/>
      <c r="AZ39" s="243"/>
      <c r="BA39" s="243"/>
      <c r="BB39" s="243"/>
      <c r="BC39" s="243"/>
      <c r="BD39" s="243"/>
      <c r="BE39" s="243"/>
      <c r="BF39" s="243"/>
      <c r="BG39" s="243"/>
      <c r="BH39" s="243"/>
      <c r="BI39" s="243"/>
      <c r="BJ39" s="243"/>
      <c r="BK39" s="243"/>
      <c r="BL39" s="243"/>
      <c r="BM39" s="243"/>
      <c r="BN39" s="243"/>
      <c r="BO39" s="243"/>
      <c r="BP39" s="243"/>
      <c r="BQ39" s="243"/>
      <c r="BR39" s="243"/>
      <c r="BS39" s="243"/>
      <c r="BT39" s="243"/>
      <c r="BU39" s="243"/>
      <c r="BV39" s="243"/>
      <c r="BW39" s="243"/>
      <c r="BX39" s="243"/>
      <c r="BY39" s="243"/>
      <c r="BZ39" s="243"/>
      <c r="CA39" s="243"/>
      <c r="CB39" s="243"/>
      <c r="CC39" s="243"/>
      <c r="CD39" s="243"/>
      <c r="CE39" s="243"/>
      <c r="CF39" s="243"/>
      <c r="CG39" s="243"/>
      <c r="CH39" s="243"/>
      <c r="CI39" s="243"/>
      <c r="CJ39" s="243"/>
      <c r="CK39" s="243"/>
      <c r="CL39" s="243"/>
      <c r="CM39" s="243"/>
      <c r="CN39" s="243"/>
      <c r="CO39" s="243"/>
      <c r="CP39" s="243"/>
      <c r="CQ39" s="243"/>
      <c r="CR39" s="243"/>
      <c r="CS39" s="243"/>
      <c r="CT39" s="243"/>
      <c r="CU39" s="243"/>
      <c r="CV39" s="243"/>
      <c r="CW39" s="243"/>
      <c r="CX39" s="243"/>
      <c r="CY39" s="243"/>
      <c r="CZ39" s="243"/>
      <c r="DA39" s="243"/>
      <c r="DB39" s="243"/>
      <c r="DC39" s="243"/>
      <c r="DD39" s="243"/>
      <c r="DE39" s="243"/>
      <c r="DF39" s="243"/>
      <c r="DG39" s="243"/>
      <c r="DH39" s="243"/>
      <c r="DI39" s="243"/>
      <c r="DJ39" s="243"/>
      <c r="DK39" s="243"/>
      <c r="DL39" s="243"/>
      <c r="DM39" s="243"/>
      <c r="DN39" s="243"/>
      <c r="DO39" s="243"/>
      <c r="DP39" s="243"/>
      <c r="DQ39" s="243"/>
      <c r="DR39" s="243"/>
      <c r="DS39" s="243"/>
      <c r="DT39" s="243"/>
      <c r="DU39" s="243"/>
      <c r="DV39" s="243"/>
      <c r="DW39" s="243"/>
      <c r="DX39" s="243"/>
      <c r="DY39" s="243"/>
      <c r="DZ39" s="243"/>
      <c r="EA39" s="243"/>
      <c r="EB39" s="243"/>
      <c r="EC39" s="243"/>
      <c r="ED39" s="243"/>
      <c r="EE39" s="243"/>
      <c r="EF39" s="243"/>
      <c r="EG39" s="243"/>
      <c r="EH39" s="243"/>
      <c r="EI39" s="243"/>
      <c r="EJ39" s="243"/>
      <c r="EK39" s="243"/>
      <c r="EL39" s="243"/>
      <c r="EM39" s="243"/>
      <c r="EN39" s="243"/>
      <c r="EO39" s="243"/>
      <c r="EP39" s="243"/>
      <c r="EQ39" s="243"/>
      <c r="ER39" s="243"/>
      <c r="ES39" s="243"/>
      <c r="ET39" s="243"/>
      <c r="EU39" s="243"/>
      <c r="EV39" s="243"/>
      <c r="EW39" s="243"/>
      <c r="EX39" s="243"/>
      <c r="EY39" s="243"/>
      <c r="EZ39" s="243"/>
      <c r="FA39" s="243"/>
      <c r="FB39" s="243"/>
      <c r="FC39" s="243"/>
      <c r="FD39" s="243"/>
      <c r="FE39" s="243"/>
      <c r="FF39" s="243"/>
      <c r="FG39" s="243"/>
      <c r="FH39" s="243"/>
      <c r="FI39" s="243"/>
      <c r="FJ39" s="243"/>
      <c r="FK39" s="243"/>
      <c r="FL39" s="243"/>
      <c r="FM39" s="243"/>
      <c r="FN39" s="243"/>
      <c r="FO39" s="243"/>
      <c r="FP39" s="243"/>
      <c r="FQ39" s="243"/>
      <c r="FR39" s="243"/>
      <c r="FS39" s="243"/>
      <c r="FT39" s="243"/>
      <c r="FU39" s="243"/>
      <c r="FV39" s="243"/>
      <c r="FW39" s="243"/>
      <c r="FX39" s="243"/>
      <c r="FY39" s="243"/>
      <c r="FZ39" s="243"/>
      <c r="GA39" s="243"/>
      <c r="GB39" s="243"/>
      <c r="GC39" s="243"/>
      <c r="GD39" s="243"/>
      <c r="GE39" s="243"/>
      <c r="GF39" s="243"/>
      <c r="GG39" s="243"/>
      <c r="GH39" s="243"/>
      <c r="GI39" s="243"/>
      <c r="GJ39" s="243"/>
      <c r="GK39" s="243"/>
      <c r="GL39" s="243"/>
      <c r="GM39" s="243"/>
      <c r="GN39" s="243"/>
      <c r="GO39" s="243"/>
      <c r="GP39" s="243"/>
      <c r="GQ39" s="243"/>
      <c r="GR39" s="243"/>
      <c r="GS39" s="243"/>
      <c r="GT39" s="243"/>
      <c r="GU39" s="243"/>
      <c r="GV39" s="243"/>
      <c r="GW39" s="243"/>
      <c r="GX39" s="243"/>
      <c r="GY39" s="243"/>
      <c r="GZ39" s="243"/>
      <c r="HA39" s="243"/>
      <c r="HB39" s="243"/>
      <c r="HC39" s="243"/>
      <c r="HD39" s="243"/>
      <c r="HE39" s="243"/>
      <c r="HF39" s="243"/>
      <c r="HG39" s="243"/>
      <c r="HH39" s="243"/>
      <c r="HI39" s="243"/>
      <c r="HJ39" s="243"/>
      <c r="HK39" s="243"/>
      <c r="HL39" s="243"/>
      <c r="HM39" s="243"/>
      <c r="HN39" s="243"/>
      <c r="HO39" s="243"/>
      <c r="HP39" s="243"/>
      <c r="HQ39" s="243"/>
      <c r="HR39" s="243"/>
      <c r="HS39" s="243"/>
      <c r="HT39" s="243"/>
      <c r="HU39" s="243"/>
      <c r="HV39" s="243"/>
      <c r="HW39" s="243"/>
      <c r="HX39" s="243"/>
      <c r="HY39" s="243"/>
      <c r="HZ39" s="243"/>
      <c r="IA39" s="243"/>
      <c r="IB39" s="243"/>
      <c r="IC39" s="243"/>
      <c r="ID39" s="243"/>
      <c r="IE39" s="243"/>
      <c r="IF39" s="243"/>
      <c r="IG39" s="243"/>
      <c r="IH39" s="243"/>
      <c r="II39" s="243"/>
      <c r="IJ39" s="243"/>
      <c r="IK39" s="243"/>
      <c r="IL39" s="243"/>
      <c r="IM39" s="243"/>
      <c r="IN39" s="243"/>
      <c r="IO39" s="243"/>
      <c r="IP39" s="243"/>
      <c r="IQ39" s="243"/>
      <c r="IR39" s="243"/>
      <c r="IS39" s="243"/>
      <c r="IT39" s="243"/>
      <c r="IU39" s="243"/>
      <c r="IV39" s="243"/>
      <c r="IW39" s="243"/>
    </row>
    <row r="40" customFormat="false" ht="12.75" hidden="false" customHeight="false" outlineLevel="0" collapsed="false">
      <c r="A40" s="384"/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  <c r="AJ40" s="243"/>
      <c r="AK40" s="243"/>
      <c r="AL40" s="243"/>
      <c r="AM40" s="243"/>
      <c r="AN40" s="243"/>
      <c r="AO40" s="243"/>
      <c r="AP40" s="243"/>
      <c r="AQ40" s="243"/>
      <c r="AR40" s="243"/>
      <c r="AS40" s="243"/>
      <c r="AT40" s="243"/>
      <c r="AU40" s="243"/>
      <c r="AV40" s="243"/>
      <c r="AW40" s="243"/>
      <c r="AX40" s="243"/>
      <c r="AY40" s="243"/>
      <c r="AZ40" s="243"/>
      <c r="BA40" s="243"/>
      <c r="BB40" s="243"/>
      <c r="BC40" s="243"/>
      <c r="BD40" s="243"/>
      <c r="BE40" s="243"/>
      <c r="BF40" s="243"/>
      <c r="BG40" s="243"/>
      <c r="BH40" s="243"/>
      <c r="BI40" s="243"/>
      <c r="BJ40" s="243"/>
      <c r="BK40" s="243"/>
      <c r="BL40" s="243"/>
      <c r="BM40" s="243"/>
      <c r="BN40" s="243"/>
      <c r="BO40" s="243"/>
      <c r="BP40" s="243"/>
      <c r="BQ40" s="243"/>
      <c r="BR40" s="243"/>
      <c r="BS40" s="243"/>
      <c r="BT40" s="243"/>
      <c r="BU40" s="243"/>
      <c r="BV40" s="243"/>
      <c r="BW40" s="243"/>
      <c r="BX40" s="243"/>
      <c r="BY40" s="243"/>
      <c r="BZ40" s="243"/>
      <c r="CA40" s="243"/>
      <c r="CB40" s="243"/>
      <c r="CC40" s="243"/>
      <c r="CD40" s="243"/>
      <c r="CE40" s="243"/>
      <c r="CF40" s="243"/>
      <c r="CG40" s="243"/>
      <c r="CH40" s="243"/>
      <c r="CI40" s="243"/>
      <c r="CJ40" s="243"/>
      <c r="CK40" s="243"/>
      <c r="CL40" s="243"/>
      <c r="CM40" s="243"/>
      <c r="CN40" s="243"/>
      <c r="CO40" s="243"/>
      <c r="CP40" s="243"/>
      <c r="CQ40" s="243"/>
      <c r="CR40" s="243"/>
      <c r="CS40" s="243"/>
      <c r="CT40" s="243"/>
      <c r="CU40" s="243"/>
      <c r="CV40" s="243"/>
      <c r="CW40" s="243"/>
      <c r="CX40" s="243"/>
      <c r="CY40" s="243"/>
      <c r="CZ40" s="243"/>
      <c r="DA40" s="243"/>
      <c r="DB40" s="243"/>
      <c r="DC40" s="243"/>
      <c r="DD40" s="243"/>
      <c r="DE40" s="243"/>
      <c r="DF40" s="243"/>
      <c r="DG40" s="243"/>
      <c r="DH40" s="243"/>
      <c r="DI40" s="243"/>
      <c r="DJ40" s="243"/>
      <c r="DK40" s="243"/>
      <c r="DL40" s="243"/>
      <c r="DM40" s="243"/>
      <c r="DN40" s="243"/>
      <c r="DO40" s="243"/>
      <c r="DP40" s="243"/>
      <c r="DQ40" s="243"/>
      <c r="DR40" s="243"/>
      <c r="DS40" s="243"/>
      <c r="DT40" s="243"/>
      <c r="DU40" s="243"/>
      <c r="DV40" s="243"/>
      <c r="DW40" s="243"/>
      <c r="DX40" s="243"/>
      <c r="DY40" s="243"/>
      <c r="DZ40" s="243"/>
      <c r="EA40" s="243"/>
      <c r="EB40" s="243"/>
      <c r="EC40" s="243"/>
      <c r="ED40" s="243"/>
      <c r="EE40" s="243"/>
      <c r="EF40" s="243"/>
      <c r="EG40" s="243"/>
      <c r="EH40" s="243"/>
      <c r="EI40" s="243"/>
      <c r="EJ40" s="243"/>
      <c r="EK40" s="243"/>
      <c r="EL40" s="243"/>
      <c r="EM40" s="243"/>
      <c r="EN40" s="243"/>
      <c r="EO40" s="243"/>
      <c r="EP40" s="243"/>
      <c r="EQ40" s="243"/>
      <c r="ER40" s="243"/>
      <c r="ES40" s="243"/>
      <c r="ET40" s="243"/>
      <c r="EU40" s="243"/>
      <c r="EV40" s="243"/>
      <c r="EW40" s="243"/>
      <c r="EX40" s="243"/>
      <c r="EY40" s="243"/>
      <c r="EZ40" s="243"/>
      <c r="FA40" s="243"/>
      <c r="FB40" s="243"/>
      <c r="FC40" s="243"/>
      <c r="FD40" s="243"/>
      <c r="FE40" s="243"/>
      <c r="FF40" s="243"/>
      <c r="FG40" s="243"/>
      <c r="FH40" s="243"/>
      <c r="FI40" s="243"/>
      <c r="FJ40" s="243"/>
      <c r="FK40" s="243"/>
      <c r="FL40" s="243"/>
      <c r="FM40" s="243"/>
      <c r="FN40" s="243"/>
      <c r="FO40" s="243"/>
      <c r="FP40" s="243"/>
      <c r="FQ40" s="243"/>
      <c r="FR40" s="243"/>
      <c r="FS40" s="243"/>
      <c r="FT40" s="243"/>
      <c r="FU40" s="243"/>
      <c r="FV40" s="243"/>
      <c r="FW40" s="243"/>
      <c r="FX40" s="243"/>
      <c r="FY40" s="243"/>
      <c r="FZ40" s="243"/>
      <c r="GA40" s="243"/>
      <c r="GB40" s="243"/>
      <c r="GC40" s="243"/>
      <c r="GD40" s="243"/>
      <c r="GE40" s="243"/>
      <c r="GF40" s="243"/>
      <c r="GG40" s="243"/>
      <c r="GH40" s="243"/>
      <c r="GI40" s="243"/>
      <c r="GJ40" s="243"/>
      <c r="GK40" s="243"/>
      <c r="GL40" s="243"/>
      <c r="GM40" s="243"/>
      <c r="GN40" s="243"/>
      <c r="GO40" s="243"/>
      <c r="GP40" s="243"/>
      <c r="GQ40" s="243"/>
      <c r="GR40" s="243"/>
      <c r="GS40" s="243"/>
      <c r="GT40" s="243"/>
      <c r="GU40" s="243"/>
      <c r="GV40" s="243"/>
      <c r="GW40" s="243"/>
      <c r="GX40" s="243"/>
      <c r="GY40" s="243"/>
      <c r="GZ40" s="243"/>
      <c r="HA40" s="243"/>
      <c r="HB40" s="243"/>
      <c r="HC40" s="243"/>
      <c r="HD40" s="243"/>
      <c r="HE40" s="243"/>
      <c r="HF40" s="243"/>
      <c r="HG40" s="243"/>
      <c r="HH40" s="243"/>
      <c r="HI40" s="243"/>
      <c r="HJ40" s="243"/>
      <c r="HK40" s="243"/>
      <c r="HL40" s="243"/>
      <c r="HM40" s="243"/>
      <c r="HN40" s="243"/>
      <c r="HO40" s="243"/>
      <c r="HP40" s="243"/>
      <c r="HQ40" s="243"/>
      <c r="HR40" s="243"/>
      <c r="HS40" s="243"/>
      <c r="HT40" s="243"/>
      <c r="HU40" s="243"/>
      <c r="HV40" s="243"/>
      <c r="HW40" s="243"/>
      <c r="HX40" s="243"/>
      <c r="HY40" s="243"/>
      <c r="HZ40" s="243"/>
      <c r="IA40" s="243"/>
      <c r="IB40" s="243"/>
      <c r="IC40" s="243"/>
      <c r="ID40" s="243"/>
      <c r="IE40" s="243"/>
      <c r="IF40" s="243"/>
      <c r="IG40" s="243"/>
      <c r="IH40" s="243"/>
      <c r="II40" s="243"/>
      <c r="IJ40" s="243"/>
      <c r="IK40" s="243"/>
      <c r="IL40" s="243"/>
      <c r="IM40" s="243"/>
      <c r="IN40" s="243"/>
      <c r="IO40" s="243"/>
      <c r="IP40" s="243"/>
      <c r="IQ40" s="243"/>
      <c r="IR40" s="243"/>
      <c r="IS40" s="243"/>
      <c r="IT40" s="243"/>
      <c r="IU40" s="243"/>
      <c r="IV40" s="243"/>
      <c r="IW40" s="243"/>
    </row>
    <row r="41" customFormat="false" ht="12.75" hidden="false" customHeight="false" outlineLevel="0" collapsed="false">
      <c r="A41" s="384"/>
      <c r="B41" s="243"/>
      <c r="C41" s="243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  <c r="AJ41" s="243"/>
      <c r="AK41" s="243"/>
      <c r="AL41" s="243"/>
      <c r="AM41" s="243"/>
      <c r="AN41" s="243"/>
      <c r="AO41" s="243"/>
      <c r="AP41" s="243"/>
      <c r="AQ41" s="243"/>
      <c r="AR41" s="243"/>
      <c r="AS41" s="243"/>
      <c r="AT41" s="243"/>
      <c r="AU41" s="243"/>
      <c r="AV41" s="243"/>
      <c r="AW41" s="243"/>
      <c r="AX41" s="243"/>
      <c r="AY41" s="243"/>
      <c r="AZ41" s="243"/>
      <c r="BA41" s="243"/>
      <c r="BB41" s="243"/>
      <c r="BC41" s="243"/>
      <c r="BD41" s="243"/>
      <c r="BE41" s="243"/>
      <c r="BF41" s="243"/>
      <c r="BG41" s="243"/>
      <c r="BH41" s="243"/>
      <c r="BI41" s="243"/>
      <c r="BJ41" s="243"/>
      <c r="BK41" s="243"/>
      <c r="BL41" s="243"/>
      <c r="BM41" s="243"/>
      <c r="BN41" s="243"/>
      <c r="BO41" s="243"/>
      <c r="BP41" s="243"/>
      <c r="BQ41" s="243"/>
      <c r="BR41" s="243"/>
      <c r="BS41" s="243"/>
      <c r="BT41" s="243"/>
      <c r="BU41" s="243"/>
      <c r="BV41" s="243"/>
      <c r="BW41" s="243"/>
      <c r="BX41" s="243"/>
      <c r="BY41" s="243"/>
      <c r="BZ41" s="243"/>
      <c r="CA41" s="243"/>
      <c r="CB41" s="243"/>
      <c r="CC41" s="243"/>
      <c r="CD41" s="243"/>
      <c r="CE41" s="243"/>
      <c r="CF41" s="243"/>
      <c r="CG41" s="243"/>
      <c r="CH41" s="243"/>
      <c r="CI41" s="243"/>
      <c r="CJ41" s="243"/>
      <c r="CK41" s="243"/>
      <c r="CL41" s="243"/>
      <c r="CM41" s="243"/>
      <c r="CN41" s="243"/>
      <c r="CO41" s="243"/>
      <c r="CP41" s="243"/>
      <c r="CQ41" s="243"/>
      <c r="CR41" s="243"/>
      <c r="CS41" s="243"/>
      <c r="CT41" s="243"/>
      <c r="CU41" s="243"/>
      <c r="CV41" s="243"/>
      <c r="CW41" s="243"/>
      <c r="CX41" s="243"/>
      <c r="CY41" s="243"/>
      <c r="CZ41" s="243"/>
      <c r="DA41" s="243"/>
      <c r="DB41" s="243"/>
      <c r="DC41" s="243"/>
      <c r="DD41" s="243"/>
      <c r="DE41" s="243"/>
      <c r="DF41" s="243"/>
      <c r="DG41" s="243"/>
      <c r="DH41" s="243"/>
      <c r="DI41" s="243"/>
      <c r="DJ41" s="243"/>
      <c r="DK41" s="243"/>
      <c r="DL41" s="243"/>
      <c r="DM41" s="243"/>
      <c r="DN41" s="243"/>
      <c r="DO41" s="243"/>
      <c r="DP41" s="243"/>
      <c r="DQ41" s="243"/>
      <c r="DR41" s="243"/>
      <c r="DS41" s="243"/>
      <c r="DT41" s="243"/>
      <c r="DU41" s="243"/>
      <c r="DV41" s="243"/>
      <c r="DW41" s="243"/>
      <c r="DX41" s="243"/>
      <c r="DY41" s="243"/>
      <c r="DZ41" s="243"/>
      <c r="EA41" s="243"/>
      <c r="EB41" s="243"/>
      <c r="EC41" s="243"/>
      <c r="ED41" s="243"/>
      <c r="EE41" s="243"/>
      <c r="EF41" s="243"/>
      <c r="EG41" s="243"/>
      <c r="EH41" s="243"/>
      <c r="EI41" s="243"/>
      <c r="EJ41" s="243"/>
      <c r="EK41" s="243"/>
      <c r="EL41" s="243"/>
      <c r="EM41" s="243"/>
      <c r="EN41" s="243"/>
      <c r="EO41" s="243"/>
      <c r="EP41" s="243"/>
      <c r="EQ41" s="243"/>
      <c r="ER41" s="243"/>
      <c r="ES41" s="243"/>
      <c r="ET41" s="243"/>
      <c r="EU41" s="243"/>
      <c r="EV41" s="243"/>
      <c r="EW41" s="243"/>
      <c r="EX41" s="243"/>
      <c r="EY41" s="243"/>
      <c r="EZ41" s="243"/>
      <c r="FA41" s="243"/>
      <c r="FB41" s="243"/>
      <c r="FC41" s="243"/>
      <c r="FD41" s="243"/>
      <c r="FE41" s="243"/>
      <c r="FF41" s="243"/>
      <c r="FG41" s="243"/>
      <c r="FH41" s="243"/>
      <c r="FI41" s="243"/>
      <c r="FJ41" s="243"/>
      <c r="FK41" s="243"/>
      <c r="FL41" s="243"/>
      <c r="FM41" s="243"/>
      <c r="FN41" s="243"/>
      <c r="FO41" s="243"/>
      <c r="FP41" s="243"/>
      <c r="FQ41" s="243"/>
      <c r="FR41" s="243"/>
      <c r="FS41" s="243"/>
      <c r="FT41" s="243"/>
      <c r="FU41" s="243"/>
      <c r="FV41" s="243"/>
      <c r="FW41" s="243"/>
      <c r="FX41" s="243"/>
      <c r="FY41" s="243"/>
      <c r="FZ41" s="243"/>
      <c r="GA41" s="243"/>
      <c r="GB41" s="243"/>
      <c r="GC41" s="243"/>
      <c r="GD41" s="243"/>
      <c r="GE41" s="243"/>
      <c r="GF41" s="243"/>
      <c r="GG41" s="243"/>
      <c r="GH41" s="243"/>
      <c r="GI41" s="243"/>
      <c r="GJ41" s="243"/>
      <c r="GK41" s="243"/>
      <c r="GL41" s="243"/>
      <c r="GM41" s="243"/>
      <c r="GN41" s="243"/>
      <c r="GO41" s="243"/>
      <c r="GP41" s="243"/>
      <c r="GQ41" s="243"/>
      <c r="GR41" s="243"/>
      <c r="GS41" s="243"/>
      <c r="GT41" s="243"/>
      <c r="GU41" s="243"/>
      <c r="GV41" s="243"/>
      <c r="GW41" s="243"/>
      <c r="GX41" s="243"/>
      <c r="GY41" s="243"/>
      <c r="GZ41" s="243"/>
      <c r="HA41" s="243"/>
      <c r="HB41" s="243"/>
      <c r="HC41" s="243"/>
      <c r="HD41" s="243"/>
      <c r="HE41" s="243"/>
      <c r="HF41" s="243"/>
      <c r="HG41" s="243"/>
      <c r="HH41" s="243"/>
      <c r="HI41" s="243"/>
      <c r="HJ41" s="243"/>
      <c r="HK41" s="243"/>
      <c r="HL41" s="243"/>
      <c r="HM41" s="243"/>
      <c r="HN41" s="243"/>
      <c r="HO41" s="243"/>
      <c r="HP41" s="243"/>
      <c r="HQ41" s="243"/>
      <c r="HR41" s="243"/>
      <c r="HS41" s="243"/>
      <c r="HT41" s="243"/>
      <c r="HU41" s="243"/>
      <c r="HV41" s="243"/>
      <c r="HW41" s="243"/>
      <c r="HX41" s="243"/>
      <c r="HY41" s="243"/>
      <c r="HZ41" s="243"/>
      <c r="IA41" s="243"/>
      <c r="IB41" s="243"/>
      <c r="IC41" s="243"/>
      <c r="ID41" s="243"/>
      <c r="IE41" s="243"/>
      <c r="IF41" s="243"/>
      <c r="IG41" s="243"/>
      <c r="IH41" s="243"/>
      <c r="II41" s="243"/>
      <c r="IJ41" s="243"/>
      <c r="IK41" s="243"/>
      <c r="IL41" s="243"/>
      <c r="IM41" s="243"/>
      <c r="IN41" s="243"/>
      <c r="IO41" s="243"/>
      <c r="IP41" s="243"/>
      <c r="IQ41" s="243"/>
      <c r="IR41" s="243"/>
      <c r="IS41" s="243"/>
      <c r="IT41" s="243"/>
      <c r="IU41" s="243"/>
      <c r="IV41" s="243"/>
      <c r="IW41" s="243"/>
    </row>
    <row r="42" customFormat="false" ht="12.75" hidden="false" customHeight="false" outlineLevel="0" collapsed="false">
      <c r="A42" s="388" t="s">
        <v>286</v>
      </c>
      <c r="B42" s="386" t="n">
        <v>0</v>
      </c>
      <c r="C42" s="386" t="n">
        <v>0</v>
      </c>
      <c r="D42" s="386" t="n">
        <v>0</v>
      </c>
      <c r="E42" s="386" t="n">
        <v>0</v>
      </c>
      <c r="F42" s="386" t="n">
        <v>0</v>
      </c>
      <c r="G42" s="386" t="n">
        <v>0</v>
      </c>
      <c r="H42" s="386" t="n">
        <v>0</v>
      </c>
      <c r="I42" s="386" t="n">
        <v>0</v>
      </c>
      <c r="J42" s="386" t="n">
        <v>0</v>
      </c>
      <c r="K42" s="386" t="n">
        <v>0</v>
      </c>
      <c r="L42" s="386" t="n">
        <v>0</v>
      </c>
      <c r="M42" s="386" t="n">
        <v>0</v>
      </c>
      <c r="N42" s="386" t="n">
        <v>0</v>
      </c>
      <c r="O42" s="386" t="n">
        <v>0</v>
      </c>
      <c r="P42" s="386" t="n">
        <v>0</v>
      </c>
      <c r="Q42" s="386" t="n">
        <v>0</v>
      </c>
      <c r="R42" s="386" t="n">
        <v>0</v>
      </c>
      <c r="S42" s="386" t="n">
        <v>0</v>
      </c>
      <c r="T42" s="386" t="n">
        <v>0</v>
      </c>
      <c r="U42" s="386" t="n">
        <v>0</v>
      </c>
      <c r="V42" s="386" t="n">
        <v>0</v>
      </c>
      <c r="W42" s="386" t="n">
        <v>0</v>
      </c>
      <c r="X42" s="386" t="n">
        <v>0</v>
      </c>
      <c r="Y42" s="386" t="n">
        <v>0</v>
      </c>
      <c r="Z42" s="386" t="n">
        <v>0</v>
      </c>
      <c r="AA42" s="386" t="n">
        <v>0</v>
      </c>
      <c r="AB42" s="386" t="n">
        <v>0</v>
      </c>
      <c r="AC42" s="386" t="n">
        <v>0</v>
      </c>
      <c r="AD42" s="386" t="n">
        <v>0</v>
      </c>
      <c r="AE42" s="386" t="n">
        <v>0</v>
      </c>
      <c r="AF42" s="386" t="n">
        <v>0</v>
      </c>
      <c r="AG42" s="386" t="n">
        <v>0</v>
      </c>
      <c r="AH42" s="386" t="n">
        <v>0</v>
      </c>
      <c r="AI42" s="386" t="n">
        <v>0</v>
      </c>
      <c r="AJ42" s="386" t="n">
        <v>0</v>
      </c>
      <c r="AK42" s="386" t="n">
        <v>0</v>
      </c>
      <c r="AL42" s="386" t="n">
        <v>0</v>
      </c>
      <c r="AM42" s="386" t="n">
        <v>0</v>
      </c>
      <c r="AN42" s="386" t="n">
        <v>0</v>
      </c>
      <c r="AO42" s="386" t="n">
        <v>0</v>
      </c>
      <c r="AP42" s="386" t="n">
        <v>0</v>
      </c>
      <c r="AQ42" s="386" t="n">
        <v>0</v>
      </c>
      <c r="AR42" s="386" t="n">
        <v>0</v>
      </c>
      <c r="AS42" s="386" t="n">
        <v>0</v>
      </c>
      <c r="AT42" s="386" t="n">
        <v>0</v>
      </c>
      <c r="AU42" s="386" t="n">
        <v>0</v>
      </c>
      <c r="AV42" s="386" t="n">
        <v>0</v>
      </c>
      <c r="AW42" s="386" t="n">
        <v>0</v>
      </c>
      <c r="AX42" s="386" t="n">
        <v>0</v>
      </c>
      <c r="AY42" s="386" t="n">
        <v>0</v>
      </c>
      <c r="AZ42" s="386" t="n">
        <v>0</v>
      </c>
      <c r="BA42" s="386" t="n">
        <v>0</v>
      </c>
      <c r="BB42" s="386" t="n">
        <v>0</v>
      </c>
      <c r="BC42" s="386" t="n">
        <v>0</v>
      </c>
      <c r="BD42" s="386" t="n">
        <v>0</v>
      </c>
      <c r="BE42" s="386" t="n">
        <v>0</v>
      </c>
      <c r="BF42" s="386" t="n">
        <v>0</v>
      </c>
      <c r="BG42" s="386" t="n">
        <v>0</v>
      </c>
      <c r="BH42" s="386" t="n">
        <v>0</v>
      </c>
      <c r="BI42" s="386" t="n">
        <v>0</v>
      </c>
      <c r="BJ42" s="386" t="n">
        <v>0</v>
      </c>
      <c r="BK42" s="386" t="n">
        <v>0</v>
      </c>
      <c r="BL42" s="386" t="n">
        <v>0</v>
      </c>
      <c r="BM42" s="386" t="n">
        <v>0</v>
      </c>
      <c r="BN42" s="386" t="n">
        <v>0</v>
      </c>
      <c r="BO42" s="386" t="n">
        <v>0</v>
      </c>
      <c r="BP42" s="386" t="n">
        <v>0</v>
      </c>
      <c r="BQ42" s="386" t="n">
        <v>0</v>
      </c>
      <c r="BR42" s="386" t="n">
        <v>0</v>
      </c>
      <c r="BS42" s="386" t="n">
        <v>0</v>
      </c>
      <c r="BT42" s="386" t="n">
        <v>0</v>
      </c>
      <c r="BU42" s="386" t="n">
        <v>0</v>
      </c>
      <c r="BV42" s="386" t="n">
        <v>0</v>
      </c>
      <c r="BW42" s="386" t="n">
        <v>0</v>
      </c>
      <c r="BX42" s="386" t="n">
        <v>0</v>
      </c>
      <c r="BY42" s="386" t="n">
        <v>0</v>
      </c>
      <c r="BZ42" s="386" t="n">
        <v>0</v>
      </c>
      <c r="CA42" s="386" t="n">
        <v>0</v>
      </c>
      <c r="CB42" s="386" t="n">
        <v>0</v>
      </c>
      <c r="CC42" s="386" t="n">
        <v>0</v>
      </c>
      <c r="CD42" s="386" t="n">
        <v>0</v>
      </c>
      <c r="CE42" s="386" t="n">
        <v>0</v>
      </c>
      <c r="CF42" s="386" t="n">
        <v>0</v>
      </c>
      <c r="CG42" s="386" t="n">
        <v>0</v>
      </c>
      <c r="CH42" s="386" t="n">
        <v>0</v>
      </c>
      <c r="CI42" s="386" t="n">
        <v>0</v>
      </c>
      <c r="CJ42" s="386" t="n">
        <v>0</v>
      </c>
      <c r="CK42" s="386" t="n">
        <v>0</v>
      </c>
      <c r="CL42" s="386" t="n">
        <v>0</v>
      </c>
      <c r="CM42" s="386" t="n">
        <v>0</v>
      </c>
      <c r="CN42" s="386" t="n">
        <v>0</v>
      </c>
      <c r="CO42" s="386" t="n">
        <v>0</v>
      </c>
      <c r="CP42" s="386" t="n">
        <v>0</v>
      </c>
      <c r="CQ42" s="386" t="n">
        <v>0</v>
      </c>
      <c r="CR42" s="386" t="n">
        <v>0</v>
      </c>
      <c r="CS42" s="386" t="n">
        <v>0</v>
      </c>
      <c r="CT42" s="386" t="n">
        <v>0</v>
      </c>
      <c r="CU42" s="386" t="n">
        <v>0</v>
      </c>
      <c r="CV42" s="386" t="n">
        <v>0</v>
      </c>
      <c r="CW42" s="386" t="n">
        <v>0</v>
      </c>
      <c r="CX42" s="386" t="n">
        <v>0</v>
      </c>
      <c r="CY42" s="386" t="n">
        <v>0</v>
      </c>
      <c r="CZ42" s="386" t="n">
        <v>0</v>
      </c>
      <c r="DA42" s="386" t="n">
        <v>0</v>
      </c>
      <c r="DB42" s="386" t="n">
        <v>0</v>
      </c>
      <c r="DC42" s="386" t="n">
        <v>0</v>
      </c>
      <c r="DD42" s="386" t="n">
        <v>0</v>
      </c>
      <c r="DE42" s="386" t="n">
        <v>0</v>
      </c>
      <c r="DF42" s="386" t="n">
        <v>0</v>
      </c>
      <c r="DG42" s="386" t="n">
        <v>0</v>
      </c>
      <c r="DH42" s="386" t="n">
        <v>0</v>
      </c>
      <c r="DI42" s="386" t="n">
        <v>0</v>
      </c>
      <c r="DJ42" s="386" t="n">
        <v>0</v>
      </c>
      <c r="DK42" s="386" t="n">
        <v>0</v>
      </c>
      <c r="DL42" s="386" t="n">
        <v>0</v>
      </c>
      <c r="DM42" s="386" t="n">
        <v>0</v>
      </c>
      <c r="DN42" s="386" t="n">
        <v>0</v>
      </c>
      <c r="DO42" s="386" t="n">
        <v>0</v>
      </c>
      <c r="DP42" s="386" t="n">
        <v>0</v>
      </c>
      <c r="DQ42" s="386" t="n">
        <v>0</v>
      </c>
      <c r="DR42" s="386" t="n">
        <v>0</v>
      </c>
      <c r="DS42" s="386" t="n">
        <v>0</v>
      </c>
      <c r="DT42" s="386" t="n">
        <v>0</v>
      </c>
      <c r="DU42" s="386" t="n">
        <v>0</v>
      </c>
      <c r="DV42" s="386" t="n">
        <v>0</v>
      </c>
      <c r="DW42" s="386" t="n">
        <v>0</v>
      </c>
      <c r="DX42" s="386" t="n">
        <v>0</v>
      </c>
      <c r="DY42" s="386" t="n">
        <v>0</v>
      </c>
      <c r="DZ42" s="386" t="n">
        <v>0</v>
      </c>
      <c r="EA42" s="386" t="n">
        <v>0</v>
      </c>
      <c r="EB42" s="386" t="n">
        <v>0</v>
      </c>
      <c r="EC42" s="386" t="n">
        <v>0</v>
      </c>
      <c r="ED42" s="386" t="n">
        <v>0</v>
      </c>
      <c r="EE42" s="386" t="n">
        <v>0</v>
      </c>
      <c r="EF42" s="386" t="n">
        <v>0</v>
      </c>
      <c r="EG42" s="386" t="n">
        <v>0</v>
      </c>
      <c r="EH42" s="386" t="n">
        <v>0</v>
      </c>
      <c r="EI42" s="386" t="n">
        <v>0</v>
      </c>
      <c r="EJ42" s="386" t="n">
        <v>0</v>
      </c>
      <c r="EK42" s="386" t="n">
        <v>0</v>
      </c>
      <c r="EL42" s="386" t="n">
        <v>0</v>
      </c>
      <c r="EM42" s="386" t="n">
        <v>0</v>
      </c>
      <c r="EN42" s="386" t="n">
        <v>0</v>
      </c>
      <c r="EO42" s="386" t="n">
        <v>0</v>
      </c>
      <c r="EP42" s="386" t="n">
        <v>0</v>
      </c>
      <c r="EQ42" s="386" t="n">
        <v>0</v>
      </c>
      <c r="ER42" s="386" t="n">
        <v>0</v>
      </c>
      <c r="ES42" s="386" t="n">
        <v>0</v>
      </c>
      <c r="ET42" s="386" t="n">
        <v>0</v>
      </c>
      <c r="EU42" s="386" t="n">
        <v>0</v>
      </c>
      <c r="EV42" s="386" t="n">
        <v>0</v>
      </c>
      <c r="EW42" s="386" t="n">
        <v>0</v>
      </c>
      <c r="EX42" s="386" t="n">
        <v>0</v>
      </c>
      <c r="EY42" s="386" t="n">
        <v>0</v>
      </c>
      <c r="EZ42" s="386" t="n">
        <v>0</v>
      </c>
      <c r="FA42" s="386" t="n">
        <v>0</v>
      </c>
      <c r="FB42" s="386" t="n">
        <v>0</v>
      </c>
      <c r="FC42" s="386" t="n">
        <v>0</v>
      </c>
      <c r="FD42" s="386" t="n">
        <v>0</v>
      </c>
      <c r="FE42" s="386" t="n">
        <v>0</v>
      </c>
      <c r="FF42" s="386" t="n">
        <v>0</v>
      </c>
      <c r="FG42" s="386" t="n">
        <v>0</v>
      </c>
      <c r="FH42" s="386" t="n">
        <v>0</v>
      </c>
      <c r="FI42" s="386" t="n">
        <v>0</v>
      </c>
      <c r="FJ42" s="386" t="n">
        <v>0</v>
      </c>
      <c r="FK42" s="386" t="n">
        <v>0</v>
      </c>
      <c r="FL42" s="386" t="n">
        <v>0</v>
      </c>
      <c r="FM42" s="386" t="n">
        <v>0</v>
      </c>
      <c r="FN42" s="386" t="n">
        <v>0</v>
      </c>
      <c r="FO42" s="386" t="n">
        <v>0</v>
      </c>
      <c r="FP42" s="386" t="n">
        <v>0</v>
      </c>
      <c r="FQ42" s="386" t="n">
        <v>0</v>
      </c>
      <c r="FR42" s="386" t="n">
        <v>0</v>
      </c>
      <c r="FS42" s="386" t="n">
        <v>0</v>
      </c>
      <c r="FT42" s="386" t="n">
        <v>0</v>
      </c>
      <c r="FU42" s="386" t="n">
        <v>0</v>
      </c>
      <c r="FV42" s="386" t="n">
        <v>0</v>
      </c>
      <c r="FW42" s="386" t="n">
        <v>0</v>
      </c>
      <c r="FX42" s="386" t="n">
        <v>0</v>
      </c>
      <c r="FY42" s="386" t="n">
        <v>0</v>
      </c>
      <c r="FZ42" s="386" t="n">
        <v>0</v>
      </c>
      <c r="GA42" s="386" t="n">
        <v>0</v>
      </c>
      <c r="GB42" s="386" t="n">
        <v>0</v>
      </c>
      <c r="GC42" s="386" t="n">
        <v>0</v>
      </c>
      <c r="GD42" s="386" t="n">
        <v>0</v>
      </c>
      <c r="GE42" s="386" t="n">
        <v>0</v>
      </c>
      <c r="GF42" s="386" t="n">
        <v>0</v>
      </c>
      <c r="GG42" s="386" t="n">
        <v>0</v>
      </c>
      <c r="GH42" s="386" t="n">
        <v>0</v>
      </c>
      <c r="GI42" s="386" t="n">
        <v>0</v>
      </c>
      <c r="GJ42" s="386" t="n">
        <v>0</v>
      </c>
      <c r="GK42" s="386" t="n">
        <v>0</v>
      </c>
      <c r="GL42" s="386" t="n">
        <v>0</v>
      </c>
      <c r="GM42" s="386" t="n">
        <v>0</v>
      </c>
      <c r="GN42" s="386" t="n">
        <v>0</v>
      </c>
      <c r="GO42" s="386" t="n">
        <v>0</v>
      </c>
      <c r="GP42" s="386" t="n">
        <v>0</v>
      </c>
      <c r="GQ42" s="386" t="n">
        <v>0</v>
      </c>
      <c r="GR42" s="386" t="n">
        <v>0</v>
      </c>
      <c r="GS42" s="386" t="n">
        <v>0</v>
      </c>
      <c r="GT42" s="386" t="n">
        <v>0</v>
      </c>
      <c r="GU42" s="386" t="n">
        <v>0</v>
      </c>
      <c r="GV42" s="386" t="n">
        <v>0</v>
      </c>
      <c r="GW42" s="386" t="n">
        <v>0</v>
      </c>
      <c r="GX42" s="386" t="n">
        <v>0</v>
      </c>
      <c r="GY42" s="386" t="n">
        <v>0</v>
      </c>
      <c r="GZ42" s="386" t="n">
        <v>0</v>
      </c>
      <c r="HA42" s="386" t="n">
        <v>0</v>
      </c>
      <c r="HB42" s="386" t="n">
        <v>0</v>
      </c>
      <c r="HC42" s="386" t="n">
        <v>0</v>
      </c>
      <c r="HD42" s="386" t="n">
        <v>0</v>
      </c>
      <c r="HE42" s="386" t="n">
        <v>0</v>
      </c>
      <c r="HF42" s="386" t="n">
        <v>0</v>
      </c>
      <c r="HG42" s="386" t="n">
        <v>0</v>
      </c>
      <c r="HH42" s="386" t="n">
        <v>0</v>
      </c>
      <c r="HI42" s="386" t="n">
        <v>0</v>
      </c>
      <c r="HJ42" s="386" t="n">
        <v>0</v>
      </c>
      <c r="HK42" s="386" t="n">
        <v>0</v>
      </c>
      <c r="HL42" s="386" t="n">
        <v>0</v>
      </c>
      <c r="HM42" s="386" t="n">
        <v>0</v>
      </c>
      <c r="HN42" s="386" t="n">
        <v>0</v>
      </c>
      <c r="HO42" s="386" t="n">
        <v>0</v>
      </c>
      <c r="HP42" s="386" t="n">
        <v>0</v>
      </c>
      <c r="HQ42" s="386" t="n">
        <v>0</v>
      </c>
      <c r="HR42" s="386" t="n">
        <v>0</v>
      </c>
      <c r="HS42" s="386" t="n">
        <v>0</v>
      </c>
      <c r="HT42" s="386" t="n">
        <v>0</v>
      </c>
      <c r="HU42" s="386" t="n">
        <v>0</v>
      </c>
      <c r="HV42" s="386" t="n">
        <v>0</v>
      </c>
      <c r="HW42" s="386" t="n">
        <v>0</v>
      </c>
      <c r="HX42" s="386" t="n">
        <v>0</v>
      </c>
      <c r="HY42" s="386" t="n">
        <v>0</v>
      </c>
      <c r="HZ42" s="386" t="n">
        <v>0</v>
      </c>
      <c r="IA42" s="386" t="n">
        <v>0</v>
      </c>
      <c r="IB42" s="386" t="n">
        <v>0</v>
      </c>
      <c r="IC42" s="386" t="n">
        <v>0</v>
      </c>
      <c r="ID42" s="386" t="n">
        <v>0</v>
      </c>
      <c r="IE42" s="386" t="n">
        <v>0</v>
      </c>
      <c r="IF42" s="386" t="n">
        <v>0</v>
      </c>
      <c r="IG42" s="386" t="n">
        <v>0</v>
      </c>
      <c r="IH42" s="386" t="n">
        <v>0</v>
      </c>
      <c r="II42" s="386" t="n">
        <v>0</v>
      </c>
      <c r="IJ42" s="386" t="n">
        <v>0</v>
      </c>
      <c r="IK42" s="386" t="n">
        <v>0</v>
      </c>
      <c r="IL42" s="386" t="n">
        <v>0</v>
      </c>
      <c r="IM42" s="386" t="n">
        <v>0</v>
      </c>
      <c r="IN42" s="386" t="n">
        <v>0</v>
      </c>
      <c r="IO42" s="386" t="n">
        <v>0</v>
      </c>
      <c r="IP42" s="386" t="n">
        <v>0</v>
      </c>
      <c r="IQ42" s="386" t="n">
        <v>0</v>
      </c>
      <c r="IR42" s="386" t="n">
        <v>0</v>
      </c>
      <c r="IS42" s="386" t="n">
        <v>0</v>
      </c>
      <c r="IT42" s="386" t="n">
        <v>0</v>
      </c>
      <c r="IU42" s="386" t="n">
        <v>0</v>
      </c>
      <c r="IV42" s="386" t="n">
        <v>0</v>
      </c>
      <c r="IW42" s="386"/>
    </row>
    <row r="43" customFormat="false" ht="12.75" hidden="false" customHeight="false" outlineLevel="0" collapsed="false">
      <c r="A43" s="388" t="s">
        <v>287</v>
      </c>
      <c r="B43" s="386" t="n">
        <v>0</v>
      </c>
      <c r="C43" s="386" t="n">
        <v>0</v>
      </c>
      <c r="D43" s="386" t="n">
        <v>0</v>
      </c>
      <c r="E43" s="386" t="n">
        <v>0</v>
      </c>
      <c r="F43" s="386" t="n">
        <v>0</v>
      </c>
      <c r="G43" s="386" t="n">
        <v>0</v>
      </c>
      <c r="H43" s="386" t="n">
        <v>0</v>
      </c>
      <c r="I43" s="386" t="n">
        <v>0</v>
      </c>
      <c r="J43" s="386" t="n">
        <v>0</v>
      </c>
      <c r="K43" s="386" t="n">
        <v>0</v>
      </c>
      <c r="L43" s="386" t="n">
        <v>0</v>
      </c>
      <c r="M43" s="386" t="n">
        <v>0</v>
      </c>
      <c r="N43" s="386" t="n">
        <v>0</v>
      </c>
      <c r="O43" s="386" t="n">
        <v>0</v>
      </c>
      <c r="P43" s="386" t="n">
        <v>0</v>
      </c>
      <c r="Q43" s="386" t="n">
        <v>0</v>
      </c>
      <c r="R43" s="386" t="n">
        <v>0</v>
      </c>
      <c r="S43" s="386" t="n">
        <v>0</v>
      </c>
      <c r="T43" s="386" t="n">
        <v>0</v>
      </c>
      <c r="U43" s="386" t="n">
        <v>0</v>
      </c>
      <c r="V43" s="386" t="n">
        <v>0</v>
      </c>
      <c r="W43" s="386" t="n">
        <v>0</v>
      </c>
      <c r="X43" s="386" t="n">
        <v>0</v>
      </c>
      <c r="Y43" s="386" t="n">
        <v>0</v>
      </c>
      <c r="Z43" s="386" t="n">
        <v>0</v>
      </c>
      <c r="AA43" s="386" t="n">
        <v>0</v>
      </c>
      <c r="AB43" s="386" t="n">
        <v>0</v>
      </c>
      <c r="AC43" s="386" t="n">
        <v>0</v>
      </c>
      <c r="AD43" s="386" t="n">
        <v>0</v>
      </c>
      <c r="AE43" s="386" t="n">
        <v>0</v>
      </c>
      <c r="AF43" s="386" t="n">
        <v>0</v>
      </c>
      <c r="AG43" s="386" t="n">
        <v>0</v>
      </c>
      <c r="AH43" s="386" t="n">
        <v>0</v>
      </c>
      <c r="AI43" s="386" t="n">
        <v>0</v>
      </c>
      <c r="AJ43" s="386" t="n">
        <v>0</v>
      </c>
      <c r="AK43" s="386" t="n">
        <v>0</v>
      </c>
      <c r="AL43" s="386" t="n">
        <v>0</v>
      </c>
      <c r="AM43" s="386" t="n">
        <v>0</v>
      </c>
      <c r="AN43" s="386" t="n">
        <v>0</v>
      </c>
      <c r="AO43" s="386" t="n">
        <v>0</v>
      </c>
      <c r="AP43" s="386" t="n">
        <v>0</v>
      </c>
      <c r="AQ43" s="386" t="n">
        <v>0</v>
      </c>
      <c r="AR43" s="386" t="n">
        <v>0</v>
      </c>
      <c r="AS43" s="386" t="n">
        <v>0</v>
      </c>
      <c r="AT43" s="386" t="n">
        <v>0</v>
      </c>
      <c r="AU43" s="386" t="n">
        <v>0</v>
      </c>
      <c r="AV43" s="386" t="n">
        <v>0</v>
      </c>
      <c r="AW43" s="386" t="n">
        <v>0</v>
      </c>
      <c r="AX43" s="386" t="n">
        <v>0</v>
      </c>
      <c r="AY43" s="386" t="n">
        <v>0</v>
      </c>
      <c r="AZ43" s="386" t="n">
        <v>0</v>
      </c>
      <c r="BA43" s="386" t="n">
        <v>0</v>
      </c>
      <c r="BB43" s="386" t="n">
        <v>0</v>
      </c>
      <c r="BC43" s="386" t="n">
        <v>0</v>
      </c>
      <c r="BD43" s="386" t="n">
        <v>0</v>
      </c>
      <c r="BE43" s="386" t="n">
        <v>0</v>
      </c>
      <c r="BF43" s="386" t="n">
        <v>0</v>
      </c>
      <c r="BG43" s="386" t="n">
        <v>0</v>
      </c>
      <c r="BH43" s="386" t="n">
        <v>0</v>
      </c>
      <c r="BI43" s="386" t="n">
        <v>0</v>
      </c>
      <c r="BJ43" s="386" t="n">
        <v>0</v>
      </c>
      <c r="BK43" s="386" t="n">
        <v>0</v>
      </c>
      <c r="BL43" s="386" t="n">
        <v>0</v>
      </c>
      <c r="BM43" s="386" t="n">
        <v>0</v>
      </c>
      <c r="BN43" s="386" t="n">
        <v>0</v>
      </c>
      <c r="BO43" s="386" t="n">
        <v>0</v>
      </c>
      <c r="BP43" s="386" t="n">
        <v>0</v>
      </c>
      <c r="BQ43" s="386" t="n">
        <v>0</v>
      </c>
      <c r="BR43" s="386" t="n">
        <v>0</v>
      </c>
      <c r="BS43" s="386" t="n">
        <v>0</v>
      </c>
      <c r="BT43" s="386" t="n">
        <v>0</v>
      </c>
      <c r="BU43" s="386" t="n">
        <v>0</v>
      </c>
      <c r="BV43" s="386" t="n">
        <v>0</v>
      </c>
      <c r="BW43" s="386" t="n">
        <v>0</v>
      </c>
      <c r="BX43" s="386" t="n">
        <v>0</v>
      </c>
      <c r="BY43" s="386" t="n">
        <v>0</v>
      </c>
      <c r="BZ43" s="386" t="n">
        <v>0</v>
      </c>
      <c r="CA43" s="386" t="n">
        <v>0</v>
      </c>
      <c r="CB43" s="386" t="n">
        <v>0</v>
      </c>
      <c r="CC43" s="386" t="n">
        <v>0</v>
      </c>
      <c r="CD43" s="386" t="n">
        <v>0</v>
      </c>
      <c r="CE43" s="386" t="n">
        <v>0</v>
      </c>
      <c r="CF43" s="386" t="n">
        <v>0</v>
      </c>
      <c r="CG43" s="386" t="n">
        <v>0</v>
      </c>
      <c r="CH43" s="386" t="n">
        <v>0</v>
      </c>
      <c r="CI43" s="386" t="n">
        <v>0</v>
      </c>
      <c r="CJ43" s="386" t="n">
        <v>0</v>
      </c>
      <c r="CK43" s="386" t="n">
        <v>0</v>
      </c>
      <c r="CL43" s="386" t="n">
        <v>0</v>
      </c>
      <c r="CM43" s="386" t="n">
        <v>0</v>
      </c>
      <c r="CN43" s="386" t="n">
        <v>0</v>
      </c>
      <c r="CO43" s="386" t="n">
        <v>0</v>
      </c>
      <c r="CP43" s="386" t="n">
        <v>0</v>
      </c>
      <c r="CQ43" s="386" t="n">
        <v>0</v>
      </c>
      <c r="CR43" s="386" t="n">
        <v>0</v>
      </c>
      <c r="CS43" s="386" t="n">
        <v>0</v>
      </c>
      <c r="CT43" s="386" t="n">
        <v>0</v>
      </c>
      <c r="CU43" s="386" t="n">
        <v>0</v>
      </c>
      <c r="CV43" s="386" t="n">
        <v>0</v>
      </c>
      <c r="CW43" s="386" t="n">
        <v>0</v>
      </c>
      <c r="CX43" s="386" t="n">
        <v>0</v>
      </c>
      <c r="CY43" s="386" t="n">
        <v>0</v>
      </c>
      <c r="CZ43" s="386" t="n">
        <v>0</v>
      </c>
      <c r="DA43" s="386" t="n">
        <v>0</v>
      </c>
      <c r="DB43" s="386" t="n">
        <v>0</v>
      </c>
      <c r="DC43" s="386" t="n">
        <v>0</v>
      </c>
      <c r="DD43" s="386" t="n">
        <v>0</v>
      </c>
      <c r="DE43" s="386" t="n">
        <v>0</v>
      </c>
      <c r="DF43" s="386" t="n">
        <v>0</v>
      </c>
      <c r="DG43" s="386" t="n">
        <v>0</v>
      </c>
      <c r="DH43" s="386" t="n">
        <v>0</v>
      </c>
      <c r="DI43" s="386" t="n">
        <v>0</v>
      </c>
      <c r="DJ43" s="386" t="n">
        <v>0</v>
      </c>
      <c r="DK43" s="386" t="n">
        <v>0</v>
      </c>
      <c r="DL43" s="386" t="n">
        <v>0</v>
      </c>
      <c r="DM43" s="386" t="n">
        <v>0</v>
      </c>
      <c r="DN43" s="386" t="n">
        <v>0</v>
      </c>
      <c r="DO43" s="386" t="n">
        <v>0</v>
      </c>
      <c r="DP43" s="386" t="n">
        <v>0</v>
      </c>
      <c r="DQ43" s="386" t="n">
        <v>0</v>
      </c>
      <c r="DR43" s="386" t="n">
        <v>0</v>
      </c>
      <c r="DS43" s="386" t="n">
        <v>0</v>
      </c>
      <c r="DT43" s="386" t="n">
        <v>0</v>
      </c>
      <c r="DU43" s="386" t="n">
        <v>0</v>
      </c>
      <c r="DV43" s="386" t="n">
        <v>0</v>
      </c>
      <c r="DW43" s="386" t="n">
        <v>0</v>
      </c>
      <c r="DX43" s="386" t="n">
        <v>0</v>
      </c>
      <c r="DY43" s="386" t="n">
        <v>0</v>
      </c>
      <c r="DZ43" s="386" t="n">
        <v>0</v>
      </c>
      <c r="EA43" s="386" t="n">
        <v>0</v>
      </c>
      <c r="EB43" s="386" t="n">
        <v>0</v>
      </c>
      <c r="EC43" s="386" t="n">
        <v>0</v>
      </c>
      <c r="ED43" s="386" t="n">
        <v>0</v>
      </c>
      <c r="EE43" s="386" t="n">
        <v>0</v>
      </c>
      <c r="EF43" s="386" t="n">
        <v>0</v>
      </c>
      <c r="EG43" s="386" t="n">
        <v>0</v>
      </c>
      <c r="EH43" s="386" t="n">
        <v>0</v>
      </c>
      <c r="EI43" s="386" t="n">
        <v>0</v>
      </c>
      <c r="EJ43" s="386" t="n">
        <v>0</v>
      </c>
      <c r="EK43" s="386" t="n">
        <v>0</v>
      </c>
      <c r="EL43" s="386" t="n">
        <v>0</v>
      </c>
      <c r="EM43" s="386" t="n">
        <v>0</v>
      </c>
      <c r="EN43" s="386" t="n">
        <v>0</v>
      </c>
      <c r="EO43" s="386" t="n">
        <v>0</v>
      </c>
      <c r="EP43" s="386" t="n">
        <v>0</v>
      </c>
      <c r="EQ43" s="386" t="n">
        <v>0</v>
      </c>
      <c r="ER43" s="386" t="n">
        <v>0</v>
      </c>
      <c r="ES43" s="386" t="n">
        <v>0</v>
      </c>
      <c r="ET43" s="386" t="n">
        <v>0</v>
      </c>
      <c r="EU43" s="386" t="n">
        <v>0</v>
      </c>
      <c r="EV43" s="386" t="n">
        <v>0</v>
      </c>
      <c r="EW43" s="386" t="n">
        <v>0</v>
      </c>
      <c r="EX43" s="386" t="n">
        <v>0</v>
      </c>
      <c r="EY43" s="386" t="n">
        <v>0</v>
      </c>
      <c r="EZ43" s="386" t="n">
        <v>0</v>
      </c>
      <c r="FA43" s="386" t="n">
        <v>0</v>
      </c>
      <c r="FB43" s="386" t="n">
        <v>0</v>
      </c>
      <c r="FC43" s="386" t="n">
        <v>0</v>
      </c>
      <c r="FD43" s="386" t="n">
        <v>0</v>
      </c>
      <c r="FE43" s="386" t="n">
        <v>0</v>
      </c>
      <c r="FF43" s="386" t="n">
        <v>0</v>
      </c>
      <c r="FG43" s="386" t="n">
        <v>0</v>
      </c>
      <c r="FH43" s="386" t="n">
        <v>0</v>
      </c>
      <c r="FI43" s="386" t="n">
        <v>0</v>
      </c>
      <c r="FJ43" s="386" t="n">
        <v>0</v>
      </c>
      <c r="FK43" s="386" t="n">
        <v>0</v>
      </c>
      <c r="FL43" s="386" t="n">
        <v>0</v>
      </c>
      <c r="FM43" s="386" t="n">
        <v>0</v>
      </c>
      <c r="FN43" s="386" t="n">
        <v>0</v>
      </c>
      <c r="FO43" s="386" t="n">
        <v>0</v>
      </c>
      <c r="FP43" s="386" t="n">
        <v>0</v>
      </c>
      <c r="FQ43" s="386" t="n">
        <v>0</v>
      </c>
      <c r="FR43" s="386" t="n">
        <v>0</v>
      </c>
      <c r="FS43" s="386" t="n">
        <v>0</v>
      </c>
      <c r="FT43" s="386" t="n">
        <v>0</v>
      </c>
      <c r="FU43" s="386" t="n">
        <v>0</v>
      </c>
      <c r="FV43" s="386" t="n">
        <v>0</v>
      </c>
      <c r="FW43" s="386" t="n">
        <v>0</v>
      </c>
      <c r="FX43" s="386" t="n">
        <v>0</v>
      </c>
      <c r="FY43" s="386" t="n">
        <v>0</v>
      </c>
      <c r="FZ43" s="386" t="n">
        <v>0</v>
      </c>
      <c r="GA43" s="386" t="n">
        <v>0</v>
      </c>
      <c r="GB43" s="386" t="n">
        <v>0</v>
      </c>
      <c r="GC43" s="386" t="n">
        <v>0</v>
      </c>
      <c r="GD43" s="386" t="n">
        <v>0</v>
      </c>
      <c r="GE43" s="386" t="n">
        <v>0</v>
      </c>
      <c r="GF43" s="386" t="n">
        <v>0</v>
      </c>
      <c r="GG43" s="386" t="n">
        <v>0</v>
      </c>
      <c r="GH43" s="386" t="n">
        <v>0</v>
      </c>
      <c r="GI43" s="386" t="n">
        <v>0</v>
      </c>
      <c r="GJ43" s="386" t="n">
        <v>0</v>
      </c>
      <c r="GK43" s="386" t="n">
        <v>0</v>
      </c>
      <c r="GL43" s="386" t="n">
        <v>0</v>
      </c>
      <c r="GM43" s="386" t="n">
        <v>0</v>
      </c>
      <c r="GN43" s="386" t="n">
        <v>0</v>
      </c>
      <c r="GO43" s="386" t="n">
        <v>0</v>
      </c>
      <c r="GP43" s="386" t="n">
        <v>0</v>
      </c>
      <c r="GQ43" s="386" t="n">
        <v>0</v>
      </c>
      <c r="GR43" s="386" t="n">
        <v>0</v>
      </c>
      <c r="GS43" s="386" t="n">
        <v>0</v>
      </c>
      <c r="GT43" s="386" t="n">
        <v>0</v>
      </c>
      <c r="GU43" s="386" t="n">
        <v>0</v>
      </c>
      <c r="GV43" s="386" t="n">
        <v>0</v>
      </c>
      <c r="GW43" s="386" t="n">
        <v>0</v>
      </c>
      <c r="GX43" s="386" t="n">
        <v>0</v>
      </c>
      <c r="GY43" s="386" t="n">
        <v>0</v>
      </c>
      <c r="GZ43" s="386" t="n">
        <v>0</v>
      </c>
      <c r="HA43" s="386" t="n">
        <v>0</v>
      </c>
      <c r="HB43" s="386" t="n">
        <v>0</v>
      </c>
      <c r="HC43" s="386" t="n">
        <v>0</v>
      </c>
      <c r="HD43" s="386" t="n">
        <v>0</v>
      </c>
      <c r="HE43" s="386" t="n">
        <v>0</v>
      </c>
      <c r="HF43" s="386" t="n">
        <v>0</v>
      </c>
      <c r="HG43" s="386" t="n">
        <v>0</v>
      </c>
      <c r="HH43" s="386" t="n">
        <v>0</v>
      </c>
      <c r="HI43" s="386" t="n">
        <v>0</v>
      </c>
      <c r="HJ43" s="386" t="n">
        <v>0</v>
      </c>
      <c r="HK43" s="386" t="n">
        <v>0</v>
      </c>
      <c r="HL43" s="386" t="n">
        <v>0</v>
      </c>
      <c r="HM43" s="386" t="n">
        <v>0</v>
      </c>
      <c r="HN43" s="386" t="n">
        <v>0</v>
      </c>
      <c r="HO43" s="386" t="n">
        <v>0</v>
      </c>
      <c r="HP43" s="386" t="n">
        <v>0</v>
      </c>
      <c r="HQ43" s="386" t="n">
        <v>0</v>
      </c>
      <c r="HR43" s="386" t="n">
        <v>0</v>
      </c>
      <c r="HS43" s="386" t="n">
        <v>0</v>
      </c>
      <c r="HT43" s="386" t="n">
        <v>0</v>
      </c>
      <c r="HU43" s="386" t="n">
        <v>0</v>
      </c>
      <c r="HV43" s="386" t="n">
        <v>0</v>
      </c>
      <c r="HW43" s="386" t="n">
        <v>0</v>
      </c>
      <c r="HX43" s="386" t="n">
        <v>0</v>
      </c>
      <c r="HY43" s="386" t="n">
        <v>0</v>
      </c>
      <c r="HZ43" s="386" t="n">
        <v>0</v>
      </c>
      <c r="IA43" s="386" t="n">
        <v>0</v>
      </c>
      <c r="IB43" s="386" t="n">
        <v>0</v>
      </c>
      <c r="IC43" s="386" t="n">
        <v>0</v>
      </c>
      <c r="ID43" s="386" t="n">
        <v>0</v>
      </c>
      <c r="IE43" s="386" t="n">
        <v>0</v>
      </c>
      <c r="IF43" s="386" t="n">
        <v>0</v>
      </c>
      <c r="IG43" s="386" t="n">
        <v>0</v>
      </c>
      <c r="IH43" s="386" t="n">
        <v>0</v>
      </c>
      <c r="II43" s="386" t="n">
        <v>0</v>
      </c>
      <c r="IJ43" s="386" t="n">
        <v>0</v>
      </c>
      <c r="IK43" s="386" t="n">
        <v>0</v>
      </c>
      <c r="IL43" s="386" t="n">
        <v>0</v>
      </c>
      <c r="IM43" s="386" t="n">
        <v>0</v>
      </c>
      <c r="IN43" s="386" t="n">
        <v>0</v>
      </c>
      <c r="IO43" s="386" t="n">
        <v>0</v>
      </c>
      <c r="IP43" s="386" t="n">
        <v>0</v>
      </c>
      <c r="IQ43" s="386" t="n">
        <v>0</v>
      </c>
      <c r="IR43" s="386" t="n">
        <v>0</v>
      </c>
      <c r="IS43" s="386" t="n">
        <v>0</v>
      </c>
      <c r="IT43" s="386" t="n">
        <v>0</v>
      </c>
      <c r="IU43" s="386" t="n">
        <v>0</v>
      </c>
      <c r="IV43" s="386" t="n">
        <v>0</v>
      </c>
      <c r="IW43" s="386"/>
    </row>
    <row r="44" customFormat="false" ht="12.75" hidden="false" customHeight="false" outlineLevel="0" collapsed="false">
      <c r="A44" s="388" t="s">
        <v>288</v>
      </c>
      <c r="B44" s="386" t="n">
        <v>0</v>
      </c>
      <c r="C44" s="386" t="n">
        <v>0</v>
      </c>
      <c r="D44" s="386" t="n">
        <v>0</v>
      </c>
      <c r="E44" s="386" t="n">
        <v>0</v>
      </c>
      <c r="F44" s="386" t="n">
        <v>0</v>
      </c>
      <c r="G44" s="386" t="n">
        <v>0</v>
      </c>
      <c r="H44" s="386" t="n">
        <v>0</v>
      </c>
      <c r="I44" s="386" t="n">
        <v>0</v>
      </c>
      <c r="J44" s="386" t="n">
        <v>0</v>
      </c>
      <c r="K44" s="386" t="n">
        <v>0</v>
      </c>
      <c r="L44" s="386" t="n">
        <v>0</v>
      </c>
      <c r="M44" s="386" t="n">
        <v>0</v>
      </c>
      <c r="N44" s="386" t="n">
        <v>0</v>
      </c>
      <c r="O44" s="386" t="n">
        <v>0</v>
      </c>
      <c r="P44" s="386" t="n">
        <v>0</v>
      </c>
      <c r="Q44" s="386" t="n">
        <v>0</v>
      </c>
      <c r="R44" s="386" t="n">
        <v>0</v>
      </c>
      <c r="S44" s="386" t="n">
        <v>0</v>
      </c>
      <c r="T44" s="386" t="n">
        <v>0</v>
      </c>
      <c r="U44" s="386" t="n">
        <v>0</v>
      </c>
      <c r="V44" s="386" t="n">
        <v>0</v>
      </c>
      <c r="W44" s="386" t="n">
        <v>0</v>
      </c>
      <c r="X44" s="386" t="n">
        <v>0</v>
      </c>
      <c r="Y44" s="386" t="n">
        <v>0</v>
      </c>
      <c r="Z44" s="386" t="n">
        <v>0</v>
      </c>
      <c r="AA44" s="386" t="n">
        <v>0</v>
      </c>
      <c r="AB44" s="386" t="n">
        <v>0</v>
      </c>
      <c r="AC44" s="386" t="n">
        <v>0</v>
      </c>
      <c r="AD44" s="386" t="n">
        <v>0</v>
      </c>
      <c r="AE44" s="386" t="n">
        <v>0</v>
      </c>
      <c r="AF44" s="386" t="n">
        <v>0</v>
      </c>
      <c r="AG44" s="386" t="n">
        <v>0</v>
      </c>
      <c r="AH44" s="386" t="n">
        <v>0</v>
      </c>
      <c r="AI44" s="386" t="n">
        <v>0</v>
      </c>
      <c r="AJ44" s="386" t="n">
        <v>0</v>
      </c>
      <c r="AK44" s="386" t="n">
        <v>0</v>
      </c>
      <c r="AL44" s="386" t="n">
        <v>0</v>
      </c>
      <c r="AM44" s="386" t="n">
        <v>0</v>
      </c>
      <c r="AN44" s="386" t="n">
        <v>0</v>
      </c>
      <c r="AO44" s="386" t="n">
        <v>0</v>
      </c>
      <c r="AP44" s="386" t="n">
        <v>0</v>
      </c>
      <c r="AQ44" s="386" t="n">
        <v>0</v>
      </c>
      <c r="AR44" s="386" t="n">
        <v>0</v>
      </c>
      <c r="AS44" s="386" t="n">
        <v>0</v>
      </c>
      <c r="AT44" s="386" t="n">
        <v>0</v>
      </c>
      <c r="AU44" s="386" t="n">
        <v>0</v>
      </c>
      <c r="AV44" s="386" t="n">
        <v>0</v>
      </c>
      <c r="AW44" s="386" t="n">
        <v>0</v>
      </c>
      <c r="AX44" s="386" t="n">
        <v>0</v>
      </c>
      <c r="AY44" s="386" t="n">
        <v>0</v>
      </c>
      <c r="AZ44" s="386" t="n">
        <v>0</v>
      </c>
      <c r="BA44" s="386" t="n">
        <v>0</v>
      </c>
      <c r="BB44" s="386" t="n">
        <v>0</v>
      </c>
      <c r="BC44" s="386" t="n">
        <v>0</v>
      </c>
      <c r="BD44" s="386" t="n">
        <v>0</v>
      </c>
      <c r="BE44" s="386" t="n">
        <v>0</v>
      </c>
      <c r="BF44" s="386" t="n">
        <v>0</v>
      </c>
      <c r="BG44" s="386" t="n">
        <v>0</v>
      </c>
      <c r="BH44" s="386" t="n">
        <v>0</v>
      </c>
      <c r="BI44" s="386" t="n">
        <v>0</v>
      </c>
      <c r="BJ44" s="386" t="n">
        <v>0</v>
      </c>
      <c r="BK44" s="386" t="n">
        <v>0</v>
      </c>
      <c r="BL44" s="386" t="n">
        <v>0</v>
      </c>
      <c r="BM44" s="386" t="n">
        <v>0</v>
      </c>
      <c r="BN44" s="386" t="n">
        <v>0</v>
      </c>
      <c r="BO44" s="386" t="n">
        <v>0</v>
      </c>
      <c r="BP44" s="386" t="n">
        <v>0</v>
      </c>
      <c r="BQ44" s="386" t="n">
        <v>0</v>
      </c>
      <c r="BR44" s="386" t="n">
        <v>0</v>
      </c>
      <c r="BS44" s="386" t="n">
        <v>0</v>
      </c>
      <c r="BT44" s="386" t="n">
        <v>0</v>
      </c>
      <c r="BU44" s="386" t="n">
        <v>0</v>
      </c>
      <c r="BV44" s="386" t="n">
        <v>0</v>
      </c>
      <c r="BW44" s="386" t="n">
        <v>0</v>
      </c>
      <c r="BX44" s="386" t="n">
        <v>0</v>
      </c>
      <c r="BY44" s="386" t="n">
        <v>0</v>
      </c>
      <c r="BZ44" s="386" t="n">
        <v>0</v>
      </c>
      <c r="CA44" s="386" t="n">
        <v>0</v>
      </c>
      <c r="CB44" s="386" t="n">
        <v>0</v>
      </c>
      <c r="CC44" s="386" t="n">
        <v>0</v>
      </c>
      <c r="CD44" s="386" t="n">
        <v>0</v>
      </c>
      <c r="CE44" s="386" t="n">
        <v>0</v>
      </c>
      <c r="CF44" s="386" t="n">
        <v>0</v>
      </c>
      <c r="CG44" s="386" t="n">
        <v>0</v>
      </c>
      <c r="CH44" s="386" t="n">
        <v>0</v>
      </c>
      <c r="CI44" s="386" t="n">
        <v>0</v>
      </c>
      <c r="CJ44" s="386" t="n">
        <v>0</v>
      </c>
      <c r="CK44" s="386" t="n">
        <v>0</v>
      </c>
      <c r="CL44" s="386" t="n">
        <v>0</v>
      </c>
      <c r="CM44" s="386" t="n">
        <v>0</v>
      </c>
      <c r="CN44" s="386" t="n">
        <v>0</v>
      </c>
      <c r="CO44" s="386" t="n">
        <v>0</v>
      </c>
      <c r="CP44" s="386" t="n">
        <v>0</v>
      </c>
      <c r="CQ44" s="386" t="n">
        <v>0</v>
      </c>
      <c r="CR44" s="386" t="n">
        <v>0</v>
      </c>
      <c r="CS44" s="386" t="n">
        <v>0</v>
      </c>
      <c r="CT44" s="386" t="n">
        <v>0</v>
      </c>
      <c r="CU44" s="386" t="n">
        <v>0</v>
      </c>
      <c r="CV44" s="386" t="n">
        <v>0</v>
      </c>
      <c r="CW44" s="386" t="n">
        <v>0</v>
      </c>
      <c r="CX44" s="386" t="n">
        <v>0</v>
      </c>
      <c r="CY44" s="386" t="n">
        <v>0</v>
      </c>
      <c r="CZ44" s="386" t="n">
        <v>0</v>
      </c>
      <c r="DA44" s="386" t="n">
        <v>0</v>
      </c>
      <c r="DB44" s="386" t="n">
        <v>0</v>
      </c>
      <c r="DC44" s="386" t="n">
        <v>0</v>
      </c>
      <c r="DD44" s="386" t="n">
        <v>0</v>
      </c>
      <c r="DE44" s="386" t="n">
        <v>0</v>
      </c>
      <c r="DF44" s="386" t="n">
        <v>0</v>
      </c>
      <c r="DG44" s="386" t="n">
        <v>0</v>
      </c>
      <c r="DH44" s="386" t="n">
        <v>0</v>
      </c>
      <c r="DI44" s="386" t="n">
        <v>0</v>
      </c>
      <c r="DJ44" s="386" t="n">
        <v>0</v>
      </c>
      <c r="DK44" s="386" t="n">
        <v>0</v>
      </c>
      <c r="DL44" s="386" t="n">
        <v>0</v>
      </c>
      <c r="DM44" s="386" t="n">
        <v>0</v>
      </c>
      <c r="DN44" s="386" t="n">
        <v>0</v>
      </c>
      <c r="DO44" s="386" t="n">
        <v>0</v>
      </c>
      <c r="DP44" s="386" t="n">
        <v>0</v>
      </c>
      <c r="DQ44" s="386" t="n">
        <v>0</v>
      </c>
      <c r="DR44" s="386" t="n">
        <v>0</v>
      </c>
      <c r="DS44" s="386" t="n">
        <v>0</v>
      </c>
      <c r="DT44" s="386" t="n">
        <v>0</v>
      </c>
      <c r="DU44" s="386" t="n">
        <v>0</v>
      </c>
      <c r="DV44" s="386" t="n">
        <v>0</v>
      </c>
      <c r="DW44" s="386" t="n">
        <v>0</v>
      </c>
      <c r="DX44" s="386" t="n">
        <v>0</v>
      </c>
      <c r="DY44" s="386" t="n">
        <v>0</v>
      </c>
      <c r="DZ44" s="386" t="n">
        <v>0</v>
      </c>
      <c r="EA44" s="386" t="n">
        <v>0</v>
      </c>
      <c r="EB44" s="386" t="n">
        <v>0</v>
      </c>
      <c r="EC44" s="386" t="n">
        <v>0</v>
      </c>
      <c r="ED44" s="386" t="n">
        <v>0</v>
      </c>
      <c r="EE44" s="386" t="n">
        <v>0</v>
      </c>
      <c r="EF44" s="386" t="n">
        <v>0</v>
      </c>
      <c r="EG44" s="386" t="n">
        <v>0</v>
      </c>
      <c r="EH44" s="386" t="n">
        <v>0</v>
      </c>
      <c r="EI44" s="386" t="n">
        <v>0</v>
      </c>
      <c r="EJ44" s="386" t="n">
        <v>0</v>
      </c>
      <c r="EK44" s="386" t="n">
        <v>0</v>
      </c>
      <c r="EL44" s="386" t="n">
        <v>0</v>
      </c>
      <c r="EM44" s="386" t="n">
        <v>0</v>
      </c>
      <c r="EN44" s="386" t="n">
        <v>0</v>
      </c>
      <c r="EO44" s="386" t="n">
        <v>0</v>
      </c>
      <c r="EP44" s="386" t="n">
        <v>0</v>
      </c>
      <c r="EQ44" s="386" t="n">
        <v>0</v>
      </c>
      <c r="ER44" s="386" t="n">
        <v>0</v>
      </c>
      <c r="ES44" s="386" t="n">
        <v>0</v>
      </c>
      <c r="ET44" s="386" t="n">
        <v>0</v>
      </c>
      <c r="EU44" s="386" t="n">
        <v>0</v>
      </c>
      <c r="EV44" s="386" t="n">
        <v>0</v>
      </c>
      <c r="EW44" s="386" t="n">
        <v>0</v>
      </c>
      <c r="EX44" s="386" t="n">
        <v>0</v>
      </c>
      <c r="EY44" s="386" t="n">
        <v>0</v>
      </c>
      <c r="EZ44" s="386" t="n">
        <v>0</v>
      </c>
      <c r="FA44" s="386" t="n">
        <v>0</v>
      </c>
      <c r="FB44" s="386" t="n">
        <v>0</v>
      </c>
      <c r="FC44" s="386" t="n">
        <v>0</v>
      </c>
      <c r="FD44" s="386" t="n">
        <v>0</v>
      </c>
      <c r="FE44" s="386" t="n">
        <v>0</v>
      </c>
      <c r="FF44" s="386" t="n">
        <v>0</v>
      </c>
      <c r="FG44" s="386" t="n">
        <v>0</v>
      </c>
      <c r="FH44" s="386" t="n">
        <v>0</v>
      </c>
      <c r="FI44" s="386" t="n">
        <v>0</v>
      </c>
      <c r="FJ44" s="386" t="n">
        <v>0</v>
      </c>
      <c r="FK44" s="386" t="n">
        <v>0</v>
      </c>
      <c r="FL44" s="386" t="n">
        <v>0</v>
      </c>
      <c r="FM44" s="386" t="n">
        <v>0</v>
      </c>
      <c r="FN44" s="386" t="n">
        <v>0</v>
      </c>
      <c r="FO44" s="386" t="n">
        <v>0</v>
      </c>
      <c r="FP44" s="386" t="n">
        <v>0</v>
      </c>
      <c r="FQ44" s="386" t="n">
        <v>0</v>
      </c>
      <c r="FR44" s="386" t="n">
        <v>0</v>
      </c>
      <c r="FS44" s="386" t="n">
        <v>0</v>
      </c>
      <c r="FT44" s="386" t="n">
        <v>0</v>
      </c>
      <c r="FU44" s="386" t="n">
        <v>0</v>
      </c>
      <c r="FV44" s="386" t="n">
        <v>0</v>
      </c>
      <c r="FW44" s="386" t="n">
        <v>0</v>
      </c>
      <c r="FX44" s="386" t="n">
        <v>0</v>
      </c>
      <c r="FY44" s="386" t="n">
        <v>0</v>
      </c>
      <c r="FZ44" s="386" t="n">
        <v>0</v>
      </c>
      <c r="GA44" s="386" t="n">
        <v>0</v>
      </c>
      <c r="GB44" s="386" t="n">
        <v>0</v>
      </c>
      <c r="GC44" s="386" t="n">
        <v>0</v>
      </c>
      <c r="GD44" s="386" t="n">
        <v>0</v>
      </c>
      <c r="GE44" s="386" t="n">
        <v>0</v>
      </c>
      <c r="GF44" s="386" t="n">
        <v>0</v>
      </c>
      <c r="GG44" s="386" t="n">
        <v>0</v>
      </c>
      <c r="GH44" s="386" t="n">
        <v>0</v>
      </c>
      <c r="GI44" s="386" t="n">
        <v>0</v>
      </c>
      <c r="GJ44" s="386" t="n">
        <v>0</v>
      </c>
      <c r="GK44" s="386" t="n">
        <v>0</v>
      </c>
      <c r="GL44" s="386" t="n">
        <v>0</v>
      </c>
      <c r="GM44" s="386" t="n">
        <v>0</v>
      </c>
      <c r="GN44" s="386" t="n">
        <v>0</v>
      </c>
      <c r="GO44" s="386" t="n">
        <v>0</v>
      </c>
      <c r="GP44" s="386" t="n">
        <v>0</v>
      </c>
      <c r="GQ44" s="386" t="n">
        <v>0</v>
      </c>
      <c r="GR44" s="386" t="n">
        <v>0</v>
      </c>
      <c r="GS44" s="386" t="n">
        <v>0</v>
      </c>
      <c r="GT44" s="386" t="n">
        <v>0</v>
      </c>
      <c r="GU44" s="386" t="n">
        <v>0</v>
      </c>
      <c r="GV44" s="386" t="n">
        <v>0</v>
      </c>
      <c r="GW44" s="386" t="n">
        <v>0</v>
      </c>
      <c r="GX44" s="386" t="n">
        <v>0</v>
      </c>
      <c r="GY44" s="386" t="n">
        <v>0</v>
      </c>
      <c r="GZ44" s="386" t="n">
        <v>0</v>
      </c>
      <c r="HA44" s="386" t="n">
        <v>0</v>
      </c>
      <c r="HB44" s="386" t="n">
        <v>0</v>
      </c>
      <c r="HC44" s="386" t="n">
        <v>0</v>
      </c>
      <c r="HD44" s="386" t="n">
        <v>0</v>
      </c>
      <c r="HE44" s="386" t="n">
        <v>0</v>
      </c>
      <c r="HF44" s="386" t="n">
        <v>0</v>
      </c>
      <c r="HG44" s="386" t="n">
        <v>0</v>
      </c>
      <c r="HH44" s="386" t="n">
        <v>0</v>
      </c>
      <c r="HI44" s="386" t="n">
        <v>0</v>
      </c>
      <c r="HJ44" s="386" t="n">
        <v>0</v>
      </c>
      <c r="HK44" s="386" t="n">
        <v>0</v>
      </c>
      <c r="HL44" s="386" t="n">
        <v>0</v>
      </c>
      <c r="HM44" s="386" t="n">
        <v>0</v>
      </c>
      <c r="HN44" s="386" t="n">
        <v>0</v>
      </c>
      <c r="HO44" s="386" t="n">
        <v>0</v>
      </c>
      <c r="HP44" s="386" t="n">
        <v>0</v>
      </c>
      <c r="HQ44" s="386" t="n">
        <v>0</v>
      </c>
      <c r="HR44" s="386" t="n">
        <v>0</v>
      </c>
      <c r="HS44" s="386" t="n">
        <v>0</v>
      </c>
      <c r="HT44" s="386" t="n">
        <v>0</v>
      </c>
      <c r="HU44" s="386" t="n">
        <v>0</v>
      </c>
      <c r="HV44" s="386" t="n">
        <v>0</v>
      </c>
      <c r="HW44" s="386" t="n">
        <v>0</v>
      </c>
      <c r="HX44" s="386" t="n">
        <v>0</v>
      </c>
      <c r="HY44" s="386" t="n">
        <v>0</v>
      </c>
      <c r="HZ44" s="386" t="n">
        <v>0</v>
      </c>
      <c r="IA44" s="386" t="n">
        <v>0</v>
      </c>
      <c r="IB44" s="386" t="n">
        <v>0</v>
      </c>
      <c r="IC44" s="386" t="n">
        <v>0</v>
      </c>
      <c r="ID44" s="386" t="n">
        <v>0</v>
      </c>
      <c r="IE44" s="386" t="n">
        <v>0</v>
      </c>
      <c r="IF44" s="386" t="n">
        <v>0</v>
      </c>
      <c r="IG44" s="386" t="n">
        <v>0</v>
      </c>
      <c r="IH44" s="386" t="n">
        <v>0</v>
      </c>
      <c r="II44" s="386" t="n">
        <v>0</v>
      </c>
      <c r="IJ44" s="386" t="n">
        <v>0</v>
      </c>
      <c r="IK44" s="386" t="n">
        <v>0</v>
      </c>
      <c r="IL44" s="386" t="n">
        <v>0</v>
      </c>
      <c r="IM44" s="386" t="n">
        <v>0</v>
      </c>
      <c r="IN44" s="386" t="n">
        <v>0</v>
      </c>
      <c r="IO44" s="386" t="n">
        <v>0</v>
      </c>
      <c r="IP44" s="386" t="n">
        <v>0</v>
      </c>
      <c r="IQ44" s="386" t="n">
        <v>0</v>
      </c>
      <c r="IR44" s="386" t="n">
        <v>0</v>
      </c>
      <c r="IS44" s="386" t="n">
        <v>0</v>
      </c>
      <c r="IT44" s="386" t="n">
        <v>0</v>
      </c>
      <c r="IU44" s="386" t="n">
        <v>0</v>
      </c>
      <c r="IV44" s="386" t="n">
        <v>0</v>
      </c>
      <c r="IW44" s="386"/>
    </row>
    <row r="45" customFormat="false" ht="12.75" hidden="false" customHeight="false" outlineLevel="0" collapsed="false">
      <c r="A45" s="388" t="s">
        <v>289</v>
      </c>
      <c r="B45" s="386" t="n">
        <v>0</v>
      </c>
      <c r="C45" s="386" t="n">
        <v>0</v>
      </c>
      <c r="D45" s="386" t="n">
        <v>0</v>
      </c>
      <c r="E45" s="386" t="n">
        <v>0</v>
      </c>
      <c r="F45" s="386" t="n">
        <v>0</v>
      </c>
      <c r="G45" s="386" t="n">
        <v>0</v>
      </c>
      <c r="H45" s="386" t="n">
        <v>0</v>
      </c>
      <c r="I45" s="386" t="n">
        <v>0</v>
      </c>
      <c r="J45" s="386" t="n">
        <v>0</v>
      </c>
      <c r="K45" s="386" t="n">
        <v>0</v>
      </c>
      <c r="L45" s="386" t="n">
        <v>0</v>
      </c>
      <c r="M45" s="386" t="n">
        <v>0</v>
      </c>
      <c r="N45" s="386" t="n">
        <v>0</v>
      </c>
      <c r="O45" s="386" t="n">
        <v>0</v>
      </c>
      <c r="P45" s="386" t="n">
        <v>0</v>
      </c>
      <c r="Q45" s="386" t="n">
        <v>0</v>
      </c>
      <c r="R45" s="386" t="n">
        <v>0</v>
      </c>
      <c r="S45" s="386" t="n">
        <v>0</v>
      </c>
      <c r="T45" s="386" t="n">
        <v>0</v>
      </c>
      <c r="U45" s="386" t="n">
        <v>0</v>
      </c>
      <c r="V45" s="386" t="n">
        <v>0</v>
      </c>
      <c r="W45" s="386" t="n">
        <v>0</v>
      </c>
      <c r="X45" s="386" t="n">
        <v>0</v>
      </c>
      <c r="Y45" s="386" t="n">
        <v>0</v>
      </c>
      <c r="Z45" s="386" t="n">
        <v>0</v>
      </c>
      <c r="AA45" s="386" t="n">
        <v>0</v>
      </c>
      <c r="AB45" s="386" t="n">
        <v>0</v>
      </c>
      <c r="AC45" s="386" t="n">
        <v>0</v>
      </c>
      <c r="AD45" s="386" t="n">
        <v>0</v>
      </c>
      <c r="AE45" s="386" t="n">
        <v>0</v>
      </c>
      <c r="AF45" s="386" t="n">
        <v>0</v>
      </c>
      <c r="AG45" s="386" t="n">
        <v>0</v>
      </c>
      <c r="AH45" s="386" t="n">
        <v>0</v>
      </c>
      <c r="AI45" s="386" t="n">
        <v>0</v>
      </c>
      <c r="AJ45" s="386" t="n">
        <v>0</v>
      </c>
      <c r="AK45" s="386" t="n">
        <v>0</v>
      </c>
      <c r="AL45" s="386" t="n">
        <v>0</v>
      </c>
      <c r="AM45" s="386" t="n">
        <v>0</v>
      </c>
      <c r="AN45" s="386" t="n">
        <v>0</v>
      </c>
      <c r="AO45" s="386" t="n">
        <v>0</v>
      </c>
      <c r="AP45" s="386" t="n">
        <v>0</v>
      </c>
      <c r="AQ45" s="386" t="n">
        <v>0</v>
      </c>
      <c r="AR45" s="386" t="n">
        <v>0</v>
      </c>
      <c r="AS45" s="386" t="n">
        <v>0</v>
      </c>
      <c r="AT45" s="386" t="n">
        <v>0</v>
      </c>
      <c r="AU45" s="386" t="n">
        <v>0</v>
      </c>
      <c r="AV45" s="386" t="n">
        <v>0</v>
      </c>
      <c r="AW45" s="386" t="n">
        <v>0</v>
      </c>
      <c r="AX45" s="386" t="n">
        <v>0</v>
      </c>
      <c r="AY45" s="386" t="n">
        <v>0</v>
      </c>
      <c r="AZ45" s="386" t="n">
        <v>0</v>
      </c>
      <c r="BA45" s="386" t="n">
        <v>0</v>
      </c>
      <c r="BB45" s="386" t="n">
        <v>0</v>
      </c>
      <c r="BC45" s="386" t="n">
        <v>0</v>
      </c>
      <c r="BD45" s="386" t="n">
        <v>0</v>
      </c>
      <c r="BE45" s="386" t="n">
        <v>0</v>
      </c>
      <c r="BF45" s="386" t="n">
        <v>0</v>
      </c>
      <c r="BG45" s="386" t="n">
        <v>0</v>
      </c>
      <c r="BH45" s="386" t="n">
        <v>0</v>
      </c>
      <c r="BI45" s="386" t="n">
        <v>0</v>
      </c>
      <c r="BJ45" s="386" t="n">
        <v>0</v>
      </c>
      <c r="BK45" s="386" t="n">
        <v>0</v>
      </c>
      <c r="BL45" s="386" t="n">
        <v>0</v>
      </c>
      <c r="BM45" s="386" t="n">
        <v>0</v>
      </c>
      <c r="BN45" s="386" t="n">
        <v>0</v>
      </c>
      <c r="BO45" s="386" t="n">
        <v>0</v>
      </c>
      <c r="BP45" s="386" t="n">
        <v>0</v>
      </c>
      <c r="BQ45" s="386" t="n">
        <v>0</v>
      </c>
      <c r="BR45" s="386" t="n">
        <v>0</v>
      </c>
      <c r="BS45" s="386" t="n">
        <v>0</v>
      </c>
      <c r="BT45" s="386" t="n">
        <v>0</v>
      </c>
      <c r="BU45" s="386" t="n">
        <v>0</v>
      </c>
      <c r="BV45" s="386" t="n">
        <v>0</v>
      </c>
      <c r="BW45" s="386" t="n">
        <v>0</v>
      </c>
      <c r="BX45" s="386" t="n">
        <v>0</v>
      </c>
      <c r="BY45" s="386" t="n">
        <v>0</v>
      </c>
      <c r="BZ45" s="386" t="n">
        <v>0</v>
      </c>
      <c r="CA45" s="386" t="n">
        <v>0</v>
      </c>
      <c r="CB45" s="386" t="n">
        <v>0</v>
      </c>
      <c r="CC45" s="386" t="n">
        <v>0</v>
      </c>
      <c r="CD45" s="386" t="n">
        <v>0</v>
      </c>
      <c r="CE45" s="386" t="n">
        <v>0</v>
      </c>
      <c r="CF45" s="386" t="n">
        <v>0</v>
      </c>
      <c r="CG45" s="386" t="n">
        <v>0</v>
      </c>
      <c r="CH45" s="386" t="n">
        <v>0</v>
      </c>
      <c r="CI45" s="386" t="n">
        <v>0</v>
      </c>
      <c r="CJ45" s="386" t="n">
        <v>0</v>
      </c>
      <c r="CK45" s="386" t="n">
        <v>0</v>
      </c>
      <c r="CL45" s="386" t="n">
        <v>0</v>
      </c>
      <c r="CM45" s="386" t="n">
        <v>0</v>
      </c>
      <c r="CN45" s="386" t="n">
        <v>0</v>
      </c>
      <c r="CO45" s="386" t="n">
        <v>0</v>
      </c>
      <c r="CP45" s="386" t="n">
        <v>0</v>
      </c>
      <c r="CQ45" s="386" t="n">
        <v>0</v>
      </c>
      <c r="CR45" s="386" t="n">
        <v>0</v>
      </c>
      <c r="CS45" s="386" t="n">
        <v>0</v>
      </c>
      <c r="CT45" s="386" t="n">
        <v>0</v>
      </c>
      <c r="CU45" s="386" t="n">
        <v>0</v>
      </c>
      <c r="CV45" s="386" t="n">
        <v>0</v>
      </c>
      <c r="CW45" s="386" t="n">
        <v>0</v>
      </c>
      <c r="CX45" s="386" t="n">
        <v>0</v>
      </c>
      <c r="CY45" s="386" t="n">
        <v>0</v>
      </c>
      <c r="CZ45" s="386" t="n">
        <v>0</v>
      </c>
      <c r="DA45" s="386" t="n">
        <v>0</v>
      </c>
      <c r="DB45" s="386" t="n">
        <v>0</v>
      </c>
      <c r="DC45" s="386" t="n">
        <v>0</v>
      </c>
      <c r="DD45" s="386" t="n">
        <v>0</v>
      </c>
      <c r="DE45" s="386" t="n">
        <v>0</v>
      </c>
      <c r="DF45" s="386" t="n">
        <v>0</v>
      </c>
      <c r="DG45" s="386" t="n">
        <v>0</v>
      </c>
      <c r="DH45" s="386" t="n">
        <v>0</v>
      </c>
      <c r="DI45" s="386" t="n">
        <v>0</v>
      </c>
      <c r="DJ45" s="386" t="n">
        <v>0</v>
      </c>
      <c r="DK45" s="386" t="n">
        <v>0</v>
      </c>
      <c r="DL45" s="386" t="n">
        <v>0</v>
      </c>
      <c r="DM45" s="386" t="n">
        <v>0</v>
      </c>
      <c r="DN45" s="386" t="n">
        <v>0</v>
      </c>
      <c r="DO45" s="386" t="n">
        <v>0</v>
      </c>
      <c r="DP45" s="386" t="n">
        <v>0</v>
      </c>
      <c r="DQ45" s="386" t="n">
        <v>0</v>
      </c>
      <c r="DR45" s="386" t="n">
        <v>0</v>
      </c>
      <c r="DS45" s="386" t="n">
        <v>0</v>
      </c>
      <c r="DT45" s="386" t="n">
        <v>0</v>
      </c>
      <c r="DU45" s="386" t="n">
        <v>0</v>
      </c>
      <c r="DV45" s="386" t="n">
        <v>0</v>
      </c>
      <c r="DW45" s="386" t="n">
        <v>0</v>
      </c>
      <c r="DX45" s="386" t="n">
        <v>0</v>
      </c>
      <c r="DY45" s="386" t="n">
        <v>0</v>
      </c>
      <c r="DZ45" s="386" t="n">
        <v>0</v>
      </c>
      <c r="EA45" s="386" t="n">
        <v>0</v>
      </c>
      <c r="EB45" s="386" t="n">
        <v>0</v>
      </c>
      <c r="EC45" s="386" t="n">
        <v>0</v>
      </c>
      <c r="ED45" s="386" t="n">
        <v>0</v>
      </c>
      <c r="EE45" s="386" t="n">
        <v>0</v>
      </c>
      <c r="EF45" s="386" t="n">
        <v>0</v>
      </c>
      <c r="EG45" s="386" t="n">
        <v>0</v>
      </c>
      <c r="EH45" s="386" t="n">
        <v>0</v>
      </c>
      <c r="EI45" s="386" t="n">
        <v>0</v>
      </c>
      <c r="EJ45" s="386" t="n">
        <v>0</v>
      </c>
      <c r="EK45" s="386" t="n">
        <v>0</v>
      </c>
      <c r="EL45" s="386" t="n">
        <v>0</v>
      </c>
      <c r="EM45" s="386" t="n">
        <v>0</v>
      </c>
      <c r="EN45" s="386" t="n">
        <v>0</v>
      </c>
      <c r="EO45" s="386" t="n">
        <v>0</v>
      </c>
      <c r="EP45" s="386" t="n">
        <v>0</v>
      </c>
      <c r="EQ45" s="386" t="n">
        <v>0</v>
      </c>
      <c r="ER45" s="386" t="n">
        <v>0</v>
      </c>
      <c r="ES45" s="386" t="n">
        <v>0</v>
      </c>
      <c r="ET45" s="386" t="n">
        <v>0</v>
      </c>
      <c r="EU45" s="386" t="n">
        <v>0</v>
      </c>
      <c r="EV45" s="386" t="n">
        <v>0</v>
      </c>
      <c r="EW45" s="386" t="n">
        <v>0</v>
      </c>
      <c r="EX45" s="386" t="n">
        <v>0</v>
      </c>
      <c r="EY45" s="386" t="n">
        <v>0</v>
      </c>
      <c r="EZ45" s="386" t="n">
        <v>0</v>
      </c>
      <c r="FA45" s="386" t="n">
        <v>0</v>
      </c>
      <c r="FB45" s="386" t="n">
        <v>0</v>
      </c>
      <c r="FC45" s="386" t="n">
        <v>0</v>
      </c>
      <c r="FD45" s="386" t="n">
        <v>0</v>
      </c>
      <c r="FE45" s="386" t="n">
        <v>0</v>
      </c>
      <c r="FF45" s="386" t="n">
        <v>0</v>
      </c>
      <c r="FG45" s="386" t="n">
        <v>0</v>
      </c>
      <c r="FH45" s="386" t="n">
        <v>0</v>
      </c>
      <c r="FI45" s="386" t="n">
        <v>0</v>
      </c>
      <c r="FJ45" s="386" t="n">
        <v>0</v>
      </c>
      <c r="FK45" s="386" t="n">
        <v>0</v>
      </c>
      <c r="FL45" s="386" t="n">
        <v>0</v>
      </c>
      <c r="FM45" s="386" t="n">
        <v>0</v>
      </c>
      <c r="FN45" s="386" t="n">
        <v>0</v>
      </c>
      <c r="FO45" s="386" t="n">
        <v>0</v>
      </c>
      <c r="FP45" s="386" t="n">
        <v>0</v>
      </c>
      <c r="FQ45" s="386" t="n">
        <v>0</v>
      </c>
      <c r="FR45" s="386" t="n">
        <v>0</v>
      </c>
      <c r="FS45" s="386" t="n">
        <v>0</v>
      </c>
      <c r="FT45" s="386" t="n">
        <v>0</v>
      </c>
      <c r="FU45" s="386" t="n">
        <v>0</v>
      </c>
      <c r="FV45" s="386" t="n">
        <v>0</v>
      </c>
      <c r="FW45" s="386" t="n">
        <v>0</v>
      </c>
      <c r="FX45" s="386" t="n">
        <v>0</v>
      </c>
      <c r="FY45" s="386" t="n">
        <v>0</v>
      </c>
      <c r="FZ45" s="386" t="n">
        <v>0</v>
      </c>
      <c r="GA45" s="386" t="n">
        <v>0</v>
      </c>
      <c r="GB45" s="386" t="n">
        <v>0</v>
      </c>
      <c r="GC45" s="386" t="n">
        <v>0</v>
      </c>
      <c r="GD45" s="386" t="n">
        <v>0</v>
      </c>
      <c r="GE45" s="386" t="n">
        <v>0</v>
      </c>
      <c r="GF45" s="386" t="n">
        <v>0</v>
      </c>
      <c r="GG45" s="386" t="n">
        <v>0</v>
      </c>
      <c r="GH45" s="386" t="n">
        <v>0</v>
      </c>
      <c r="GI45" s="386" t="n">
        <v>0</v>
      </c>
      <c r="GJ45" s="386" t="n">
        <v>0</v>
      </c>
      <c r="GK45" s="386" t="n">
        <v>0</v>
      </c>
      <c r="GL45" s="386" t="n">
        <v>0</v>
      </c>
      <c r="GM45" s="386" t="n">
        <v>0</v>
      </c>
      <c r="GN45" s="386" t="n">
        <v>0</v>
      </c>
      <c r="GO45" s="386" t="n">
        <v>0</v>
      </c>
      <c r="GP45" s="386" t="n">
        <v>0</v>
      </c>
      <c r="GQ45" s="386" t="n">
        <v>0</v>
      </c>
      <c r="GR45" s="386" t="n">
        <v>0</v>
      </c>
      <c r="GS45" s="386" t="n">
        <v>0</v>
      </c>
      <c r="GT45" s="386" t="n">
        <v>0</v>
      </c>
      <c r="GU45" s="386" t="n">
        <v>0</v>
      </c>
      <c r="GV45" s="386" t="n">
        <v>0</v>
      </c>
      <c r="GW45" s="386" t="n">
        <v>0</v>
      </c>
      <c r="GX45" s="386" t="n">
        <v>0</v>
      </c>
      <c r="GY45" s="386" t="n">
        <v>0</v>
      </c>
      <c r="GZ45" s="386" t="n">
        <v>0</v>
      </c>
      <c r="HA45" s="386" t="n">
        <v>0</v>
      </c>
      <c r="HB45" s="386" t="n">
        <v>0</v>
      </c>
      <c r="HC45" s="386" t="n">
        <v>0</v>
      </c>
      <c r="HD45" s="386" t="n">
        <v>0</v>
      </c>
      <c r="HE45" s="386" t="n">
        <v>0</v>
      </c>
      <c r="HF45" s="386" t="n">
        <v>0</v>
      </c>
      <c r="HG45" s="386" t="n">
        <v>0</v>
      </c>
      <c r="HH45" s="386" t="n">
        <v>0</v>
      </c>
      <c r="HI45" s="386" t="n">
        <v>0</v>
      </c>
      <c r="HJ45" s="386" t="n">
        <v>0</v>
      </c>
      <c r="HK45" s="386" t="n">
        <v>0</v>
      </c>
      <c r="HL45" s="386" t="n">
        <v>0</v>
      </c>
      <c r="HM45" s="386" t="n">
        <v>0</v>
      </c>
      <c r="HN45" s="386" t="n">
        <v>0</v>
      </c>
      <c r="HO45" s="386" t="n">
        <v>0</v>
      </c>
      <c r="HP45" s="386" t="n">
        <v>0</v>
      </c>
      <c r="HQ45" s="386" t="n">
        <v>0</v>
      </c>
      <c r="HR45" s="386" t="n">
        <v>0</v>
      </c>
      <c r="HS45" s="386" t="n">
        <v>0</v>
      </c>
      <c r="HT45" s="386" t="n">
        <v>0</v>
      </c>
      <c r="HU45" s="386" t="n">
        <v>0</v>
      </c>
      <c r="HV45" s="386" t="n">
        <v>0</v>
      </c>
      <c r="HW45" s="386" t="n">
        <v>0</v>
      </c>
      <c r="HX45" s="386" t="n">
        <v>0</v>
      </c>
      <c r="HY45" s="386" t="n">
        <v>0</v>
      </c>
      <c r="HZ45" s="386" t="n">
        <v>0</v>
      </c>
      <c r="IA45" s="386" t="n">
        <v>0</v>
      </c>
      <c r="IB45" s="386" t="n">
        <v>0</v>
      </c>
      <c r="IC45" s="386" t="n">
        <v>0</v>
      </c>
      <c r="ID45" s="386" t="n">
        <v>0</v>
      </c>
      <c r="IE45" s="386" t="n">
        <v>0</v>
      </c>
      <c r="IF45" s="386" t="n">
        <v>0</v>
      </c>
      <c r="IG45" s="386" t="n">
        <v>0</v>
      </c>
      <c r="IH45" s="386" t="n">
        <v>0</v>
      </c>
      <c r="II45" s="386" t="n">
        <v>0</v>
      </c>
      <c r="IJ45" s="386" t="n">
        <v>0</v>
      </c>
      <c r="IK45" s="386" t="n">
        <v>0</v>
      </c>
      <c r="IL45" s="386" t="n">
        <v>0</v>
      </c>
      <c r="IM45" s="386" t="n">
        <v>0</v>
      </c>
      <c r="IN45" s="386" t="n">
        <v>0</v>
      </c>
      <c r="IO45" s="386" t="n">
        <v>0</v>
      </c>
      <c r="IP45" s="386" t="n">
        <v>0</v>
      </c>
      <c r="IQ45" s="386" t="n">
        <v>0</v>
      </c>
      <c r="IR45" s="386" t="n">
        <v>0</v>
      </c>
      <c r="IS45" s="386" t="n">
        <v>0</v>
      </c>
      <c r="IT45" s="386" t="n">
        <v>0</v>
      </c>
      <c r="IU45" s="386" t="n">
        <v>0</v>
      </c>
      <c r="IV45" s="386" t="n">
        <v>0</v>
      </c>
      <c r="IW45" s="386"/>
    </row>
    <row r="46" customFormat="false" ht="12.75" hidden="false" customHeight="false" outlineLevel="0" collapsed="false">
      <c r="A46" s="388" t="s">
        <v>290</v>
      </c>
      <c r="B46" s="390" t="n">
        <f aca="false">XNPV(Outputs!$D$2,$B$42:$IT$42,$B$5:$IT$5)</f>
        <v>0</v>
      </c>
      <c r="C46" s="386"/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  <c r="AC46" s="386"/>
      <c r="AD46" s="386"/>
      <c r="AE46" s="386"/>
      <c r="AF46" s="386"/>
      <c r="AG46" s="386"/>
      <c r="AH46" s="386"/>
      <c r="AI46" s="386"/>
      <c r="AJ46" s="386"/>
      <c r="AK46" s="386"/>
      <c r="AL46" s="386"/>
      <c r="AM46" s="386"/>
      <c r="AN46" s="386"/>
      <c r="AO46" s="386"/>
      <c r="AP46" s="386"/>
      <c r="AQ46" s="386"/>
      <c r="AR46" s="386"/>
      <c r="AS46" s="386"/>
      <c r="AT46" s="386"/>
      <c r="AU46" s="386"/>
      <c r="AV46" s="386"/>
      <c r="AW46" s="386"/>
      <c r="AX46" s="386"/>
      <c r="AY46" s="386"/>
      <c r="AZ46" s="386"/>
      <c r="BA46" s="386"/>
      <c r="BB46" s="386"/>
      <c r="BC46" s="386"/>
      <c r="BD46" s="386"/>
      <c r="BE46" s="386"/>
      <c r="BF46" s="386"/>
      <c r="BG46" s="386"/>
      <c r="BH46" s="386"/>
      <c r="BI46" s="386"/>
      <c r="BJ46" s="386"/>
      <c r="BK46" s="386"/>
      <c r="BL46" s="386"/>
      <c r="BM46" s="386"/>
      <c r="BN46" s="386"/>
      <c r="BO46" s="386"/>
      <c r="BP46" s="386"/>
      <c r="BQ46" s="386"/>
      <c r="BR46" s="386"/>
      <c r="BS46" s="386"/>
      <c r="BT46" s="386"/>
      <c r="BU46" s="386"/>
      <c r="BV46" s="386"/>
      <c r="BW46" s="386"/>
      <c r="BX46" s="386"/>
      <c r="BY46" s="386"/>
      <c r="BZ46" s="386"/>
      <c r="CA46" s="386"/>
      <c r="CB46" s="386"/>
      <c r="CC46" s="386"/>
      <c r="CD46" s="386"/>
      <c r="CE46" s="386"/>
      <c r="CF46" s="386"/>
      <c r="CG46" s="386"/>
      <c r="CH46" s="386"/>
      <c r="CI46" s="386"/>
      <c r="CJ46" s="386"/>
      <c r="CK46" s="386"/>
      <c r="CL46" s="386"/>
      <c r="CM46" s="386"/>
      <c r="CN46" s="386"/>
      <c r="CO46" s="386"/>
      <c r="CP46" s="386"/>
      <c r="CQ46" s="386"/>
      <c r="CR46" s="386"/>
      <c r="CS46" s="386"/>
      <c r="CT46" s="386"/>
      <c r="CU46" s="386"/>
      <c r="CV46" s="386"/>
      <c r="CW46" s="386"/>
      <c r="CX46" s="386"/>
      <c r="CY46" s="386"/>
      <c r="CZ46" s="386"/>
      <c r="DA46" s="386"/>
      <c r="DB46" s="386"/>
      <c r="DC46" s="386"/>
      <c r="DD46" s="386"/>
      <c r="DE46" s="386"/>
      <c r="DF46" s="386"/>
      <c r="DG46" s="386"/>
      <c r="DH46" s="386"/>
      <c r="DI46" s="386"/>
      <c r="DJ46" s="386"/>
      <c r="DK46" s="386"/>
      <c r="DL46" s="386"/>
      <c r="DM46" s="386"/>
      <c r="DN46" s="386"/>
      <c r="DO46" s="386"/>
      <c r="DP46" s="386"/>
      <c r="DQ46" s="386"/>
      <c r="DR46" s="386"/>
      <c r="DS46" s="386"/>
      <c r="DT46" s="386"/>
      <c r="DU46" s="386"/>
      <c r="DV46" s="386"/>
      <c r="DW46" s="386"/>
      <c r="DX46" s="386"/>
      <c r="DY46" s="386"/>
      <c r="DZ46" s="386"/>
      <c r="EA46" s="386"/>
      <c r="EB46" s="386"/>
      <c r="EC46" s="386"/>
      <c r="ED46" s="386"/>
      <c r="EE46" s="386"/>
      <c r="EF46" s="386"/>
      <c r="EG46" s="386"/>
      <c r="EH46" s="386"/>
      <c r="EI46" s="386"/>
      <c r="EJ46" s="386"/>
      <c r="EK46" s="386"/>
      <c r="EL46" s="386"/>
      <c r="EM46" s="386"/>
      <c r="EN46" s="386"/>
      <c r="EO46" s="386"/>
      <c r="EP46" s="386"/>
      <c r="EQ46" s="386"/>
      <c r="ER46" s="386"/>
      <c r="ES46" s="386"/>
      <c r="ET46" s="386"/>
      <c r="EU46" s="386"/>
      <c r="EV46" s="386"/>
      <c r="EW46" s="386"/>
      <c r="EX46" s="386"/>
      <c r="EY46" s="386"/>
      <c r="EZ46" s="386"/>
      <c r="FA46" s="386"/>
      <c r="FB46" s="386"/>
      <c r="FC46" s="386"/>
      <c r="FD46" s="386"/>
      <c r="FE46" s="386"/>
      <c r="FF46" s="386"/>
      <c r="FG46" s="386"/>
      <c r="FH46" s="386"/>
      <c r="FI46" s="386"/>
      <c r="FJ46" s="386"/>
      <c r="FK46" s="386"/>
      <c r="FL46" s="386"/>
      <c r="FM46" s="386"/>
      <c r="FN46" s="386"/>
      <c r="FO46" s="386"/>
      <c r="FP46" s="386"/>
      <c r="FQ46" s="386"/>
      <c r="FR46" s="386"/>
      <c r="FS46" s="386"/>
      <c r="FT46" s="386"/>
      <c r="FU46" s="386"/>
      <c r="FV46" s="386"/>
      <c r="FW46" s="386"/>
      <c r="FX46" s="386"/>
      <c r="FY46" s="386"/>
      <c r="FZ46" s="386"/>
      <c r="GA46" s="386"/>
      <c r="GB46" s="386"/>
      <c r="GC46" s="386"/>
      <c r="GD46" s="386"/>
      <c r="GE46" s="386"/>
      <c r="GF46" s="386"/>
      <c r="GG46" s="386"/>
      <c r="GH46" s="386"/>
      <c r="GI46" s="386"/>
      <c r="GJ46" s="386"/>
      <c r="GK46" s="386"/>
      <c r="GL46" s="386"/>
      <c r="GM46" s="386"/>
      <c r="GN46" s="386"/>
      <c r="GO46" s="386"/>
      <c r="GP46" s="386"/>
      <c r="GQ46" s="386"/>
      <c r="GR46" s="386"/>
      <c r="GS46" s="386"/>
      <c r="GT46" s="386"/>
      <c r="GU46" s="386"/>
      <c r="GV46" s="386"/>
      <c r="GW46" s="386"/>
      <c r="GX46" s="386"/>
      <c r="GY46" s="386"/>
      <c r="GZ46" s="386"/>
      <c r="HA46" s="386"/>
      <c r="HB46" s="386"/>
      <c r="HC46" s="386"/>
      <c r="HD46" s="386"/>
      <c r="HE46" s="386"/>
      <c r="HF46" s="386"/>
      <c r="HG46" s="386"/>
      <c r="HH46" s="386"/>
      <c r="HI46" s="386"/>
      <c r="HJ46" s="386"/>
      <c r="HK46" s="386"/>
      <c r="HL46" s="386"/>
      <c r="HM46" s="386"/>
      <c r="HN46" s="386"/>
      <c r="HO46" s="386"/>
      <c r="HP46" s="386"/>
      <c r="HQ46" s="386"/>
      <c r="HR46" s="386"/>
      <c r="HS46" s="386"/>
      <c r="HT46" s="386"/>
      <c r="HU46" s="386"/>
      <c r="HV46" s="386"/>
      <c r="HW46" s="386"/>
      <c r="HX46" s="386"/>
      <c r="HY46" s="386"/>
      <c r="HZ46" s="386"/>
      <c r="IA46" s="386"/>
      <c r="IB46" s="386"/>
      <c r="IC46" s="386"/>
      <c r="ID46" s="386"/>
      <c r="IE46" s="386"/>
      <c r="IF46" s="386"/>
      <c r="IG46" s="386"/>
      <c r="IH46" s="386"/>
      <c r="II46" s="386"/>
      <c r="IJ46" s="386"/>
      <c r="IK46" s="386"/>
      <c r="IL46" s="386"/>
      <c r="IM46" s="386"/>
      <c r="IN46" s="386"/>
      <c r="IO46" s="386"/>
      <c r="IP46" s="386"/>
      <c r="IQ46" s="386"/>
      <c r="IR46" s="386"/>
      <c r="IS46" s="386"/>
      <c r="IT46" s="386"/>
      <c r="IU46" s="386"/>
      <c r="IV46" s="386"/>
      <c r="IW46" s="386"/>
    </row>
    <row r="47" customFormat="false" ht="12.75" hidden="false" customHeight="false" outlineLevel="0" collapsed="false">
      <c r="A47" s="388" t="s">
        <v>291</v>
      </c>
      <c r="B47" s="390" t="n">
        <f aca="false">XNPV(Outputs!$D$2,B43:IT43,$B$5:$IT$5)</f>
        <v>0</v>
      </c>
      <c r="C47" s="386"/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  <c r="AC47" s="386"/>
      <c r="AD47" s="386"/>
      <c r="AE47" s="386"/>
      <c r="AF47" s="386"/>
      <c r="AG47" s="386"/>
      <c r="AH47" s="386"/>
      <c r="AI47" s="386"/>
      <c r="AJ47" s="386"/>
      <c r="AK47" s="386"/>
      <c r="AL47" s="386"/>
      <c r="AM47" s="386"/>
      <c r="AN47" s="386"/>
      <c r="AO47" s="386"/>
      <c r="AP47" s="386"/>
      <c r="AQ47" s="386"/>
      <c r="AR47" s="386"/>
      <c r="AS47" s="386"/>
      <c r="AT47" s="386"/>
      <c r="AU47" s="386"/>
      <c r="AV47" s="386"/>
      <c r="AW47" s="386"/>
      <c r="AX47" s="386"/>
      <c r="AY47" s="386"/>
      <c r="AZ47" s="386"/>
      <c r="BA47" s="386"/>
      <c r="BB47" s="386"/>
      <c r="BC47" s="386"/>
      <c r="BD47" s="386"/>
      <c r="BE47" s="386"/>
      <c r="BF47" s="386"/>
      <c r="BG47" s="386"/>
      <c r="BH47" s="386"/>
      <c r="BI47" s="386"/>
      <c r="BJ47" s="386"/>
      <c r="BK47" s="386"/>
      <c r="BL47" s="386"/>
      <c r="BM47" s="386"/>
      <c r="BN47" s="386"/>
      <c r="BO47" s="386"/>
      <c r="BP47" s="386"/>
      <c r="BQ47" s="386"/>
      <c r="BR47" s="386"/>
      <c r="BS47" s="386"/>
      <c r="BT47" s="386"/>
      <c r="BU47" s="386"/>
      <c r="BV47" s="386"/>
      <c r="BW47" s="386"/>
      <c r="BX47" s="386"/>
      <c r="BY47" s="386"/>
      <c r="BZ47" s="386"/>
      <c r="CA47" s="386"/>
      <c r="CB47" s="386"/>
      <c r="CC47" s="386"/>
      <c r="CD47" s="386"/>
      <c r="CE47" s="386"/>
      <c r="CF47" s="386"/>
      <c r="CG47" s="386"/>
      <c r="CH47" s="386"/>
      <c r="CI47" s="386"/>
      <c r="CJ47" s="386"/>
      <c r="CK47" s="386"/>
      <c r="CL47" s="386"/>
      <c r="CM47" s="386"/>
      <c r="CN47" s="386"/>
      <c r="CO47" s="386"/>
      <c r="CP47" s="386"/>
      <c r="CQ47" s="386"/>
      <c r="CR47" s="386"/>
      <c r="CS47" s="386"/>
      <c r="CT47" s="386"/>
      <c r="CU47" s="386"/>
      <c r="CV47" s="386"/>
      <c r="CW47" s="386"/>
      <c r="CX47" s="386"/>
      <c r="CY47" s="386"/>
      <c r="CZ47" s="386"/>
      <c r="DA47" s="386"/>
      <c r="DB47" s="386"/>
      <c r="DC47" s="386"/>
      <c r="DD47" s="386"/>
      <c r="DE47" s="386"/>
      <c r="DF47" s="386"/>
      <c r="DG47" s="386"/>
      <c r="DH47" s="386"/>
      <c r="DI47" s="386"/>
      <c r="DJ47" s="386"/>
      <c r="DK47" s="386"/>
      <c r="DL47" s="386"/>
      <c r="DM47" s="386"/>
      <c r="DN47" s="386"/>
      <c r="DO47" s="386"/>
      <c r="DP47" s="386"/>
      <c r="DQ47" s="386"/>
      <c r="DR47" s="386"/>
      <c r="DS47" s="386"/>
      <c r="DT47" s="386"/>
      <c r="DU47" s="386"/>
      <c r="DV47" s="386"/>
      <c r="DW47" s="386"/>
      <c r="DX47" s="386"/>
      <c r="DY47" s="386"/>
      <c r="DZ47" s="386"/>
      <c r="EA47" s="386"/>
      <c r="EB47" s="386"/>
      <c r="EC47" s="386"/>
      <c r="ED47" s="386"/>
      <c r="EE47" s="386"/>
      <c r="EF47" s="386"/>
      <c r="EG47" s="386"/>
      <c r="EH47" s="386"/>
      <c r="EI47" s="386"/>
      <c r="EJ47" s="386"/>
      <c r="EK47" s="386"/>
      <c r="EL47" s="386"/>
      <c r="EM47" s="386"/>
      <c r="EN47" s="386"/>
      <c r="EO47" s="386"/>
      <c r="EP47" s="386"/>
      <c r="EQ47" s="386"/>
      <c r="ER47" s="386"/>
      <c r="ES47" s="386"/>
      <c r="ET47" s="386"/>
      <c r="EU47" s="386"/>
      <c r="EV47" s="386"/>
      <c r="EW47" s="386"/>
      <c r="EX47" s="386"/>
      <c r="EY47" s="386"/>
      <c r="EZ47" s="386"/>
      <c r="FA47" s="386"/>
      <c r="FB47" s="386"/>
      <c r="FC47" s="386"/>
      <c r="FD47" s="386"/>
      <c r="FE47" s="386"/>
      <c r="FF47" s="386"/>
      <c r="FG47" s="386"/>
      <c r="FH47" s="386"/>
      <c r="FI47" s="386"/>
      <c r="FJ47" s="386"/>
      <c r="FK47" s="386"/>
      <c r="FL47" s="386"/>
      <c r="FM47" s="386"/>
      <c r="FN47" s="386"/>
      <c r="FO47" s="386"/>
      <c r="FP47" s="386"/>
      <c r="FQ47" s="386"/>
      <c r="FR47" s="386"/>
      <c r="FS47" s="386"/>
      <c r="FT47" s="386"/>
      <c r="FU47" s="386"/>
      <c r="FV47" s="386"/>
      <c r="FW47" s="386"/>
      <c r="FX47" s="386"/>
      <c r="FY47" s="386"/>
      <c r="FZ47" s="386"/>
      <c r="GA47" s="386"/>
      <c r="GB47" s="386"/>
      <c r="GC47" s="386"/>
      <c r="GD47" s="386"/>
      <c r="GE47" s="386"/>
      <c r="GF47" s="386"/>
      <c r="GG47" s="386"/>
      <c r="GH47" s="386"/>
      <c r="GI47" s="386"/>
      <c r="GJ47" s="386"/>
      <c r="GK47" s="386"/>
      <c r="GL47" s="386"/>
      <c r="GM47" s="386"/>
      <c r="GN47" s="386"/>
      <c r="GO47" s="386"/>
      <c r="GP47" s="386"/>
      <c r="GQ47" s="386"/>
      <c r="GR47" s="386"/>
      <c r="GS47" s="386"/>
      <c r="GT47" s="386"/>
      <c r="GU47" s="386"/>
      <c r="GV47" s="386"/>
      <c r="GW47" s="386"/>
      <c r="GX47" s="386"/>
      <c r="GY47" s="386"/>
      <c r="GZ47" s="386"/>
      <c r="HA47" s="386"/>
      <c r="HB47" s="386"/>
      <c r="HC47" s="386"/>
      <c r="HD47" s="386"/>
      <c r="HE47" s="386"/>
      <c r="HF47" s="386"/>
      <c r="HG47" s="386"/>
      <c r="HH47" s="386"/>
      <c r="HI47" s="386"/>
      <c r="HJ47" s="386"/>
      <c r="HK47" s="386"/>
      <c r="HL47" s="386"/>
      <c r="HM47" s="386"/>
      <c r="HN47" s="386"/>
      <c r="HO47" s="386"/>
      <c r="HP47" s="386"/>
      <c r="HQ47" s="386"/>
      <c r="HR47" s="386"/>
      <c r="HS47" s="386"/>
      <c r="HT47" s="386"/>
      <c r="HU47" s="386"/>
      <c r="HV47" s="386"/>
      <c r="HW47" s="386"/>
      <c r="HX47" s="386"/>
      <c r="HY47" s="386"/>
      <c r="HZ47" s="386"/>
      <c r="IA47" s="386"/>
      <c r="IB47" s="386"/>
      <c r="IC47" s="386"/>
      <c r="ID47" s="386"/>
      <c r="IE47" s="386"/>
      <c r="IF47" s="386"/>
      <c r="IG47" s="386"/>
      <c r="IH47" s="386"/>
      <c r="II47" s="386"/>
      <c r="IJ47" s="386"/>
      <c r="IK47" s="386"/>
      <c r="IL47" s="386"/>
      <c r="IM47" s="386"/>
      <c r="IN47" s="386"/>
      <c r="IO47" s="386"/>
      <c r="IP47" s="386"/>
      <c r="IQ47" s="386"/>
      <c r="IR47" s="386"/>
      <c r="IS47" s="386"/>
      <c r="IT47" s="386"/>
      <c r="IU47" s="386"/>
      <c r="IV47" s="386"/>
      <c r="IW47" s="386"/>
    </row>
    <row r="48" customFormat="false" ht="12.75" hidden="false" customHeight="false" outlineLevel="0" collapsed="false">
      <c r="A48" s="388" t="s">
        <v>292</v>
      </c>
      <c r="B48" s="390" t="n">
        <f aca="false">XNPV(Outputs!$D$2,B44:IT44,$B$5:$IT$5)</f>
        <v>0</v>
      </c>
      <c r="C48" s="386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/>
      <c r="CJ48" s="386"/>
      <c r="CK48" s="386"/>
      <c r="CL48" s="386"/>
      <c r="CM48" s="386"/>
      <c r="CN48" s="386"/>
      <c r="CO48" s="386"/>
      <c r="CP48" s="386"/>
      <c r="CQ48" s="386"/>
      <c r="CR48" s="386"/>
      <c r="CS48" s="386"/>
      <c r="CT48" s="386"/>
      <c r="CU48" s="386"/>
      <c r="CV48" s="386"/>
      <c r="CW48" s="386"/>
      <c r="CX48" s="386"/>
      <c r="CY48" s="386"/>
      <c r="CZ48" s="386"/>
      <c r="DA48" s="386"/>
      <c r="DB48" s="386"/>
      <c r="DC48" s="386"/>
      <c r="DD48" s="386"/>
      <c r="DE48" s="386"/>
      <c r="DF48" s="386"/>
      <c r="DG48" s="386"/>
      <c r="DH48" s="386"/>
      <c r="DI48" s="386"/>
      <c r="DJ48" s="386"/>
      <c r="DK48" s="386"/>
      <c r="DL48" s="386"/>
      <c r="DM48" s="386"/>
      <c r="DN48" s="386"/>
      <c r="DO48" s="386"/>
      <c r="DP48" s="386"/>
      <c r="DQ48" s="386"/>
      <c r="DR48" s="386"/>
      <c r="DS48" s="386"/>
      <c r="DT48" s="386"/>
      <c r="DU48" s="386"/>
      <c r="DV48" s="386"/>
      <c r="DW48" s="386"/>
      <c r="DX48" s="386"/>
      <c r="DY48" s="386"/>
      <c r="DZ48" s="386"/>
      <c r="EA48" s="386"/>
      <c r="EB48" s="386"/>
      <c r="EC48" s="386"/>
      <c r="ED48" s="386"/>
      <c r="EE48" s="386"/>
      <c r="EF48" s="386"/>
      <c r="EG48" s="386"/>
      <c r="EH48" s="386"/>
      <c r="EI48" s="386"/>
      <c r="EJ48" s="386"/>
      <c r="EK48" s="386"/>
      <c r="EL48" s="386"/>
      <c r="EM48" s="386"/>
      <c r="EN48" s="386"/>
      <c r="EO48" s="386"/>
      <c r="EP48" s="386"/>
      <c r="EQ48" s="386"/>
      <c r="ER48" s="386"/>
      <c r="ES48" s="386"/>
      <c r="ET48" s="386"/>
      <c r="EU48" s="386"/>
      <c r="EV48" s="386"/>
      <c r="EW48" s="386"/>
      <c r="EX48" s="386"/>
      <c r="EY48" s="386"/>
      <c r="EZ48" s="386"/>
      <c r="FA48" s="386"/>
      <c r="FB48" s="386"/>
      <c r="FC48" s="386"/>
      <c r="FD48" s="386"/>
      <c r="FE48" s="386"/>
      <c r="FF48" s="386"/>
      <c r="FG48" s="386"/>
      <c r="FH48" s="386"/>
      <c r="FI48" s="386"/>
      <c r="FJ48" s="386"/>
      <c r="FK48" s="386"/>
      <c r="FL48" s="386"/>
      <c r="FM48" s="386"/>
      <c r="FN48" s="386"/>
      <c r="FO48" s="386"/>
      <c r="FP48" s="386"/>
      <c r="FQ48" s="386"/>
      <c r="FR48" s="386"/>
      <c r="FS48" s="386"/>
      <c r="FT48" s="386"/>
      <c r="FU48" s="386"/>
      <c r="FV48" s="386"/>
      <c r="FW48" s="386"/>
      <c r="FX48" s="386"/>
      <c r="FY48" s="386"/>
      <c r="FZ48" s="386"/>
      <c r="GA48" s="386"/>
      <c r="GB48" s="386"/>
      <c r="GC48" s="386"/>
      <c r="GD48" s="386"/>
      <c r="GE48" s="386"/>
      <c r="GF48" s="386"/>
      <c r="GG48" s="386"/>
      <c r="GH48" s="386"/>
      <c r="GI48" s="386"/>
      <c r="GJ48" s="386"/>
      <c r="GK48" s="386"/>
      <c r="GL48" s="386"/>
      <c r="GM48" s="386"/>
      <c r="GN48" s="386"/>
      <c r="GO48" s="386"/>
      <c r="GP48" s="386"/>
      <c r="GQ48" s="386"/>
      <c r="GR48" s="386"/>
      <c r="GS48" s="386"/>
      <c r="GT48" s="386"/>
      <c r="GU48" s="386"/>
      <c r="GV48" s="386"/>
      <c r="GW48" s="386"/>
      <c r="GX48" s="386"/>
      <c r="GY48" s="386"/>
      <c r="GZ48" s="386"/>
      <c r="HA48" s="386"/>
      <c r="HB48" s="386"/>
      <c r="HC48" s="386"/>
      <c r="HD48" s="386"/>
      <c r="HE48" s="386"/>
      <c r="HF48" s="386"/>
      <c r="HG48" s="386"/>
      <c r="HH48" s="386"/>
      <c r="HI48" s="386"/>
      <c r="HJ48" s="386"/>
      <c r="HK48" s="386"/>
      <c r="HL48" s="386"/>
      <c r="HM48" s="386"/>
      <c r="HN48" s="386"/>
      <c r="HO48" s="386"/>
      <c r="HP48" s="386"/>
      <c r="HQ48" s="386"/>
      <c r="HR48" s="386"/>
      <c r="HS48" s="386"/>
      <c r="HT48" s="386"/>
      <c r="HU48" s="386"/>
      <c r="HV48" s="386"/>
      <c r="HW48" s="386"/>
      <c r="HX48" s="386"/>
      <c r="HY48" s="386"/>
      <c r="HZ48" s="386"/>
      <c r="IA48" s="386"/>
      <c r="IB48" s="386"/>
      <c r="IC48" s="386"/>
      <c r="ID48" s="386"/>
      <c r="IE48" s="386"/>
      <c r="IF48" s="386"/>
      <c r="IG48" s="386"/>
      <c r="IH48" s="386"/>
      <c r="II48" s="386"/>
      <c r="IJ48" s="386"/>
      <c r="IK48" s="386"/>
      <c r="IL48" s="386"/>
      <c r="IM48" s="386"/>
      <c r="IN48" s="386"/>
      <c r="IO48" s="386"/>
      <c r="IP48" s="386"/>
      <c r="IQ48" s="386"/>
      <c r="IR48" s="386"/>
      <c r="IS48" s="386"/>
      <c r="IT48" s="386"/>
      <c r="IU48" s="386"/>
      <c r="IV48" s="386"/>
      <c r="IW48" s="386"/>
    </row>
    <row r="49" customFormat="false" ht="12.75" hidden="false" customHeight="false" outlineLevel="0" collapsed="false">
      <c r="A49" s="388" t="s">
        <v>293</v>
      </c>
      <c r="B49" s="390" t="n">
        <f aca="false">XNPV(Outputs!$D$2,B45:IT45,$B$5:$IT$5)</f>
        <v>0</v>
      </c>
      <c r="C49" s="386"/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  <c r="AC49" s="386"/>
      <c r="AD49" s="386"/>
      <c r="AE49" s="386"/>
      <c r="AF49" s="386"/>
      <c r="AG49" s="386"/>
      <c r="AH49" s="386"/>
      <c r="AI49" s="386"/>
      <c r="AJ49" s="386"/>
      <c r="AK49" s="386"/>
      <c r="AL49" s="386"/>
      <c r="AM49" s="386"/>
      <c r="AN49" s="386"/>
      <c r="AO49" s="386"/>
      <c r="AP49" s="386"/>
      <c r="AQ49" s="386"/>
      <c r="AR49" s="386"/>
      <c r="AS49" s="386"/>
      <c r="AT49" s="386"/>
      <c r="AU49" s="386"/>
      <c r="AV49" s="386"/>
      <c r="AW49" s="386"/>
      <c r="AX49" s="386"/>
      <c r="AY49" s="386"/>
      <c r="AZ49" s="386"/>
      <c r="BA49" s="386"/>
      <c r="BB49" s="386"/>
      <c r="BC49" s="386"/>
      <c r="BD49" s="386"/>
      <c r="BE49" s="386"/>
      <c r="BF49" s="386"/>
      <c r="BG49" s="386"/>
      <c r="BH49" s="386"/>
      <c r="BI49" s="386"/>
      <c r="BJ49" s="386"/>
      <c r="BK49" s="386"/>
      <c r="BL49" s="386"/>
      <c r="BM49" s="386"/>
      <c r="BN49" s="386"/>
      <c r="BO49" s="386"/>
      <c r="BP49" s="386"/>
      <c r="BQ49" s="386"/>
      <c r="BR49" s="386"/>
      <c r="BS49" s="386"/>
      <c r="BT49" s="386"/>
      <c r="BU49" s="386"/>
      <c r="BV49" s="386"/>
      <c r="BW49" s="386"/>
      <c r="BX49" s="386"/>
      <c r="BY49" s="386"/>
      <c r="BZ49" s="386"/>
      <c r="CA49" s="386"/>
      <c r="CB49" s="386"/>
      <c r="CC49" s="386"/>
      <c r="CD49" s="386"/>
      <c r="CE49" s="386"/>
      <c r="CF49" s="386"/>
      <c r="CG49" s="386"/>
      <c r="CH49" s="386"/>
      <c r="CI49" s="386"/>
      <c r="CJ49" s="386"/>
      <c r="CK49" s="386"/>
      <c r="CL49" s="386"/>
      <c r="CM49" s="386"/>
      <c r="CN49" s="386"/>
      <c r="CO49" s="386"/>
      <c r="CP49" s="386"/>
      <c r="CQ49" s="386"/>
      <c r="CR49" s="386"/>
      <c r="CS49" s="386"/>
      <c r="CT49" s="386"/>
      <c r="CU49" s="386"/>
      <c r="CV49" s="386"/>
      <c r="CW49" s="386"/>
      <c r="CX49" s="386"/>
      <c r="CY49" s="386"/>
      <c r="CZ49" s="386"/>
      <c r="DA49" s="386"/>
      <c r="DB49" s="386"/>
      <c r="DC49" s="386"/>
      <c r="DD49" s="386"/>
      <c r="DE49" s="386"/>
      <c r="DF49" s="386"/>
      <c r="DG49" s="386"/>
      <c r="DH49" s="386"/>
      <c r="DI49" s="386"/>
      <c r="DJ49" s="386"/>
      <c r="DK49" s="386"/>
      <c r="DL49" s="386"/>
      <c r="DM49" s="386"/>
      <c r="DN49" s="386"/>
      <c r="DO49" s="386"/>
      <c r="DP49" s="386"/>
      <c r="DQ49" s="386"/>
      <c r="DR49" s="386"/>
      <c r="DS49" s="386"/>
      <c r="DT49" s="386"/>
      <c r="DU49" s="386"/>
      <c r="DV49" s="386"/>
      <c r="DW49" s="386"/>
      <c r="DX49" s="386"/>
      <c r="DY49" s="386"/>
      <c r="DZ49" s="386"/>
      <c r="EA49" s="386"/>
      <c r="EB49" s="386"/>
      <c r="EC49" s="386"/>
      <c r="ED49" s="386"/>
      <c r="EE49" s="386"/>
      <c r="EF49" s="386"/>
      <c r="EG49" s="386"/>
      <c r="EH49" s="386"/>
      <c r="EI49" s="386"/>
      <c r="EJ49" s="386"/>
      <c r="EK49" s="386"/>
      <c r="EL49" s="386"/>
      <c r="EM49" s="386"/>
      <c r="EN49" s="386"/>
      <c r="EO49" s="386"/>
      <c r="EP49" s="386"/>
      <c r="EQ49" s="386"/>
      <c r="ER49" s="386"/>
      <c r="ES49" s="386"/>
      <c r="ET49" s="386"/>
      <c r="EU49" s="386"/>
      <c r="EV49" s="386"/>
      <c r="EW49" s="386"/>
      <c r="EX49" s="386"/>
      <c r="EY49" s="386"/>
      <c r="EZ49" s="386"/>
      <c r="FA49" s="386"/>
      <c r="FB49" s="386"/>
      <c r="FC49" s="386"/>
      <c r="FD49" s="386"/>
      <c r="FE49" s="386"/>
      <c r="FF49" s="386"/>
      <c r="FG49" s="386"/>
      <c r="FH49" s="386"/>
      <c r="FI49" s="386"/>
      <c r="FJ49" s="386"/>
      <c r="FK49" s="386"/>
      <c r="FL49" s="386"/>
      <c r="FM49" s="386"/>
      <c r="FN49" s="386"/>
      <c r="FO49" s="386"/>
      <c r="FP49" s="386"/>
      <c r="FQ49" s="386"/>
      <c r="FR49" s="386"/>
      <c r="FS49" s="386"/>
      <c r="FT49" s="386"/>
      <c r="FU49" s="386"/>
      <c r="FV49" s="386"/>
      <c r="FW49" s="386"/>
      <c r="FX49" s="386"/>
      <c r="FY49" s="386"/>
      <c r="FZ49" s="386"/>
      <c r="GA49" s="386"/>
      <c r="GB49" s="386"/>
      <c r="GC49" s="386"/>
      <c r="GD49" s="386"/>
      <c r="GE49" s="386"/>
      <c r="GF49" s="386"/>
      <c r="GG49" s="386"/>
      <c r="GH49" s="386"/>
      <c r="GI49" s="386"/>
      <c r="GJ49" s="386"/>
      <c r="GK49" s="386"/>
      <c r="GL49" s="386"/>
      <c r="GM49" s="386"/>
      <c r="GN49" s="386"/>
      <c r="GO49" s="386"/>
      <c r="GP49" s="386"/>
      <c r="GQ49" s="386"/>
      <c r="GR49" s="386"/>
      <c r="GS49" s="386"/>
      <c r="GT49" s="386"/>
      <c r="GU49" s="386"/>
      <c r="GV49" s="386"/>
      <c r="GW49" s="386"/>
      <c r="GX49" s="386"/>
      <c r="GY49" s="386"/>
      <c r="GZ49" s="386"/>
      <c r="HA49" s="386"/>
      <c r="HB49" s="386"/>
      <c r="HC49" s="386"/>
      <c r="HD49" s="386"/>
      <c r="HE49" s="386"/>
      <c r="HF49" s="386"/>
      <c r="HG49" s="386"/>
      <c r="HH49" s="386"/>
      <c r="HI49" s="386"/>
      <c r="HJ49" s="386"/>
      <c r="HK49" s="386"/>
      <c r="HL49" s="386"/>
      <c r="HM49" s="386"/>
      <c r="HN49" s="386"/>
      <c r="HO49" s="386"/>
      <c r="HP49" s="386"/>
      <c r="HQ49" s="386"/>
      <c r="HR49" s="386"/>
      <c r="HS49" s="386"/>
      <c r="HT49" s="386"/>
      <c r="HU49" s="386"/>
      <c r="HV49" s="386"/>
      <c r="HW49" s="386"/>
      <c r="HX49" s="386"/>
      <c r="HY49" s="386"/>
      <c r="HZ49" s="386"/>
      <c r="IA49" s="386"/>
      <c r="IB49" s="386"/>
      <c r="IC49" s="386"/>
      <c r="ID49" s="386"/>
      <c r="IE49" s="386"/>
      <c r="IF49" s="386"/>
      <c r="IG49" s="386"/>
      <c r="IH49" s="386"/>
      <c r="II49" s="386"/>
      <c r="IJ49" s="386"/>
      <c r="IK49" s="386"/>
      <c r="IL49" s="386"/>
      <c r="IM49" s="386"/>
      <c r="IN49" s="386"/>
      <c r="IO49" s="386"/>
      <c r="IP49" s="386"/>
      <c r="IQ49" s="386"/>
      <c r="IR49" s="386"/>
      <c r="IS49" s="386"/>
      <c r="IT49" s="386"/>
      <c r="IU49" s="386"/>
      <c r="IV49" s="386"/>
      <c r="IW49" s="386"/>
    </row>
    <row r="50" customFormat="false" ht="12.75" hidden="false" customHeight="false" outlineLevel="0" collapsed="false">
      <c r="A50" s="384" t="s">
        <v>294</v>
      </c>
      <c r="B50" s="391" t="n">
        <f aca="false">B42+B44</f>
        <v>0</v>
      </c>
      <c r="C50" s="391" t="n">
        <f aca="false">C42+C44</f>
        <v>0</v>
      </c>
      <c r="D50" s="391" t="n">
        <f aca="false">D42+D44</f>
        <v>0</v>
      </c>
      <c r="E50" s="391" t="n">
        <f aca="false">E42+E44</f>
        <v>0</v>
      </c>
      <c r="F50" s="391" t="n">
        <f aca="false">F42+F44</f>
        <v>0</v>
      </c>
      <c r="G50" s="391" t="n">
        <f aca="false">G42+G44</f>
        <v>0</v>
      </c>
      <c r="H50" s="391" t="n">
        <f aca="false">H42+H44</f>
        <v>0</v>
      </c>
      <c r="I50" s="391" t="n">
        <f aca="false">I42+I44</f>
        <v>0</v>
      </c>
      <c r="J50" s="391" t="n">
        <f aca="false">J42+J44</f>
        <v>0</v>
      </c>
      <c r="K50" s="391" t="n">
        <f aca="false">K42+K44</f>
        <v>0</v>
      </c>
      <c r="L50" s="391" t="n">
        <f aca="false">L42+L44</f>
        <v>0</v>
      </c>
      <c r="M50" s="391" t="n">
        <f aca="false">M42+M44</f>
        <v>0</v>
      </c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  <c r="AJ50" s="243"/>
      <c r="AK50" s="243"/>
      <c r="AL50" s="243"/>
      <c r="AM50" s="243"/>
      <c r="AN50" s="243"/>
      <c r="AO50" s="243"/>
      <c r="AP50" s="243"/>
      <c r="AQ50" s="243"/>
      <c r="AR50" s="243"/>
      <c r="AS50" s="243"/>
      <c r="AT50" s="243"/>
      <c r="AU50" s="243"/>
      <c r="AV50" s="243"/>
      <c r="AW50" s="243"/>
      <c r="AX50" s="243"/>
      <c r="AY50" s="243"/>
      <c r="AZ50" s="243"/>
      <c r="BA50" s="243"/>
      <c r="BB50" s="243"/>
      <c r="BC50" s="243"/>
      <c r="BD50" s="243"/>
      <c r="BE50" s="243"/>
      <c r="BF50" s="243"/>
      <c r="BG50" s="243"/>
      <c r="BH50" s="243"/>
      <c r="BI50" s="243"/>
      <c r="BJ50" s="243"/>
      <c r="BK50" s="243"/>
      <c r="BL50" s="243"/>
      <c r="BM50" s="243"/>
      <c r="BN50" s="243"/>
      <c r="BO50" s="243"/>
      <c r="BP50" s="243"/>
      <c r="BQ50" s="243"/>
      <c r="BR50" s="243"/>
      <c r="BS50" s="243"/>
      <c r="BT50" s="243"/>
      <c r="BU50" s="243"/>
      <c r="BV50" s="243"/>
      <c r="BW50" s="243"/>
      <c r="BX50" s="243"/>
      <c r="BY50" s="243"/>
      <c r="BZ50" s="243"/>
      <c r="CA50" s="243"/>
      <c r="CB50" s="243"/>
      <c r="CC50" s="243"/>
      <c r="CD50" s="243"/>
      <c r="CE50" s="243"/>
      <c r="CF50" s="243"/>
      <c r="CG50" s="243"/>
      <c r="CH50" s="243"/>
      <c r="CI50" s="243"/>
      <c r="CJ50" s="243"/>
      <c r="CK50" s="243"/>
      <c r="CL50" s="243"/>
      <c r="CM50" s="243"/>
      <c r="CN50" s="243"/>
      <c r="CO50" s="243"/>
      <c r="CP50" s="243"/>
      <c r="CQ50" s="243"/>
      <c r="CR50" s="243"/>
      <c r="CS50" s="243"/>
      <c r="CT50" s="243"/>
      <c r="CU50" s="243"/>
      <c r="CV50" s="243"/>
      <c r="CW50" s="243"/>
      <c r="CX50" s="243"/>
      <c r="CY50" s="243"/>
      <c r="CZ50" s="243"/>
      <c r="DA50" s="243"/>
      <c r="DB50" s="243"/>
      <c r="DC50" s="243"/>
      <c r="DD50" s="243"/>
      <c r="DE50" s="243"/>
      <c r="DF50" s="243"/>
      <c r="DG50" s="243"/>
      <c r="DH50" s="243"/>
      <c r="DI50" s="243"/>
      <c r="DJ50" s="243"/>
      <c r="DK50" s="243"/>
      <c r="DL50" s="243"/>
      <c r="DM50" s="243"/>
      <c r="DN50" s="243"/>
      <c r="DO50" s="243"/>
      <c r="DP50" s="243"/>
      <c r="DQ50" s="243"/>
      <c r="DR50" s="243"/>
      <c r="DS50" s="243"/>
      <c r="DT50" s="243"/>
      <c r="DU50" s="243"/>
      <c r="DV50" s="243"/>
      <c r="DW50" s="243"/>
      <c r="DX50" s="243"/>
      <c r="DY50" s="243"/>
      <c r="DZ50" s="243"/>
      <c r="EA50" s="243"/>
      <c r="EB50" s="243"/>
      <c r="EC50" s="243"/>
      <c r="ED50" s="243"/>
      <c r="EE50" s="243"/>
      <c r="EF50" s="243"/>
      <c r="EG50" s="243"/>
      <c r="EH50" s="243"/>
      <c r="EI50" s="243"/>
      <c r="EJ50" s="243"/>
      <c r="EK50" s="243"/>
      <c r="EL50" s="243"/>
      <c r="EM50" s="243"/>
      <c r="EN50" s="243"/>
      <c r="EO50" s="243"/>
      <c r="EP50" s="243"/>
      <c r="EQ50" s="243"/>
      <c r="ER50" s="243"/>
      <c r="ES50" s="243"/>
      <c r="ET50" s="243"/>
      <c r="EU50" s="243"/>
      <c r="EV50" s="243"/>
      <c r="EW50" s="243"/>
      <c r="EX50" s="243"/>
      <c r="EY50" s="243"/>
      <c r="EZ50" s="243"/>
      <c r="FA50" s="243"/>
      <c r="FB50" s="243"/>
      <c r="FC50" s="243"/>
      <c r="FD50" s="243"/>
      <c r="FE50" s="243"/>
      <c r="FF50" s="243"/>
      <c r="FG50" s="243"/>
      <c r="FH50" s="243"/>
      <c r="FI50" s="243"/>
      <c r="FJ50" s="243"/>
      <c r="FK50" s="243"/>
      <c r="FL50" s="243"/>
      <c r="FM50" s="243"/>
      <c r="FN50" s="243"/>
      <c r="FO50" s="243"/>
      <c r="FP50" s="243"/>
      <c r="FQ50" s="243"/>
      <c r="FR50" s="243"/>
      <c r="FS50" s="243"/>
      <c r="FT50" s="243"/>
      <c r="FU50" s="243"/>
      <c r="FV50" s="243"/>
      <c r="FW50" s="243"/>
      <c r="FX50" s="243"/>
      <c r="FY50" s="243"/>
      <c r="FZ50" s="243"/>
      <c r="GA50" s="243"/>
      <c r="GB50" s="243"/>
      <c r="GC50" s="243"/>
      <c r="GD50" s="243"/>
      <c r="GE50" s="243"/>
      <c r="GF50" s="243"/>
      <c r="GG50" s="243"/>
      <c r="GH50" s="243"/>
      <c r="GI50" s="243"/>
      <c r="GJ50" s="243"/>
      <c r="GK50" s="243"/>
      <c r="GL50" s="243"/>
      <c r="GM50" s="243"/>
      <c r="GN50" s="243"/>
      <c r="GO50" s="243"/>
      <c r="GP50" s="243"/>
      <c r="GQ50" s="243"/>
      <c r="GR50" s="243"/>
      <c r="GS50" s="243"/>
      <c r="GT50" s="243"/>
      <c r="GU50" s="243"/>
      <c r="GV50" s="243"/>
      <c r="GW50" s="243"/>
      <c r="GX50" s="243"/>
      <c r="GY50" s="243"/>
      <c r="GZ50" s="243"/>
      <c r="HA50" s="243"/>
      <c r="HB50" s="243"/>
      <c r="HC50" s="243"/>
      <c r="HD50" s="243"/>
      <c r="HE50" s="243"/>
      <c r="HF50" s="243"/>
      <c r="HG50" s="243"/>
      <c r="HH50" s="243"/>
      <c r="HI50" s="243"/>
      <c r="HJ50" s="243"/>
      <c r="HK50" s="243"/>
      <c r="HL50" s="243"/>
      <c r="HM50" s="243"/>
      <c r="HN50" s="243"/>
      <c r="HO50" s="243"/>
      <c r="HP50" s="243"/>
      <c r="HQ50" s="243"/>
      <c r="HR50" s="243"/>
      <c r="HS50" s="243"/>
      <c r="HT50" s="243"/>
      <c r="HU50" s="243"/>
      <c r="HV50" s="243"/>
      <c r="HW50" s="243"/>
      <c r="HX50" s="243"/>
      <c r="HY50" s="243"/>
      <c r="HZ50" s="243"/>
      <c r="IA50" s="243"/>
      <c r="IB50" s="243"/>
      <c r="IC50" s="243"/>
      <c r="ID50" s="243"/>
      <c r="IE50" s="243"/>
      <c r="IF50" s="243"/>
      <c r="IG50" s="243"/>
      <c r="IH50" s="243"/>
      <c r="II50" s="243"/>
      <c r="IJ50" s="243"/>
      <c r="IK50" s="243"/>
      <c r="IL50" s="243"/>
      <c r="IM50" s="243"/>
      <c r="IN50" s="243"/>
      <c r="IO50" s="243"/>
      <c r="IP50" s="243"/>
      <c r="IQ50" s="243"/>
      <c r="IR50" s="243"/>
      <c r="IS50" s="243"/>
      <c r="IT50" s="243"/>
      <c r="IU50" s="243"/>
      <c r="IV50" s="243"/>
      <c r="IW50" s="243"/>
    </row>
    <row r="51" customFormat="false" ht="12.75" hidden="false" customHeight="false" outlineLevel="0" collapsed="false">
      <c r="A51" s="384" t="s">
        <v>295</v>
      </c>
      <c r="B51" s="391" t="n">
        <f aca="false">B43+B45</f>
        <v>0</v>
      </c>
      <c r="C51" s="391" t="n">
        <f aca="false">C43+C45</f>
        <v>0</v>
      </c>
      <c r="D51" s="391" t="n">
        <f aca="false">D43+D45</f>
        <v>0</v>
      </c>
      <c r="E51" s="391" t="n">
        <f aca="false">E43+E45</f>
        <v>0</v>
      </c>
      <c r="F51" s="391" t="n">
        <f aca="false">F43+F45</f>
        <v>0</v>
      </c>
      <c r="G51" s="391" t="n">
        <f aca="false">G43+G45</f>
        <v>0</v>
      </c>
      <c r="H51" s="391" t="n">
        <f aca="false">H43+H45</f>
        <v>0</v>
      </c>
      <c r="I51" s="391" t="n">
        <f aca="false">I43+I45</f>
        <v>0</v>
      </c>
      <c r="J51" s="391" t="n">
        <f aca="false">J43+J45</f>
        <v>0</v>
      </c>
      <c r="K51" s="391" t="n">
        <f aca="false">K43+K45</f>
        <v>0</v>
      </c>
      <c r="L51" s="391" t="n">
        <f aca="false">L43+L45</f>
        <v>0</v>
      </c>
      <c r="M51" s="391" t="n">
        <f aca="false">M43+M45</f>
        <v>0</v>
      </c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  <c r="AJ51" s="243"/>
      <c r="AK51" s="243"/>
      <c r="AL51" s="243"/>
      <c r="AM51" s="243"/>
      <c r="AN51" s="243"/>
      <c r="AO51" s="243"/>
      <c r="AP51" s="243"/>
      <c r="AQ51" s="243"/>
      <c r="AR51" s="243"/>
      <c r="AS51" s="243"/>
      <c r="AT51" s="243"/>
      <c r="AU51" s="243"/>
      <c r="AV51" s="243"/>
      <c r="AW51" s="243"/>
      <c r="AX51" s="243"/>
      <c r="AY51" s="243"/>
      <c r="AZ51" s="243"/>
      <c r="BA51" s="243"/>
      <c r="BB51" s="243"/>
      <c r="BC51" s="243"/>
      <c r="BD51" s="243"/>
      <c r="BE51" s="243"/>
      <c r="BF51" s="243"/>
      <c r="BG51" s="243"/>
      <c r="BH51" s="243"/>
      <c r="BI51" s="243"/>
      <c r="BJ51" s="243"/>
      <c r="BK51" s="243"/>
      <c r="BL51" s="243"/>
      <c r="BM51" s="243"/>
      <c r="BN51" s="243"/>
      <c r="BO51" s="243"/>
      <c r="BP51" s="243"/>
      <c r="BQ51" s="243"/>
      <c r="BR51" s="243"/>
      <c r="BS51" s="243"/>
      <c r="BT51" s="243"/>
      <c r="BU51" s="243"/>
      <c r="BV51" s="243"/>
      <c r="BW51" s="243"/>
      <c r="BX51" s="243"/>
      <c r="BY51" s="243"/>
      <c r="BZ51" s="243"/>
      <c r="CA51" s="243"/>
      <c r="CB51" s="243"/>
      <c r="CC51" s="243"/>
      <c r="CD51" s="243"/>
      <c r="CE51" s="243"/>
      <c r="CF51" s="243"/>
      <c r="CG51" s="243"/>
      <c r="CH51" s="243"/>
      <c r="CI51" s="243"/>
      <c r="CJ51" s="243"/>
      <c r="CK51" s="243"/>
      <c r="CL51" s="243"/>
      <c r="CM51" s="243"/>
      <c r="CN51" s="243"/>
      <c r="CO51" s="243"/>
      <c r="CP51" s="243"/>
      <c r="CQ51" s="243"/>
      <c r="CR51" s="243"/>
      <c r="CS51" s="243"/>
      <c r="CT51" s="243"/>
      <c r="CU51" s="243"/>
      <c r="CV51" s="243"/>
      <c r="CW51" s="243"/>
      <c r="CX51" s="243"/>
      <c r="CY51" s="243"/>
      <c r="CZ51" s="243"/>
      <c r="DA51" s="243"/>
      <c r="DB51" s="243"/>
      <c r="DC51" s="243"/>
      <c r="DD51" s="243"/>
      <c r="DE51" s="243"/>
      <c r="DF51" s="243"/>
      <c r="DG51" s="243"/>
      <c r="DH51" s="243"/>
      <c r="DI51" s="243"/>
      <c r="DJ51" s="243"/>
      <c r="DK51" s="243"/>
      <c r="DL51" s="243"/>
      <c r="DM51" s="243"/>
      <c r="DN51" s="243"/>
      <c r="DO51" s="243"/>
      <c r="DP51" s="243"/>
      <c r="DQ51" s="243"/>
      <c r="DR51" s="243"/>
      <c r="DS51" s="243"/>
      <c r="DT51" s="243"/>
      <c r="DU51" s="243"/>
      <c r="DV51" s="243"/>
      <c r="DW51" s="243"/>
      <c r="DX51" s="243"/>
      <c r="DY51" s="243"/>
      <c r="DZ51" s="243"/>
      <c r="EA51" s="243"/>
      <c r="EB51" s="243"/>
      <c r="EC51" s="243"/>
      <c r="ED51" s="243"/>
      <c r="EE51" s="243"/>
      <c r="EF51" s="243"/>
      <c r="EG51" s="243"/>
      <c r="EH51" s="243"/>
      <c r="EI51" s="243"/>
      <c r="EJ51" s="243"/>
      <c r="EK51" s="243"/>
      <c r="EL51" s="243"/>
      <c r="EM51" s="243"/>
      <c r="EN51" s="243"/>
      <c r="EO51" s="243"/>
      <c r="EP51" s="243"/>
      <c r="EQ51" s="243"/>
      <c r="ER51" s="243"/>
      <c r="ES51" s="243"/>
      <c r="ET51" s="243"/>
      <c r="EU51" s="243"/>
      <c r="EV51" s="243"/>
      <c r="EW51" s="243"/>
      <c r="EX51" s="243"/>
      <c r="EY51" s="243"/>
      <c r="EZ51" s="243"/>
      <c r="FA51" s="243"/>
      <c r="FB51" s="243"/>
      <c r="FC51" s="243"/>
      <c r="FD51" s="243"/>
      <c r="FE51" s="243"/>
      <c r="FF51" s="243"/>
      <c r="FG51" s="243"/>
      <c r="FH51" s="243"/>
      <c r="FI51" s="243"/>
      <c r="FJ51" s="243"/>
      <c r="FK51" s="243"/>
      <c r="FL51" s="243"/>
      <c r="FM51" s="243"/>
      <c r="FN51" s="243"/>
      <c r="FO51" s="243"/>
      <c r="FP51" s="243"/>
      <c r="FQ51" s="243"/>
      <c r="FR51" s="243"/>
      <c r="FS51" s="243"/>
      <c r="FT51" s="243"/>
      <c r="FU51" s="243"/>
      <c r="FV51" s="243"/>
      <c r="FW51" s="243"/>
      <c r="FX51" s="243"/>
      <c r="FY51" s="243"/>
      <c r="FZ51" s="243"/>
      <c r="GA51" s="243"/>
      <c r="GB51" s="243"/>
      <c r="GC51" s="243"/>
      <c r="GD51" s="243"/>
      <c r="GE51" s="243"/>
      <c r="GF51" s="243"/>
      <c r="GG51" s="243"/>
      <c r="GH51" s="243"/>
      <c r="GI51" s="243"/>
      <c r="GJ51" s="243"/>
      <c r="GK51" s="243"/>
      <c r="GL51" s="243"/>
      <c r="GM51" s="243"/>
      <c r="GN51" s="243"/>
      <c r="GO51" s="243"/>
      <c r="GP51" s="243"/>
      <c r="GQ51" s="243"/>
      <c r="GR51" s="243"/>
      <c r="GS51" s="243"/>
      <c r="GT51" s="243"/>
      <c r="GU51" s="243"/>
      <c r="GV51" s="243"/>
      <c r="GW51" s="243"/>
      <c r="GX51" s="243"/>
      <c r="GY51" s="243"/>
      <c r="GZ51" s="243"/>
      <c r="HA51" s="243"/>
      <c r="HB51" s="243"/>
      <c r="HC51" s="243"/>
      <c r="HD51" s="243"/>
      <c r="HE51" s="243"/>
      <c r="HF51" s="243"/>
      <c r="HG51" s="243"/>
      <c r="HH51" s="243"/>
      <c r="HI51" s="243"/>
      <c r="HJ51" s="243"/>
      <c r="HK51" s="243"/>
      <c r="HL51" s="243"/>
      <c r="HM51" s="243"/>
      <c r="HN51" s="243"/>
      <c r="HO51" s="243"/>
      <c r="HP51" s="243"/>
      <c r="HQ51" s="243"/>
      <c r="HR51" s="243"/>
      <c r="HS51" s="243"/>
      <c r="HT51" s="243"/>
      <c r="HU51" s="243"/>
      <c r="HV51" s="243"/>
      <c r="HW51" s="243"/>
      <c r="HX51" s="243"/>
      <c r="HY51" s="243"/>
      <c r="HZ51" s="243"/>
      <c r="IA51" s="243"/>
      <c r="IB51" s="243"/>
      <c r="IC51" s="243"/>
      <c r="ID51" s="243"/>
      <c r="IE51" s="243"/>
      <c r="IF51" s="243"/>
      <c r="IG51" s="243"/>
      <c r="IH51" s="243"/>
      <c r="II51" s="243"/>
      <c r="IJ51" s="243"/>
      <c r="IK51" s="243"/>
      <c r="IL51" s="243"/>
      <c r="IM51" s="243"/>
      <c r="IN51" s="243"/>
      <c r="IO51" s="243"/>
      <c r="IP51" s="243"/>
      <c r="IQ51" s="243"/>
      <c r="IR51" s="243"/>
      <c r="IS51" s="243"/>
      <c r="IT51" s="243"/>
      <c r="IU51" s="243"/>
      <c r="IV51" s="243"/>
      <c r="IW51" s="243"/>
    </row>
    <row r="52" customFormat="false" ht="12.75" hidden="false" customHeight="false" outlineLevel="0" collapsed="false">
      <c r="A52" s="384"/>
      <c r="B52" s="243"/>
      <c r="C52" s="243"/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  <c r="AJ52" s="243"/>
      <c r="AK52" s="243"/>
      <c r="AL52" s="243"/>
      <c r="AM52" s="243"/>
      <c r="AN52" s="243"/>
      <c r="AO52" s="243"/>
      <c r="AP52" s="243"/>
      <c r="AQ52" s="243"/>
      <c r="AR52" s="243"/>
      <c r="AS52" s="243"/>
      <c r="AT52" s="243"/>
      <c r="AU52" s="243"/>
      <c r="AV52" s="243"/>
      <c r="AW52" s="243"/>
      <c r="AX52" s="243"/>
      <c r="AY52" s="243"/>
      <c r="AZ52" s="243"/>
      <c r="BA52" s="243"/>
      <c r="BB52" s="243"/>
      <c r="BC52" s="243"/>
      <c r="BD52" s="243"/>
      <c r="BE52" s="243"/>
      <c r="BF52" s="243"/>
      <c r="BG52" s="243"/>
      <c r="BH52" s="243"/>
      <c r="BI52" s="243"/>
      <c r="BJ52" s="243"/>
      <c r="BK52" s="243"/>
      <c r="BL52" s="243"/>
      <c r="BM52" s="243"/>
      <c r="BN52" s="243"/>
      <c r="BO52" s="243"/>
      <c r="BP52" s="243"/>
      <c r="BQ52" s="243"/>
      <c r="BR52" s="243"/>
      <c r="BS52" s="243"/>
      <c r="BT52" s="243"/>
      <c r="BU52" s="243"/>
      <c r="BV52" s="243"/>
      <c r="BW52" s="243"/>
      <c r="BX52" s="243"/>
      <c r="BY52" s="243"/>
      <c r="BZ52" s="243"/>
      <c r="CA52" s="243"/>
      <c r="CB52" s="243"/>
      <c r="CC52" s="243"/>
      <c r="CD52" s="243"/>
      <c r="CE52" s="243"/>
      <c r="CF52" s="243"/>
      <c r="CG52" s="243"/>
      <c r="CH52" s="243"/>
      <c r="CI52" s="243"/>
      <c r="CJ52" s="243"/>
      <c r="CK52" s="243"/>
      <c r="CL52" s="243"/>
      <c r="CM52" s="243"/>
      <c r="CN52" s="243"/>
      <c r="CO52" s="243"/>
      <c r="CP52" s="243"/>
      <c r="CQ52" s="243"/>
      <c r="CR52" s="243"/>
      <c r="CS52" s="243"/>
      <c r="CT52" s="243"/>
      <c r="CU52" s="243"/>
      <c r="CV52" s="243"/>
      <c r="CW52" s="243"/>
      <c r="CX52" s="243"/>
      <c r="CY52" s="243"/>
      <c r="CZ52" s="243"/>
      <c r="DA52" s="243"/>
      <c r="DB52" s="243"/>
      <c r="DC52" s="243"/>
      <c r="DD52" s="243"/>
      <c r="DE52" s="243"/>
      <c r="DF52" s="243"/>
      <c r="DG52" s="243"/>
      <c r="DH52" s="243"/>
      <c r="DI52" s="243"/>
      <c r="DJ52" s="243"/>
      <c r="DK52" s="243"/>
      <c r="DL52" s="243"/>
      <c r="DM52" s="243"/>
      <c r="DN52" s="243"/>
      <c r="DO52" s="243"/>
      <c r="DP52" s="243"/>
      <c r="DQ52" s="243"/>
      <c r="DR52" s="243"/>
      <c r="DS52" s="243"/>
      <c r="DT52" s="243"/>
      <c r="DU52" s="243"/>
      <c r="DV52" s="243"/>
      <c r="DW52" s="243"/>
      <c r="DX52" s="243"/>
      <c r="DY52" s="243"/>
      <c r="DZ52" s="243"/>
      <c r="EA52" s="243"/>
      <c r="EB52" s="243"/>
      <c r="EC52" s="243"/>
      <c r="ED52" s="243"/>
      <c r="EE52" s="243"/>
      <c r="EF52" s="243"/>
      <c r="EG52" s="243"/>
      <c r="EH52" s="243"/>
      <c r="EI52" s="243"/>
      <c r="EJ52" s="243"/>
      <c r="EK52" s="243"/>
      <c r="EL52" s="243"/>
      <c r="EM52" s="243"/>
      <c r="EN52" s="243"/>
      <c r="EO52" s="243"/>
      <c r="EP52" s="243"/>
      <c r="EQ52" s="243"/>
      <c r="ER52" s="243"/>
      <c r="ES52" s="243"/>
      <c r="ET52" s="243"/>
      <c r="EU52" s="243"/>
      <c r="EV52" s="243"/>
      <c r="EW52" s="243"/>
      <c r="EX52" s="243"/>
      <c r="EY52" s="243"/>
      <c r="EZ52" s="243"/>
      <c r="FA52" s="243"/>
      <c r="FB52" s="243"/>
      <c r="FC52" s="243"/>
      <c r="FD52" s="243"/>
      <c r="FE52" s="243"/>
      <c r="FF52" s="243"/>
      <c r="FG52" s="243"/>
      <c r="FH52" s="243"/>
      <c r="FI52" s="243"/>
      <c r="FJ52" s="243"/>
      <c r="FK52" s="243"/>
      <c r="FL52" s="243"/>
      <c r="FM52" s="243"/>
      <c r="FN52" s="243"/>
      <c r="FO52" s="243"/>
      <c r="FP52" s="243"/>
      <c r="FQ52" s="243"/>
      <c r="FR52" s="243"/>
      <c r="FS52" s="243"/>
      <c r="FT52" s="243"/>
      <c r="FU52" s="243"/>
      <c r="FV52" s="243"/>
      <c r="FW52" s="243"/>
      <c r="FX52" s="243"/>
      <c r="FY52" s="243"/>
      <c r="FZ52" s="243"/>
      <c r="GA52" s="243"/>
      <c r="GB52" s="243"/>
      <c r="GC52" s="243"/>
      <c r="GD52" s="243"/>
      <c r="GE52" s="243"/>
      <c r="GF52" s="243"/>
      <c r="GG52" s="243"/>
      <c r="GH52" s="243"/>
      <c r="GI52" s="243"/>
      <c r="GJ52" s="243"/>
      <c r="GK52" s="243"/>
      <c r="GL52" s="243"/>
      <c r="GM52" s="243"/>
      <c r="GN52" s="243"/>
      <c r="GO52" s="243"/>
      <c r="GP52" s="243"/>
      <c r="GQ52" s="243"/>
      <c r="GR52" s="243"/>
      <c r="GS52" s="243"/>
      <c r="GT52" s="243"/>
      <c r="GU52" s="243"/>
      <c r="GV52" s="243"/>
      <c r="GW52" s="243"/>
      <c r="GX52" s="243"/>
      <c r="GY52" s="243"/>
      <c r="GZ52" s="243"/>
      <c r="HA52" s="243"/>
      <c r="HB52" s="243"/>
      <c r="HC52" s="243"/>
      <c r="HD52" s="243"/>
      <c r="HE52" s="243"/>
      <c r="HF52" s="243"/>
      <c r="HG52" s="243"/>
      <c r="HH52" s="243"/>
      <c r="HI52" s="243"/>
      <c r="HJ52" s="243"/>
      <c r="HK52" s="243"/>
      <c r="HL52" s="243"/>
      <c r="HM52" s="243"/>
      <c r="HN52" s="243"/>
      <c r="HO52" s="243"/>
      <c r="HP52" s="243"/>
      <c r="HQ52" s="243"/>
      <c r="HR52" s="243"/>
      <c r="HS52" s="243"/>
      <c r="HT52" s="243"/>
      <c r="HU52" s="243"/>
      <c r="HV52" s="243"/>
      <c r="HW52" s="243"/>
      <c r="HX52" s="243"/>
      <c r="HY52" s="243"/>
      <c r="HZ52" s="243"/>
      <c r="IA52" s="243"/>
      <c r="IB52" s="243"/>
      <c r="IC52" s="243"/>
      <c r="ID52" s="243"/>
      <c r="IE52" s="243"/>
      <c r="IF52" s="243"/>
      <c r="IG52" s="243"/>
      <c r="IH52" s="243"/>
      <c r="II52" s="243"/>
      <c r="IJ52" s="243"/>
      <c r="IK52" s="243"/>
      <c r="IL52" s="243"/>
      <c r="IM52" s="243"/>
      <c r="IN52" s="243"/>
      <c r="IO52" s="243"/>
      <c r="IP52" s="243"/>
      <c r="IQ52" s="243"/>
      <c r="IR52" s="243"/>
      <c r="IS52" s="243"/>
      <c r="IT52" s="243"/>
      <c r="IU52" s="243"/>
      <c r="IV52" s="243"/>
      <c r="IW52" s="243"/>
    </row>
    <row r="53" customFormat="false" ht="12.75" hidden="false" customHeight="false" outlineLevel="0" collapsed="false">
      <c r="A53" s="384"/>
      <c r="B53" s="243"/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  <c r="AJ53" s="243"/>
      <c r="AK53" s="243"/>
      <c r="AL53" s="243"/>
      <c r="AM53" s="243"/>
      <c r="AN53" s="243"/>
      <c r="AO53" s="243"/>
      <c r="AP53" s="243"/>
      <c r="AQ53" s="243"/>
      <c r="AR53" s="243"/>
      <c r="AS53" s="243"/>
      <c r="AT53" s="243"/>
      <c r="AU53" s="243"/>
      <c r="AV53" s="243"/>
      <c r="AW53" s="243"/>
      <c r="AX53" s="243"/>
      <c r="AY53" s="243"/>
      <c r="AZ53" s="243"/>
      <c r="BA53" s="243"/>
      <c r="BB53" s="243"/>
      <c r="BC53" s="243"/>
      <c r="BD53" s="243"/>
      <c r="BE53" s="243"/>
      <c r="BF53" s="243"/>
      <c r="BG53" s="243"/>
      <c r="BH53" s="243"/>
      <c r="BI53" s="243"/>
      <c r="BJ53" s="243"/>
      <c r="BK53" s="243"/>
      <c r="BL53" s="243"/>
      <c r="BM53" s="243"/>
      <c r="BN53" s="243"/>
      <c r="BO53" s="243"/>
      <c r="BP53" s="243"/>
      <c r="BQ53" s="243"/>
      <c r="BR53" s="243"/>
      <c r="BS53" s="243"/>
      <c r="BT53" s="243"/>
      <c r="BU53" s="243"/>
      <c r="BV53" s="243"/>
      <c r="BW53" s="243"/>
      <c r="BX53" s="243"/>
      <c r="BY53" s="243"/>
      <c r="BZ53" s="243"/>
      <c r="CA53" s="243"/>
      <c r="CB53" s="243"/>
      <c r="CC53" s="243"/>
      <c r="CD53" s="243"/>
      <c r="CE53" s="243"/>
      <c r="CF53" s="243"/>
      <c r="CG53" s="243"/>
      <c r="CH53" s="243"/>
      <c r="CI53" s="243"/>
      <c r="CJ53" s="243"/>
      <c r="CK53" s="243"/>
      <c r="CL53" s="243"/>
      <c r="CM53" s="243"/>
      <c r="CN53" s="243"/>
      <c r="CO53" s="243"/>
      <c r="CP53" s="243"/>
      <c r="CQ53" s="243"/>
      <c r="CR53" s="243"/>
      <c r="CS53" s="243"/>
      <c r="CT53" s="243"/>
      <c r="CU53" s="243"/>
      <c r="CV53" s="243"/>
      <c r="CW53" s="243"/>
      <c r="CX53" s="243"/>
      <c r="CY53" s="243"/>
      <c r="CZ53" s="243"/>
      <c r="DA53" s="243"/>
      <c r="DB53" s="243"/>
      <c r="DC53" s="243"/>
      <c r="DD53" s="243"/>
      <c r="DE53" s="243"/>
      <c r="DF53" s="243"/>
      <c r="DG53" s="243"/>
      <c r="DH53" s="243"/>
      <c r="DI53" s="243"/>
      <c r="DJ53" s="243"/>
      <c r="DK53" s="243"/>
      <c r="DL53" s="243"/>
      <c r="DM53" s="243"/>
      <c r="DN53" s="243"/>
      <c r="DO53" s="243"/>
      <c r="DP53" s="243"/>
      <c r="DQ53" s="243"/>
      <c r="DR53" s="243"/>
      <c r="DS53" s="243"/>
      <c r="DT53" s="243"/>
      <c r="DU53" s="243"/>
      <c r="DV53" s="243"/>
      <c r="DW53" s="243"/>
      <c r="DX53" s="243"/>
      <c r="DY53" s="243"/>
      <c r="DZ53" s="243"/>
      <c r="EA53" s="243"/>
      <c r="EB53" s="243"/>
      <c r="EC53" s="243"/>
      <c r="ED53" s="243"/>
      <c r="EE53" s="243"/>
      <c r="EF53" s="243"/>
      <c r="EG53" s="243"/>
      <c r="EH53" s="243"/>
      <c r="EI53" s="243"/>
      <c r="EJ53" s="243"/>
      <c r="EK53" s="243"/>
      <c r="EL53" s="243"/>
      <c r="EM53" s="243"/>
      <c r="EN53" s="243"/>
      <c r="EO53" s="243"/>
      <c r="EP53" s="243"/>
      <c r="EQ53" s="243"/>
      <c r="ER53" s="243"/>
      <c r="ES53" s="243"/>
      <c r="ET53" s="243"/>
      <c r="EU53" s="243"/>
      <c r="EV53" s="243"/>
      <c r="EW53" s="243"/>
      <c r="EX53" s="243"/>
      <c r="EY53" s="243"/>
      <c r="EZ53" s="243"/>
      <c r="FA53" s="243"/>
      <c r="FB53" s="243"/>
      <c r="FC53" s="243"/>
      <c r="FD53" s="243"/>
      <c r="FE53" s="243"/>
      <c r="FF53" s="243"/>
      <c r="FG53" s="243"/>
      <c r="FH53" s="243"/>
      <c r="FI53" s="243"/>
      <c r="FJ53" s="243"/>
      <c r="FK53" s="243"/>
      <c r="FL53" s="243"/>
      <c r="FM53" s="243"/>
      <c r="FN53" s="243"/>
      <c r="FO53" s="243"/>
      <c r="FP53" s="243"/>
      <c r="FQ53" s="243"/>
      <c r="FR53" s="243"/>
      <c r="FS53" s="243"/>
      <c r="FT53" s="243"/>
      <c r="FU53" s="243"/>
      <c r="FV53" s="243"/>
      <c r="FW53" s="243"/>
      <c r="FX53" s="243"/>
      <c r="FY53" s="243"/>
      <c r="FZ53" s="243"/>
      <c r="GA53" s="243"/>
      <c r="GB53" s="243"/>
      <c r="GC53" s="243"/>
      <c r="GD53" s="243"/>
      <c r="GE53" s="243"/>
      <c r="GF53" s="243"/>
      <c r="GG53" s="243"/>
      <c r="GH53" s="243"/>
      <c r="GI53" s="243"/>
      <c r="GJ53" s="243"/>
      <c r="GK53" s="243"/>
      <c r="GL53" s="243"/>
      <c r="GM53" s="243"/>
      <c r="GN53" s="243"/>
      <c r="GO53" s="243"/>
      <c r="GP53" s="243"/>
      <c r="GQ53" s="243"/>
      <c r="GR53" s="243"/>
      <c r="GS53" s="243"/>
      <c r="GT53" s="243"/>
      <c r="GU53" s="243"/>
      <c r="GV53" s="243"/>
      <c r="GW53" s="243"/>
      <c r="GX53" s="243"/>
      <c r="GY53" s="243"/>
      <c r="GZ53" s="243"/>
      <c r="HA53" s="243"/>
      <c r="HB53" s="243"/>
      <c r="HC53" s="243"/>
      <c r="HD53" s="243"/>
      <c r="HE53" s="243"/>
      <c r="HF53" s="243"/>
      <c r="HG53" s="243"/>
      <c r="HH53" s="243"/>
      <c r="HI53" s="243"/>
      <c r="HJ53" s="243"/>
      <c r="HK53" s="243"/>
      <c r="HL53" s="243"/>
      <c r="HM53" s="243"/>
      <c r="HN53" s="243"/>
      <c r="HO53" s="243"/>
      <c r="HP53" s="243"/>
      <c r="HQ53" s="243"/>
      <c r="HR53" s="243"/>
      <c r="HS53" s="243"/>
      <c r="HT53" s="243"/>
      <c r="HU53" s="243"/>
      <c r="HV53" s="243"/>
      <c r="HW53" s="243"/>
      <c r="HX53" s="243"/>
      <c r="HY53" s="243"/>
      <c r="HZ53" s="243"/>
      <c r="IA53" s="243"/>
      <c r="IB53" s="243"/>
      <c r="IC53" s="243"/>
      <c r="ID53" s="243"/>
      <c r="IE53" s="243"/>
      <c r="IF53" s="243"/>
      <c r="IG53" s="243"/>
      <c r="IH53" s="243"/>
      <c r="II53" s="243"/>
      <c r="IJ53" s="243"/>
      <c r="IK53" s="243"/>
      <c r="IL53" s="243"/>
      <c r="IM53" s="243"/>
      <c r="IN53" s="243"/>
      <c r="IO53" s="243"/>
      <c r="IP53" s="243"/>
      <c r="IQ53" s="243"/>
      <c r="IR53" s="243"/>
      <c r="IS53" s="243"/>
      <c r="IT53" s="243"/>
      <c r="IU53" s="243"/>
      <c r="IV53" s="243"/>
      <c r="IW53" s="243"/>
    </row>
    <row r="54" customFormat="false" ht="12.75" hidden="false" customHeight="false" outlineLevel="0" collapsed="false">
      <c r="A54" s="388" t="s">
        <v>296</v>
      </c>
      <c r="B54" s="386" t="n">
        <v>0</v>
      </c>
      <c r="C54" s="386" t="n">
        <v>0</v>
      </c>
      <c r="D54" s="386" t="n">
        <v>0</v>
      </c>
      <c r="E54" s="386" t="n">
        <v>0</v>
      </c>
      <c r="F54" s="386" t="n">
        <v>0</v>
      </c>
      <c r="G54" s="386" t="n">
        <v>0</v>
      </c>
      <c r="H54" s="386" t="n">
        <v>0</v>
      </c>
      <c r="I54" s="386" t="n">
        <v>0</v>
      </c>
      <c r="J54" s="386" t="n">
        <v>0</v>
      </c>
      <c r="K54" s="386" t="n">
        <v>0</v>
      </c>
      <c r="L54" s="386" t="n">
        <v>0</v>
      </c>
      <c r="M54" s="386" t="n">
        <v>0</v>
      </c>
      <c r="N54" s="386" t="n">
        <v>0</v>
      </c>
      <c r="O54" s="386" t="n">
        <v>0</v>
      </c>
      <c r="P54" s="386" t="n">
        <v>0</v>
      </c>
      <c r="Q54" s="386" t="n">
        <v>0</v>
      </c>
      <c r="R54" s="386" t="n">
        <v>0</v>
      </c>
      <c r="S54" s="386" t="n">
        <v>0</v>
      </c>
      <c r="T54" s="386" t="n">
        <v>0</v>
      </c>
      <c r="U54" s="386" t="n">
        <v>0</v>
      </c>
      <c r="V54" s="386" t="n">
        <v>0</v>
      </c>
      <c r="W54" s="386" t="n">
        <v>0</v>
      </c>
      <c r="X54" s="386" t="n">
        <v>0</v>
      </c>
      <c r="Y54" s="386" t="n">
        <v>0</v>
      </c>
      <c r="Z54" s="386" t="n">
        <v>0</v>
      </c>
      <c r="AA54" s="386" t="n">
        <v>0</v>
      </c>
      <c r="AB54" s="386" t="n">
        <v>0</v>
      </c>
      <c r="AC54" s="386" t="n">
        <v>0</v>
      </c>
      <c r="AD54" s="386" t="n">
        <v>0</v>
      </c>
      <c r="AE54" s="386" t="n">
        <v>0</v>
      </c>
      <c r="AF54" s="386" t="n">
        <v>0</v>
      </c>
      <c r="AG54" s="386" t="n">
        <v>0</v>
      </c>
      <c r="AH54" s="386" t="n">
        <v>0</v>
      </c>
      <c r="AI54" s="386" t="n">
        <v>0</v>
      </c>
      <c r="AJ54" s="386" t="n">
        <v>0</v>
      </c>
      <c r="AK54" s="386" t="n">
        <v>0</v>
      </c>
      <c r="AL54" s="386" t="n">
        <v>0</v>
      </c>
      <c r="AM54" s="386" t="n">
        <v>0</v>
      </c>
      <c r="AN54" s="386" t="n">
        <v>0</v>
      </c>
      <c r="AO54" s="386" t="n">
        <v>0</v>
      </c>
      <c r="AP54" s="386" t="n">
        <v>0</v>
      </c>
      <c r="AQ54" s="386" t="n">
        <v>0</v>
      </c>
      <c r="AR54" s="386" t="n">
        <v>0</v>
      </c>
      <c r="AS54" s="386" t="n">
        <v>0</v>
      </c>
      <c r="AT54" s="386" t="n">
        <v>0</v>
      </c>
      <c r="AU54" s="386" t="n">
        <v>0</v>
      </c>
      <c r="AV54" s="386" t="n">
        <v>0</v>
      </c>
      <c r="AW54" s="386" t="n">
        <v>0</v>
      </c>
      <c r="AX54" s="386" t="n">
        <v>0</v>
      </c>
      <c r="AY54" s="386" t="n">
        <v>0</v>
      </c>
      <c r="AZ54" s="386" t="n">
        <v>0</v>
      </c>
      <c r="BA54" s="386" t="n">
        <v>0</v>
      </c>
      <c r="BB54" s="386" t="n">
        <v>0</v>
      </c>
      <c r="BC54" s="386" t="n">
        <v>0</v>
      </c>
      <c r="BD54" s="386" t="n">
        <v>0</v>
      </c>
      <c r="BE54" s="386" t="n">
        <v>0</v>
      </c>
      <c r="BF54" s="386" t="n">
        <v>0</v>
      </c>
      <c r="BG54" s="386" t="n">
        <v>0</v>
      </c>
      <c r="BH54" s="386" t="n">
        <v>0</v>
      </c>
      <c r="BI54" s="386" t="n">
        <v>0</v>
      </c>
      <c r="BJ54" s="386" t="n">
        <v>0</v>
      </c>
      <c r="BK54" s="386" t="n">
        <v>0</v>
      </c>
      <c r="BL54" s="386" t="n">
        <v>0</v>
      </c>
      <c r="BM54" s="386" t="n">
        <v>0</v>
      </c>
      <c r="BN54" s="386" t="n">
        <v>0</v>
      </c>
      <c r="BO54" s="386" t="n">
        <v>0</v>
      </c>
      <c r="BP54" s="386" t="n">
        <v>0</v>
      </c>
      <c r="BQ54" s="386" t="n">
        <v>0</v>
      </c>
      <c r="BR54" s="386" t="n">
        <v>0</v>
      </c>
      <c r="BS54" s="386" t="n">
        <v>0</v>
      </c>
      <c r="BT54" s="386" t="n">
        <v>0</v>
      </c>
      <c r="BU54" s="386" t="n">
        <v>0</v>
      </c>
      <c r="BV54" s="386" t="n">
        <v>0</v>
      </c>
      <c r="BW54" s="386" t="n">
        <v>0</v>
      </c>
      <c r="BX54" s="386" t="n">
        <v>0</v>
      </c>
      <c r="BY54" s="386" t="n">
        <v>0</v>
      </c>
      <c r="BZ54" s="386" t="n">
        <v>0</v>
      </c>
      <c r="CA54" s="386" t="n">
        <v>0</v>
      </c>
      <c r="CB54" s="386" t="n">
        <v>0</v>
      </c>
      <c r="CC54" s="386" t="n">
        <v>0</v>
      </c>
      <c r="CD54" s="386" t="n">
        <v>0</v>
      </c>
      <c r="CE54" s="386" t="n">
        <v>0</v>
      </c>
      <c r="CF54" s="386" t="n">
        <v>0</v>
      </c>
      <c r="CG54" s="386" t="n">
        <v>0</v>
      </c>
      <c r="CH54" s="386" t="n">
        <v>0</v>
      </c>
      <c r="CI54" s="386" t="n">
        <v>0</v>
      </c>
      <c r="CJ54" s="386" t="n">
        <v>0</v>
      </c>
      <c r="CK54" s="386" t="n">
        <v>0</v>
      </c>
      <c r="CL54" s="386" t="n">
        <v>0</v>
      </c>
      <c r="CM54" s="386" t="n">
        <v>0</v>
      </c>
      <c r="CN54" s="386" t="n">
        <v>0</v>
      </c>
      <c r="CO54" s="386" t="n">
        <v>0</v>
      </c>
      <c r="CP54" s="386" t="n">
        <v>0</v>
      </c>
      <c r="CQ54" s="386" t="n">
        <v>0</v>
      </c>
      <c r="CR54" s="386" t="n">
        <v>0</v>
      </c>
      <c r="CS54" s="386" t="n">
        <v>0</v>
      </c>
      <c r="CT54" s="386" t="n">
        <v>0</v>
      </c>
      <c r="CU54" s="386" t="n">
        <v>0</v>
      </c>
      <c r="CV54" s="386" t="n">
        <v>0</v>
      </c>
      <c r="CW54" s="386" t="n">
        <v>0</v>
      </c>
      <c r="CX54" s="386" t="n">
        <v>0</v>
      </c>
      <c r="CY54" s="386" t="n">
        <v>0</v>
      </c>
      <c r="CZ54" s="386" t="n">
        <v>0</v>
      </c>
      <c r="DA54" s="386" t="n">
        <v>0</v>
      </c>
      <c r="DB54" s="386" t="n">
        <v>0</v>
      </c>
      <c r="DC54" s="386" t="n">
        <v>0</v>
      </c>
      <c r="DD54" s="386" t="n">
        <v>0</v>
      </c>
      <c r="DE54" s="386" t="n">
        <v>0</v>
      </c>
      <c r="DF54" s="386" t="n">
        <v>0</v>
      </c>
      <c r="DG54" s="386" t="n">
        <v>0</v>
      </c>
      <c r="DH54" s="386" t="n">
        <v>0</v>
      </c>
      <c r="DI54" s="386" t="n">
        <v>0</v>
      </c>
      <c r="DJ54" s="386" t="n">
        <v>0</v>
      </c>
      <c r="DK54" s="386" t="n">
        <v>0</v>
      </c>
      <c r="DL54" s="386" t="n">
        <v>0</v>
      </c>
      <c r="DM54" s="386" t="n">
        <v>0</v>
      </c>
      <c r="DN54" s="386" t="n">
        <v>0</v>
      </c>
      <c r="DO54" s="386" t="n">
        <v>0</v>
      </c>
      <c r="DP54" s="386" t="n">
        <v>0</v>
      </c>
      <c r="DQ54" s="386" t="n">
        <v>0</v>
      </c>
      <c r="DR54" s="386" t="n">
        <v>0</v>
      </c>
      <c r="DS54" s="386" t="n">
        <v>0</v>
      </c>
      <c r="DT54" s="386" t="n">
        <v>0</v>
      </c>
      <c r="DU54" s="386" t="n">
        <v>0</v>
      </c>
      <c r="DV54" s="386" t="n">
        <v>0</v>
      </c>
      <c r="DW54" s="386" t="n">
        <v>0</v>
      </c>
      <c r="DX54" s="386" t="n">
        <v>0</v>
      </c>
      <c r="DY54" s="386" t="n">
        <v>0</v>
      </c>
      <c r="DZ54" s="386" t="n">
        <v>0</v>
      </c>
      <c r="EA54" s="386" t="n">
        <v>0</v>
      </c>
      <c r="EB54" s="386" t="n">
        <v>0</v>
      </c>
      <c r="EC54" s="386" t="n">
        <v>0</v>
      </c>
      <c r="ED54" s="386" t="n">
        <v>0</v>
      </c>
      <c r="EE54" s="386" t="n">
        <v>0</v>
      </c>
      <c r="EF54" s="386" t="n">
        <v>0</v>
      </c>
      <c r="EG54" s="386" t="n">
        <v>0</v>
      </c>
      <c r="EH54" s="386" t="n">
        <v>0</v>
      </c>
      <c r="EI54" s="386" t="n">
        <v>0</v>
      </c>
      <c r="EJ54" s="386" t="n">
        <v>0</v>
      </c>
      <c r="EK54" s="386" t="n">
        <v>0</v>
      </c>
      <c r="EL54" s="386" t="n">
        <v>0</v>
      </c>
      <c r="EM54" s="386" t="n">
        <v>0</v>
      </c>
      <c r="EN54" s="386" t="n">
        <v>0</v>
      </c>
      <c r="EO54" s="386" t="n">
        <v>0</v>
      </c>
      <c r="EP54" s="386" t="n">
        <v>0</v>
      </c>
      <c r="EQ54" s="386" t="n">
        <v>0</v>
      </c>
      <c r="ER54" s="386" t="n">
        <v>0</v>
      </c>
      <c r="ES54" s="386" t="n">
        <v>0</v>
      </c>
      <c r="ET54" s="386" t="n">
        <v>0</v>
      </c>
      <c r="EU54" s="386" t="n">
        <v>0</v>
      </c>
      <c r="EV54" s="386" t="n">
        <v>0</v>
      </c>
      <c r="EW54" s="386" t="n">
        <v>0</v>
      </c>
      <c r="EX54" s="386" t="n">
        <v>0</v>
      </c>
      <c r="EY54" s="386" t="n">
        <v>0</v>
      </c>
      <c r="EZ54" s="386" t="n">
        <v>0</v>
      </c>
      <c r="FA54" s="386" t="n">
        <v>0</v>
      </c>
      <c r="FB54" s="386" t="n">
        <v>0</v>
      </c>
      <c r="FC54" s="386" t="n">
        <v>0</v>
      </c>
      <c r="FD54" s="386" t="n">
        <v>0</v>
      </c>
      <c r="FE54" s="386" t="n">
        <v>0</v>
      </c>
      <c r="FF54" s="386" t="n">
        <v>0</v>
      </c>
      <c r="FG54" s="386" t="n">
        <v>0</v>
      </c>
      <c r="FH54" s="386" t="n">
        <v>0</v>
      </c>
      <c r="FI54" s="386" t="n">
        <v>0</v>
      </c>
      <c r="FJ54" s="386" t="n">
        <v>0</v>
      </c>
      <c r="FK54" s="386" t="n">
        <v>0</v>
      </c>
      <c r="FL54" s="386" t="n">
        <v>0</v>
      </c>
      <c r="FM54" s="386" t="n">
        <v>0</v>
      </c>
      <c r="FN54" s="386" t="n">
        <v>0</v>
      </c>
      <c r="FO54" s="386" t="n">
        <v>0</v>
      </c>
      <c r="FP54" s="386" t="n">
        <v>0</v>
      </c>
      <c r="FQ54" s="386" t="n">
        <v>0</v>
      </c>
      <c r="FR54" s="386" t="n">
        <v>0</v>
      </c>
      <c r="FS54" s="386" t="n">
        <v>0</v>
      </c>
      <c r="FT54" s="386" t="n">
        <v>0</v>
      </c>
      <c r="FU54" s="386" t="n">
        <v>0</v>
      </c>
      <c r="FV54" s="386" t="n">
        <v>0</v>
      </c>
      <c r="FW54" s="386" t="n">
        <v>0</v>
      </c>
      <c r="FX54" s="386" t="n">
        <v>0</v>
      </c>
      <c r="FY54" s="386" t="n">
        <v>0</v>
      </c>
      <c r="FZ54" s="386" t="n">
        <v>0</v>
      </c>
      <c r="GA54" s="386" t="n">
        <v>0</v>
      </c>
      <c r="GB54" s="386" t="n">
        <v>0</v>
      </c>
      <c r="GC54" s="386" t="n">
        <v>0</v>
      </c>
      <c r="GD54" s="386" t="n">
        <v>0</v>
      </c>
      <c r="GE54" s="386" t="n">
        <v>0</v>
      </c>
      <c r="GF54" s="386" t="n">
        <v>0</v>
      </c>
      <c r="GG54" s="386" t="n">
        <v>0</v>
      </c>
      <c r="GH54" s="386" t="n">
        <v>0</v>
      </c>
      <c r="GI54" s="386" t="n">
        <v>0</v>
      </c>
      <c r="GJ54" s="386" t="n">
        <v>0</v>
      </c>
      <c r="GK54" s="386" t="n">
        <v>0</v>
      </c>
      <c r="GL54" s="386" t="n">
        <v>0</v>
      </c>
      <c r="GM54" s="386" t="n">
        <v>0</v>
      </c>
      <c r="GN54" s="386" t="n">
        <v>0</v>
      </c>
      <c r="GO54" s="386" t="n">
        <v>0</v>
      </c>
      <c r="GP54" s="386" t="n">
        <v>0</v>
      </c>
      <c r="GQ54" s="386" t="n">
        <v>0</v>
      </c>
      <c r="GR54" s="386" t="n">
        <v>0</v>
      </c>
      <c r="GS54" s="386" t="n">
        <v>0</v>
      </c>
      <c r="GT54" s="386" t="n">
        <v>0</v>
      </c>
      <c r="GU54" s="386" t="n">
        <v>0</v>
      </c>
      <c r="GV54" s="386" t="n">
        <v>0</v>
      </c>
      <c r="GW54" s="386" t="n">
        <v>0</v>
      </c>
      <c r="GX54" s="386" t="n">
        <v>0</v>
      </c>
      <c r="GY54" s="386" t="n">
        <v>0</v>
      </c>
      <c r="GZ54" s="386" t="n">
        <v>0</v>
      </c>
      <c r="HA54" s="386" t="n">
        <v>0</v>
      </c>
      <c r="HB54" s="386" t="n">
        <v>0</v>
      </c>
      <c r="HC54" s="386" t="n">
        <v>0</v>
      </c>
      <c r="HD54" s="386" t="n">
        <v>0</v>
      </c>
      <c r="HE54" s="386" t="n">
        <v>0</v>
      </c>
      <c r="HF54" s="386" t="n">
        <v>0</v>
      </c>
      <c r="HG54" s="386" t="n">
        <v>0</v>
      </c>
      <c r="HH54" s="386" t="n">
        <v>0</v>
      </c>
      <c r="HI54" s="386" t="n">
        <v>0</v>
      </c>
      <c r="HJ54" s="386" t="n">
        <v>0</v>
      </c>
      <c r="HK54" s="386" t="n">
        <v>0</v>
      </c>
      <c r="HL54" s="386" t="n">
        <v>0</v>
      </c>
      <c r="HM54" s="386" t="n">
        <v>0</v>
      </c>
      <c r="HN54" s="386" t="n">
        <v>0</v>
      </c>
      <c r="HO54" s="386" t="n">
        <v>0</v>
      </c>
      <c r="HP54" s="386" t="n">
        <v>0</v>
      </c>
      <c r="HQ54" s="386" t="n">
        <v>0</v>
      </c>
      <c r="HR54" s="386" t="n">
        <v>0</v>
      </c>
      <c r="HS54" s="386" t="n">
        <v>0</v>
      </c>
      <c r="HT54" s="386" t="n">
        <v>0</v>
      </c>
      <c r="HU54" s="386" t="n">
        <v>0</v>
      </c>
      <c r="HV54" s="386" t="n">
        <v>0</v>
      </c>
      <c r="HW54" s="386" t="n">
        <v>0</v>
      </c>
      <c r="HX54" s="386" t="n">
        <v>0</v>
      </c>
      <c r="HY54" s="386" t="n">
        <v>0</v>
      </c>
      <c r="HZ54" s="386" t="n">
        <v>0</v>
      </c>
      <c r="IA54" s="386" t="n">
        <v>0</v>
      </c>
      <c r="IB54" s="386" t="n">
        <v>0</v>
      </c>
      <c r="IC54" s="386" t="n">
        <v>0</v>
      </c>
      <c r="ID54" s="386" t="n">
        <v>0</v>
      </c>
      <c r="IE54" s="386" t="n">
        <v>0</v>
      </c>
      <c r="IF54" s="386" t="n">
        <v>0</v>
      </c>
      <c r="IG54" s="386" t="n">
        <v>0</v>
      </c>
      <c r="IH54" s="386" t="n">
        <v>0</v>
      </c>
      <c r="II54" s="386" t="n">
        <v>0</v>
      </c>
      <c r="IJ54" s="386" t="n">
        <v>0</v>
      </c>
      <c r="IK54" s="386" t="n">
        <v>0</v>
      </c>
      <c r="IL54" s="386" t="n">
        <v>0</v>
      </c>
      <c r="IM54" s="386" t="n">
        <v>0</v>
      </c>
      <c r="IN54" s="386" t="n">
        <v>0</v>
      </c>
      <c r="IO54" s="386" t="n">
        <v>0</v>
      </c>
      <c r="IP54" s="386" t="n">
        <v>0</v>
      </c>
      <c r="IQ54" s="386" t="n">
        <v>0</v>
      </c>
      <c r="IR54" s="386" t="n">
        <v>0</v>
      </c>
      <c r="IS54" s="386" t="n">
        <v>0</v>
      </c>
      <c r="IT54" s="386" t="n">
        <v>0</v>
      </c>
      <c r="IU54" s="386"/>
      <c r="IV54" s="386"/>
      <c r="IW54" s="386"/>
    </row>
    <row r="55" customFormat="false" ht="12.75" hidden="false" customHeight="false" outlineLevel="0" collapsed="false">
      <c r="A55" s="388" t="s">
        <v>297</v>
      </c>
      <c r="B55" s="386" t="n">
        <v>0</v>
      </c>
      <c r="C55" s="386" t="n">
        <v>0</v>
      </c>
      <c r="D55" s="386" t="n">
        <v>0</v>
      </c>
      <c r="E55" s="386" t="n">
        <v>0</v>
      </c>
      <c r="F55" s="386" t="n">
        <v>0</v>
      </c>
      <c r="G55" s="386" t="n">
        <v>0</v>
      </c>
      <c r="H55" s="386" t="n">
        <v>0</v>
      </c>
      <c r="I55" s="386" t="n">
        <v>0</v>
      </c>
      <c r="J55" s="386" t="n">
        <v>0</v>
      </c>
      <c r="K55" s="386" t="n">
        <v>0</v>
      </c>
      <c r="L55" s="386" t="n">
        <v>0</v>
      </c>
      <c r="M55" s="386" t="n">
        <v>0</v>
      </c>
      <c r="N55" s="386" t="n">
        <v>0</v>
      </c>
      <c r="O55" s="386" t="n">
        <v>0</v>
      </c>
      <c r="P55" s="386" t="n">
        <v>0</v>
      </c>
      <c r="Q55" s="386" t="n">
        <v>0</v>
      </c>
      <c r="R55" s="386" t="n">
        <v>0</v>
      </c>
      <c r="S55" s="386" t="n">
        <v>0</v>
      </c>
      <c r="T55" s="386" t="n">
        <v>0</v>
      </c>
      <c r="U55" s="386" t="n">
        <v>0</v>
      </c>
      <c r="V55" s="386" t="n">
        <v>0</v>
      </c>
      <c r="W55" s="386" t="n">
        <v>0</v>
      </c>
      <c r="X55" s="386" t="n">
        <v>0</v>
      </c>
      <c r="Y55" s="386" t="n">
        <v>0</v>
      </c>
      <c r="Z55" s="386" t="n">
        <v>0</v>
      </c>
      <c r="AA55" s="386" t="n">
        <v>0</v>
      </c>
      <c r="AB55" s="386" t="n">
        <v>0</v>
      </c>
      <c r="AC55" s="386" t="n">
        <v>0</v>
      </c>
      <c r="AD55" s="386" t="n">
        <v>0</v>
      </c>
      <c r="AE55" s="386" t="n">
        <v>0</v>
      </c>
      <c r="AF55" s="386" t="n">
        <v>0</v>
      </c>
      <c r="AG55" s="386" t="n">
        <v>0</v>
      </c>
      <c r="AH55" s="386" t="n">
        <v>0</v>
      </c>
      <c r="AI55" s="386" t="n">
        <v>0</v>
      </c>
      <c r="AJ55" s="386" t="n">
        <v>0</v>
      </c>
      <c r="AK55" s="386" t="n">
        <v>0</v>
      </c>
      <c r="AL55" s="386" t="n">
        <v>0</v>
      </c>
      <c r="AM55" s="386" t="n">
        <v>0</v>
      </c>
      <c r="AN55" s="386" t="n">
        <v>0</v>
      </c>
      <c r="AO55" s="386" t="n">
        <v>0</v>
      </c>
      <c r="AP55" s="386" t="n">
        <v>0</v>
      </c>
      <c r="AQ55" s="386" t="n">
        <v>0</v>
      </c>
      <c r="AR55" s="386" t="n">
        <v>0</v>
      </c>
      <c r="AS55" s="386" t="n">
        <v>0</v>
      </c>
      <c r="AT55" s="386" t="n">
        <v>0</v>
      </c>
      <c r="AU55" s="386" t="n">
        <v>0</v>
      </c>
      <c r="AV55" s="386" t="n">
        <v>0</v>
      </c>
      <c r="AW55" s="386" t="n">
        <v>0</v>
      </c>
      <c r="AX55" s="386" t="n">
        <v>0</v>
      </c>
      <c r="AY55" s="386" t="n">
        <v>0</v>
      </c>
      <c r="AZ55" s="386" t="n">
        <v>0</v>
      </c>
      <c r="BA55" s="386" t="n">
        <v>0</v>
      </c>
      <c r="BB55" s="386" t="n">
        <v>0</v>
      </c>
      <c r="BC55" s="386" t="n">
        <v>0</v>
      </c>
      <c r="BD55" s="386" t="n">
        <v>0</v>
      </c>
      <c r="BE55" s="386" t="n">
        <v>0</v>
      </c>
      <c r="BF55" s="386" t="n">
        <v>0</v>
      </c>
      <c r="BG55" s="386" t="n">
        <v>0</v>
      </c>
      <c r="BH55" s="386" t="n">
        <v>0</v>
      </c>
      <c r="BI55" s="386" t="n">
        <v>0</v>
      </c>
      <c r="BJ55" s="386" t="n">
        <v>0</v>
      </c>
      <c r="BK55" s="386" t="n">
        <v>0</v>
      </c>
      <c r="BL55" s="386" t="n">
        <v>0</v>
      </c>
      <c r="BM55" s="386" t="n">
        <v>0</v>
      </c>
      <c r="BN55" s="386" t="n">
        <v>0</v>
      </c>
      <c r="BO55" s="386" t="n">
        <v>0</v>
      </c>
      <c r="BP55" s="386" t="n">
        <v>0</v>
      </c>
      <c r="BQ55" s="386" t="n">
        <v>0</v>
      </c>
      <c r="BR55" s="386" t="n">
        <v>0</v>
      </c>
      <c r="BS55" s="386" t="n">
        <v>0</v>
      </c>
      <c r="BT55" s="386" t="n">
        <v>0</v>
      </c>
      <c r="BU55" s="386" t="n">
        <v>0</v>
      </c>
      <c r="BV55" s="386" t="n">
        <v>0</v>
      </c>
      <c r="BW55" s="386" t="n">
        <v>0</v>
      </c>
      <c r="BX55" s="386" t="n">
        <v>0</v>
      </c>
      <c r="BY55" s="386" t="n">
        <v>0</v>
      </c>
      <c r="BZ55" s="386" t="n">
        <v>0</v>
      </c>
      <c r="CA55" s="386" t="n">
        <v>0</v>
      </c>
      <c r="CB55" s="386" t="n">
        <v>0</v>
      </c>
      <c r="CC55" s="386" t="n">
        <v>0</v>
      </c>
      <c r="CD55" s="386" t="n">
        <v>0</v>
      </c>
      <c r="CE55" s="386" t="n">
        <v>0</v>
      </c>
      <c r="CF55" s="386" t="n">
        <v>0</v>
      </c>
      <c r="CG55" s="386" t="n">
        <v>0</v>
      </c>
      <c r="CH55" s="386" t="n">
        <v>0</v>
      </c>
      <c r="CI55" s="386" t="n">
        <v>0</v>
      </c>
      <c r="CJ55" s="386" t="n">
        <v>0</v>
      </c>
      <c r="CK55" s="386" t="n">
        <v>0</v>
      </c>
      <c r="CL55" s="386" t="n">
        <v>0</v>
      </c>
      <c r="CM55" s="386" t="n">
        <v>0</v>
      </c>
      <c r="CN55" s="386" t="n">
        <v>0</v>
      </c>
      <c r="CO55" s="386" t="n">
        <v>0</v>
      </c>
      <c r="CP55" s="386" t="n">
        <v>0</v>
      </c>
      <c r="CQ55" s="386" t="n">
        <v>0</v>
      </c>
      <c r="CR55" s="386" t="n">
        <v>0</v>
      </c>
      <c r="CS55" s="386" t="n">
        <v>0</v>
      </c>
      <c r="CT55" s="386" t="n">
        <v>0</v>
      </c>
      <c r="CU55" s="386" t="n">
        <v>0</v>
      </c>
      <c r="CV55" s="386" t="n">
        <v>0</v>
      </c>
      <c r="CW55" s="386" t="n">
        <v>0</v>
      </c>
      <c r="CX55" s="386" t="n">
        <v>0</v>
      </c>
      <c r="CY55" s="386" t="n">
        <v>0</v>
      </c>
      <c r="CZ55" s="386" t="n">
        <v>0</v>
      </c>
      <c r="DA55" s="386" t="n">
        <v>0</v>
      </c>
      <c r="DB55" s="386" t="n">
        <v>0</v>
      </c>
      <c r="DC55" s="386" t="n">
        <v>0</v>
      </c>
      <c r="DD55" s="386" t="n">
        <v>0</v>
      </c>
      <c r="DE55" s="386" t="n">
        <v>0</v>
      </c>
      <c r="DF55" s="386" t="n">
        <v>0</v>
      </c>
      <c r="DG55" s="386" t="n">
        <v>0</v>
      </c>
      <c r="DH55" s="386" t="n">
        <v>0</v>
      </c>
      <c r="DI55" s="386" t="n">
        <v>0</v>
      </c>
      <c r="DJ55" s="386" t="n">
        <v>0</v>
      </c>
      <c r="DK55" s="386" t="n">
        <v>0</v>
      </c>
      <c r="DL55" s="386" t="n">
        <v>0</v>
      </c>
      <c r="DM55" s="386" t="n">
        <v>0</v>
      </c>
      <c r="DN55" s="386" t="n">
        <v>0</v>
      </c>
      <c r="DO55" s="386" t="n">
        <v>0</v>
      </c>
      <c r="DP55" s="386" t="n">
        <v>0</v>
      </c>
      <c r="DQ55" s="386" t="n">
        <v>0</v>
      </c>
      <c r="DR55" s="386" t="n">
        <v>0</v>
      </c>
      <c r="DS55" s="386" t="n">
        <v>0</v>
      </c>
      <c r="DT55" s="386" t="n">
        <v>0</v>
      </c>
      <c r="DU55" s="386" t="n">
        <v>0</v>
      </c>
      <c r="DV55" s="386" t="n">
        <v>0</v>
      </c>
      <c r="DW55" s="386" t="n">
        <v>0</v>
      </c>
      <c r="DX55" s="386" t="n">
        <v>0</v>
      </c>
      <c r="DY55" s="386" t="n">
        <v>0</v>
      </c>
      <c r="DZ55" s="386" t="n">
        <v>0</v>
      </c>
      <c r="EA55" s="386" t="n">
        <v>0</v>
      </c>
      <c r="EB55" s="386" t="n">
        <v>0</v>
      </c>
      <c r="EC55" s="386" t="n">
        <v>0</v>
      </c>
      <c r="ED55" s="386" t="n">
        <v>0</v>
      </c>
      <c r="EE55" s="386" t="n">
        <v>0</v>
      </c>
      <c r="EF55" s="386" t="n">
        <v>0</v>
      </c>
      <c r="EG55" s="386" t="n">
        <v>0</v>
      </c>
      <c r="EH55" s="386" t="n">
        <v>0</v>
      </c>
      <c r="EI55" s="386" t="n">
        <v>0</v>
      </c>
      <c r="EJ55" s="386" t="n">
        <v>0</v>
      </c>
      <c r="EK55" s="386" t="n">
        <v>0</v>
      </c>
      <c r="EL55" s="386" t="n">
        <v>0</v>
      </c>
      <c r="EM55" s="386" t="n">
        <v>0</v>
      </c>
      <c r="EN55" s="386" t="n">
        <v>0</v>
      </c>
      <c r="EO55" s="386" t="n">
        <v>0</v>
      </c>
      <c r="EP55" s="386" t="n">
        <v>0</v>
      </c>
      <c r="EQ55" s="386" t="n">
        <v>0</v>
      </c>
      <c r="ER55" s="386" t="n">
        <v>0</v>
      </c>
      <c r="ES55" s="386" t="n">
        <v>0</v>
      </c>
      <c r="ET55" s="386" t="n">
        <v>0</v>
      </c>
      <c r="EU55" s="386" t="n">
        <v>0</v>
      </c>
      <c r="EV55" s="386" t="n">
        <v>0</v>
      </c>
      <c r="EW55" s="386" t="n">
        <v>0</v>
      </c>
      <c r="EX55" s="386" t="n">
        <v>0</v>
      </c>
      <c r="EY55" s="386" t="n">
        <v>0</v>
      </c>
      <c r="EZ55" s="386" t="n">
        <v>0</v>
      </c>
      <c r="FA55" s="386" t="n">
        <v>0</v>
      </c>
      <c r="FB55" s="386" t="n">
        <v>0</v>
      </c>
      <c r="FC55" s="386" t="n">
        <v>0</v>
      </c>
      <c r="FD55" s="386" t="n">
        <v>0</v>
      </c>
      <c r="FE55" s="386" t="n">
        <v>0</v>
      </c>
      <c r="FF55" s="386" t="n">
        <v>0</v>
      </c>
      <c r="FG55" s="386" t="n">
        <v>0</v>
      </c>
      <c r="FH55" s="386" t="n">
        <v>0</v>
      </c>
      <c r="FI55" s="386" t="n">
        <v>0</v>
      </c>
      <c r="FJ55" s="386" t="n">
        <v>0</v>
      </c>
      <c r="FK55" s="386" t="n">
        <v>0</v>
      </c>
      <c r="FL55" s="386" t="n">
        <v>0</v>
      </c>
      <c r="FM55" s="386" t="n">
        <v>0</v>
      </c>
      <c r="FN55" s="386" t="n">
        <v>0</v>
      </c>
      <c r="FO55" s="386" t="n">
        <v>0</v>
      </c>
      <c r="FP55" s="386" t="n">
        <v>0</v>
      </c>
      <c r="FQ55" s="386" t="n">
        <v>0</v>
      </c>
      <c r="FR55" s="386" t="n">
        <v>0</v>
      </c>
      <c r="FS55" s="386" t="n">
        <v>0</v>
      </c>
      <c r="FT55" s="386" t="n">
        <v>0</v>
      </c>
      <c r="FU55" s="386" t="n">
        <v>0</v>
      </c>
      <c r="FV55" s="386" t="n">
        <v>0</v>
      </c>
      <c r="FW55" s="386" t="n">
        <v>0</v>
      </c>
      <c r="FX55" s="386" t="n">
        <v>0</v>
      </c>
      <c r="FY55" s="386" t="n">
        <v>0</v>
      </c>
      <c r="FZ55" s="386" t="n">
        <v>0</v>
      </c>
      <c r="GA55" s="386" t="n">
        <v>0</v>
      </c>
      <c r="GB55" s="386" t="n">
        <v>0</v>
      </c>
      <c r="GC55" s="386" t="n">
        <v>0</v>
      </c>
      <c r="GD55" s="386" t="n">
        <v>0</v>
      </c>
      <c r="GE55" s="386" t="n">
        <v>0</v>
      </c>
      <c r="GF55" s="386" t="n">
        <v>0</v>
      </c>
      <c r="GG55" s="386" t="n">
        <v>0</v>
      </c>
      <c r="GH55" s="386" t="n">
        <v>0</v>
      </c>
      <c r="GI55" s="386" t="n">
        <v>0</v>
      </c>
      <c r="GJ55" s="386" t="n">
        <v>0</v>
      </c>
      <c r="GK55" s="386" t="n">
        <v>0</v>
      </c>
      <c r="GL55" s="386" t="n">
        <v>0</v>
      </c>
      <c r="GM55" s="386" t="n">
        <v>0</v>
      </c>
      <c r="GN55" s="386" t="n">
        <v>0</v>
      </c>
      <c r="GO55" s="386" t="n">
        <v>0</v>
      </c>
      <c r="GP55" s="386" t="n">
        <v>0</v>
      </c>
      <c r="GQ55" s="386" t="n">
        <v>0</v>
      </c>
      <c r="GR55" s="386" t="n">
        <v>0</v>
      </c>
      <c r="GS55" s="386" t="n">
        <v>0</v>
      </c>
      <c r="GT55" s="386" t="n">
        <v>0</v>
      </c>
      <c r="GU55" s="386" t="n">
        <v>0</v>
      </c>
      <c r="GV55" s="386" t="n">
        <v>0</v>
      </c>
      <c r="GW55" s="386" t="n">
        <v>0</v>
      </c>
      <c r="GX55" s="386" t="n">
        <v>0</v>
      </c>
      <c r="GY55" s="386" t="n">
        <v>0</v>
      </c>
      <c r="GZ55" s="386" t="n">
        <v>0</v>
      </c>
      <c r="HA55" s="386" t="n">
        <v>0</v>
      </c>
      <c r="HB55" s="386" t="n">
        <v>0</v>
      </c>
      <c r="HC55" s="386" t="n">
        <v>0</v>
      </c>
      <c r="HD55" s="386" t="n">
        <v>0</v>
      </c>
      <c r="HE55" s="386" t="n">
        <v>0</v>
      </c>
      <c r="HF55" s="386" t="n">
        <v>0</v>
      </c>
      <c r="HG55" s="386" t="n">
        <v>0</v>
      </c>
      <c r="HH55" s="386" t="n">
        <v>0</v>
      </c>
      <c r="HI55" s="386" t="n">
        <v>0</v>
      </c>
      <c r="HJ55" s="386" t="n">
        <v>0</v>
      </c>
      <c r="HK55" s="386" t="n">
        <v>0</v>
      </c>
      <c r="HL55" s="386" t="n">
        <v>0</v>
      </c>
      <c r="HM55" s="386" t="n">
        <v>0</v>
      </c>
      <c r="HN55" s="386" t="n">
        <v>0</v>
      </c>
      <c r="HO55" s="386" t="n">
        <v>0</v>
      </c>
      <c r="HP55" s="386" t="n">
        <v>0</v>
      </c>
      <c r="HQ55" s="386" t="n">
        <v>0</v>
      </c>
      <c r="HR55" s="386" t="n">
        <v>0</v>
      </c>
      <c r="HS55" s="386" t="n">
        <v>0</v>
      </c>
      <c r="HT55" s="386" t="n">
        <v>0</v>
      </c>
      <c r="HU55" s="386" t="n">
        <v>0</v>
      </c>
      <c r="HV55" s="386" t="n">
        <v>0</v>
      </c>
      <c r="HW55" s="386" t="n">
        <v>0</v>
      </c>
      <c r="HX55" s="386" t="n">
        <v>0</v>
      </c>
      <c r="HY55" s="386" t="n">
        <v>0</v>
      </c>
      <c r="HZ55" s="386" t="n">
        <v>0</v>
      </c>
      <c r="IA55" s="386" t="n">
        <v>0</v>
      </c>
      <c r="IB55" s="386" t="n">
        <v>0</v>
      </c>
      <c r="IC55" s="386" t="n">
        <v>0</v>
      </c>
      <c r="ID55" s="386" t="n">
        <v>0</v>
      </c>
      <c r="IE55" s="386" t="n">
        <v>0</v>
      </c>
      <c r="IF55" s="386" t="n">
        <v>0</v>
      </c>
      <c r="IG55" s="386" t="n">
        <v>0</v>
      </c>
      <c r="IH55" s="386" t="n">
        <v>0</v>
      </c>
      <c r="II55" s="386" t="n">
        <v>0</v>
      </c>
      <c r="IJ55" s="386" t="n">
        <v>0</v>
      </c>
      <c r="IK55" s="386" t="n">
        <v>0</v>
      </c>
      <c r="IL55" s="386" t="n">
        <v>0</v>
      </c>
      <c r="IM55" s="386" t="n">
        <v>0</v>
      </c>
      <c r="IN55" s="386" t="n">
        <v>0</v>
      </c>
      <c r="IO55" s="386" t="n">
        <v>0</v>
      </c>
      <c r="IP55" s="386" t="n">
        <v>0</v>
      </c>
      <c r="IQ55" s="386" t="n">
        <v>0</v>
      </c>
      <c r="IR55" s="386" t="n">
        <v>0</v>
      </c>
      <c r="IS55" s="386" t="n">
        <v>0</v>
      </c>
      <c r="IT55" s="386" t="n">
        <v>0</v>
      </c>
      <c r="IU55" s="386"/>
      <c r="IV55" s="386"/>
      <c r="IW55" s="386"/>
    </row>
    <row r="56" customFormat="false" ht="12.75" hidden="false" customHeight="false" outlineLevel="0" collapsed="false">
      <c r="A56" s="388" t="s">
        <v>298</v>
      </c>
      <c r="B56" s="386" t="n">
        <f aca="false">XNPV(Outputs!$J$2,B54:IT54,$B$5:$IT$5)</f>
        <v>0</v>
      </c>
      <c r="C56" s="386"/>
      <c r="D56" s="386"/>
      <c r="E56" s="386"/>
      <c r="F56" s="386"/>
      <c r="G56" s="386"/>
      <c r="H56" s="386"/>
      <c r="I56" s="386"/>
      <c r="J56" s="386"/>
      <c r="K56" s="386"/>
      <c r="L56" s="386"/>
      <c r="M56" s="386"/>
      <c r="N56" s="386"/>
      <c r="O56" s="386"/>
      <c r="P56" s="386"/>
      <c r="Q56" s="386"/>
      <c r="R56" s="386"/>
      <c r="S56" s="386"/>
      <c r="T56" s="386"/>
      <c r="U56" s="386"/>
      <c r="V56" s="386"/>
      <c r="W56" s="386"/>
      <c r="X56" s="386"/>
      <c r="Y56" s="386"/>
      <c r="Z56" s="386"/>
      <c r="AA56" s="386"/>
      <c r="AB56" s="386"/>
      <c r="AC56" s="386"/>
      <c r="AD56" s="386"/>
      <c r="AE56" s="386"/>
      <c r="AF56" s="386"/>
      <c r="AG56" s="386"/>
      <c r="AH56" s="386"/>
      <c r="AI56" s="386"/>
      <c r="AJ56" s="386"/>
      <c r="AK56" s="386"/>
      <c r="AL56" s="386"/>
      <c r="AM56" s="386"/>
      <c r="AN56" s="386"/>
      <c r="AO56" s="386"/>
      <c r="AP56" s="386"/>
      <c r="AQ56" s="386"/>
      <c r="AR56" s="386"/>
      <c r="AS56" s="386"/>
      <c r="AT56" s="386"/>
      <c r="AU56" s="386"/>
      <c r="AV56" s="386"/>
      <c r="AW56" s="386"/>
      <c r="AX56" s="386"/>
      <c r="AY56" s="386"/>
      <c r="AZ56" s="386"/>
      <c r="BA56" s="386"/>
      <c r="BB56" s="386"/>
      <c r="BC56" s="386"/>
      <c r="BD56" s="386"/>
      <c r="BE56" s="386"/>
      <c r="BF56" s="386"/>
      <c r="BG56" s="386"/>
      <c r="BH56" s="386"/>
      <c r="BI56" s="386"/>
      <c r="BJ56" s="386"/>
      <c r="BK56" s="386"/>
      <c r="BL56" s="386"/>
      <c r="BM56" s="386"/>
      <c r="BN56" s="386"/>
      <c r="BO56" s="386"/>
      <c r="BP56" s="386"/>
      <c r="BQ56" s="386"/>
      <c r="BR56" s="386"/>
      <c r="BS56" s="386"/>
      <c r="BT56" s="386"/>
      <c r="BU56" s="386"/>
      <c r="BV56" s="386"/>
      <c r="BW56" s="386"/>
      <c r="BX56" s="386"/>
      <c r="BY56" s="386"/>
      <c r="BZ56" s="386"/>
      <c r="CA56" s="386"/>
      <c r="CB56" s="386"/>
      <c r="CC56" s="386"/>
      <c r="CD56" s="386"/>
      <c r="CE56" s="386"/>
      <c r="CF56" s="386"/>
      <c r="CG56" s="386"/>
      <c r="CH56" s="386"/>
      <c r="CI56" s="386"/>
      <c r="CJ56" s="386"/>
      <c r="CK56" s="386"/>
      <c r="CL56" s="386"/>
      <c r="CM56" s="386"/>
      <c r="CN56" s="386"/>
      <c r="CO56" s="386"/>
      <c r="CP56" s="386"/>
      <c r="CQ56" s="386"/>
      <c r="CR56" s="386"/>
      <c r="CS56" s="386"/>
      <c r="CT56" s="386"/>
      <c r="CU56" s="386"/>
      <c r="CV56" s="386"/>
      <c r="CW56" s="386"/>
      <c r="CX56" s="386"/>
      <c r="CY56" s="386"/>
      <c r="CZ56" s="386"/>
      <c r="DA56" s="386"/>
      <c r="DB56" s="386"/>
      <c r="DC56" s="386"/>
      <c r="DD56" s="386"/>
      <c r="DE56" s="386"/>
      <c r="DF56" s="386"/>
      <c r="DG56" s="386"/>
      <c r="DH56" s="386"/>
      <c r="DI56" s="386"/>
      <c r="DJ56" s="386"/>
      <c r="DK56" s="386"/>
      <c r="DL56" s="386"/>
      <c r="DM56" s="386"/>
      <c r="DN56" s="386"/>
      <c r="DO56" s="386"/>
      <c r="DP56" s="386"/>
      <c r="DQ56" s="386"/>
      <c r="DR56" s="386"/>
      <c r="DS56" s="386"/>
      <c r="DT56" s="386"/>
      <c r="DU56" s="386"/>
      <c r="DV56" s="386"/>
      <c r="DW56" s="386"/>
      <c r="DX56" s="386"/>
      <c r="DY56" s="386"/>
      <c r="DZ56" s="386"/>
      <c r="EA56" s="386"/>
      <c r="EB56" s="386"/>
      <c r="EC56" s="386"/>
      <c r="ED56" s="386"/>
      <c r="EE56" s="386"/>
      <c r="EF56" s="386"/>
      <c r="EG56" s="386"/>
      <c r="EH56" s="386"/>
      <c r="EI56" s="386"/>
      <c r="EJ56" s="386"/>
      <c r="EK56" s="386"/>
      <c r="EL56" s="386"/>
      <c r="EM56" s="386"/>
      <c r="EN56" s="386"/>
      <c r="EO56" s="386"/>
      <c r="EP56" s="386"/>
      <c r="EQ56" s="386"/>
      <c r="ER56" s="386"/>
      <c r="ES56" s="386"/>
      <c r="ET56" s="386"/>
      <c r="EU56" s="386"/>
      <c r="EV56" s="386"/>
      <c r="EW56" s="386"/>
      <c r="EX56" s="386"/>
      <c r="EY56" s="386"/>
      <c r="EZ56" s="386"/>
      <c r="FA56" s="386"/>
      <c r="FB56" s="386"/>
      <c r="FC56" s="386"/>
      <c r="FD56" s="386"/>
      <c r="FE56" s="386"/>
      <c r="FF56" s="386"/>
      <c r="FG56" s="386"/>
      <c r="FH56" s="386"/>
      <c r="FI56" s="386"/>
      <c r="FJ56" s="386"/>
      <c r="FK56" s="386"/>
      <c r="FL56" s="386"/>
      <c r="FM56" s="386"/>
      <c r="FN56" s="386"/>
      <c r="FO56" s="386"/>
      <c r="FP56" s="386"/>
      <c r="FQ56" s="386"/>
      <c r="FR56" s="386"/>
      <c r="FS56" s="386"/>
      <c r="FT56" s="386"/>
      <c r="FU56" s="386"/>
      <c r="FV56" s="386"/>
      <c r="FW56" s="386"/>
      <c r="FX56" s="386"/>
      <c r="FY56" s="386"/>
      <c r="FZ56" s="386"/>
      <c r="GA56" s="386"/>
      <c r="GB56" s="386"/>
      <c r="GC56" s="386"/>
      <c r="GD56" s="386"/>
      <c r="GE56" s="386"/>
      <c r="GF56" s="386"/>
      <c r="GG56" s="386"/>
      <c r="GH56" s="386"/>
      <c r="GI56" s="386"/>
      <c r="GJ56" s="386"/>
      <c r="GK56" s="386"/>
      <c r="GL56" s="386"/>
      <c r="GM56" s="386"/>
      <c r="GN56" s="386"/>
      <c r="GO56" s="386"/>
      <c r="GP56" s="386"/>
      <c r="GQ56" s="386"/>
      <c r="GR56" s="386"/>
      <c r="GS56" s="386"/>
      <c r="GT56" s="386"/>
      <c r="GU56" s="386"/>
      <c r="GV56" s="386"/>
      <c r="GW56" s="386"/>
      <c r="GX56" s="386"/>
      <c r="GY56" s="386"/>
      <c r="GZ56" s="386"/>
      <c r="HA56" s="386"/>
      <c r="HB56" s="386"/>
      <c r="HC56" s="386"/>
      <c r="HD56" s="386"/>
      <c r="HE56" s="386"/>
      <c r="HF56" s="386"/>
      <c r="HG56" s="386"/>
      <c r="HH56" s="386"/>
      <c r="HI56" s="386"/>
      <c r="HJ56" s="386"/>
      <c r="HK56" s="386"/>
      <c r="HL56" s="386"/>
      <c r="HM56" s="386"/>
      <c r="HN56" s="386"/>
      <c r="HO56" s="386"/>
      <c r="HP56" s="386"/>
      <c r="HQ56" s="386"/>
      <c r="HR56" s="386"/>
      <c r="HS56" s="386"/>
      <c r="HT56" s="386"/>
      <c r="HU56" s="386"/>
      <c r="HV56" s="386"/>
      <c r="HW56" s="386"/>
      <c r="HX56" s="386"/>
      <c r="HY56" s="386"/>
      <c r="HZ56" s="386"/>
      <c r="IA56" s="386"/>
      <c r="IB56" s="386"/>
      <c r="IC56" s="386"/>
      <c r="ID56" s="386"/>
      <c r="IE56" s="386"/>
      <c r="IF56" s="386"/>
      <c r="IG56" s="386"/>
      <c r="IH56" s="386"/>
      <c r="II56" s="386"/>
      <c r="IJ56" s="386"/>
      <c r="IK56" s="386"/>
      <c r="IL56" s="386"/>
      <c r="IM56" s="386"/>
      <c r="IN56" s="386"/>
      <c r="IO56" s="386"/>
      <c r="IP56" s="386"/>
      <c r="IQ56" s="386"/>
      <c r="IR56" s="386"/>
      <c r="IS56" s="386"/>
      <c r="IT56" s="386"/>
      <c r="IU56" s="386"/>
      <c r="IV56" s="386"/>
      <c r="IW56" s="386"/>
    </row>
    <row r="57" customFormat="false" ht="12.75" hidden="false" customHeight="false" outlineLevel="0" collapsed="false">
      <c r="A57" s="388" t="s">
        <v>299</v>
      </c>
      <c r="B57" s="386" t="n">
        <f aca="false">XNPV(Outputs!$J$2,B55:IT55,$B$5:$IT$5)</f>
        <v>0</v>
      </c>
      <c r="C57" s="386"/>
      <c r="D57" s="386"/>
      <c r="E57" s="386"/>
      <c r="F57" s="386"/>
      <c r="G57" s="386"/>
      <c r="H57" s="386"/>
      <c r="I57" s="386"/>
      <c r="J57" s="386"/>
      <c r="K57" s="386"/>
      <c r="L57" s="386"/>
      <c r="M57" s="386"/>
      <c r="N57" s="386"/>
      <c r="O57" s="386"/>
      <c r="P57" s="386"/>
      <c r="Q57" s="386"/>
      <c r="R57" s="386"/>
      <c r="S57" s="386"/>
      <c r="T57" s="386"/>
      <c r="U57" s="386"/>
      <c r="V57" s="386"/>
      <c r="W57" s="386"/>
      <c r="X57" s="386"/>
      <c r="Y57" s="386"/>
      <c r="Z57" s="386"/>
      <c r="AA57" s="386"/>
      <c r="AB57" s="386"/>
      <c r="AC57" s="386"/>
      <c r="AD57" s="386"/>
      <c r="AE57" s="386"/>
      <c r="AF57" s="386"/>
      <c r="AG57" s="386"/>
      <c r="AH57" s="386"/>
      <c r="AI57" s="386"/>
      <c r="AJ57" s="386"/>
      <c r="AK57" s="386"/>
      <c r="AL57" s="386"/>
      <c r="AM57" s="386"/>
      <c r="AN57" s="386"/>
      <c r="AO57" s="386"/>
      <c r="AP57" s="386"/>
      <c r="AQ57" s="386"/>
      <c r="AR57" s="386"/>
      <c r="AS57" s="386"/>
      <c r="AT57" s="386"/>
      <c r="AU57" s="386"/>
      <c r="AV57" s="386"/>
      <c r="AW57" s="386"/>
      <c r="AX57" s="386"/>
      <c r="AY57" s="386"/>
      <c r="AZ57" s="386"/>
      <c r="BA57" s="386"/>
      <c r="BB57" s="386"/>
      <c r="BC57" s="386"/>
      <c r="BD57" s="386"/>
      <c r="BE57" s="386"/>
      <c r="BF57" s="386"/>
      <c r="BG57" s="386"/>
      <c r="BH57" s="386"/>
      <c r="BI57" s="386"/>
      <c r="BJ57" s="386"/>
      <c r="BK57" s="386"/>
      <c r="BL57" s="386"/>
      <c r="BM57" s="386"/>
      <c r="BN57" s="386"/>
      <c r="BO57" s="386"/>
      <c r="BP57" s="386"/>
      <c r="BQ57" s="386"/>
      <c r="BR57" s="386"/>
      <c r="BS57" s="386"/>
      <c r="BT57" s="386"/>
      <c r="BU57" s="386"/>
      <c r="BV57" s="386"/>
      <c r="BW57" s="386"/>
      <c r="BX57" s="386"/>
      <c r="BY57" s="386"/>
      <c r="BZ57" s="386"/>
      <c r="CA57" s="386"/>
      <c r="CB57" s="386"/>
      <c r="CC57" s="386"/>
      <c r="CD57" s="386"/>
      <c r="CE57" s="386"/>
      <c r="CF57" s="386"/>
      <c r="CG57" s="386"/>
      <c r="CH57" s="386"/>
      <c r="CI57" s="386"/>
      <c r="CJ57" s="386"/>
      <c r="CK57" s="386"/>
      <c r="CL57" s="386"/>
      <c r="CM57" s="386"/>
      <c r="CN57" s="386"/>
      <c r="CO57" s="386"/>
      <c r="CP57" s="386"/>
      <c r="CQ57" s="386"/>
      <c r="CR57" s="386"/>
      <c r="CS57" s="386"/>
      <c r="CT57" s="386"/>
      <c r="CU57" s="386"/>
      <c r="CV57" s="386"/>
      <c r="CW57" s="386"/>
      <c r="CX57" s="386"/>
      <c r="CY57" s="386"/>
      <c r="CZ57" s="386"/>
      <c r="DA57" s="386"/>
      <c r="DB57" s="386"/>
      <c r="DC57" s="386"/>
      <c r="DD57" s="386"/>
      <c r="DE57" s="386"/>
      <c r="DF57" s="386"/>
      <c r="DG57" s="386"/>
      <c r="DH57" s="386"/>
      <c r="DI57" s="386"/>
      <c r="DJ57" s="386"/>
      <c r="DK57" s="386"/>
      <c r="DL57" s="386"/>
      <c r="DM57" s="386"/>
      <c r="DN57" s="386"/>
      <c r="DO57" s="386"/>
      <c r="DP57" s="386"/>
      <c r="DQ57" s="386"/>
      <c r="DR57" s="386"/>
      <c r="DS57" s="386"/>
      <c r="DT57" s="386"/>
      <c r="DU57" s="386"/>
      <c r="DV57" s="386"/>
      <c r="DW57" s="386"/>
      <c r="DX57" s="386"/>
      <c r="DY57" s="386"/>
      <c r="DZ57" s="386"/>
      <c r="EA57" s="386"/>
      <c r="EB57" s="386"/>
      <c r="EC57" s="386"/>
      <c r="ED57" s="386"/>
      <c r="EE57" s="386"/>
      <c r="EF57" s="386"/>
      <c r="EG57" s="386"/>
      <c r="EH57" s="386"/>
      <c r="EI57" s="386"/>
      <c r="EJ57" s="386"/>
      <c r="EK57" s="386"/>
      <c r="EL57" s="386"/>
      <c r="EM57" s="386"/>
      <c r="EN57" s="386"/>
      <c r="EO57" s="386"/>
      <c r="EP57" s="386"/>
      <c r="EQ57" s="386"/>
      <c r="ER57" s="386"/>
      <c r="ES57" s="386"/>
      <c r="ET57" s="386"/>
      <c r="EU57" s="386"/>
      <c r="EV57" s="386"/>
      <c r="EW57" s="386"/>
      <c r="EX57" s="386"/>
      <c r="EY57" s="386"/>
      <c r="EZ57" s="386"/>
      <c r="FA57" s="386"/>
      <c r="FB57" s="386"/>
      <c r="FC57" s="386"/>
      <c r="FD57" s="386"/>
      <c r="FE57" s="386"/>
      <c r="FF57" s="386"/>
      <c r="FG57" s="386"/>
      <c r="FH57" s="386"/>
      <c r="FI57" s="386"/>
      <c r="FJ57" s="386"/>
      <c r="FK57" s="386"/>
      <c r="FL57" s="386"/>
      <c r="FM57" s="386"/>
      <c r="FN57" s="386"/>
      <c r="FO57" s="386"/>
      <c r="FP57" s="386"/>
      <c r="FQ57" s="386"/>
      <c r="FR57" s="386"/>
      <c r="FS57" s="386"/>
      <c r="FT57" s="386"/>
      <c r="FU57" s="386"/>
      <c r="FV57" s="386"/>
      <c r="FW57" s="386"/>
      <c r="FX57" s="386"/>
      <c r="FY57" s="386"/>
      <c r="FZ57" s="386"/>
      <c r="GA57" s="386"/>
      <c r="GB57" s="386"/>
      <c r="GC57" s="386"/>
      <c r="GD57" s="386"/>
      <c r="GE57" s="386"/>
      <c r="GF57" s="386"/>
      <c r="GG57" s="386"/>
      <c r="GH57" s="386"/>
      <c r="GI57" s="386"/>
      <c r="GJ57" s="386"/>
      <c r="GK57" s="386"/>
      <c r="GL57" s="386"/>
      <c r="GM57" s="386"/>
      <c r="GN57" s="386"/>
      <c r="GO57" s="386"/>
      <c r="GP57" s="386"/>
      <c r="GQ57" s="386"/>
      <c r="GR57" s="386"/>
      <c r="GS57" s="386"/>
      <c r="GT57" s="386"/>
      <c r="GU57" s="386"/>
      <c r="GV57" s="386"/>
      <c r="GW57" s="386"/>
      <c r="GX57" s="386"/>
      <c r="GY57" s="386"/>
      <c r="GZ57" s="386"/>
      <c r="HA57" s="386"/>
      <c r="HB57" s="386"/>
      <c r="HC57" s="386"/>
      <c r="HD57" s="386"/>
      <c r="HE57" s="386"/>
      <c r="HF57" s="386"/>
      <c r="HG57" s="386"/>
      <c r="HH57" s="386"/>
      <c r="HI57" s="386"/>
      <c r="HJ57" s="386"/>
      <c r="HK57" s="386"/>
      <c r="HL57" s="386"/>
      <c r="HM57" s="386"/>
      <c r="HN57" s="386"/>
      <c r="HO57" s="386"/>
      <c r="HP57" s="386"/>
      <c r="HQ57" s="386"/>
      <c r="HR57" s="386"/>
      <c r="HS57" s="386"/>
      <c r="HT57" s="386"/>
      <c r="HU57" s="386"/>
      <c r="HV57" s="386"/>
      <c r="HW57" s="386"/>
      <c r="HX57" s="386"/>
      <c r="HY57" s="386"/>
      <c r="HZ57" s="386"/>
      <c r="IA57" s="386"/>
      <c r="IB57" s="386"/>
      <c r="IC57" s="386"/>
      <c r="ID57" s="386"/>
      <c r="IE57" s="386"/>
      <c r="IF57" s="386"/>
      <c r="IG57" s="386"/>
      <c r="IH57" s="386"/>
      <c r="II57" s="386"/>
      <c r="IJ57" s="386"/>
      <c r="IK57" s="386"/>
      <c r="IL57" s="386"/>
      <c r="IM57" s="386"/>
      <c r="IN57" s="386"/>
      <c r="IO57" s="386"/>
      <c r="IP57" s="386"/>
      <c r="IQ57" s="386"/>
      <c r="IR57" s="386"/>
      <c r="IS57" s="386"/>
      <c r="IT57" s="386"/>
      <c r="IU57" s="386"/>
      <c r="IV57" s="386"/>
      <c r="IW57" s="386"/>
    </row>
    <row r="60" customFormat="false" ht="12.75" hidden="false" customHeight="false" outlineLevel="0" collapsed="false">
      <c r="A60" s="388" t="s">
        <v>296</v>
      </c>
      <c r="B60" s="386" t="n">
        <v>0</v>
      </c>
      <c r="C60" s="386" t="n">
        <v>0</v>
      </c>
      <c r="D60" s="386" t="n">
        <v>0</v>
      </c>
      <c r="E60" s="386" t="n">
        <v>4334.73096892808</v>
      </c>
      <c r="F60" s="386" t="n">
        <v>4334.73096892808</v>
      </c>
      <c r="G60" s="386" t="n">
        <v>4146.26440506164</v>
      </c>
      <c r="H60" s="386" t="n">
        <v>6066.26373279452</v>
      </c>
      <c r="I60" s="386" t="n">
        <v>5560.74175506165</v>
      </c>
      <c r="J60" s="386" t="n">
        <v>5560.74175506165</v>
      </c>
      <c r="K60" s="386" t="n">
        <v>5813.50274392808</v>
      </c>
      <c r="L60" s="386" t="n">
        <v>0</v>
      </c>
      <c r="M60" s="386" t="n">
        <v>0</v>
      </c>
      <c r="N60" s="386" t="n">
        <v>0</v>
      </c>
      <c r="O60" s="386" t="n">
        <v>0</v>
      </c>
      <c r="P60" s="386" t="n">
        <v>0</v>
      </c>
      <c r="Q60" s="386" t="n">
        <v>0</v>
      </c>
      <c r="R60" s="386" t="n">
        <v>0</v>
      </c>
      <c r="S60" s="386" t="n">
        <v>0</v>
      </c>
      <c r="T60" s="386" t="n">
        <v>0</v>
      </c>
      <c r="U60" s="386" t="n">
        <v>0</v>
      </c>
      <c r="V60" s="386" t="n">
        <v>0</v>
      </c>
      <c r="W60" s="386" t="n">
        <v>0</v>
      </c>
      <c r="X60" s="386" t="n">
        <v>0</v>
      </c>
      <c r="Y60" s="386" t="n">
        <v>0</v>
      </c>
      <c r="Z60" s="386" t="n">
        <v>0</v>
      </c>
      <c r="AA60" s="386" t="n">
        <v>0</v>
      </c>
      <c r="AB60" s="386" t="n">
        <v>0</v>
      </c>
      <c r="AC60" s="386" t="n">
        <v>0</v>
      </c>
      <c r="AD60" s="386" t="n">
        <v>0</v>
      </c>
      <c r="AE60" s="386" t="n">
        <v>0</v>
      </c>
      <c r="AF60" s="386" t="n">
        <v>0</v>
      </c>
      <c r="AG60" s="386" t="n">
        <v>0</v>
      </c>
      <c r="AH60" s="386" t="n">
        <v>0</v>
      </c>
      <c r="AI60" s="386" t="n">
        <v>0</v>
      </c>
      <c r="AJ60" s="386" t="n">
        <v>0</v>
      </c>
      <c r="AK60" s="386" t="n">
        <v>0</v>
      </c>
      <c r="AL60" s="386" t="n">
        <v>0</v>
      </c>
      <c r="AM60" s="386" t="n">
        <v>0</v>
      </c>
      <c r="AN60" s="386" t="n">
        <v>0</v>
      </c>
      <c r="AO60" s="386" t="n">
        <v>0</v>
      </c>
      <c r="AP60" s="386" t="n">
        <v>0</v>
      </c>
      <c r="AQ60" s="386" t="n">
        <v>0</v>
      </c>
      <c r="AR60" s="386" t="n">
        <v>0</v>
      </c>
      <c r="AS60" s="386" t="n">
        <v>0</v>
      </c>
      <c r="AT60" s="386" t="n">
        <v>0</v>
      </c>
      <c r="AU60" s="386" t="n">
        <v>0</v>
      </c>
      <c r="AV60" s="386" t="n">
        <v>0</v>
      </c>
      <c r="AW60" s="386" t="n">
        <v>0</v>
      </c>
      <c r="AX60" s="386" t="n">
        <v>0</v>
      </c>
      <c r="AY60" s="386" t="n">
        <v>0</v>
      </c>
      <c r="AZ60" s="386" t="n">
        <v>0</v>
      </c>
      <c r="BA60" s="386" t="n">
        <v>0</v>
      </c>
      <c r="BB60" s="386" t="n">
        <v>0</v>
      </c>
      <c r="BC60" s="386" t="n">
        <v>0</v>
      </c>
      <c r="BD60" s="386" t="n">
        <v>0</v>
      </c>
      <c r="BE60" s="386" t="n">
        <v>0</v>
      </c>
      <c r="BF60" s="386" t="n">
        <v>0</v>
      </c>
      <c r="BG60" s="386" t="n">
        <v>0</v>
      </c>
      <c r="BH60" s="386" t="n">
        <v>0</v>
      </c>
      <c r="BI60" s="386" t="n">
        <v>0</v>
      </c>
      <c r="BJ60" s="386" t="n">
        <v>0</v>
      </c>
      <c r="BK60" s="386" t="n">
        <v>0</v>
      </c>
      <c r="BL60" s="386" t="n">
        <v>0</v>
      </c>
      <c r="BM60" s="386" t="n">
        <v>0</v>
      </c>
      <c r="BN60" s="386" t="n">
        <v>0</v>
      </c>
      <c r="BO60" s="386" t="n">
        <v>0</v>
      </c>
      <c r="BP60" s="386" t="n">
        <v>0</v>
      </c>
      <c r="BQ60" s="386" t="n">
        <v>0</v>
      </c>
      <c r="BR60" s="386" t="n">
        <v>0</v>
      </c>
      <c r="BS60" s="386" t="n">
        <v>0</v>
      </c>
      <c r="BT60" s="386" t="n">
        <v>0</v>
      </c>
      <c r="BU60" s="386" t="n">
        <v>0</v>
      </c>
      <c r="BV60" s="386" t="n">
        <v>0</v>
      </c>
      <c r="BW60" s="386" t="n">
        <v>0</v>
      </c>
      <c r="BX60" s="386" t="n">
        <v>0</v>
      </c>
      <c r="BY60" s="386" t="n">
        <v>0</v>
      </c>
      <c r="BZ60" s="386" t="n">
        <v>0</v>
      </c>
      <c r="CA60" s="386" t="n">
        <v>0</v>
      </c>
      <c r="CB60" s="386" t="n">
        <v>0</v>
      </c>
      <c r="CC60" s="386" t="n">
        <v>0</v>
      </c>
      <c r="CD60" s="386" t="n">
        <v>0</v>
      </c>
      <c r="CE60" s="386" t="n">
        <v>0</v>
      </c>
      <c r="CF60" s="386" t="n">
        <v>0</v>
      </c>
      <c r="CG60" s="386" t="n">
        <v>0</v>
      </c>
      <c r="CH60" s="386" t="n">
        <v>0</v>
      </c>
      <c r="CI60" s="386" t="n">
        <v>0</v>
      </c>
      <c r="CJ60" s="386" t="n">
        <v>0</v>
      </c>
      <c r="CK60" s="386" t="n">
        <v>0</v>
      </c>
      <c r="CL60" s="386" t="n">
        <v>0</v>
      </c>
      <c r="CM60" s="386" t="n">
        <v>0</v>
      </c>
      <c r="CN60" s="386" t="n">
        <v>0</v>
      </c>
      <c r="CO60" s="386" t="n">
        <v>0</v>
      </c>
      <c r="CP60" s="386" t="n">
        <v>0</v>
      </c>
      <c r="CQ60" s="386" t="n">
        <v>0</v>
      </c>
      <c r="CR60" s="386" t="n">
        <v>0</v>
      </c>
      <c r="CS60" s="386" t="n">
        <v>0</v>
      </c>
      <c r="CT60" s="386" t="n">
        <v>0</v>
      </c>
      <c r="CU60" s="386" t="n">
        <v>0</v>
      </c>
      <c r="CV60" s="386" t="n">
        <v>0</v>
      </c>
      <c r="CW60" s="386" t="n">
        <v>0</v>
      </c>
      <c r="CX60" s="386" t="n">
        <v>0</v>
      </c>
      <c r="CY60" s="386" t="n">
        <v>0</v>
      </c>
      <c r="CZ60" s="386" t="n">
        <v>0</v>
      </c>
      <c r="DA60" s="386" t="n">
        <v>0</v>
      </c>
      <c r="DB60" s="386" t="n">
        <v>0</v>
      </c>
      <c r="DC60" s="386" t="n">
        <v>0</v>
      </c>
      <c r="DD60" s="386" t="n">
        <v>0</v>
      </c>
      <c r="DE60" s="386" t="n">
        <v>0</v>
      </c>
      <c r="DF60" s="386" t="n">
        <v>0</v>
      </c>
      <c r="DG60" s="386" t="n">
        <v>0</v>
      </c>
      <c r="DH60" s="386" t="n">
        <v>0</v>
      </c>
      <c r="DI60" s="386" t="n">
        <v>0</v>
      </c>
      <c r="DJ60" s="386" t="n">
        <v>0</v>
      </c>
      <c r="DK60" s="386" t="n">
        <v>0</v>
      </c>
      <c r="DL60" s="386" t="n">
        <v>0</v>
      </c>
      <c r="DM60" s="386" t="n">
        <v>0</v>
      </c>
      <c r="DN60" s="386" t="n">
        <v>0</v>
      </c>
      <c r="DO60" s="386" t="n">
        <v>0</v>
      </c>
      <c r="DP60" s="386" t="n">
        <v>0</v>
      </c>
      <c r="DQ60" s="386" t="n">
        <v>0</v>
      </c>
      <c r="DR60" s="386" t="n">
        <v>0</v>
      </c>
      <c r="DS60" s="386" t="n">
        <v>0</v>
      </c>
      <c r="DT60" s="386" t="n">
        <v>0</v>
      </c>
      <c r="DU60" s="386" t="n">
        <v>0</v>
      </c>
      <c r="DV60" s="386" t="n">
        <v>0</v>
      </c>
      <c r="DW60" s="386" t="n">
        <v>0</v>
      </c>
      <c r="DX60" s="386" t="n">
        <v>0</v>
      </c>
      <c r="DY60" s="386" t="n">
        <v>0</v>
      </c>
      <c r="DZ60" s="386" t="n">
        <v>0</v>
      </c>
      <c r="EA60" s="386" t="n">
        <v>0</v>
      </c>
      <c r="EB60" s="386" t="n">
        <v>0</v>
      </c>
      <c r="EC60" s="386" t="n">
        <v>0</v>
      </c>
      <c r="ED60" s="386" t="n">
        <v>0</v>
      </c>
      <c r="EE60" s="386" t="n">
        <v>0</v>
      </c>
      <c r="EF60" s="386" t="n">
        <v>0</v>
      </c>
      <c r="EG60" s="386" t="n">
        <v>0</v>
      </c>
      <c r="EH60" s="386" t="n">
        <v>0</v>
      </c>
      <c r="EI60" s="386" t="n">
        <v>0</v>
      </c>
      <c r="EJ60" s="386" t="n">
        <v>0</v>
      </c>
      <c r="EK60" s="386" t="n">
        <v>0</v>
      </c>
      <c r="EL60" s="386" t="n">
        <v>0</v>
      </c>
      <c r="EM60" s="386" t="n">
        <v>0</v>
      </c>
      <c r="EN60" s="386" t="n">
        <v>0</v>
      </c>
      <c r="EO60" s="386" t="n">
        <v>0</v>
      </c>
      <c r="EP60" s="386" t="n">
        <v>0</v>
      </c>
      <c r="EQ60" s="386" t="n">
        <v>0</v>
      </c>
      <c r="ER60" s="386" t="n">
        <v>0</v>
      </c>
      <c r="ES60" s="386" t="n">
        <v>0</v>
      </c>
      <c r="ET60" s="386" t="n">
        <v>0</v>
      </c>
      <c r="EU60" s="386" t="n">
        <v>0</v>
      </c>
      <c r="EV60" s="386" t="n">
        <v>0</v>
      </c>
      <c r="EW60" s="386" t="n">
        <v>0</v>
      </c>
      <c r="EX60" s="386" t="n">
        <v>0</v>
      </c>
      <c r="EY60" s="386" t="n">
        <v>0</v>
      </c>
      <c r="EZ60" s="386" t="n">
        <v>0</v>
      </c>
      <c r="FA60" s="386" t="n">
        <v>0</v>
      </c>
      <c r="FB60" s="386" t="n">
        <v>0</v>
      </c>
      <c r="FC60" s="386" t="n">
        <v>0</v>
      </c>
      <c r="FD60" s="386" t="n">
        <v>0</v>
      </c>
      <c r="FE60" s="386" t="n">
        <v>0</v>
      </c>
      <c r="FF60" s="386" t="n">
        <v>0</v>
      </c>
      <c r="FG60" s="386" t="n">
        <v>0</v>
      </c>
      <c r="FH60" s="386" t="n">
        <v>0</v>
      </c>
      <c r="FI60" s="386" t="n">
        <v>0</v>
      </c>
      <c r="FJ60" s="386" t="n">
        <v>0</v>
      </c>
      <c r="FK60" s="386" t="n">
        <v>0</v>
      </c>
      <c r="FL60" s="386" t="n">
        <v>0</v>
      </c>
      <c r="FM60" s="386" t="n">
        <v>0</v>
      </c>
      <c r="FN60" s="386" t="n">
        <v>0</v>
      </c>
      <c r="FO60" s="386" t="n">
        <v>0</v>
      </c>
      <c r="FP60" s="386" t="n">
        <v>0</v>
      </c>
      <c r="FQ60" s="386" t="n">
        <v>0</v>
      </c>
      <c r="FR60" s="386" t="n">
        <v>0</v>
      </c>
      <c r="FS60" s="386" t="n">
        <v>0</v>
      </c>
      <c r="FT60" s="386" t="n">
        <v>0</v>
      </c>
      <c r="FU60" s="386" t="n">
        <v>0</v>
      </c>
      <c r="FV60" s="386" t="n">
        <v>0</v>
      </c>
      <c r="FW60" s="386" t="n">
        <v>0</v>
      </c>
      <c r="FX60" s="386" t="n">
        <v>0</v>
      </c>
      <c r="FY60" s="386" t="n">
        <v>0</v>
      </c>
      <c r="FZ60" s="386" t="n">
        <v>0</v>
      </c>
      <c r="GA60" s="386" t="n">
        <v>0</v>
      </c>
      <c r="GB60" s="386" t="n">
        <v>0</v>
      </c>
      <c r="GC60" s="386" t="n">
        <v>0</v>
      </c>
      <c r="GD60" s="386" t="n">
        <v>0</v>
      </c>
      <c r="GE60" s="386" t="n">
        <v>0</v>
      </c>
      <c r="GF60" s="386" t="n">
        <v>0</v>
      </c>
      <c r="GG60" s="386" t="n">
        <v>0</v>
      </c>
      <c r="GH60" s="386" t="n">
        <v>0</v>
      </c>
      <c r="GI60" s="386" t="n">
        <v>0</v>
      </c>
      <c r="GJ60" s="386" t="n">
        <v>0</v>
      </c>
      <c r="GK60" s="386" t="n">
        <v>0</v>
      </c>
      <c r="GL60" s="386" t="n">
        <v>0</v>
      </c>
      <c r="GM60" s="386" t="n">
        <v>0</v>
      </c>
      <c r="GN60" s="386" t="n">
        <v>0</v>
      </c>
      <c r="GO60" s="386" t="n">
        <v>0</v>
      </c>
      <c r="GP60" s="386" t="n">
        <v>0</v>
      </c>
      <c r="GQ60" s="386" t="n">
        <v>0</v>
      </c>
      <c r="GR60" s="386" t="n">
        <v>0</v>
      </c>
      <c r="GS60" s="386" t="n">
        <v>0</v>
      </c>
      <c r="GT60" s="386" t="n">
        <v>0</v>
      </c>
      <c r="GU60" s="386" t="n">
        <v>0</v>
      </c>
      <c r="GV60" s="386" t="n">
        <v>0</v>
      </c>
      <c r="GW60" s="386" t="n">
        <v>0</v>
      </c>
      <c r="GX60" s="386" t="n">
        <v>0</v>
      </c>
      <c r="GY60" s="386" t="n">
        <v>0</v>
      </c>
      <c r="GZ60" s="386" t="n">
        <v>0</v>
      </c>
      <c r="HA60" s="386" t="n">
        <v>0</v>
      </c>
      <c r="HB60" s="386" t="n">
        <v>0</v>
      </c>
      <c r="HC60" s="386" t="n">
        <v>0</v>
      </c>
      <c r="HD60" s="386" t="n">
        <v>0</v>
      </c>
      <c r="HE60" s="386" t="n">
        <v>0</v>
      </c>
      <c r="HF60" s="386" t="n">
        <v>0</v>
      </c>
      <c r="HG60" s="386" t="n">
        <v>0</v>
      </c>
      <c r="HH60" s="386" t="n">
        <v>0</v>
      </c>
      <c r="HI60" s="386" t="n">
        <v>0</v>
      </c>
      <c r="HJ60" s="386" t="n">
        <v>0</v>
      </c>
      <c r="HK60" s="386" t="n">
        <v>0</v>
      </c>
      <c r="HL60" s="386" t="n">
        <v>0</v>
      </c>
      <c r="HM60" s="386" t="n">
        <v>0</v>
      </c>
      <c r="HN60" s="386" t="n">
        <v>0</v>
      </c>
      <c r="HO60" s="386" t="n">
        <v>0</v>
      </c>
      <c r="HP60" s="386" t="n">
        <v>0</v>
      </c>
      <c r="HQ60" s="386" t="n">
        <v>0</v>
      </c>
      <c r="HR60" s="386" t="n">
        <v>0</v>
      </c>
      <c r="HS60" s="386" t="n">
        <v>0</v>
      </c>
      <c r="HT60" s="386" t="n">
        <v>0</v>
      </c>
      <c r="HU60" s="386" t="n">
        <v>0</v>
      </c>
      <c r="HV60" s="386" t="n">
        <v>0</v>
      </c>
      <c r="HW60" s="386" t="n">
        <v>0</v>
      </c>
      <c r="HX60" s="386" t="n">
        <v>0</v>
      </c>
      <c r="HY60" s="386" t="n">
        <v>0</v>
      </c>
      <c r="HZ60" s="386" t="n">
        <v>0</v>
      </c>
      <c r="IA60" s="386" t="n">
        <v>0</v>
      </c>
      <c r="IB60" s="386" t="n">
        <v>0</v>
      </c>
      <c r="IC60" s="386" t="n">
        <v>0</v>
      </c>
      <c r="ID60" s="386" t="n">
        <v>0</v>
      </c>
      <c r="IE60" s="386" t="n">
        <v>0</v>
      </c>
      <c r="IF60" s="386" t="n">
        <v>0</v>
      </c>
      <c r="IG60" s="386" t="n">
        <v>0</v>
      </c>
      <c r="IH60" s="386" t="n">
        <v>0</v>
      </c>
      <c r="II60" s="386" t="n">
        <v>0</v>
      </c>
      <c r="IJ60" s="386" t="n">
        <v>0</v>
      </c>
      <c r="IK60" s="386" t="n">
        <v>0</v>
      </c>
      <c r="IL60" s="386" t="n">
        <v>0</v>
      </c>
      <c r="IM60" s="386" t="n">
        <v>0</v>
      </c>
      <c r="IN60" s="386" t="n">
        <v>0</v>
      </c>
      <c r="IO60" s="386" t="n">
        <v>0</v>
      </c>
      <c r="IP60" s="386" t="n">
        <v>0</v>
      </c>
      <c r="IQ60" s="386" t="n">
        <v>0</v>
      </c>
      <c r="IR60" s="386" t="n">
        <v>0</v>
      </c>
      <c r="IS60" s="386" t="n">
        <v>0</v>
      </c>
      <c r="IT60" s="386" t="n">
        <v>0</v>
      </c>
      <c r="IU60" s="386"/>
      <c r="IV60" s="386"/>
      <c r="IW60" s="386"/>
    </row>
    <row r="61" customFormat="false" ht="12.75" hidden="false" customHeight="false" outlineLevel="0" collapsed="false">
      <c r="A61" s="388" t="s">
        <v>297</v>
      </c>
      <c r="B61" s="386" t="n">
        <v>0</v>
      </c>
      <c r="C61" s="386" t="n">
        <v>0</v>
      </c>
      <c r="D61" s="386" t="n">
        <v>0</v>
      </c>
      <c r="E61" s="386" t="n">
        <v>42404.9768699486</v>
      </c>
      <c r="F61" s="386" t="n">
        <v>40897.2443590171</v>
      </c>
      <c r="G61" s="386" t="n">
        <v>42593.4434338151</v>
      </c>
      <c r="H61" s="386" t="n">
        <v>56618.4615060822</v>
      </c>
      <c r="I61" s="386" t="n">
        <v>55101.8955728836</v>
      </c>
      <c r="J61" s="386" t="n">
        <v>57123.9834838151</v>
      </c>
      <c r="K61" s="386" t="n">
        <v>56871.2224949486</v>
      </c>
      <c r="L61" s="386" t="n">
        <v>0</v>
      </c>
      <c r="M61" s="386" t="n">
        <v>0</v>
      </c>
      <c r="N61" s="386" t="n">
        <v>0</v>
      </c>
      <c r="O61" s="386" t="n">
        <v>0</v>
      </c>
      <c r="P61" s="386" t="n">
        <v>0</v>
      </c>
      <c r="Q61" s="386" t="n">
        <v>0</v>
      </c>
      <c r="R61" s="386" t="n">
        <v>0</v>
      </c>
      <c r="S61" s="386" t="n">
        <v>0</v>
      </c>
      <c r="T61" s="386" t="n">
        <v>0</v>
      </c>
      <c r="U61" s="386" t="n">
        <v>0</v>
      </c>
      <c r="V61" s="386" t="n">
        <v>0</v>
      </c>
      <c r="W61" s="386" t="n">
        <v>0</v>
      </c>
      <c r="X61" s="386" t="n">
        <v>0</v>
      </c>
      <c r="Y61" s="386" t="n">
        <v>0</v>
      </c>
      <c r="Z61" s="386" t="n">
        <v>0</v>
      </c>
      <c r="AA61" s="386" t="n">
        <v>0</v>
      </c>
      <c r="AB61" s="386" t="n">
        <v>0</v>
      </c>
      <c r="AC61" s="386" t="n">
        <v>0</v>
      </c>
      <c r="AD61" s="386" t="n">
        <v>0</v>
      </c>
      <c r="AE61" s="386" t="n">
        <v>0</v>
      </c>
      <c r="AF61" s="386" t="n">
        <v>0</v>
      </c>
      <c r="AG61" s="386" t="n">
        <v>0</v>
      </c>
      <c r="AH61" s="386" t="n">
        <v>0</v>
      </c>
      <c r="AI61" s="386" t="n">
        <v>0</v>
      </c>
      <c r="AJ61" s="386" t="n">
        <v>0</v>
      </c>
      <c r="AK61" s="386" t="n">
        <v>0</v>
      </c>
      <c r="AL61" s="386" t="n">
        <v>0</v>
      </c>
      <c r="AM61" s="386" t="n">
        <v>0</v>
      </c>
      <c r="AN61" s="386" t="n">
        <v>0</v>
      </c>
      <c r="AO61" s="386" t="n">
        <v>0</v>
      </c>
      <c r="AP61" s="386" t="n">
        <v>0</v>
      </c>
      <c r="AQ61" s="386" t="n">
        <v>0</v>
      </c>
      <c r="AR61" s="386" t="n">
        <v>0</v>
      </c>
      <c r="AS61" s="386" t="n">
        <v>0</v>
      </c>
      <c r="AT61" s="386" t="n">
        <v>0</v>
      </c>
      <c r="AU61" s="386" t="n">
        <v>0</v>
      </c>
      <c r="AV61" s="386" t="n">
        <v>0</v>
      </c>
      <c r="AW61" s="386" t="n">
        <v>0</v>
      </c>
      <c r="AX61" s="386" t="n">
        <v>0</v>
      </c>
      <c r="AY61" s="386" t="n">
        <v>0</v>
      </c>
      <c r="AZ61" s="386" t="n">
        <v>0</v>
      </c>
      <c r="BA61" s="386" t="n">
        <v>0</v>
      </c>
      <c r="BB61" s="386" t="n">
        <v>0</v>
      </c>
      <c r="BC61" s="386" t="n">
        <v>0</v>
      </c>
      <c r="BD61" s="386" t="n">
        <v>0</v>
      </c>
      <c r="BE61" s="386" t="n">
        <v>0</v>
      </c>
      <c r="BF61" s="386" t="n">
        <v>0</v>
      </c>
      <c r="BG61" s="386" t="n">
        <v>0</v>
      </c>
      <c r="BH61" s="386" t="n">
        <v>0</v>
      </c>
      <c r="BI61" s="386" t="n">
        <v>0</v>
      </c>
      <c r="BJ61" s="386" t="n">
        <v>0</v>
      </c>
      <c r="BK61" s="386" t="n">
        <v>0</v>
      </c>
      <c r="BL61" s="386" t="n">
        <v>0</v>
      </c>
      <c r="BM61" s="386" t="n">
        <v>0</v>
      </c>
      <c r="BN61" s="386" t="n">
        <v>0</v>
      </c>
      <c r="BO61" s="386" t="n">
        <v>0</v>
      </c>
      <c r="BP61" s="386" t="n">
        <v>0</v>
      </c>
      <c r="BQ61" s="386" t="n">
        <v>0</v>
      </c>
      <c r="BR61" s="386" t="n">
        <v>0</v>
      </c>
      <c r="BS61" s="386" t="n">
        <v>0</v>
      </c>
      <c r="BT61" s="386" t="n">
        <v>0</v>
      </c>
      <c r="BU61" s="386" t="n">
        <v>0</v>
      </c>
      <c r="BV61" s="386" t="n">
        <v>0</v>
      </c>
      <c r="BW61" s="386" t="n">
        <v>0</v>
      </c>
      <c r="BX61" s="386" t="n">
        <v>0</v>
      </c>
      <c r="BY61" s="386" t="n">
        <v>0</v>
      </c>
      <c r="BZ61" s="386" t="n">
        <v>0</v>
      </c>
      <c r="CA61" s="386" t="n">
        <v>0</v>
      </c>
      <c r="CB61" s="386" t="n">
        <v>0</v>
      </c>
      <c r="CC61" s="386" t="n">
        <v>0</v>
      </c>
      <c r="CD61" s="386" t="n">
        <v>0</v>
      </c>
      <c r="CE61" s="386" t="n">
        <v>0</v>
      </c>
      <c r="CF61" s="386" t="n">
        <v>0</v>
      </c>
      <c r="CG61" s="386" t="n">
        <v>0</v>
      </c>
      <c r="CH61" s="386" t="n">
        <v>0</v>
      </c>
      <c r="CI61" s="386" t="n">
        <v>0</v>
      </c>
      <c r="CJ61" s="386" t="n">
        <v>0</v>
      </c>
      <c r="CK61" s="386" t="n">
        <v>0</v>
      </c>
      <c r="CL61" s="386" t="n">
        <v>0</v>
      </c>
      <c r="CM61" s="386" t="n">
        <v>0</v>
      </c>
      <c r="CN61" s="386" t="n">
        <v>0</v>
      </c>
      <c r="CO61" s="386" t="n">
        <v>0</v>
      </c>
      <c r="CP61" s="386" t="n">
        <v>0</v>
      </c>
      <c r="CQ61" s="386" t="n">
        <v>0</v>
      </c>
      <c r="CR61" s="386" t="n">
        <v>0</v>
      </c>
      <c r="CS61" s="386" t="n">
        <v>0</v>
      </c>
      <c r="CT61" s="386" t="n">
        <v>0</v>
      </c>
      <c r="CU61" s="386" t="n">
        <v>0</v>
      </c>
      <c r="CV61" s="386" t="n">
        <v>0</v>
      </c>
      <c r="CW61" s="386" t="n">
        <v>0</v>
      </c>
      <c r="CX61" s="386" t="n">
        <v>0</v>
      </c>
      <c r="CY61" s="386" t="n">
        <v>0</v>
      </c>
      <c r="CZ61" s="386" t="n">
        <v>0</v>
      </c>
      <c r="DA61" s="386" t="n">
        <v>0</v>
      </c>
      <c r="DB61" s="386" t="n">
        <v>0</v>
      </c>
      <c r="DC61" s="386" t="n">
        <v>0</v>
      </c>
      <c r="DD61" s="386" t="n">
        <v>0</v>
      </c>
      <c r="DE61" s="386" t="n">
        <v>0</v>
      </c>
      <c r="DF61" s="386" t="n">
        <v>0</v>
      </c>
      <c r="DG61" s="386" t="n">
        <v>0</v>
      </c>
      <c r="DH61" s="386" t="n">
        <v>0</v>
      </c>
      <c r="DI61" s="386" t="n">
        <v>0</v>
      </c>
      <c r="DJ61" s="386" t="n">
        <v>0</v>
      </c>
      <c r="DK61" s="386" t="n">
        <v>0</v>
      </c>
      <c r="DL61" s="386" t="n">
        <v>0</v>
      </c>
      <c r="DM61" s="386" t="n">
        <v>0</v>
      </c>
      <c r="DN61" s="386" t="n">
        <v>0</v>
      </c>
      <c r="DO61" s="386" t="n">
        <v>0</v>
      </c>
      <c r="DP61" s="386" t="n">
        <v>0</v>
      </c>
      <c r="DQ61" s="386" t="n">
        <v>0</v>
      </c>
      <c r="DR61" s="386" t="n">
        <v>0</v>
      </c>
      <c r="DS61" s="386" t="n">
        <v>0</v>
      </c>
      <c r="DT61" s="386" t="n">
        <v>0</v>
      </c>
      <c r="DU61" s="386" t="n">
        <v>0</v>
      </c>
      <c r="DV61" s="386" t="n">
        <v>0</v>
      </c>
      <c r="DW61" s="386" t="n">
        <v>0</v>
      </c>
      <c r="DX61" s="386" t="n">
        <v>0</v>
      </c>
      <c r="DY61" s="386" t="n">
        <v>0</v>
      </c>
      <c r="DZ61" s="386" t="n">
        <v>0</v>
      </c>
      <c r="EA61" s="386" t="n">
        <v>0</v>
      </c>
      <c r="EB61" s="386" t="n">
        <v>0</v>
      </c>
      <c r="EC61" s="386" t="n">
        <v>0</v>
      </c>
      <c r="ED61" s="386" t="n">
        <v>0</v>
      </c>
      <c r="EE61" s="386" t="n">
        <v>0</v>
      </c>
      <c r="EF61" s="386" t="n">
        <v>0</v>
      </c>
      <c r="EG61" s="386" t="n">
        <v>0</v>
      </c>
      <c r="EH61" s="386" t="n">
        <v>0</v>
      </c>
      <c r="EI61" s="386" t="n">
        <v>0</v>
      </c>
      <c r="EJ61" s="386" t="n">
        <v>0</v>
      </c>
      <c r="EK61" s="386" t="n">
        <v>0</v>
      </c>
      <c r="EL61" s="386" t="n">
        <v>0</v>
      </c>
      <c r="EM61" s="386" t="n">
        <v>0</v>
      </c>
      <c r="EN61" s="386" t="n">
        <v>0</v>
      </c>
      <c r="EO61" s="386" t="n">
        <v>0</v>
      </c>
      <c r="EP61" s="386" t="n">
        <v>0</v>
      </c>
      <c r="EQ61" s="386" t="n">
        <v>0</v>
      </c>
      <c r="ER61" s="386" t="n">
        <v>0</v>
      </c>
      <c r="ES61" s="386" t="n">
        <v>0</v>
      </c>
      <c r="ET61" s="386" t="n">
        <v>0</v>
      </c>
      <c r="EU61" s="386" t="n">
        <v>0</v>
      </c>
      <c r="EV61" s="386" t="n">
        <v>0</v>
      </c>
      <c r="EW61" s="386" t="n">
        <v>0</v>
      </c>
      <c r="EX61" s="386" t="n">
        <v>0</v>
      </c>
      <c r="EY61" s="386" t="n">
        <v>0</v>
      </c>
      <c r="EZ61" s="386" t="n">
        <v>0</v>
      </c>
      <c r="FA61" s="386" t="n">
        <v>0</v>
      </c>
      <c r="FB61" s="386" t="n">
        <v>0</v>
      </c>
      <c r="FC61" s="386" t="n">
        <v>0</v>
      </c>
      <c r="FD61" s="386" t="n">
        <v>0</v>
      </c>
      <c r="FE61" s="386" t="n">
        <v>0</v>
      </c>
      <c r="FF61" s="386" t="n">
        <v>0</v>
      </c>
      <c r="FG61" s="386" t="n">
        <v>0</v>
      </c>
      <c r="FH61" s="386" t="n">
        <v>0</v>
      </c>
      <c r="FI61" s="386" t="n">
        <v>0</v>
      </c>
      <c r="FJ61" s="386" t="n">
        <v>0</v>
      </c>
      <c r="FK61" s="386" t="n">
        <v>0</v>
      </c>
      <c r="FL61" s="386" t="n">
        <v>0</v>
      </c>
      <c r="FM61" s="386" t="n">
        <v>0</v>
      </c>
      <c r="FN61" s="386" t="n">
        <v>0</v>
      </c>
      <c r="FO61" s="386" t="n">
        <v>0</v>
      </c>
      <c r="FP61" s="386" t="n">
        <v>0</v>
      </c>
      <c r="FQ61" s="386" t="n">
        <v>0</v>
      </c>
      <c r="FR61" s="386" t="n">
        <v>0</v>
      </c>
      <c r="FS61" s="386" t="n">
        <v>0</v>
      </c>
      <c r="FT61" s="386" t="n">
        <v>0</v>
      </c>
      <c r="FU61" s="386" t="n">
        <v>0</v>
      </c>
      <c r="FV61" s="386" t="n">
        <v>0</v>
      </c>
      <c r="FW61" s="386" t="n">
        <v>0</v>
      </c>
      <c r="FX61" s="386" t="n">
        <v>0</v>
      </c>
      <c r="FY61" s="386" t="n">
        <v>0</v>
      </c>
      <c r="FZ61" s="386" t="n">
        <v>0</v>
      </c>
      <c r="GA61" s="386" t="n">
        <v>0</v>
      </c>
      <c r="GB61" s="386" t="n">
        <v>0</v>
      </c>
      <c r="GC61" s="386" t="n">
        <v>0</v>
      </c>
      <c r="GD61" s="386" t="n">
        <v>0</v>
      </c>
      <c r="GE61" s="386" t="n">
        <v>0</v>
      </c>
      <c r="GF61" s="386" t="n">
        <v>0</v>
      </c>
      <c r="GG61" s="386" t="n">
        <v>0</v>
      </c>
      <c r="GH61" s="386" t="n">
        <v>0</v>
      </c>
      <c r="GI61" s="386" t="n">
        <v>0</v>
      </c>
      <c r="GJ61" s="386" t="n">
        <v>0</v>
      </c>
      <c r="GK61" s="386" t="n">
        <v>0</v>
      </c>
      <c r="GL61" s="386" t="n">
        <v>0</v>
      </c>
      <c r="GM61" s="386" t="n">
        <v>0</v>
      </c>
      <c r="GN61" s="386" t="n">
        <v>0</v>
      </c>
      <c r="GO61" s="386" t="n">
        <v>0</v>
      </c>
      <c r="GP61" s="386" t="n">
        <v>0</v>
      </c>
      <c r="GQ61" s="386" t="n">
        <v>0</v>
      </c>
      <c r="GR61" s="386" t="n">
        <v>0</v>
      </c>
      <c r="GS61" s="386" t="n">
        <v>0</v>
      </c>
      <c r="GT61" s="386" t="n">
        <v>0</v>
      </c>
      <c r="GU61" s="386" t="n">
        <v>0</v>
      </c>
      <c r="GV61" s="386" t="n">
        <v>0</v>
      </c>
      <c r="GW61" s="386" t="n">
        <v>0</v>
      </c>
      <c r="GX61" s="386" t="n">
        <v>0</v>
      </c>
      <c r="GY61" s="386" t="n">
        <v>0</v>
      </c>
      <c r="GZ61" s="386" t="n">
        <v>0</v>
      </c>
      <c r="HA61" s="386" t="n">
        <v>0</v>
      </c>
      <c r="HB61" s="386" t="n">
        <v>0</v>
      </c>
      <c r="HC61" s="386" t="n">
        <v>0</v>
      </c>
      <c r="HD61" s="386" t="n">
        <v>0</v>
      </c>
      <c r="HE61" s="386" t="n">
        <v>0</v>
      </c>
      <c r="HF61" s="386" t="n">
        <v>0</v>
      </c>
      <c r="HG61" s="386" t="n">
        <v>0</v>
      </c>
      <c r="HH61" s="386" t="n">
        <v>0</v>
      </c>
      <c r="HI61" s="386" t="n">
        <v>0</v>
      </c>
      <c r="HJ61" s="386" t="n">
        <v>0</v>
      </c>
      <c r="HK61" s="386" t="n">
        <v>0</v>
      </c>
      <c r="HL61" s="386" t="n">
        <v>0</v>
      </c>
      <c r="HM61" s="386" t="n">
        <v>0</v>
      </c>
      <c r="HN61" s="386" t="n">
        <v>0</v>
      </c>
      <c r="HO61" s="386" t="n">
        <v>0</v>
      </c>
      <c r="HP61" s="386" t="n">
        <v>0</v>
      </c>
      <c r="HQ61" s="386" t="n">
        <v>0</v>
      </c>
      <c r="HR61" s="386" t="n">
        <v>0</v>
      </c>
      <c r="HS61" s="386" t="n">
        <v>0</v>
      </c>
      <c r="HT61" s="386" t="n">
        <v>0</v>
      </c>
      <c r="HU61" s="386" t="n">
        <v>0</v>
      </c>
      <c r="HV61" s="386" t="n">
        <v>0</v>
      </c>
      <c r="HW61" s="386" t="n">
        <v>0</v>
      </c>
      <c r="HX61" s="386" t="n">
        <v>0</v>
      </c>
      <c r="HY61" s="386" t="n">
        <v>0</v>
      </c>
      <c r="HZ61" s="386" t="n">
        <v>0</v>
      </c>
      <c r="IA61" s="386" t="n">
        <v>0</v>
      </c>
      <c r="IB61" s="386" t="n">
        <v>0</v>
      </c>
      <c r="IC61" s="386" t="n">
        <v>0</v>
      </c>
      <c r="ID61" s="386" t="n">
        <v>0</v>
      </c>
      <c r="IE61" s="386" t="n">
        <v>0</v>
      </c>
      <c r="IF61" s="386" t="n">
        <v>0</v>
      </c>
      <c r="IG61" s="386" t="n">
        <v>0</v>
      </c>
      <c r="IH61" s="386" t="n">
        <v>0</v>
      </c>
      <c r="II61" s="386" t="n">
        <v>0</v>
      </c>
      <c r="IJ61" s="386" t="n">
        <v>0</v>
      </c>
      <c r="IK61" s="386" t="n">
        <v>0</v>
      </c>
      <c r="IL61" s="386" t="n">
        <v>0</v>
      </c>
      <c r="IM61" s="386" t="n">
        <v>0</v>
      </c>
      <c r="IN61" s="386" t="n">
        <v>0</v>
      </c>
      <c r="IO61" s="386" t="n">
        <v>0</v>
      </c>
      <c r="IP61" s="386" t="n">
        <v>0</v>
      </c>
      <c r="IQ61" s="386" t="n">
        <v>0</v>
      </c>
      <c r="IR61" s="386" t="n">
        <v>0</v>
      </c>
      <c r="IS61" s="386" t="n">
        <v>0</v>
      </c>
      <c r="IT61" s="386" t="n">
        <v>0</v>
      </c>
      <c r="IU61" s="386"/>
      <c r="IV61" s="386"/>
      <c r="IW61" s="386"/>
    </row>
    <row r="62" customFormat="false" ht="12.75" hidden="false" customHeight="false" outlineLevel="0" collapsed="false">
      <c r="A62" s="388" t="s">
        <v>298</v>
      </c>
      <c r="B62" s="386" t="n">
        <f aca="false">XNPV(Outputs!$J$2,B60:IT60,$B$5:$IT$5)</f>
        <v>613805.275438434</v>
      </c>
      <c r="C62" s="386"/>
      <c r="D62" s="386"/>
      <c r="E62" s="386"/>
      <c r="F62" s="386"/>
      <c r="G62" s="386"/>
      <c r="H62" s="386"/>
      <c r="I62" s="386"/>
      <c r="J62" s="386"/>
      <c r="K62" s="386"/>
      <c r="L62" s="386"/>
      <c r="M62" s="386"/>
      <c r="N62" s="386"/>
      <c r="O62" s="386"/>
      <c r="P62" s="386"/>
      <c r="Q62" s="386"/>
      <c r="R62" s="386"/>
      <c r="S62" s="386"/>
      <c r="T62" s="386"/>
      <c r="U62" s="386"/>
      <c r="V62" s="386"/>
      <c r="W62" s="386"/>
      <c r="X62" s="386"/>
      <c r="Y62" s="386"/>
      <c r="Z62" s="386"/>
      <c r="AA62" s="386"/>
      <c r="AB62" s="386"/>
      <c r="AC62" s="386"/>
      <c r="AD62" s="386"/>
      <c r="AE62" s="386"/>
      <c r="AF62" s="386"/>
      <c r="AG62" s="386"/>
      <c r="AH62" s="386"/>
      <c r="AI62" s="386"/>
      <c r="AJ62" s="386"/>
      <c r="AK62" s="386"/>
      <c r="AL62" s="386"/>
      <c r="AM62" s="386"/>
      <c r="AN62" s="386"/>
      <c r="AO62" s="386"/>
      <c r="AP62" s="386"/>
      <c r="AQ62" s="386"/>
      <c r="AR62" s="386"/>
      <c r="AS62" s="386"/>
      <c r="AT62" s="386"/>
      <c r="AU62" s="386"/>
      <c r="AV62" s="386"/>
      <c r="AW62" s="386"/>
      <c r="AX62" s="386"/>
      <c r="AY62" s="386"/>
      <c r="AZ62" s="386"/>
      <c r="BA62" s="386"/>
      <c r="BB62" s="386"/>
      <c r="BC62" s="386"/>
      <c r="BD62" s="386"/>
      <c r="BE62" s="386"/>
      <c r="BF62" s="386"/>
      <c r="BG62" s="386"/>
      <c r="BH62" s="386"/>
      <c r="BI62" s="386"/>
      <c r="BJ62" s="386"/>
      <c r="BK62" s="386"/>
      <c r="BL62" s="386"/>
      <c r="BM62" s="386"/>
      <c r="BN62" s="386"/>
      <c r="BO62" s="386"/>
      <c r="BP62" s="386"/>
      <c r="BQ62" s="386"/>
      <c r="BR62" s="386"/>
      <c r="BS62" s="386"/>
      <c r="BT62" s="386"/>
      <c r="BU62" s="386"/>
      <c r="BV62" s="386"/>
      <c r="BW62" s="386"/>
      <c r="BX62" s="386"/>
      <c r="BY62" s="386"/>
      <c r="BZ62" s="386"/>
      <c r="CA62" s="386"/>
      <c r="CB62" s="386"/>
      <c r="CC62" s="386"/>
      <c r="CD62" s="386"/>
      <c r="CE62" s="386"/>
      <c r="CF62" s="386"/>
      <c r="CG62" s="386"/>
      <c r="CH62" s="386"/>
      <c r="CI62" s="386"/>
      <c r="CJ62" s="386"/>
      <c r="CK62" s="386"/>
      <c r="CL62" s="386"/>
      <c r="CM62" s="386"/>
      <c r="CN62" s="386"/>
      <c r="CO62" s="386"/>
      <c r="CP62" s="386"/>
      <c r="CQ62" s="386"/>
      <c r="CR62" s="386"/>
      <c r="CS62" s="386"/>
      <c r="CT62" s="386"/>
      <c r="CU62" s="386"/>
      <c r="CV62" s="386"/>
      <c r="CW62" s="386"/>
      <c r="CX62" s="386"/>
      <c r="CY62" s="386"/>
      <c r="CZ62" s="386"/>
      <c r="DA62" s="386"/>
      <c r="DB62" s="386"/>
      <c r="DC62" s="386"/>
      <c r="DD62" s="386"/>
      <c r="DE62" s="386"/>
      <c r="DF62" s="386"/>
      <c r="DG62" s="386"/>
      <c r="DH62" s="386"/>
      <c r="DI62" s="386"/>
      <c r="DJ62" s="386"/>
      <c r="DK62" s="386"/>
      <c r="DL62" s="386"/>
      <c r="DM62" s="386"/>
      <c r="DN62" s="386"/>
      <c r="DO62" s="386"/>
      <c r="DP62" s="386"/>
      <c r="DQ62" s="386"/>
      <c r="DR62" s="386"/>
      <c r="DS62" s="386"/>
      <c r="DT62" s="386"/>
      <c r="DU62" s="386"/>
      <c r="DV62" s="386"/>
      <c r="DW62" s="386"/>
      <c r="DX62" s="386"/>
      <c r="DY62" s="386"/>
      <c r="DZ62" s="386"/>
      <c r="EA62" s="386"/>
      <c r="EB62" s="386"/>
      <c r="EC62" s="386"/>
      <c r="ED62" s="386"/>
      <c r="EE62" s="386"/>
      <c r="EF62" s="386"/>
      <c r="EG62" s="386"/>
      <c r="EH62" s="386"/>
      <c r="EI62" s="386"/>
      <c r="EJ62" s="386"/>
      <c r="EK62" s="386"/>
      <c r="EL62" s="386"/>
      <c r="EM62" s="386"/>
      <c r="EN62" s="386"/>
      <c r="EO62" s="386"/>
      <c r="EP62" s="386"/>
      <c r="EQ62" s="386"/>
      <c r="ER62" s="386"/>
      <c r="ES62" s="386"/>
      <c r="ET62" s="386"/>
      <c r="EU62" s="386"/>
      <c r="EV62" s="386"/>
      <c r="EW62" s="386"/>
      <c r="EX62" s="386"/>
      <c r="EY62" s="386"/>
      <c r="EZ62" s="386"/>
      <c r="FA62" s="386"/>
      <c r="FB62" s="386"/>
      <c r="FC62" s="386"/>
      <c r="FD62" s="386"/>
      <c r="FE62" s="386"/>
      <c r="FF62" s="386"/>
      <c r="FG62" s="386"/>
      <c r="FH62" s="386"/>
      <c r="FI62" s="386"/>
      <c r="FJ62" s="386"/>
      <c r="FK62" s="386"/>
      <c r="FL62" s="386"/>
      <c r="FM62" s="386"/>
      <c r="FN62" s="386"/>
      <c r="FO62" s="386"/>
      <c r="FP62" s="386"/>
      <c r="FQ62" s="386"/>
      <c r="FR62" s="386"/>
      <c r="FS62" s="386"/>
      <c r="FT62" s="386"/>
      <c r="FU62" s="386"/>
      <c r="FV62" s="386"/>
      <c r="FW62" s="386"/>
      <c r="FX62" s="386"/>
      <c r="FY62" s="386"/>
      <c r="FZ62" s="386"/>
      <c r="GA62" s="386"/>
      <c r="GB62" s="386"/>
      <c r="GC62" s="386"/>
      <c r="GD62" s="386"/>
      <c r="GE62" s="386"/>
      <c r="GF62" s="386"/>
      <c r="GG62" s="386"/>
      <c r="GH62" s="386"/>
      <c r="GI62" s="386"/>
      <c r="GJ62" s="386"/>
      <c r="GK62" s="386"/>
      <c r="GL62" s="386"/>
      <c r="GM62" s="386"/>
      <c r="GN62" s="386"/>
      <c r="GO62" s="386"/>
      <c r="GP62" s="386"/>
      <c r="GQ62" s="386"/>
      <c r="GR62" s="386"/>
      <c r="GS62" s="386"/>
      <c r="GT62" s="386"/>
      <c r="GU62" s="386"/>
      <c r="GV62" s="386"/>
      <c r="GW62" s="386"/>
      <c r="GX62" s="386"/>
      <c r="GY62" s="386"/>
      <c r="GZ62" s="386"/>
      <c r="HA62" s="386"/>
      <c r="HB62" s="386"/>
      <c r="HC62" s="386"/>
      <c r="HD62" s="386"/>
      <c r="HE62" s="386"/>
      <c r="HF62" s="386"/>
      <c r="HG62" s="386"/>
      <c r="HH62" s="386"/>
      <c r="HI62" s="386"/>
      <c r="HJ62" s="386"/>
      <c r="HK62" s="386"/>
      <c r="HL62" s="386"/>
      <c r="HM62" s="386"/>
      <c r="HN62" s="386"/>
      <c r="HO62" s="386"/>
      <c r="HP62" s="386"/>
      <c r="HQ62" s="386"/>
      <c r="HR62" s="386"/>
      <c r="HS62" s="386"/>
      <c r="HT62" s="386"/>
      <c r="HU62" s="386"/>
      <c r="HV62" s="386"/>
      <c r="HW62" s="386"/>
      <c r="HX62" s="386"/>
      <c r="HY62" s="386"/>
      <c r="HZ62" s="386"/>
      <c r="IA62" s="386"/>
      <c r="IB62" s="386"/>
      <c r="IC62" s="386"/>
      <c r="ID62" s="386"/>
      <c r="IE62" s="386"/>
      <c r="IF62" s="386"/>
      <c r="IG62" s="386"/>
      <c r="IH62" s="386"/>
      <c r="II62" s="386"/>
      <c r="IJ62" s="386"/>
      <c r="IK62" s="386"/>
      <c r="IL62" s="386"/>
      <c r="IM62" s="386"/>
      <c r="IN62" s="386"/>
      <c r="IO62" s="386"/>
      <c r="IP62" s="386"/>
      <c r="IQ62" s="386"/>
      <c r="IR62" s="386"/>
      <c r="IS62" s="386"/>
      <c r="IT62" s="386"/>
      <c r="IU62" s="386"/>
      <c r="IV62" s="386"/>
      <c r="IW62" s="386"/>
    </row>
    <row r="63" customFormat="false" ht="12.75" hidden="false" customHeight="false" outlineLevel="0" collapsed="false">
      <c r="A63" s="388" t="s">
        <v>299</v>
      </c>
      <c r="B63" s="386" t="n">
        <f aca="false">XNPV(Outputs!$J$2,B61:IT61,$B$5:$IT$5)</f>
        <v>6024541.67415475</v>
      </c>
      <c r="C63" s="386"/>
      <c r="D63" s="386"/>
      <c r="E63" s="386"/>
      <c r="F63" s="386"/>
      <c r="G63" s="386"/>
      <c r="H63" s="386"/>
      <c r="I63" s="386"/>
      <c r="J63" s="386"/>
      <c r="K63" s="386"/>
      <c r="L63" s="386"/>
      <c r="M63" s="386"/>
      <c r="N63" s="386"/>
      <c r="O63" s="386"/>
      <c r="P63" s="386"/>
      <c r="Q63" s="386"/>
      <c r="R63" s="386"/>
      <c r="S63" s="386"/>
      <c r="T63" s="386"/>
      <c r="U63" s="386"/>
      <c r="V63" s="386"/>
      <c r="W63" s="386"/>
      <c r="X63" s="386"/>
      <c r="Y63" s="386"/>
      <c r="Z63" s="386"/>
      <c r="AA63" s="386"/>
      <c r="AB63" s="386"/>
      <c r="AC63" s="386"/>
      <c r="AD63" s="386"/>
      <c r="AE63" s="386"/>
      <c r="AF63" s="386"/>
      <c r="AG63" s="386"/>
      <c r="AH63" s="386"/>
      <c r="AI63" s="386"/>
      <c r="AJ63" s="386"/>
      <c r="AK63" s="386"/>
      <c r="AL63" s="386"/>
      <c r="AM63" s="386"/>
      <c r="AN63" s="386"/>
      <c r="AO63" s="386"/>
      <c r="AP63" s="386"/>
      <c r="AQ63" s="386"/>
      <c r="AR63" s="386"/>
      <c r="AS63" s="386"/>
      <c r="AT63" s="386"/>
      <c r="AU63" s="386"/>
      <c r="AV63" s="386"/>
      <c r="AW63" s="386"/>
      <c r="AX63" s="386"/>
      <c r="AY63" s="386"/>
      <c r="AZ63" s="386"/>
      <c r="BA63" s="386"/>
      <c r="BB63" s="386"/>
      <c r="BC63" s="386"/>
      <c r="BD63" s="386"/>
      <c r="BE63" s="386"/>
      <c r="BF63" s="386"/>
      <c r="BG63" s="386"/>
      <c r="BH63" s="386"/>
      <c r="BI63" s="386"/>
      <c r="BJ63" s="386"/>
      <c r="BK63" s="386"/>
      <c r="BL63" s="386"/>
      <c r="BM63" s="386"/>
      <c r="BN63" s="386"/>
      <c r="BO63" s="386"/>
      <c r="BP63" s="386"/>
      <c r="BQ63" s="386"/>
      <c r="BR63" s="386"/>
      <c r="BS63" s="386"/>
      <c r="BT63" s="386"/>
      <c r="BU63" s="386"/>
      <c r="BV63" s="386"/>
      <c r="BW63" s="386"/>
      <c r="BX63" s="386"/>
      <c r="BY63" s="386"/>
      <c r="BZ63" s="386"/>
      <c r="CA63" s="386"/>
      <c r="CB63" s="386"/>
      <c r="CC63" s="386"/>
      <c r="CD63" s="386"/>
      <c r="CE63" s="386"/>
      <c r="CF63" s="386"/>
      <c r="CG63" s="386"/>
      <c r="CH63" s="386"/>
      <c r="CI63" s="386"/>
      <c r="CJ63" s="386"/>
      <c r="CK63" s="386"/>
      <c r="CL63" s="386"/>
      <c r="CM63" s="386"/>
      <c r="CN63" s="386"/>
      <c r="CO63" s="386"/>
      <c r="CP63" s="386"/>
      <c r="CQ63" s="386"/>
      <c r="CR63" s="386"/>
      <c r="CS63" s="386"/>
      <c r="CT63" s="386"/>
      <c r="CU63" s="386"/>
      <c r="CV63" s="386"/>
      <c r="CW63" s="386"/>
      <c r="CX63" s="386"/>
      <c r="CY63" s="386"/>
      <c r="CZ63" s="386"/>
      <c r="DA63" s="386"/>
      <c r="DB63" s="386"/>
      <c r="DC63" s="386"/>
      <c r="DD63" s="386"/>
      <c r="DE63" s="386"/>
      <c r="DF63" s="386"/>
      <c r="DG63" s="386"/>
      <c r="DH63" s="386"/>
      <c r="DI63" s="386"/>
      <c r="DJ63" s="386"/>
      <c r="DK63" s="386"/>
      <c r="DL63" s="386"/>
      <c r="DM63" s="386"/>
      <c r="DN63" s="386"/>
      <c r="DO63" s="386"/>
      <c r="DP63" s="386"/>
      <c r="DQ63" s="386"/>
      <c r="DR63" s="386"/>
      <c r="DS63" s="386"/>
      <c r="DT63" s="386"/>
      <c r="DU63" s="386"/>
      <c r="DV63" s="386"/>
      <c r="DW63" s="386"/>
      <c r="DX63" s="386"/>
      <c r="DY63" s="386"/>
      <c r="DZ63" s="386"/>
      <c r="EA63" s="386"/>
      <c r="EB63" s="386"/>
      <c r="EC63" s="386"/>
      <c r="ED63" s="386"/>
      <c r="EE63" s="386"/>
      <c r="EF63" s="386"/>
      <c r="EG63" s="386"/>
      <c r="EH63" s="386"/>
      <c r="EI63" s="386"/>
      <c r="EJ63" s="386"/>
      <c r="EK63" s="386"/>
      <c r="EL63" s="386"/>
      <c r="EM63" s="386"/>
      <c r="EN63" s="386"/>
      <c r="EO63" s="386"/>
      <c r="EP63" s="386"/>
      <c r="EQ63" s="386"/>
      <c r="ER63" s="386"/>
      <c r="ES63" s="386"/>
      <c r="ET63" s="386"/>
      <c r="EU63" s="386"/>
      <c r="EV63" s="386"/>
      <c r="EW63" s="386"/>
      <c r="EX63" s="386"/>
      <c r="EY63" s="386"/>
      <c r="EZ63" s="386"/>
      <c r="FA63" s="386"/>
      <c r="FB63" s="386"/>
      <c r="FC63" s="386"/>
      <c r="FD63" s="386"/>
      <c r="FE63" s="386"/>
      <c r="FF63" s="386"/>
      <c r="FG63" s="386"/>
      <c r="FH63" s="386"/>
      <c r="FI63" s="386"/>
      <c r="FJ63" s="386"/>
      <c r="FK63" s="386"/>
      <c r="FL63" s="386"/>
      <c r="FM63" s="386"/>
      <c r="FN63" s="386"/>
      <c r="FO63" s="386"/>
      <c r="FP63" s="386"/>
      <c r="FQ63" s="386"/>
      <c r="FR63" s="386"/>
      <c r="FS63" s="386"/>
      <c r="FT63" s="386"/>
      <c r="FU63" s="386"/>
      <c r="FV63" s="386"/>
      <c r="FW63" s="386"/>
      <c r="FX63" s="386"/>
      <c r="FY63" s="386"/>
      <c r="FZ63" s="386"/>
      <c r="GA63" s="386"/>
      <c r="GB63" s="386"/>
      <c r="GC63" s="386"/>
      <c r="GD63" s="386"/>
      <c r="GE63" s="386"/>
      <c r="GF63" s="386"/>
      <c r="GG63" s="386"/>
      <c r="GH63" s="386"/>
      <c r="GI63" s="386"/>
      <c r="GJ63" s="386"/>
      <c r="GK63" s="386"/>
      <c r="GL63" s="386"/>
      <c r="GM63" s="386"/>
      <c r="GN63" s="386"/>
      <c r="GO63" s="386"/>
      <c r="GP63" s="386"/>
      <c r="GQ63" s="386"/>
      <c r="GR63" s="386"/>
      <c r="GS63" s="386"/>
      <c r="GT63" s="386"/>
      <c r="GU63" s="386"/>
      <c r="GV63" s="386"/>
      <c r="GW63" s="386"/>
      <c r="GX63" s="386"/>
      <c r="GY63" s="386"/>
      <c r="GZ63" s="386"/>
      <c r="HA63" s="386"/>
      <c r="HB63" s="386"/>
      <c r="HC63" s="386"/>
      <c r="HD63" s="386"/>
      <c r="HE63" s="386"/>
      <c r="HF63" s="386"/>
      <c r="HG63" s="386"/>
      <c r="HH63" s="386"/>
      <c r="HI63" s="386"/>
      <c r="HJ63" s="386"/>
      <c r="HK63" s="386"/>
      <c r="HL63" s="386"/>
      <c r="HM63" s="386"/>
      <c r="HN63" s="386"/>
      <c r="HO63" s="386"/>
      <c r="HP63" s="386"/>
      <c r="HQ63" s="386"/>
      <c r="HR63" s="386"/>
      <c r="HS63" s="386"/>
      <c r="HT63" s="386"/>
      <c r="HU63" s="386"/>
      <c r="HV63" s="386"/>
      <c r="HW63" s="386"/>
      <c r="HX63" s="386"/>
      <c r="HY63" s="386"/>
      <c r="HZ63" s="386"/>
      <c r="IA63" s="386"/>
      <c r="IB63" s="386"/>
      <c r="IC63" s="386"/>
      <c r="ID63" s="386"/>
      <c r="IE63" s="386"/>
      <c r="IF63" s="386"/>
      <c r="IG63" s="386"/>
      <c r="IH63" s="386"/>
      <c r="II63" s="386"/>
      <c r="IJ63" s="386"/>
      <c r="IK63" s="386"/>
      <c r="IL63" s="386"/>
      <c r="IM63" s="386"/>
      <c r="IN63" s="386"/>
      <c r="IO63" s="386"/>
      <c r="IP63" s="386"/>
      <c r="IQ63" s="386"/>
      <c r="IR63" s="386"/>
      <c r="IS63" s="386"/>
      <c r="IT63" s="386"/>
      <c r="IU63" s="386"/>
      <c r="IV63" s="386"/>
      <c r="IW63" s="386"/>
    </row>
    <row r="65" customFormat="false" ht="12.75" hidden="false" customHeight="false" outlineLevel="0" collapsed="false">
      <c r="E65" s="392"/>
    </row>
    <row r="67" customFormat="false" ht="12.75" hidden="false" customHeight="false" outlineLevel="0" collapsed="false">
      <c r="A67" s="393" t="s">
        <v>121</v>
      </c>
      <c r="B67" s="393" t="n">
        <v>1.01066897913378</v>
      </c>
      <c r="C67" s="392" t="n">
        <v>1.01186142552455</v>
      </c>
      <c r="D67" s="392" t="n">
        <v>1.01186142552455</v>
      </c>
      <c r="E67" s="392" t="n">
        <v>1.01186142552455</v>
      </c>
      <c r="F67" s="392" t="n">
        <v>1.01186142552455</v>
      </c>
      <c r="G67" s="392" t="n">
        <v>1.01186142552455</v>
      </c>
      <c r="H67" s="392" t="n">
        <v>1.01186142552455</v>
      </c>
      <c r="I67" s="392" t="n">
        <v>1.01186142552455</v>
      </c>
      <c r="J67" s="392" t="n">
        <v>1.01186142552455</v>
      </c>
      <c r="K67" s="392" t="n">
        <v>1.01186142552455</v>
      </c>
      <c r="L67" s="392" t="n">
        <v>1.01186142552455</v>
      </c>
      <c r="M67" s="392" t="n">
        <v>1.00928576942611</v>
      </c>
      <c r="N67" s="392" t="n">
        <v>1.00928576942611</v>
      </c>
      <c r="O67" s="392" t="n">
        <v>1.00928576942611</v>
      </c>
      <c r="P67" s="392" t="n">
        <v>1.00928576942611</v>
      </c>
      <c r="Q67" s="392" t="n">
        <v>1.00928576942611</v>
      </c>
      <c r="R67" s="392" t="n">
        <v>1.00928576942611</v>
      </c>
      <c r="S67" s="392" t="n">
        <v>1.00928576942611</v>
      </c>
      <c r="T67" s="392" t="n">
        <v>1.00928576942611</v>
      </c>
      <c r="U67" s="392" t="n">
        <v>1.00928576942611</v>
      </c>
      <c r="V67" s="392" t="n">
        <v>1.00928576942611</v>
      </c>
      <c r="W67" s="392" t="n">
        <v>1.00928576942611</v>
      </c>
      <c r="X67" s="392" t="n">
        <v>1.00928576942611</v>
      </c>
      <c r="Y67" s="392" t="n">
        <v>1.0079741404289</v>
      </c>
      <c r="Z67" s="392" t="n">
        <v>1.0079741404289</v>
      </c>
      <c r="AA67" s="392" t="n">
        <v>1.0079741404289</v>
      </c>
      <c r="AB67" s="392" t="n">
        <v>1.0079741404289</v>
      </c>
      <c r="AC67" s="392" t="n">
        <v>1.0079741404289</v>
      </c>
      <c r="AD67" s="392" t="n">
        <v>1.0079741404289</v>
      </c>
      <c r="AE67" s="392" t="n">
        <v>1.0079741404289</v>
      </c>
      <c r="AF67" s="392" t="n">
        <v>1.0079741404289</v>
      </c>
      <c r="AG67" s="392" t="n">
        <v>1.0079741404289</v>
      </c>
      <c r="AH67" s="392" t="n">
        <v>1.0079741404289</v>
      </c>
      <c r="AI67" s="392" t="n">
        <v>1.0079741404289</v>
      </c>
      <c r="AJ67" s="392" t="n">
        <v>1.0079741404289</v>
      </c>
      <c r="AK67" s="392" t="n">
        <v>1.00755509505502</v>
      </c>
      <c r="AL67" s="392" t="n">
        <v>1.00755509505502</v>
      </c>
      <c r="AM67" s="392" t="n">
        <v>1.00755509505502</v>
      </c>
      <c r="AN67" s="392" t="n">
        <v>1.00755509505502</v>
      </c>
      <c r="AO67" s="392" t="n">
        <v>1.00755509505502</v>
      </c>
      <c r="AP67" s="392" t="n">
        <v>1.00755509505502</v>
      </c>
      <c r="AQ67" s="392" t="n">
        <v>1.00755509505502</v>
      </c>
      <c r="AR67" s="392" t="n">
        <v>1.00755509505502</v>
      </c>
      <c r="AS67" s="392" t="n">
        <v>1.00755509505502</v>
      </c>
      <c r="AT67" s="392" t="n">
        <v>1.00755509505502</v>
      </c>
      <c r="AU67" s="392" t="n">
        <v>1.00755509505502</v>
      </c>
      <c r="AV67" s="392" t="n">
        <v>1.00755509505502</v>
      </c>
      <c r="AW67" s="392" t="n">
        <v>1.00717073085334</v>
      </c>
      <c r="AX67" s="392" t="n">
        <v>1.00717073085334</v>
      </c>
      <c r="AY67" s="392" t="n">
        <v>1.00717073085334</v>
      </c>
      <c r="AZ67" s="392" t="n">
        <v>1.00717073085334</v>
      </c>
      <c r="BA67" s="392" t="n">
        <v>1.00717073085334</v>
      </c>
      <c r="BB67" s="392" t="n">
        <v>1.00717073085334</v>
      </c>
      <c r="BC67" s="392" t="n">
        <v>1.00717073085334</v>
      </c>
      <c r="BD67" s="392" t="n">
        <v>1.00717073085334</v>
      </c>
      <c r="BE67" s="392" t="n">
        <v>1.00717073085334</v>
      </c>
      <c r="BF67" s="392" t="n">
        <v>1.00717073085334</v>
      </c>
      <c r="BG67" s="392" t="n">
        <v>1.00717073085334</v>
      </c>
      <c r="BH67" s="392" t="n">
        <v>1.00717073085334</v>
      </c>
      <c r="BI67" s="392" t="n">
        <v>1.0067847463225</v>
      </c>
      <c r="BJ67" s="392" t="n">
        <v>1.0067847463225</v>
      </c>
      <c r="BK67" s="392" t="n">
        <v>1.0067847463225</v>
      </c>
      <c r="BL67" s="392" t="n">
        <v>1.0067847463225</v>
      </c>
      <c r="BM67" s="392" t="n">
        <v>1.0067847463225</v>
      </c>
      <c r="BN67" s="392" t="n">
        <v>1.0067847463225</v>
      </c>
      <c r="BO67" s="392"/>
      <c r="BP67" s="392"/>
      <c r="BQ67" s="392"/>
      <c r="BR67" s="392"/>
      <c r="BS67" s="392"/>
      <c r="BT67" s="392"/>
      <c r="BU67" s="392"/>
      <c r="BV67" s="392"/>
      <c r="BW67" s="392"/>
      <c r="BX67" s="392"/>
      <c r="BY67" s="392"/>
      <c r="BZ67" s="392"/>
      <c r="CA67" s="392"/>
      <c r="CB67" s="392"/>
      <c r="CC67" s="392"/>
      <c r="CD67" s="392"/>
      <c r="CE67" s="392"/>
      <c r="CF67" s="392"/>
      <c r="CG67" s="392"/>
      <c r="CH67" s="392"/>
      <c r="CI67" s="392"/>
      <c r="CJ67" s="392"/>
      <c r="CK67" s="392"/>
      <c r="CL67" s="392"/>
      <c r="CM67" s="392"/>
      <c r="CN67" s="392"/>
      <c r="CO67" s="392"/>
      <c r="CP67" s="392"/>
      <c r="CQ67" s="392"/>
      <c r="CR67" s="392"/>
      <c r="CS67" s="392"/>
      <c r="CT67" s="392"/>
      <c r="CU67" s="392"/>
      <c r="CV67" s="392"/>
      <c r="CW67" s="392"/>
      <c r="CX67" s="392"/>
      <c r="CY67" s="392"/>
      <c r="CZ67" s="392"/>
      <c r="DA67" s="392"/>
      <c r="DB67" s="392"/>
      <c r="DC67" s="392"/>
      <c r="DD67" s="392"/>
      <c r="DE67" s="392"/>
      <c r="DF67" s="392"/>
      <c r="DG67" s="392"/>
      <c r="DH67" s="392"/>
      <c r="DI67" s="392"/>
      <c r="DJ67" s="392"/>
      <c r="DK67" s="392"/>
      <c r="DL67" s="392"/>
      <c r="DM67" s="392"/>
      <c r="DN67" s="392"/>
      <c r="DO67" s="392"/>
      <c r="DP67" s="392"/>
      <c r="DQ67" s="392"/>
      <c r="DR67" s="392"/>
      <c r="DS67" s="392"/>
      <c r="DT67" s="392"/>
      <c r="DU67" s="392"/>
      <c r="DV67" s="392"/>
      <c r="DW67" s="392"/>
      <c r="DX67" s="392"/>
      <c r="DY67" s="392"/>
      <c r="DZ67" s="392"/>
      <c r="EA67" s="392"/>
      <c r="EB67" s="392"/>
      <c r="EC67" s="392"/>
      <c r="ED67" s="392"/>
      <c r="EE67" s="392"/>
      <c r="EF67" s="392"/>
      <c r="EG67" s="392"/>
      <c r="EH67" s="392"/>
      <c r="EI67" s="392"/>
      <c r="EJ67" s="392"/>
      <c r="EK67" s="392"/>
      <c r="EL67" s="392"/>
      <c r="EM67" s="392"/>
      <c r="EN67" s="392"/>
      <c r="EO67" s="392"/>
      <c r="EP67" s="392"/>
      <c r="EQ67" s="392"/>
      <c r="ER67" s="392"/>
      <c r="ES67" s="392"/>
      <c r="ET67" s="392"/>
      <c r="EU67" s="392"/>
      <c r="EV67" s="392"/>
      <c r="EW67" s="392"/>
      <c r="EX67" s="392"/>
      <c r="EY67" s="392"/>
      <c r="EZ67" s="392"/>
      <c r="FA67" s="392"/>
      <c r="FB67" s="392"/>
      <c r="FC67" s="392"/>
      <c r="FD67" s="392"/>
      <c r="FE67" s="392"/>
      <c r="FF67" s="392"/>
      <c r="FG67" s="392"/>
      <c r="FH67" s="392"/>
      <c r="FI67" s="392"/>
      <c r="FJ67" s="392"/>
      <c r="FK67" s="392"/>
      <c r="FL67" s="392"/>
      <c r="FM67" s="392"/>
      <c r="FN67" s="392"/>
      <c r="FO67" s="392"/>
      <c r="FP67" s="392"/>
      <c r="FQ67" s="392"/>
      <c r="FR67" s="392"/>
      <c r="FS67" s="392"/>
      <c r="FT67" s="392"/>
      <c r="FU67" s="392"/>
      <c r="FV67" s="392"/>
      <c r="FW67" s="392"/>
      <c r="FX67" s="392"/>
      <c r="FY67" s="392"/>
      <c r="FZ67" s="392"/>
      <c r="GA67" s="392"/>
      <c r="GB67" s="392"/>
      <c r="GC67" s="392"/>
      <c r="GD67" s="392"/>
      <c r="GE67" s="392"/>
      <c r="GF67" s="392"/>
      <c r="GG67" s="392"/>
      <c r="GH67" s="392"/>
      <c r="GI67" s="392"/>
      <c r="GJ67" s="392"/>
      <c r="GK67" s="392"/>
      <c r="GL67" s="392"/>
      <c r="GM67" s="392"/>
      <c r="GN67" s="392"/>
      <c r="GO67" s="392"/>
      <c r="GP67" s="392"/>
      <c r="GQ67" s="392"/>
      <c r="GR67" s="392"/>
      <c r="GS67" s="392"/>
      <c r="GT67" s="392"/>
      <c r="GU67" s="392"/>
      <c r="GV67" s="392"/>
      <c r="GW67" s="392"/>
      <c r="GX67" s="392"/>
      <c r="GY67" s="392"/>
      <c r="GZ67" s="392"/>
      <c r="HA67" s="392"/>
      <c r="HB67" s="392"/>
      <c r="HC67" s="392"/>
      <c r="HD67" s="392"/>
      <c r="HE67" s="392"/>
      <c r="HF67" s="392"/>
      <c r="HG67" s="392"/>
      <c r="HH67" s="392"/>
      <c r="HI67" s="392"/>
      <c r="HJ67" s="392"/>
      <c r="HK67" s="392"/>
      <c r="HL67" s="392"/>
      <c r="HM67" s="392"/>
      <c r="HN67" s="392"/>
      <c r="HO67" s="392"/>
      <c r="HP67" s="392"/>
      <c r="HQ67" s="392"/>
      <c r="HR67" s="392"/>
      <c r="HS67" s="392"/>
      <c r="HT67" s="392"/>
      <c r="HU67" s="392"/>
      <c r="HV67" s="392"/>
      <c r="HW67" s="392"/>
      <c r="HX67" s="392"/>
      <c r="HY67" s="392"/>
      <c r="HZ67" s="392"/>
      <c r="IA67" s="392"/>
      <c r="IB67" s="392"/>
      <c r="IC67" s="392"/>
      <c r="ID67" s="392"/>
      <c r="IE67" s="392"/>
      <c r="IF67" s="392"/>
      <c r="IG67" s="392"/>
      <c r="IH67" s="392"/>
      <c r="II67" s="392"/>
      <c r="IJ67" s="392"/>
      <c r="IK67" s="392"/>
      <c r="IL67" s="392"/>
      <c r="IM67" s="392"/>
      <c r="IN67" s="392"/>
      <c r="IO67" s="392"/>
      <c r="IP67" s="392"/>
      <c r="IQ67" s="392"/>
      <c r="IR67" s="392"/>
      <c r="IS67" s="392"/>
      <c r="IT67" s="392"/>
      <c r="IU67" s="392"/>
      <c r="IV67" s="392"/>
      <c r="IW67" s="392"/>
    </row>
    <row r="69" customFormat="false" ht="12.75" hidden="false" customHeight="false" outlineLevel="0" collapsed="false">
      <c r="C69" s="368" t="n">
        <v>0</v>
      </c>
      <c r="D69" s="368" t="n">
        <v>0</v>
      </c>
      <c r="E69" s="368" t="n">
        <v>0</v>
      </c>
      <c r="F69" s="368" t="n">
        <v>0</v>
      </c>
      <c r="G69" s="368" t="n">
        <v>0</v>
      </c>
      <c r="H69" s="368" t="n">
        <v>0</v>
      </c>
      <c r="I69" s="368" t="n">
        <v>0</v>
      </c>
      <c r="J69" s="368" t="n">
        <v>0</v>
      </c>
      <c r="K69" s="368" t="n">
        <v>0</v>
      </c>
      <c r="L69" s="368" t="n">
        <v>0</v>
      </c>
      <c r="M69" s="368" t="n">
        <v>0</v>
      </c>
      <c r="N69" s="368" t="n">
        <v>0</v>
      </c>
      <c r="O69" s="368" t="n">
        <v>0</v>
      </c>
      <c r="P69" s="368" t="n">
        <v>0</v>
      </c>
      <c r="Q69" s="368" t="n">
        <f aca="false">Q65*Q64</f>
        <v>0</v>
      </c>
      <c r="R69" s="368" t="n">
        <v>0</v>
      </c>
      <c r="S69" s="368" t="n">
        <v>0</v>
      </c>
      <c r="T69" s="368" t="n">
        <v>0</v>
      </c>
      <c r="U69" s="368" t="n">
        <v>0</v>
      </c>
      <c r="V69" s="368" t="n">
        <v>0</v>
      </c>
      <c r="W69" s="368" t="n">
        <v>0</v>
      </c>
      <c r="X69" s="368" t="n">
        <v>0</v>
      </c>
      <c r="Y69" s="368" t="n">
        <v>0</v>
      </c>
      <c r="Z69" s="368" t="n">
        <v>0</v>
      </c>
      <c r="AA69" s="368" t="n">
        <v>0</v>
      </c>
      <c r="AB69" s="368" t="n">
        <v>0</v>
      </c>
      <c r="AC69" s="368" t="n">
        <v>0</v>
      </c>
      <c r="AD69" s="368" t="n">
        <v>0</v>
      </c>
      <c r="AE69" s="368" t="n">
        <v>0</v>
      </c>
      <c r="AF69" s="368" t="n">
        <v>0</v>
      </c>
      <c r="AG69" s="368" t="n">
        <v>0</v>
      </c>
      <c r="AH69" s="368" t="n">
        <v>0</v>
      </c>
      <c r="AI69" s="368" t="n">
        <v>0</v>
      </c>
      <c r="AJ69" s="368" t="n">
        <v>0</v>
      </c>
      <c r="AK69" s="368" t="n">
        <v>0</v>
      </c>
      <c r="AL69" s="368" t="n">
        <v>0</v>
      </c>
      <c r="AM69" s="368" t="n">
        <v>0</v>
      </c>
      <c r="AN69" s="368" t="n">
        <v>0</v>
      </c>
      <c r="AO69" s="368" t="n">
        <v>0</v>
      </c>
      <c r="AP69" s="368" t="n">
        <v>0</v>
      </c>
      <c r="AQ69" s="368" t="n">
        <v>0</v>
      </c>
      <c r="AR69" s="368" t="n">
        <v>0</v>
      </c>
      <c r="AS69" s="368" t="n">
        <v>0</v>
      </c>
      <c r="AT69" s="368" t="n">
        <v>0</v>
      </c>
      <c r="AU69" s="368" t="n">
        <v>0</v>
      </c>
      <c r="AV69" s="368" t="n">
        <v>0</v>
      </c>
      <c r="AW69" s="368" t="n">
        <v>0</v>
      </c>
      <c r="AX69" s="368" t="n">
        <v>0</v>
      </c>
      <c r="AY69" s="368" t="n">
        <v>0</v>
      </c>
      <c r="AZ69" s="368" t="n">
        <v>0</v>
      </c>
      <c r="BA69" s="368" t="n">
        <v>0</v>
      </c>
      <c r="BB69" s="368" t="n">
        <v>0</v>
      </c>
      <c r="BC69" s="368" t="n">
        <v>0</v>
      </c>
      <c r="BD69" s="368" t="n">
        <v>0</v>
      </c>
      <c r="BE69" s="368" t="n">
        <v>0</v>
      </c>
      <c r="BF69" s="368" t="n">
        <v>0</v>
      </c>
      <c r="BG69" s="368" t="n">
        <v>0</v>
      </c>
      <c r="BH69" s="368" t="n">
        <v>0</v>
      </c>
      <c r="BI69" s="368" t="n">
        <v>0</v>
      </c>
      <c r="BJ69" s="368" t="n">
        <v>0</v>
      </c>
      <c r="BK69" s="368" t="n">
        <v>0</v>
      </c>
      <c r="BL69" s="368" t="n">
        <v>0</v>
      </c>
      <c r="BM69" s="368" t="n">
        <v>0</v>
      </c>
      <c r="BN69" s="368" t="n">
        <v>0</v>
      </c>
      <c r="BO69" s="368" t="n">
        <v>0</v>
      </c>
      <c r="BP69" s="368" t="n">
        <v>0</v>
      </c>
      <c r="BQ69" s="368" t="n">
        <v>0</v>
      </c>
      <c r="BR69" s="368" t="n">
        <v>0</v>
      </c>
      <c r="BS69" s="368" t="n">
        <v>0</v>
      </c>
      <c r="BT69" s="368" t="n">
        <v>0</v>
      </c>
      <c r="BU69" s="368" t="n">
        <v>0</v>
      </c>
      <c r="BV69" s="368" t="n">
        <v>0</v>
      </c>
      <c r="BW69" s="368" t="n">
        <v>0</v>
      </c>
      <c r="BX69" s="368" t="n">
        <v>0</v>
      </c>
      <c r="BY69" s="368" t="n">
        <v>0</v>
      </c>
      <c r="BZ69" s="368" t="n">
        <v>0</v>
      </c>
      <c r="CA69" s="368" t="n">
        <v>0</v>
      </c>
      <c r="CB69" s="368" t="n">
        <v>0</v>
      </c>
      <c r="CC69" s="368" t="n">
        <v>0</v>
      </c>
      <c r="CD69" s="368" t="n">
        <v>0</v>
      </c>
      <c r="CE69" s="368" t="n">
        <v>0</v>
      </c>
      <c r="CF69" s="368" t="n">
        <v>0</v>
      </c>
      <c r="CG69" s="368" t="n">
        <v>0</v>
      </c>
      <c r="CH69" s="368" t="n">
        <v>0</v>
      </c>
      <c r="CI69" s="368" t="n">
        <v>0</v>
      </c>
      <c r="CJ69" s="368" t="n">
        <v>0</v>
      </c>
      <c r="CK69" s="368" t="n">
        <v>0</v>
      </c>
      <c r="CL69" s="368" t="n">
        <v>0</v>
      </c>
      <c r="CM69" s="368" t="n">
        <v>0</v>
      </c>
      <c r="CN69" s="368" t="n">
        <v>0</v>
      </c>
      <c r="CO69" s="368" t="n">
        <v>0</v>
      </c>
      <c r="CP69" s="368" t="n">
        <v>0</v>
      </c>
      <c r="CQ69" s="368" t="n">
        <v>0</v>
      </c>
      <c r="CR69" s="368" t="n">
        <v>0</v>
      </c>
      <c r="CS69" s="368" t="n">
        <v>0</v>
      </c>
      <c r="CT69" s="368" t="n">
        <v>0</v>
      </c>
      <c r="CU69" s="368" t="n">
        <v>0</v>
      </c>
      <c r="CV69" s="368" t="n">
        <v>0</v>
      </c>
      <c r="CW69" s="368" t="n">
        <v>0</v>
      </c>
      <c r="CX69" s="368" t="n">
        <v>0</v>
      </c>
      <c r="CY69" s="368" t="n">
        <v>0</v>
      </c>
      <c r="CZ69" s="368" t="n">
        <v>0</v>
      </c>
      <c r="DA69" s="368" t="n">
        <v>0</v>
      </c>
      <c r="DB69" s="368" t="n">
        <v>0</v>
      </c>
      <c r="DC69" s="368" t="n">
        <v>0</v>
      </c>
      <c r="DD69" s="368" t="n">
        <v>0</v>
      </c>
      <c r="DE69" s="368" t="n">
        <v>0</v>
      </c>
      <c r="DF69" s="368" t="n">
        <v>0</v>
      </c>
      <c r="DG69" s="368" t="n">
        <v>0</v>
      </c>
      <c r="DH69" s="368" t="n">
        <v>0</v>
      </c>
      <c r="DI69" s="368" t="n">
        <v>0</v>
      </c>
      <c r="DJ69" s="368" t="n">
        <v>0</v>
      </c>
    </row>
    <row r="70" customFormat="false" ht="12.75" hidden="false" customHeight="false" outlineLevel="0" collapsed="false">
      <c r="C70" s="368" t="n">
        <v>0</v>
      </c>
      <c r="D70" s="368" t="n">
        <v>0</v>
      </c>
      <c r="E70" s="368" t="n">
        <v>0</v>
      </c>
      <c r="F70" s="368" t="n">
        <v>0</v>
      </c>
      <c r="G70" s="368" t="n">
        <v>0</v>
      </c>
      <c r="H70" s="368" t="n">
        <v>0</v>
      </c>
      <c r="I70" s="368" t="n">
        <v>0</v>
      </c>
      <c r="J70" s="368" t="n">
        <v>0</v>
      </c>
      <c r="K70" s="368" t="n">
        <v>0</v>
      </c>
      <c r="L70" s="368" t="n">
        <v>0</v>
      </c>
      <c r="M70" s="368" t="n">
        <v>0</v>
      </c>
      <c r="N70" s="368" t="n">
        <v>0</v>
      </c>
      <c r="O70" s="368" t="n">
        <v>0</v>
      </c>
      <c r="P70" s="368" t="n">
        <v>0</v>
      </c>
      <c r="Q70" s="368" t="n">
        <f aca="false">Q69</f>
        <v>0</v>
      </c>
      <c r="R70" s="368" t="n">
        <v>0</v>
      </c>
      <c r="S70" s="368" t="n">
        <v>0</v>
      </c>
      <c r="T70" s="368" t="n">
        <v>0</v>
      </c>
      <c r="U70" s="368" t="n">
        <v>0</v>
      </c>
      <c r="V70" s="368" t="n">
        <v>0</v>
      </c>
      <c r="W70" s="368" t="n">
        <v>0</v>
      </c>
      <c r="X70" s="368" t="n">
        <v>0</v>
      </c>
      <c r="Y70" s="368" t="n">
        <v>0</v>
      </c>
      <c r="Z70" s="368" t="n">
        <v>0</v>
      </c>
      <c r="AA70" s="368" t="n">
        <v>0</v>
      </c>
      <c r="AB70" s="368" t="n">
        <v>0</v>
      </c>
      <c r="AC70" s="368" t="n">
        <v>0</v>
      </c>
      <c r="AD70" s="368" t="n">
        <v>0</v>
      </c>
      <c r="AE70" s="368" t="n">
        <v>0</v>
      </c>
      <c r="AF70" s="368" t="n">
        <v>0</v>
      </c>
      <c r="AG70" s="368" t="n">
        <v>0</v>
      </c>
      <c r="AH70" s="368" t="n">
        <v>0</v>
      </c>
      <c r="AI70" s="368" t="n">
        <v>0</v>
      </c>
      <c r="AJ70" s="368" t="n">
        <v>0</v>
      </c>
      <c r="AK70" s="368" t="n">
        <v>0</v>
      </c>
      <c r="AL70" s="368" t="n">
        <v>0</v>
      </c>
      <c r="AM70" s="368" t="n">
        <v>0</v>
      </c>
      <c r="AN70" s="368" t="n">
        <v>0</v>
      </c>
      <c r="AO70" s="368" t="n">
        <v>0</v>
      </c>
      <c r="AP70" s="368" t="n">
        <v>0</v>
      </c>
      <c r="AQ70" s="368" t="n">
        <v>0</v>
      </c>
      <c r="AR70" s="368" t="n">
        <v>0</v>
      </c>
      <c r="AS70" s="368" t="n">
        <v>0</v>
      </c>
      <c r="AT70" s="368" t="n">
        <v>0</v>
      </c>
      <c r="AU70" s="368" t="n">
        <v>0</v>
      </c>
      <c r="AV70" s="368" t="n">
        <v>0</v>
      </c>
      <c r="AW70" s="368" t="n">
        <v>0</v>
      </c>
      <c r="AX70" s="368" t="n">
        <v>0</v>
      </c>
      <c r="AY70" s="368" t="n">
        <v>0</v>
      </c>
      <c r="AZ70" s="368" t="n">
        <v>0</v>
      </c>
      <c r="BA70" s="368" t="n">
        <v>0</v>
      </c>
      <c r="BB70" s="368" t="n">
        <v>0</v>
      </c>
      <c r="BC70" s="368" t="n">
        <v>0</v>
      </c>
      <c r="BD70" s="368" t="n">
        <v>0</v>
      </c>
      <c r="BE70" s="368" t="n">
        <v>0</v>
      </c>
      <c r="BF70" s="368" t="n">
        <v>0</v>
      </c>
      <c r="BG70" s="368" t="n">
        <v>0</v>
      </c>
      <c r="BH70" s="368" t="n">
        <v>0</v>
      </c>
      <c r="BI70" s="368" t="n">
        <v>0</v>
      </c>
      <c r="BJ70" s="368" t="n">
        <v>0</v>
      </c>
      <c r="BK70" s="368" t="n">
        <v>0</v>
      </c>
      <c r="BL70" s="368" t="n">
        <v>0</v>
      </c>
      <c r="BM70" s="368" t="n">
        <v>0</v>
      </c>
      <c r="BN70" s="368" t="n">
        <v>0</v>
      </c>
      <c r="BO70" s="368" t="n">
        <v>0</v>
      </c>
      <c r="BP70" s="368" t="n">
        <v>0</v>
      </c>
      <c r="BQ70" s="368" t="n">
        <v>0</v>
      </c>
      <c r="BR70" s="368" t="n">
        <v>0</v>
      </c>
      <c r="BS70" s="368" t="n">
        <v>0</v>
      </c>
      <c r="BT70" s="368" t="n">
        <v>0</v>
      </c>
      <c r="BU70" s="368" t="n">
        <v>0</v>
      </c>
      <c r="BV70" s="368" t="n">
        <v>0</v>
      </c>
      <c r="BW70" s="368" t="n">
        <v>0</v>
      </c>
      <c r="BX70" s="368" t="n">
        <v>0</v>
      </c>
      <c r="BY70" s="368" t="n">
        <v>0</v>
      </c>
      <c r="BZ70" s="368" t="n">
        <v>0</v>
      </c>
      <c r="CA70" s="368" t="n">
        <v>0</v>
      </c>
      <c r="CB70" s="368" t="n">
        <v>0</v>
      </c>
      <c r="CC70" s="368" t="n">
        <v>0</v>
      </c>
      <c r="CD70" s="368" t="n">
        <v>0</v>
      </c>
      <c r="CE70" s="368" t="n">
        <v>0</v>
      </c>
      <c r="CF70" s="368" t="n">
        <v>0</v>
      </c>
      <c r="CG70" s="368" t="n">
        <v>0</v>
      </c>
      <c r="CH70" s="368" t="n">
        <v>0</v>
      </c>
      <c r="CI70" s="368" t="n">
        <v>0</v>
      </c>
      <c r="CJ70" s="368" t="n">
        <v>0</v>
      </c>
      <c r="CK70" s="368" t="n">
        <v>0</v>
      </c>
      <c r="CL70" s="368" t="n">
        <v>0</v>
      </c>
      <c r="CM70" s="368" t="n">
        <v>0</v>
      </c>
      <c r="CN70" s="368" t="n">
        <v>0</v>
      </c>
      <c r="CO70" s="368" t="n">
        <v>0</v>
      </c>
      <c r="CP70" s="368" t="n">
        <v>0</v>
      </c>
      <c r="CQ70" s="368" t="n">
        <v>0</v>
      </c>
      <c r="CR70" s="368" t="n">
        <v>0</v>
      </c>
      <c r="CS70" s="368" t="n">
        <v>0</v>
      </c>
      <c r="CT70" s="368" t="n">
        <v>0</v>
      </c>
      <c r="CU70" s="368" t="n">
        <v>0</v>
      </c>
      <c r="CV70" s="368" t="n">
        <v>0</v>
      </c>
      <c r="CW70" s="368" t="n">
        <v>0</v>
      </c>
      <c r="CX70" s="368" t="n">
        <v>0</v>
      </c>
      <c r="CY70" s="368" t="n">
        <v>0</v>
      </c>
      <c r="CZ70" s="368" t="n">
        <v>0</v>
      </c>
      <c r="DA70" s="368" t="n">
        <v>0</v>
      </c>
      <c r="DB70" s="368" t="n">
        <v>0</v>
      </c>
      <c r="DC70" s="368" t="n">
        <v>0</v>
      </c>
      <c r="DD70" s="368" t="n">
        <v>0</v>
      </c>
      <c r="DE70" s="368" t="n">
        <v>0</v>
      </c>
      <c r="DF70" s="368" t="n">
        <v>0</v>
      </c>
      <c r="DG70" s="368" t="n">
        <v>0</v>
      </c>
      <c r="DH70" s="368" t="n">
        <v>0</v>
      </c>
      <c r="DI70" s="368" t="n">
        <v>0</v>
      </c>
      <c r="DJ70" s="368" t="n">
        <v>0</v>
      </c>
    </row>
    <row r="71" customFormat="false" ht="12.75" hidden="false" customHeight="false" outlineLevel="0" collapsed="false">
      <c r="C71" s="368" t="n">
        <v>0</v>
      </c>
      <c r="D71" s="368" t="n">
        <v>0</v>
      </c>
      <c r="E71" s="368" t="n">
        <v>0</v>
      </c>
      <c r="F71" s="368" t="n">
        <v>0</v>
      </c>
      <c r="G71" s="368" t="n">
        <v>0</v>
      </c>
      <c r="H71" s="368" t="n">
        <v>0</v>
      </c>
      <c r="I71" s="368" t="n">
        <v>0</v>
      </c>
      <c r="J71" s="368" t="n">
        <v>0</v>
      </c>
      <c r="K71" s="368" t="n">
        <v>0</v>
      </c>
      <c r="L71" s="368" t="n">
        <v>0</v>
      </c>
      <c r="M71" s="368" t="n">
        <v>0</v>
      </c>
      <c r="N71" s="368" t="n">
        <v>0</v>
      </c>
      <c r="O71" s="368" t="n">
        <v>0</v>
      </c>
      <c r="P71" s="368" t="n">
        <v>0</v>
      </c>
      <c r="Q71" s="368" t="n">
        <v>0</v>
      </c>
      <c r="R71" s="368" t="n">
        <v>0</v>
      </c>
      <c r="S71" s="368" t="n">
        <v>0</v>
      </c>
      <c r="T71" s="368" t="n">
        <v>0</v>
      </c>
      <c r="U71" s="368" t="n">
        <v>0</v>
      </c>
      <c r="V71" s="368" t="n">
        <v>0</v>
      </c>
      <c r="W71" s="368" t="n">
        <v>0</v>
      </c>
      <c r="X71" s="368" t="n">
        <v>0</v>
      </c>
      <c r="Y71" s="368" t="n">
        <v>0</v>
      </c>
      <c r="Z71" s="368" t="n">
        <v>0</v>
      </c>
      <c r="AA71" s="368" t="n">
        <v>0</v>
      </c>
      <c r="AB71" s="368" t="n">
        <v>0</v>
      </c>
      <c r="AC71" s="368" t="n">
        <v>0</v>
      </c>
      <c r="AD71" s="368" t="n">
        <v>0</v>
      </c>
      <c r="AE71" s="368" t="n">
        <v>0</v>
      </c>
      <c r="AF71" s="368" t="n">
        <v>0</v>
      </c>
      <c r="AG71" s="368" t="n">
        <v>0</v>
      </c>
      <c r="AH71" s="368" t="n">
        <v>0</v>
      </c>
      <c r="AI71" s="368" t="n">
        <v>0</v>
      </c>
      <c r="AJ71" s="368" t="n">
        <v>0</v>
      </c>
      <c r="AK71" s="368" t="n">
        <v>0</v>
      </c>
      <c r="AL71" s="368" t="n">
        <v>0</v>
      </c>
      <c r="AM71" s="368" t="n">
        <v>0</v>
      </c>
      <c r="AN71" s="368" t="n">
        <v>0</v>
      </c>
      <c r="AO71" s="368" t="n">
        <v>0</v>
      </c>
      <c r="AP71" s="368" t="n">
        <v>0</v>
      </c>
      <c r="AQ71" s="368" t="n">
        <v>0</v>
      </c>
      <c r="AR71" s="368" t="n">
        <v>0</v>
      </c>
      <c r="AS71" s="368" t="n">
        <v>0</v>
      </c>
      <c r="AT71" s="368" t="n">
        <v>0</v>
      </c>
      <c r="AU71" s="368" t="n">
        <v>0</v>
      </c>
      <c r="AV71" s="368" t="n">
        <v>0</v>
      </c>
      <c r="AW71" s="368" t="n">
        <v>0</v>
      </c>
      <c r="AX71" s="368" t="n">
        <v>0</v>
      </c>
      <c r="AY71" s="368" t="n">
        <v>0</v>
      </c>
      <c r="AZ71" s="368" t="n">
        <v>0</v>
      </c>
      <c r="BA71" s="368" t="n">
        <v>0</v>
      </c>
      <c r="BB71" s="368" t="n">
        <v>0</v>
      </c>
      <c r="BC71" s="368" t="n">
        <v>0</v>
      </c>
      <c r="BD71" s="368" t="n">
        <v>0</v>
      </c>
      <c r="BE71" s="368" t="n">
        <v>0</v>
      </c>
      <c r="BF71" s="368" t="n">
        <v>0</v>
      </c>
      <c r="BG71" s="368" t="n">
        <v>0</v>
      </c>
      <c r="BH71" s="368" t="n">
        <v>0</v>
      </c>
      <c r="BI71" s="368" t="n">
        <v>0</v>
      </c>
      <c r="BJ71" s="368" t="n">
        <v>0</v>
      </c>
      <c r="BK71" s="368" t="n">
        <v>0</v>
      </c>
      <c r="BL71" s="368" t="n">
        <v>0</v>
      </c>
      <c r="BM71" s="368" t="n">
        <v>0</v>
      </c>
      <c r="BN71" s="368" t="n">
        <v>0</v>
      </c>
      <c r="BO71" s="368" t="n">
        <v>0</v>
      </c>
      <c r="BP71" s="368" t="n">
        <v>0</v>
      </c>
      <c r="BQ71" s="368" t="n">
        <v>0</v>
      </c>
      <c r="BR71" s="368" t="n">
        <v>0</v>
      </c>
      <c r="BS71" s="368" t="n">
        <v>0</v>
      </c>
      <c r="BT71" s="368" t="n">
        <v>0</v>
      </c>
      <c r="BU71" s="368" t="n">
        <v>0</v>
      </c>
      <c r="BV71" s="368" t="n">
        <v>0</v>
      </c>
      <c r="BW71" s="368" t="n">
        <v>0</v>
      </c>
      <c r="BX71" s="368" t="n">
        <v>0</v>
      </c>
      <c r="BY71" s="368" t="n">
        <v>0</v>
      </c>
      <c r="BZ71" s="368" t="n">
        <v>0</v>
      </c>
      <c r="CA71" s="368" t="n">
        <v>0</v>
      </c>
      <c r="CB71" s="368" t="n">
        <v>0</v>
      </c>
      <c r="CC71" s="368" t="n">
        <v>0</v>
      </c>
      <c r="CD71" s="368" t="n">
        <v>0</v>
      </c>
      <c r="CE71" s="368" t="n">
        <v>0</v>
      </c>
      <c r="CF71" s="368" t="n">
        <v>0</v>
      </c>
      <c r="CG71" s="368" t="n">
        <v>0</v>
      </c>
      <c r="CH71" s="368" t="n">
        <v>0</v>
      </c>
      <c r="CI71" s="368" t="n">
        <v>0</v>
      </c>
      <c r="CJ71" s="368" t="n">
        <v>0</v>
      </c>
      <c r="CK71" s="368" t="n">
        <v>0</v>
      </c>
      <c r="CL71" s="368" t="n">
        <v>0</v>
      </c>
      <c r="CM71" s="368" t="n">
        <v>0</v>
      </c>
      <c r="CN71" s="368" t="n">
        <v>0</v>
      </c>
      <c r="CO71" s="368" t="n">
        <v>0</v>
      </c>
      <c r="CP71" s="368" t="n">
        <v>0</v>
      </c>
      <c r="CQ71" s="368" t="n">
        <v>0</v>
      </c>
      <c r="CR71" s="368" t="n">
        <v>0</v>
      </c>
      <c r="CS71" s="368" t="n">
        <v>0</v>
      </c>
      <c r="CT71" s="368" t="n">
        <v>0</v>
      </c>
      <c r="CU71" s="368" t="n">
        <v>0</v>
      </c>
      <c r="CV71" s="368" t="n">
        <v>0</v>
      </c>
      <c r="CW71" s="368" t="n">
        <v>0</v>
      </c>
      <c r="CX71" s="368" t="n">
        <v>0</v>
      </c>
      <c r="CY71" s="368" t="n">
        <v>0</v>
      </c>
      <c r="CZ71" s="368" t="n">
        <v>0</v>
      </c>
      <c r="DA71" s="368" t="n">
        <v>0</v>
      </c>
      <c r="DB71" s="368" t="n">
        <v>0</v>
      </c>
      <c r="DC71" s="368" t="n">
        <v>0</v>
      </c>
      <c r="DD71" s="368" t="n">
        <v>0</v>
      </c>
      <c r="DE71" s="368" t="n">
        <v>0</v>
      </c>
      <c r="DF71" s="368" t="n">
        <v>0</v>
      </c>
      <c r="DG71" s="368" t="n">
        <v>0</v>
      </c>
      <c r="DH71" s="368" t="n">
        <v>0</v>
      </c>
      <c r="DI71" s="368" t="n">
        <v>0</v>
      </c>
      <c r="DJ71" s="368" t="n">
        <v>0</v>
      </c>
    </row>
    <row r="74" customFormat="false" ht="12.75" hidden="false" customHeight="false" outlineLevel="0" collapsed="false">
      <c r="C74" s="368" t="n">
        <v>90</v>
      </c>
      <c r="D74" s="368" t="n">
        <v>90</v>
      </c>
      <c r="E74" s="368" t="n">
        <v>90</v>
      </c>
      <c r="F74" s="368" t="n">
        <v>90</v>
      </c>
      <c r="G74" s="368" t="n">
        <v>90</v>
      </c>
      <c r="H74" s="368" t="n">
        <v>90</v>
      </c>
      <c r="I74" s="368" t="n">
        <v>90</v>
      </c>
      <c r="J74" s="368" t="n">
        <v>90</v>
      </c>
      <c r="K74" s="368" t="n">
        <v>90</v>
      </c>
      <c r="L74" s="368" t="n">
        <v>90</v>
      </c>
      <c r="M74" s="368" t="n">
        <v>90</v>
      </c>
      <c r="N74" s="368" t="n">
        <v>90</v>
      </c>
      <c r="O74" s="368" t="n">
        <v>90</v>
      </c>
      <c r="P74" s="368" t="n">
        <v>90</v>
      </c>
      <c r="Q74" s="368" t="n">
        <v>90</v>
      </c>
      <c r="R74" s="368" t="n">
        <v>90</v>
      </c>
      <c r="S74" s="368" t="n">
        <v>90</v>
      </c>
      <c r="T74" s="368" t="n">
        <v>90</v>
      </c>
      <c r="U74" s="368" t="n">
        <v>90</v>
      </c>
      <c r="V74" s="368" t="n">
        <v>90</v>
      </c>
      <c r="W74" s="368" t="n">
        <v>90</v>
      </c>
      <c r="X74" s="368" t="n">
        <v>90</v>
      </c>
      <c r="Y74" s="368" t="n">
        <v>90</v>
      </c>
      <c r="Z74" s="368" t="n">
        <v>90</v>
      </c>
      <c r="AA74" s="368" t="n">
        <v>90</v>
      </c>
      <c r="AB74" s="368" t="n">
        <v>90</v>
      </c>
      <c r="AC74" s="368" t="n">
        <v>90</v>
      </c>
      <c r="AD74" s="368" t="n">
        <v>90</v>
      </c>
      <c r="AE74" s="368" t="n">
        <v>90</v>
      </c>
      <c r="AF74" s="368" t="n">
        <v>90</v>
      </c>
      <c r="AG74" s="368" t="n">
        <v>90</v>
      </c>
      <c r="AH74" s="368" t="n">
        <v>90</v>
      </c>
      <c r="AI74" s="368" t="n">
        <v>90</v>
      </c>
      <c r="AJ74" s="368" t="n">
        <v>90</v>
      </c>
      <c r="AK74" s="368" t="n">
        <v>90</v>
      </c>
      <c r="AL74" s="368" t="n">
        <v>90</v>
      </c>
      <c r="AM74" s="368" t="n">
        <v>90</v>
      </c>
      <c r="AN74" s="368" t="n">
        <v>90</v>
      </c>
      <c r="AO74" s="368" t="n">
        <v>90</v>
      </c>
      <c r="AP74" s="368" t="n">
        <v>90</v>
      </c>
      <c r="AQ74" s="368" t="n">
        <v>90</v>
      </c>
      <c r="AR74" s="368" t="n">
        <v>90</v>
      </c>
      <c r="AS74" s="368" t="n">
        <v>90</v>
      </c>
      <c r="AT74" s="368" t="n">
        <v>90</v>
      </c>
      <c r="AU74" s="368" t="n">
        <v>90</v>
      </c>
      <c r="AV74" s="368" t="n">
        <v>90</v>
      </c>
      <c r="AW74" s="368" t="n">
        <v>90</v>
      </c>
      <c r="AX74" s="368" t="n">
        <v>90</v>
      </c>
      <c r="AY74" s="368" t="n">
        <v>90</v>
      </c>
      <c r="AZ74" s="368" t="n">
        <v>90</v>
      </c>
      <c r="BA74" s="368" t="n">
        <v>90</v>
      </c>
      <c r="BB74" s="368" t="n">
        <v>90</v>
      </c>
      <c r="BC74" s="368" t="n">
        <v>90</v>
      </c>
      <c r="BD74" s="368" t="n">
        <v>90</v>
      </c>
      <c r="BE74" s="368" t="n">
        <v>90</v>
      </c>
      <c r="BF74" s="368" t="n">
        <v>90</v>
      </c>
      <c r="BG74" s="368" t="n">
        <v>90</v>
      </c>
      <c r="BH74" s="368" t="n">
        <v>90</v>
      </c>
      <c r="BI74" s="368" t="n">
        <v>90</v>
      </c>
      <c r="BJ74" s="368" t="n">
        <v>90</v>
      </c>
      <c r="BK74" s="368" t="n">
        <v>90</v>
      </c>
      <c r="BL74" s="368" t="n">
        <v>90</v>
      </c>
      <c r="BM74" s="368" t="n">
        <v>90</v>
      </c>
      <c r="BN74" s="368" t="n">
        <v>90</v>
      </c>
      <c r="BO74" s="368" t="n">
        <v>90</v>
      </c>
    </row>
    <row r="76" customFormat="false" ht="12.75" hidden="false" customHeight="false" outlineLevel="0" collapsed="false">
      <c r="B76" s="368" t="n">
        <f aca="false">(B74-B69)*B42</f>
        <v>0</v>
      </c>
      <c r="C76" s="368" t="n">
        <f aca="false">(C74-C69)*C42</f>
        <v>0</v>
      </c>
      <c r="D76" s="368" t="n">
        <f aca="false">(D74-D69)*D42</f>
        <v>0</v>
      </c>
      <c r="E76" s="368" t="n">
        <f aca="false">(E74-E69)*E42</f>
        <v>0</v>
      </c>
      <c r="F76" s="368" t="n">
        <f aca="false">(F74-F69)*F42</f>
        <v>0</v>
      </c>
      <c r="G76" s="368" t="n">
        <f aca="false">(G74-G69)*G42</f>
        <v>0</v>
      </c>
      <c r="H76" s="368" t="n">
        <f aca="false">(H74-H69)*H42</f>
        <v>0</v>
      </c>
      <c r="I76" s="368" t="n">
        <f aca="false">(I74-I69)*I42</f>
        <v>0</v>
      </c>
      <c r="J76" s="368" t="n">
        <f aca="false">(J74-J69)*J42</f>
        <v>0</v>
      </c>
      <c r="K76" s="368" t="n">
        <f aca="false">(K74-Q64)*K42</f>
        <v>0</v>
      </c>
      <c r="L76" s="368" t="n">
        <f aca="false">(L74-L69)*L42</f>
        <v>0</v>
      </c>
      <c r="M76" s="368" t="n">
        <f aca="false">(M74-M69)*M42</f>
        <v>0</v>
      </c>
      <c r="N76" s="368" t="n">
        <f aca="false">(N74-N69)*N42</f>
        <v>0</v>
      </c>
      <c r="O76" s="368" t="n">
        <f aca="false">(O74-O69)*O42</f>
        <v>0</v>
      </c>
      <c r="P76" s="368" t="n">
        <f aca="false">(P74-P69)*P42</f>
        <v>0</v>
      </c>
      <c r="Q76" s="368" t="n">
        <f aca="false">(Q74-Q69)*Q42</f>
        <v>0</v>
      </c>
      <c r="R76" s="368" t="n">
        <f aca="false">(R74-R69)*R42</f>
        <v>0</v>
      </c>
      <c r="S76" s="368" t="n">
        <f aca="false">(S74-S69)*S42</f>
        <v>0</v>
      </c>
      <c r="T76" s="368" t="n">
        <f aca="false">(T74-T69)*T42</f>
        <v>0</v>
      </c>
      <c r="U76" s="368" t="n">
        <f aca="false">(U74-U69)*U42</f>
        <v>0</v>
      </c>
      <c r="V76" s="368" t="n">
        <f aca="false">(V74-V69)*V42</f>
        <v>0</v>
      </c>
      <c r="W76" s="368" t="n">
        <f aca="false">(W74-W69)*W42</f>
        <v>0</v>
      </c>
      <c r="X76" s="368" t="n">
        <f aca="false">(X74-X69)*X42</f>
        <v>0</v>
      </c>
      <c r="Y76" s="368" t="n">
        <f aca="false">(Y74-Y69)*Y42</f>
        <v>0</v>
      </c>
      <c r="Z76" s="368" t="n">
        <f aca="false">(Z74-Z69)*Z42</f>
        <v>0</v>
      </c>
      <c r="AA76" s="368" t="n">
        <f aca="false">(AA74-AA69)*AA42</f>
        <v>0</v>
      </c>
      <c r="AB76" s="368" t="n">
        <f aca="false">(AB74-AB69)*AB42</f>
        <v>0</v>
      </c>
      <c r="AC76" s="368" t="n">
        <f aca="false">(AC74-AC69)*AC42</f>
        <v>0</v>
      </c>
      <c r="AD76" s="368" t="n">
        <f aca="false">(AD74-AD69)*AD42</f>
        <v>0</v>
      </c>
      <c r="AE76" s="368" t="n">
        <f aca="false">(AE74-AE69)*AE42</f>
        <v>0</v>
      </c>
      <c r="AF76" s="368" t="n">
        <f aca="false">(AF74-AF69)*AF42</f>
        <v>0</v>
      </c>
      <c r="AG76" s="368" t="n">
        <f aca="false">(AG74-AG69)*AG42</f>
        <v>0</v>
      </c>
      <c r="AH76" s="368" t="n">
        <f aca="false">(AH74-AH69)*AH42</f>
        <v>0</v>
      </c>
      <c r="AI76" s="368" t="n">
        <f aca="false">(AI74-AI69)*AI42</f>
        <v>0</v>
      </c>
      <c r="AJ76" s="368" t="n">
        <f aca="false">(AJ74-AJ69)*AJ42</f>
        <v>0</v>
      </c>
      <c r="AK76" s="368" t="n">
        <f aca="false">(AK74-AK69)*AK42</f>
        <v>0</v>
      </c>
      <c r="AL76" s="368" t="n">
        <f aca="false">(AL74-AL69)*AL42</f>
        <v>0</v>
      </c>
      <c r="AM76" s="368" t="n">
        <f aca="false">(AM74-AM69)*AM42</f>
        <v>0</v>
      </c>
      <c r="AN76" s="368" t="n">
        <f aca="false">(AN74-AN69)*AN42</f>
        <v>0</v>
      </c>
      <c r="AO76" s="368" t="n">
        <f aca="false">(AO74-AO69)*AO42</f>
        <v>0</v>
      </c>
      <c r="AP76" s="368" t="n">
        <f aca="false">(AP74-AP69)*AP42</f>
        <v>0</v>
      </c>
      <c r="AQ76" s="368" t="n">
        <f aca="false">(AQ74-AQ69)*AQ42</f>
        <v>0</v>
      </c>
      <c r="AR76" s="368" t="n">
        <f aca="false">(AR74-AR69)*AR42</f>
        <v>0</v>
      </c>
      <c r="AS76" s="368" t="n">
        <f aca="false">(AS74-AS69)*AS42</f>
        <v>0</v>
      </c>
      <c r="AT76" s="368" t="n">
        <f aca="false">(AT74-AT69)*AT42</f>
        <v>0</v>
      </c>
      <c r="AU76" s="368" t="n">
        <f aca="false">(AU74-AU69)*AU42</f>
        <v>0</v>
      </c>
      <c r="AV76" s="368" t="n">
        <f aca="false">(AV74-AV69)*AV42</f>
        <v>0</v>
      </c>
      <c r="AW76" s="368" t="n">
        <f aca="false">(AW74-AW69)*AW42</f>
        <v>0</v>
      </c>
      <c r="AX76" s="368" t="n">
        <f aca="false">(AX74-AX69)*AX42</f>
        <v>0</v>
      </c>
      <c r="AY76" s="368" t="n">
        <f aca="false">(AY74-AY69)*AY42</f>
        <v>0</v>
      </c>
      <c r="AZ76" s="368" t="n">
        <f aca="false">(AZ74-AZ69)*AZ42</f>
        <v>0</v>
      </c>
      <c r="BA76" s="368" t="n">
        <f aca="false">(BA74-BA69)*BA42</f>
        <v>0</v>
      </c>
      <c r="BB76" s="368" t="n">
        <f aca="false">(BB74-BB69)*BB42</f>
        <v>0</v>
      </c>
      <c r="BC76" s="368" t="n">
        <f aca="false">(BC74-BC69)*BC42</f>
        <v>0</v>
      </c>
      <c r="BD76" s="368" t="n">
        <f aca="false">(BD74-BD69)*BD42</f>
        <v>0</v>
      </c>
      <c r="BE76" s="368" t="n">
        <f aca="false">(BE74-BE69)*BE42</f>
        <v>0</v>
      </c>
      <c r="BF76" s="368" t="n">
        <f aca="false">(BF74-BF69)*BF42</f>
        <v>0</v>
      </c>
      <c r="BG76" s="368" t="n">
        <f aca="false">(BG74-BG69)*BG42</f>
        <v>0</v>
      </c>
      <c r="BH76" s="368" t="n">
        <f aca="false">(BH74-BH69)*BH42</f>
        <v>0</v>
      </c>
      <c r="BI76" s="368" t="n">
        <f aca="false">(BI74-BI69)*BI42</f>
        <v>0</v>
      </c>
      <c r="BJ76" s="368" t="n">
        <f aca="false">(BJ74-BJ69)*BJ42</f>
        <v>0</v>
      </c>
      <c r="BK76" s="368" t="n">
        <f aca="false">(BK74-BK69)*BK42</f>
        <v>0</v>
      </c>
      <c r="BL76" s="368" t="n">
        <f aca="false">(BL74-BL69)*BL42</f>
        <v>0</v>
      </c>
      <c r="BM76" s="368" t="n">
        <f aca="false">(BM74-BM69)*BM42</f>
        <v>0</v>
      </c>
      <c r="BN76" s="368" t="n">
        <f aca="false">(BN74-BN69)*BN42</f>
        <v>0</v>
      </c>
      <c r="BO76" s="368" t="n">
        <f aca="false">(BO74-BO69)*BO42</f>
        <v>0</v>
      </c>
      <c r="BP76" s="368" t="n">
        <f aca="false">(BP74-BP69)*BP42</f>
        <v>0</v>
      </c>
      <c r="BQ76" s="368" t="n">
        <f aca="false">(BQ74-BQ69)*BQ42</f>
        <v>0</v>
      </c>
      <c r="BR76" s="368" t="n">
        <f aca="false">(BR74-BR69)*BR42</f>
        <v>0</v>
      </c>
      <c r="BS76" s="368" t="n">
        <f aca="false">(BS74-BS69)*BS42</f>
        <v>0</v>
      </c>
      <c r="BT76" s="368" t="n">
        <f aca="false">(BT74-BT69)*BT42</f>
        <v>0</v>
      </c>
      <c r="BU76" s="368" t="n">
        <f aca="false">(BU74-BU69)*BU42</f>
        <v>0</v>
      </c>
      <c r="BV76" s="368" t="n">
        <f aca="false">(BV74-BV69)*BV42</f>
        <v>0</v>
      </c>
      <c r="BW76" s="368" t="n">
        <f aca="false">(BW74-BW69)*BW42</f>
        <v>0</v>
      </c>
      <c r="BX76" s="368" t="n">
        <f aca="false">(BX74-BX69)*BX42</f>
        <v>0</v>
      </c>
      <c r="BY76" s="368" t="n">
        <f aca="false">(BY74-BY69)*BY42</f>
        <v>0</v>
      </c>
      <c r="BZ76" s="368" t="n">
        <f aca="false">(BZ74-BZ69)*BZ42</f>
        <v>0</v>
      </c>
      <c r="CA76" s="368" t="n">
        <f aca="false">(CA74-CA69)*CA42</f>
        <v>0</v>
      </c>
      <c r="CB76" s="368" t="n">
        <f aca="false">(CB74-CB69)*CB42</f>
        <v>0</v>
      </c>
      <c r="CC76" s="368" t="n">
        <f aca="false">(CC74-CC69)*CC42</f>
        <v>0</v>
      </c>
      <c r="CD76" s="368" t="n">
        <f aca="false">(CD74-CD69)*CD42</f>
        <v>0</v>
      </c>
      <c r="CE76" s="368" t="n">
        <f aca="false">(CE74-CE69)*CE42</f>
        <v>0</v>
      </c>
      <c r="CF76" s="368" t="n">
        <f aca="false">(CF74-CF69)*CF42</f>
        <v>0</v>
      </c>
      <c r="CG76" s="368" t="n">
        <f aca="false">(CG74-CG69)*CG42</f>
        <v>0</v>
      </c>
      <c r="CH76" s="368" t="n">
        <f aca="false">(CH74-CH69)*CH42</f>
        <v>0</v>
      </c>
      <c r="CI76" s="368" t="n">
        <f aca="false">(CI74-CI69)*CI42</f>
        <v>0</v>
      </c>
      <c r="CJ76" s="368" t="n">
        <f aca="false">(CJ74-CJ69)*CJ42</f>
        <v>0</v>
      </c>
      <c r="CK76" s="368" t="n">
        <f aca="false">(CK74-CK69)*CK42</f>
        <v>0</v>
      </c>
      <c r="CL76" s="368" t="n">
        <f aca="false">(CL74-CL69)*CL42</f>
        <v>0</v>
      </c>
      <c r="CM76" s="368" t="n">
        <f aca="false">(CM74-CM69)*CM42</f>
        <v>0</v>
      </c>
      <c r="CN76" s="368" t="n">
        <f aca="false">(CN74-CN69)*CN42</f>
        <v>0</v>
      </c>
      <c r="CO76" s="368" t="n">
        <f aca="false">(CO74-CO69)*CO42</f>
        <v>0</v>
      </c>
      <c r="CP76" s="368" t="n">
        <f aca="false">(CP74-CP69)*CP42</f>
        <v>0</v>
      </c>
      <c r="CQ76" s="368" t="n">
        <f aca="false">(CQ74-CQ69)*CQ42</f>
        <v>0</v>
      </c>
      <c r="CR76" s="368" t="n">
        <f aca="false">(CR74-CR69)*CR42</f>
        <v>0</v>
      </c>
      <c r="CS76" s="368" t="n">
        <f aca="false">(CS74-CS69)*CS42</f>
        <v>0</v>
      </c>
      <c r="CT76" s="368" t="n">
        <f aca="false">(CT74-CT69)*CT42</f>
        <v>0</v>
      </c>
      <c r="CU76" s="368" t="n">
        <f aca="false">(CU74-CU69)*CU42</f>
        <v>0</v>
      </c>
      <c r="CV76" s="368" t="n">
        <f aca="false">(CV74-CV69)*CV42</f>
        <v>0</v>
      </c>
      <c r="CW76" s="368" t="n">
        <f aca="false">(CW74-CW69)*CW42</f>
        <v>0</v>
      </c>
      <c r="CX76" s="368" t="n">
        <f aca="false">(CX74-CX69)*CX42</f>
        <v>0</v>
      </c>
      <c r="CY76" s="368" t="n">
        <f aca="false">(CY74-CY69)*CY42</f>
        <v>0</v>
      </c>
      <c r="CZ76" s="368" t="n">
        <f aca="false">(CZ74-CZ69)*CZ42</f>
        <v>0</v>
      </c>
      <c r="DA76" s="368" t="n">
        <f aca="false">(DA74-DA69)*DA42</f>
        <v>0</v>
      </c>
      <c r="DB76" s="368" t="n">
        <f aca="false">(DB74-DB69)*DB42</f>
        <v>0</v>
      </c>
      <c r="DC76" s="368" t="n">
        <f aca="false">(DC74-DC69)*DC42</f>
        <v>0</v>
      </c>
      <c r="DD76" s="368" t="n">
        <f aca="false">(DD74-DD69)*DD42</f>
        <v>0</v>
      </c>
      <c r="DE76" s="368" t="n">
        <f aca="false">(DE74-DE69)*DE42</f>
        <v>0</v>
      </c>
      <c r="DF76" s="368" t="n">
        <f aca="false">(DF74-DF69)*DF42</f>
        <v>0</v>
      </c>
      <c r="DG76" s="368" t="n">
        <f aca="false">(DG74-DG69)*DG42</f>
        <v>0</v>
      </c>
      <c r="DH76" s="368" t="n">
        <f aca="false">(DH74-DH69)*DH42</f>
        <v>0</v>
      </c>
      <c r="DI76" s="368" t="n">
        <f aca="false">(DI74-DI69)*DI42</f>
        <v>0</v>
      </c>
      <c r="DJ76" s="368" t="n">
        <f aca="false">(DJ74-DJ69)*DJ42</f>
        <v>0</v>
      </c>
      <c r="DK76" s="368" t="n">
        <f aca="false">(DK74-DK69)*DK42</f>
        <v>0</v>
      </c>
      <c r="DL76" s="368" t="n">
        <f aca="false">(DL74-DL69)*DL42</f>
        <v>0</v>
      </c>
      <c r="DM76" s="368" t="n">
        <f aca="false">(DM74-DM69)*DM42</f>
        <v>0</v>
      </c>
      <c r="DN76" s="368" t="n">
        <f aca="false">(DN74-DN69)*DN42</f>
        <v>0</v>
      </c>
      <c r="DO76" s="368" t="n">
        <f aca="false">(DO74-DO69)*DO42</f>
        <v>0</v>
      </c>
      <c r="DP76" s="368" t="n">
        <f aca="false">(DP74-DP69)*DP42</f>
        <v>0</v>
      </c>
      <c r="DQ76" s="368" t="n">
        <f aca="false">(DQ74-DQ69)*DQ42</f>
        <v>0</v>
      </c>
      <c r="DR76" s="368" t="n">
        <f aca="false">(DR74-DR69)*DR42</f>
        <v>0</v>
      </c>
      <c r="DS76" s="368" t="n">
        <f aca="false">(DS74-DS69)*DS42</f>
        <v>0</v>
      </c>
      <c r="DT76" s="368" t="n">
        <f aca="false">(DT74-DT69)*DT42</f>
        <v>0</v>
      </c>
      <c r="DU76" s="368" t="n">
        <f aca="false">(DU74-DU69)*DU42</f>
        <v>0</v>
      </c>
      <c r="DV76" s="368" t="n">
        <f aca="false">(DV74-DV69)*DV42</f>
        <v>0</v>
      </c>
      <c r="DW76" s="368" t="n">
        <f aca="false">(DW74-DW69)*DW42</f>
        <v>0</v>
      </c>
      <c r="DX76" s="368" t="n">
        <f aca="false">(DX74-DX69)*DX42</f>
        <v>0</v>
      </c>
      <c r="DY76" s="368" t="n">
        <f aca="false">(DY74-DY69)*DY42</f>
        <v>0</v>
      </c>
      <c r="DZ76" s="368" t="n">
        <f aca="false">(DZ74-DZ69)*DZ42</f>
        <v>0</v>
      </c>
      <c r="EA76" s="368" t="n">
        <f aca="false">(EA74-EA69)*EA42</f>
        <v>0</v>
      </c>
      <c r="EB76" s="368" t="n">
        <f aca="false">(EB74-EB69)*EB42</f>
        <v>0</v>
      </c>
      <c r="EC76" s="368" t="n">
        <f aca="false">(EC74-EC69)*EC42</f>
        <v>0</v>
      </c>
      <c r="ED76" s="368" t="n">
        <f aca="false">(ED74-ED69)*ED42</f>
        <v>0</v>
      </c>
      <c r="EE76" s="368" t="n">
        <f aca="false">(EE74-EE69)*EE42</f>
        <v>0</v>
      </c>
      <c r="EF76" s="368" t="n">
        <f aca="false">(EF74-EF69)*EF42</f>
        <v>0</v>
      </c>
      <c r="EG76" s="368" t="n">
        <f aca="false">(EG74-EG69)*EG42</f>
        <v>0</v>
      </c>
      <c r="EH76" s="368" t="n">
        <f aca="false">(EH74-EH69)*EH42</f>
        <v>0</v>
      </c>
      <c r="EI76" s="368" t="n">
        <f aca="false">(EI74-EI69)*EI42</f>
        <v>0</v>
      </c>
      <c r="EJ76" s="368" t="n">
        <f aca="false">(EJ74-EJ69)*EJ42</f>
        <v>0</v>
      </c>
      <c r="EK76" s="368" t="n">
        <f aca="false">(EK74-EK69)*EK42</f>
        <v>0</v>
      </c>
      <c r="EL76" s="368" t="n">
        <f aca="false">(EL74-EL69)*EL42</f>
        <v>0</v>
      </c>
      <c r="EM76" s="368" t="n">
        <f aca="false">(EM74-EM69)*EM42</f>
        <v>0</v>
      </c>
      <c r="EN76" s="368" t="n">
        <f aca="false">(EN74-EN69)*EN42</f>
        <v>0</v>
      </c>
      <c r="EO76" s="368" t="n">
        <f aca="false">(EO74-EO69)*EO42</f>
        <v>0</v>
      </c>
      <c r="EP76" s="368" t="n">
        <f aca="false">(EP74-EP69)*EP42</f>
        <v>0</v>
      </c>
      <c r="EQ76" s="368" t="n">
        <f aca="false">(EQ74-EQ69)*EQ42</f>
        <v>0</v>
      </c>
      <c r="ER76" s="368" t="n">
        <f aca="false">(ER74-ER69)*ER42</f>
        <v>0</v>
      </c>
      <c r="ES76" s="368" t="n">
        <f aca="false">(ES74-ES69)*ES42</f>
        <v>0</v>
      </c>
      <c r="ET76" s="368" t="n">
        <f aca="false">(ET74-ET69)*ET42</f>
        <v>0</v>
      </c>
      <c r="EU76" s="368" t="n">
        <f aca="false">(EU74-EU69)*EU42</f>
        <v>0</v>
      </c>
      <c r="EV76" s="368" t="n">
        <f aca="false">(EV74-EV69)*EV42</f>
        <v>0</v>
      </c>
      <c r="EW76" s="368" t="n">
        <f aca="false">(EW74-EW69)*EW42</f>
        <v>0</v>
      </c>
      <c r="EX76" s="368" t="n">
        <f aca="false">(EX74-EX69)*EX42</f>
        <v>0</v>
      </c>
      <c r="EY76" s="368" t="n">
        <f aca="false">(EY74-EY69)*EY42</f>
        <v>0</v>
      </c>
      <c r="EZ76" s="368" t="n">
        <f aca="false">(EZ74-EZ69)*EZ42</f>
        <v>0</v>
      </c>
      <c r="FA76" s="368" t="n">
        <f aca="false">(FA74-FA69)*FA42</f>
        <v>0</v>
      </c>
      <c r="FB76" s="368" t="n">
        <f aca="false">(FB74-FB69)*FB42</f>
        <v>0</v>
      </c>
      <c r="FC76" s="368" t="n">
        <f aca="false">(FC74-FC69)*FC42</f>
        <v>0</v>
      </c>
      <c r="FD76" s="368" t="n">
        <f aca="false">(FD74-FD69)*FD42</f>
        <v>0</v>
      </c>
      <c r="FE76" s="368" t="n">
        <f aca="false">(FE74-FE69)*FE42</f>
        <v>0</v>
      </c>
      <c r="FF76" s="368" t="n">
        <f aca="false">(FF74-FF69)*FF42</f>
        <v>0</v>
      </c>
      <c r="FG76" s="368" t="n">
        <f aca="false">(FG74-FG69)*FG42</f>
        <v>0</v>
      </c>
      <c r="FH76" s="368" t="n">
        <f aca="false">(FH74-FH69)*FH42</f>
        <v>0</v>
      </c>
      <c r="FI76" s="368" t="n">
        <f aca="false">(FI74-FI69)*FI42</f>
        <v>0</v>
      </c>
      <c r="FJ76" s="368" t="n">
        <f aca="false">(FJ74-FJ69)*FJ42</f>
        <v>0</v>
      </c>
      <c r="FK76" s="368" t="n">
        <f aca="false">(FK74-FK69)*FK42</f>
        <v>0</v>
      </c>
      <c r="FL76" s="368" t="n">
        <f aca="false">(FL74-FL69)*FL42</f>
        <v>0</v>
      </c>
      <c r="FM76" s="368" t="n">
        <f aca="false">(FM74-FM69)*FM42</f>
        <v>0</v>
      </c>
      <c r="FN76" s="368" t="n">
        <f aca="false">(FN74-FN69)*FN42</f>
        <v>0</v>
      </c>
      <c r="FO76" s="368" t="n">
        <f aca="false">(FO74-FO69)*FO42</f>
        <v>0</v>
      </c>
      <c r="FP76" s="368" t="n">
        <f aca="false">(FP74-FP69)*FP42</f>
        <v>0</v>
      </c>
      <c r="FQ76" s="368" t="n">
        <f aca="false">(FQ74-FQ69)*FQ42</f>
        <v>0</v>
      </c>
      <c r="FR76" s="368" t="n">
        <f aca="false">(FR74-FR69)*FR42</f>
        <v>0</v>
      </c>
      <c r="FS76" s="368" t="n">
        <f aca="false">(FS74-FS69)*FS42</f>
        <v>0</v>
      </c>
      <c r="FT76" s="368" t="n">
        <f aca="false">(FT74-FT69)*FT42</f>
        <v>0</v>
      </c>
      <c r="FU76" s="368" t="n">
        <f aca="false">(FU74-FU69)*FU42</f>
        <v>0</v>
      </c>
      <c r="FV76" s="368" t="n">
        <f aca="false">(FV74-FV69)*FV42</f>
        <v>0</v>
      </c>
      <c r="FW76" s="368" t="n">
        <f aca="false">(FW74-FW69)*FW42</f>
        <v>0</v>
      </c>
      <c r="FX76" s="368" t="n">
        <f aca="false">(FX74-FX69)*FX42</f>
        <v>0</v>
      </c>
      <c r="FY76" s="368" t="n">
        <f aca="false">(FY74-FY69)*FY42</f>
        <v>0</v>
      </c>
      <c r="FZ76" s="368" t="n">
        <f aca="false">(FZ74-FZ69)*FZ42</f>
        <v>0</v>
      </c>
      <c r="GA76" s="368" t="n">
        <f aca="false">(GA74-GA69)*GA42</f>
        <v>0</v>
      </c>
      <c r="GB76" s="368" t="n">
        <f aca="false">(GB74-GB69)*GB42</f>
        <v>0</v>
      </c>
      <c r="GC76" s="368" t="n">
        <f aca="false">(GC74-GC69)*GC42</f>
        <v>0</v>
      </c>
      <c r="GD76" s="368" t="n">
        <f aca="false">(GD74-GD69)*GD42</f>
        <v>0</v>
      </c>
      <c r="GE76" s="368" t="n">
        <f aca="false">(GE74-GE69)*GE42</f>
        <v>0</v>
      </c>
      <c r="GF76" s="368" t="n">
        <f aca="false">(GF74-GF69)*GF42</f>
        <v>0</v>
      </c>
      <c r="GG76" s="368" t="n">
        <f aca="false">(GG74-GG69)*GG42</f>
        <v>0</v>
      </c>
      <c r="GH76" s="368" t="n">
        <f aca="false">(GH74-GH69)*GH42</f>
        <v>0</v>
      </c>
      <c r="GI76" s="368" t="n">
        <f aca="false">(GI74-GI69)*GI42</f>
        <v>0</v>
      </c>
      <c r="GJ76" s="368" t="n">
        <f aca="false">(GJ74-GJ69)*GJ42</f>
        <v>0</v>
      </c>
      <c r="GK76" s="368" t="n">
        <f aca="false">(GK74-GK69)*GK42</f>
        <v>0</v>
      </c>
      <c r="GL76" s="368" t="n">
        <f aca="false">(GL74-GL69)*GL42</f>
        <v>0</v>
      </c>
      <c r="GM76" s="368" t="n">
        <f aca="false">(GM74-GM69)*GM42</f>
        <v>0</v>
      </c>
      <c r="GN76" s="368" t="n">
        <f aca="false">(GN74-GN69)*GN42</f>
        <v>0</v>
      </c>
      <c r="GO76" s="368" t="n">
        <f aca="false">(GO74-GO69)*GO42</f>
        <v>0</v>
      </c>
      <c r="GP76" s="368" t="n">
        <f aca="false">(GP74-GP69)*GP42</f>
        <v>0</v>
      </c>
      <c r="GQ76" s="368" t="n">
        <f aca="false">(GQ74-GQ69)*GQ42</f>
        <v>0</v>
      </c>
      <c r="GR76" s="368" t="n">
        <f aca="false">(GR74-GR69)*GR42</f>
        <v>0</v>
      </c>
      <c r="GS76" s="368" t="n">
        <f aca="false">(GS74-GS69)*GS42</f>
        <v>0</v>
      </c>
      <c r="GT76" s="368" t="n">
        <f aca="false">(GT74-GT69)*GT42</f>
        <v>0</v>
      </c>
      <c r="GU76" s="368" t="n">
        <f aca="false">(GU74-GU69)*GU42</f>
        <v>0</v>
      </c>
      <c r="GV76" s="368" t="n">
        <f aca="false">(GV74-GV69)*GV42</f>
        <v>0</v>
      </c>
      <c r="GW76" s="368" t="n">
        <f aca="false">(GW74-GW69)*GW42</f>
        <v>0</v>
      </c>
      <c r="GX76" s="368" t="n">
        <f aca="false">(GX74-GX69)*GX42</f>
        <v>0</v>
      </c>
      <c r="GY76" s="368" t="n">
        <f aca="false">(GY74-GY69)*GY42</f>
        <v>0</v>
      </c>
      <c r="GZ76" s="368" t="n">
        <f aca="false">(GZ74-GZ69)*GZ42</f>
        <v>0</v>
      </c>
      <c r="HA76" s="368" t="n">
        <f aca="false">(HA74-HA69)*HA42</f>
        <v>0</v>
      </c>
      <c r="HB76" s="368" t="n">
        <f aca="false">(HB74-HB69)*HB42</f>
        <v>0</v>
      </c>
      <c r="HC76" s="368" t="n">
        <f aca="false">(HC74-HC69)*HC42</f>
        <v>0</v>
      </c>
      <c r="HD76" s="368" t="n">
        <f aca="false">(HD74-HD69)*HD42</f>
        <v>0</v>
      </c>
      <c r="HE76" s="368" t="n">
        <f aca="false">(HE74-HE69)*HE42</f>
        <v>0</v>
      </c>
      <c r="HF76" s="368" t="n">
        <f aca="false">(HF74-HF69)*HF42</f>
        <v>0</v>
      </c>
      <c r="HG76" s="368" t="n">
        <f aca="false">(HG74-HG69)*HG42</f>
        <v>0</v>
      </c>
      <c r="HH76" s="368" t="n">
        <f aca="false">(HH74-HH69)*HH42</f>
        <v>0</v>
      </c>
      <c r="HI76" s="368" t="n">
        <f aca="false">(HI74-HI69)*HI42</f>
        <v>0</v>
      </c>
      <c r="HJ76" s="368" t="n">
        <f aca="false">(HJ74-HJ69)*HJ42</f>
        <v>0</v>
      </c>
      <c r="HK76" s="368" t="n">
        <f aca="false">(HK74-HK69)*HK42</f>
        <v>0</v>
      </c>
      <c r="HL76" s="368" t="n">
        <f aca="false">(HL74-HL69)*HL42</f>
        <v>0</v>
      </c>
      <c r="HM76" s="368" t="n">
        <f aca="false">(HM74-HM69)*HM42</f>
        <v>0</v>
      </c>
      <c r="HN76" s="368" t="n">
        <f aca="false">(HN74-HN69)*HN42</f>
        <v>0</v>
      </c>
      <c r="HO76" s="368" t="n">
        <f aca="false">(HO74-HO69)*HO42</f>
        <v>0</v>
      </c>
      <c r="HP76" s="368" t="n">
        <f aca="false">(HP74-HP69)*HP42</f>
        <v>0</v>
      </c>
      <c r="HQ76" s="368" t="n">
        <f aca="false">(HQ74-HQ69)*HQ42</f>
        <v>0</v>
      </c>
      <c r="HR76" s="368" t="n">
        <f aca="false">(HR74-HR69)*HR42</f>
        <v>0</v>
      </c>
      <c r="HS76" s="368" t="n">
        <f aca="false">(HS74-HS69)*HS42</f>
        <v>0</v>
      </c>
      <c r="HT76" s="368" t="n">
        <f aca="false">(HT74-HT69)*HT42</f>
        <v>0</v>
      </c>
      <c r="HU76" s="368" t="n">
        <f aca="false">(HU74-HU69)*HU42</f>
        <v>0</v>
      </c>
      <c r="HV76" s="368" t="n">
        <f aca="false">(HV74-HV69)*HV42</f>
        <v>0</v>
      </c>
      <c r="HW76" s="368" t="n">
        <f aca="false">(HW74-HW69)*HW42</f>
        <v>0</v>
      </c>
      <c r="HX76" s="368" t="n">
        <f aca="false">(HX74-HX69)*HX42</f>
        <v>0</v>
      </c>
      <c r="HY76" s="368" t="n">
        <f aca="false">(HY74-HY69)*HY42</f>
        <v>0</v>
      </c>
      <c r="HZ76" s="368" t="n">
        <f aca="false">(HZ74-HZ69)*HZ42</f>
        <v>0</v>
      </c>
      <c r="IA76" s="368" t="n">
        <f aca="false">(IA74-IA69)*IA42</f>
        <v>0</v>
      </c>
      <c r="IB76" s="368" t="n">
        <f aca="false">(IB74-IB69)*IB42</f>
        <v>0</v>
      </c>
      <c r="IC76" s="368" t="n">
        <f aca="false">(IC74-IC69)*IC42</f>
        <v>0</v>
      </c>
      <c r="ID76" s="368" t="n">
        <f aca="false">(ID74-ID69)*ID42</f>
        <v>0</v>
      </c>
      <c r="IE76" s="368" t="n">
        <f aca="false">(IE74-IE69)*IE42</f>
        <v>0</v>
      </c>
      <c r="IF76" s="368" t="n">
        <f aca="false">(IF74-IF69)*IF42</f>
        <v>0</v>
      </c>
      <c r="IG76" s="368" t="n">
        <f aca="false">(IG74-IG69)*IG42</f>
        <v>0</v>
      </c>
      <c r="IH76" s="368" t="n">
        <f aca="false">(IH74-IH69)*IH42</f>
        <v>0</v>
      </c>
      <c r="II76" s="368" t="n">
        <f aca="false">(II74-II69)*II42</f>
        <v>0</v>
      </c>
      <c r="IJ76" s="368" t="n">
        <f aca="false">(IJ74-IJ69)*IJ42</f>
        <v>0</v>
      </c>
      <c r="IK76" s="368" t="n">
        <f aca="false">(IK74-IK69)*IK42</f>
        <v>0</v>
      </c>
      <c r="IL76" s="368" t="n">
        <f aca="false">(IL74-IL69)*IL42</f>
        <v>0</v>
      </c>
      <c r="IM76" s="368" t="n">
        <f aca="false">(IM74-IM69)*IM42</f>
        <v>0</v>
      </c>
      <c r="IN76" s="368" t="n">
        <f aca="false">(IN74-IN69)*IN42</f>
        <v>0</v>
      </c>
      <c r="IO76" s="368" t="n">
        <f aca="false">(IO74-IO69)*IO42</f>
        <v>0</v>
      </c>
      <c r="IP76" s="368" t="n">
        <f aca="false">(IP74-IP69)*IP42</f>
        <v>0</v>
      </c>
      <c r="IQ76" s="368" t="n">
        <f aca="false">(IQ74-IQ69)*IQ42</f>
        <v>0</v>
      </c>
      <c r="IR76" s="368" t="n">
        <f aca="false">(IR74-IR69)*IR42</f>
        <v>0</v>
      </c>
      <c r="IS76" s="368" t="n">
        <f aca="false">(IS74-IS69)*IS42</f>
        <v>0</v>
      </c>
      <c r="IT76" s="368" t="n">
        <f aca="false">(IT74-IT69)*IT42</f>
        <v>0</v>
      </c>
      <c r="IU76" s="368" t="n">
        <f aca="false">(IU74-IU69)*IU42</f>
        <v>0</v>
      </c>
      <c r="IV76" s="368" t="n">
        <f aca="false">(IV74-IV69)*IV42</f>
        <v>0</v>
      </c>
    </row>
    <row r="77" customFormat="false" ht="12.75" hidden="false" customHeight="false" outlineLevel="0" collapsed="false">
      <c r="B77" s="368" t="n">
        <f aca="false">(B74-B70)*B43</f>
        <v>0</v>
      </c>
      <c r="C77" s="368" t="n">
        <f aca="false">(C74-C70)*C43</f>
        <v>0</v>
      </c>
      <c r="D77" s="368" t="n">
        <f aca="false">(D74-D70)*D43</f>
        <v>0</v>
      </c>
      <c r="E77" s="368" t="n">
        <f aca="false">(E74-E70)*E43</f>
        <v>0</v>
      </c>
      <c r="F77" s="368" t="n">
        <f aca="false">(F74-F70)*F43</f>
        <v>0</v>
      </c>
      <c r="G77" s="368" t="n">
        <f aca="false">(G74-G70)*G43</f>
        <v>0</v>
      </c>
      <c r="H77" s="368" t="n">
        <f aca="false">(H74-H70)*H43</f>
        <v>0</v>
      </c>
      <c r="I77" s="368" t="n">
        <f aca="false">(I74-I70)*I43</f>
        <v>0</v>
      </c>
      <c r="J77" s="368" t="n">
        <f aca="false">(J74-J70)*J43</f>
        <v>0</v>
      </c>
      <c r="K77" s="368" t="n">
        <f aca="false">(K74-K70)*K43</f>
        <v>0</v>
      </c>
      <c r="L77" s="368" t="n">
        <f aca="false">(L74-L70)*L43</f>
        <v>0</v>
      </c>
      <c r="M77" s="368" t="n">
        <f aca="false">(M74-M70)*M43</f>
        <v>0</v>
      </c>
      <c r="N77" s="368" t="n">
        <f aca="false">(N74-N70)*N43</f>
        <v>0</v>
      </c>
      <c r="O77" s="368" t="n">
        <f aca="false">(O74-O70)*O43</f>
        <v>0</v>
      </c>
      <c r="P77" s="368" t="n">
        <f aca="false">(P74-P70)*P43</f>
        <v>0</v>
      </c>
      <c r="Q77" s="368" t="n">
        <f aca="false">(Q74-Q70)*Q43</f>
        <v>0</v>
      </c>
      <c r="R77" s="368" t="n">
        <f aca="false">(R74-R70)*R43</f>
        <v>0</v>
      </c>
      <c r="S77" s="368" t="n">
        <f aca="false">(S74-S70)*S43</f>
        <v>0</v>
      </c>
      <c r="T77" s="368" t="n">
        <f aca="false">(T74-T70)*T43</f>
        <v>0</v>
      </c>
      <c r="U77" s="368" t="n">
        <f aca="false">(U74-U70)*U43</f>
        <v>0</v>
      </c>
      <c r="V77" s="368" t="n">
        <f aca="false">(V74-V70)*V43</f>
        <v>0</v>
      </c>
      <c r="W77" s="368" t="n">
        <f aca="false">(W74-W70)*W43</f>
        <v>0</v>
      </c>
      <c r="X77" s="368" t="n">
        <f aca="false">(X74-X70)*X43</f>
        <v>0</v>
      </c>
      <c r="Y77" s="368" t="n">
        <f aca="false">(Y74-Y70)*Y43</f>
        <v>0</v>
      </c>
      <c r="Z77" s="368" t="n">
        <f aca="false">(Z74-Z70)*Z43</f>
        <v>0</v>
      </c>
      <c r="AA77" s="368" t="n">
        <f aca="false">(AA74-AA70)*AA43</f>
        <v>0</v>
      </c>
      <c r="AB77" s="368" t="n">
        <f aca="false">(AB74-AB70)*AB43</f>
        <v>0</v>
      </c>
      <c r="AC77" s="368" t="n">
        <f aca="false">(AC74-AC70)*AC43</f>
        <v>0</v>
      </c>
      <c r="AD77" s="368" t="n">
        <f aca="false">(AD74-AD70)*AD43</f>
        <v>0</v>
      </c>
      <c r="AE77" s="368" t="n">
        <f aca="false">(AE74-AE70)*AE43</f>
        <v>0</v>
      </c>
      <c r="AF77" s="368" t="n">
        <f aca="false">(AF74-AF70)*AF43</f>
        <v>0</v>
      </c>
      <c r="AG77" s="368" t="n">
        <f aca="false">(AG74-AG70)*AG43</f>
        <v>0</v>
      </c>
      <c r="AH77" s="368" t="n">
        <f aca="false">(AH74-AH70)*AH43</f>
        <v>0</v>
      </c>
      <c r="AI77" s="368" t="n">
        <f aca="false">(AI74-AI70)*AI43</f>
        <v>0</v>
      </c>
      <c r="AJ77" s="368" t="n">
        <f aca="false">(AJ74-AJ70)*AJ43</f>
        <v>0</v>
      </c>
      <c r="AK77" s="368" t="n">
        <f aca="false">(AK74-AK70)*AK43</f>
        <v>0</v>
      </c>
      <c r="AL77" s="368" t="n">
        <f aca="false">(AL74-AL70)*AL43</f>
        <v>0</v>
      </c>
      <c r="AM77" s="368" t="n">
        <f aca="false">(AM74-AM70)*AM43</f>
        <v>0</v>
      </c>
      <c r="AN77" s="368" t="n">
        <f aca="false">(AN74-AN70)*AN43</f>
        <v>0</v>
      </c>
      <c r="AO77" s="368" t="n">
        <f aca="false">(AO74-AO70)*AO43</f>
        <v>0</v>
      </c>
      <c r="AP77" s="368" t="n">
        <f aca="false">(AP74-AP70)*AP43</f>
        <v>0</v>
      </c>
      <c r="AQ77" s="368" t="n">
        <f aca="false">(AQ74-AQ70)*AQ43</f>
        <v>0</v>
      </c>
      <c r="AR77" s="368" t="n">
        <f aca="false">(AR74-AR70)*AR43</f>
        <v>0</v>
      </c>
      <c r="AS77" s="368" t="n">
        <f aca="false">(AS74-AS70)*AS43</f>
        <v>0</v>
      </c>
      <c r="AT77" s="368" t="n">
        <f aca="false">(AT74-AT70)*AT43</f>
        <v>0</v>
      </c>
      <c r="AU77" s="368" t="n">
        <f aca="false">(AU74-AU70)*AU43</f>
        <v>0</v>
      </c>
      <c r="AV77" s="368" t="n">
        <f aca="false">(AV74-AV70)*AV43</f>
        <v>0</v>
      </c>
      <c r="AW77" s="368" t="n">
        <f aca="false">(AW74-AW70)*AW43</f>
        <v>0</v>
      </c>
      <c r="AX77" s="368" t="n">
        <f aca="false">(AX74-AX70)*AX43</f>
        <v>0</v>
      </c>
      <c r="AY77" s="368" t="n">
        <f aca="false">(AY74-AY70)*AY43</f>
        <v>0</v>
      </c>
      <c r="AZ77" s="368" t="n">
        <f aca="false">(AZ74-AZ70)*AZ43</f>
        <v>0</v>
      </c>
      <c r="BA77" s="368" t="n">
        <f aca="false">(BA74-BA70)*BA43</f>
        <v>0</v>
      </c>
      <c r="BB77" s="368" t="n">
        <f aca="false">(BB74-BB70)*BB43</f>
        <v>0</v>
      </c>
      <c r="BC77" s="368" t="n">
        <f aca="false">(BC74-BC70)*BC43</f>
        <v>0</v>
      </c>
      <c r="BD77" s="368" t="n">
        <f aca="false">(BD74-BD70)*BD43</f>
        <v>0</v>
      </c>
      <c r="BE77" s="368" t="n">
        <f aca="false">(BE74-BE70)*BE43</f>
        <v>0</v>
      </c>
      <c r="BF77" s="368" t="n">
        <f aca="false">(BF74-BF70)*BF43</f>
        <v>0</v>
      </c>
      <c r="BG77" s="368" t="n">
        <f aca="false">(BG74-BG70)*BG43</f>
        <v>0</v>
      </c>
      <c r="BH77" s="368" t="n">
        <f aca="false">(BH74-BH70)*BH43</f>
        <v>0</v>
      </c>
      <c r="BI77" s="368" t="n">
        <f aca="false">(BI74-BI70)*BI43</f>
        <v>0</v>
      </c>
      <c r="BJ77" s="368" t="n">
        <f aca="false">(BJ74-BJ70)*BJ43</f>
        <v>0</v>
      </c>
      <c r="BK77" s="368" t="n">
        <f aca="false">(BK74-BK70)*BK43</f>
        <v>0</v>
      </c>
      <c r="BL77" s="368" t="n">
        <f aca="false">(BL74-BL70)*BL43</f>
        <v>0</v>
      </c>
      <c r="BM77" s="368" t="n">
        <f aca="false">(BM74-BM70)*BM43</f>
        <v>0</v>
      </c>
      <c r="BN77" s="368" t="n">
        <f aca="false">(BN74-BN70)*BN43</f>
        <v>0</v>
      </c>
      <c r="BO77" s="368" t="n">
        <f aca="false">(BO74-BO70)*BO43</f>
        <v>0</v>
      </c>
      <c r="BP77" s="368" t="n">
        <f aca="false">(BP74-BP70)*BP43</f>
        <v>0</v>
      </c>
      <c r="BQ77" s="368" t="n">
        <f aca="false">(BQ74-BQ70)*BQ43</f>
        <v>0</v>
      </c>
      <c r="BR77" s="368" t="n">
        <f aca="false">(BR74-BR70)*BR43</f>
        <v>0</v>
      </c>
      <c r="BS77" s="368" t="n">
        <f aca="false">(BS74-BS70)*BS43</f>
        <v>0</v>
      </c>
      <c r="BT77" s="368" t="n">
        <f aca="false">(BT74-BT70)*BT43</f>
        <v>0</v>
      </c>
      <c r="BU77" s="368" t="n">
        <f aca="false">(BU74-BU70)*BU43</f>
        <v>0</v>
      </c>
      <c r="BV77" s="368" t="n">
        <f aca="false">(BV74-BV70)*BV43</f>
        <v>0</v>
      </c>
      <c r="BW77" s="368" t="n">
        <f aca="false">(BW74-BW70)*BW43</f>
        <v>0</v>
      </c>
      <c r="BX77" s="368" t="n">
        <f aca="false">(BX74-BX70)*BX43</f>
        <v>0</v>
      </c>
      <c r="BY77" s="368" t="n">
        <f aca="false">(BY74-BY70)*BY43</f>
        <v>0</v>
      </c>
      <c r="BZ77" s="368" t="n">
        <f aca="false">(BZ74-BZ70)*BZ43</f>
        <v>0</v>
      </c>
      <c r="CA77" s="368" t="n">
        <f aca="false">(CA74-CA70)*CA43</f>
        <v>0</v>
      </c>
      <c r="CB77" s="368" t="n">
        <f aca="false">(CB74-CB70)*CB43</f>
        <v>0</v>
      </c>
      <c r="CC77" s="368" t="n">
        <f aca="false">(CC74-CC70)*CC43</f>
        <v>0</v>
      </c>
      <c r="CD77" s="368" t="n">
        <f aca="false">(CD74-CD70)*CD43</f>
        <v>0</v>
      </c>
      <c r="CE77" s="368" t="n">
        <f aca="false">(CE74-CE70)*CE43</f>
        <v>0</v>
      </c>
      <c r="CF77" s="368" t="n">
        <f aca="false">(CF74-CF70)*CF43</f>
        <v>0</v>
      </c>
      <c r="CG77" s="368" t="n">
        <f aca="false">(CG74-CG70)*CG43</f>
        <v>0</v>
      </c>
      <c r="CH77" s="368" t="n">
        <f aca="false">(CH74-CH70)*CH43</f>
        <v>0</v>
      </c>
      <c r="CI77" s="368" t="n">
        <f aca="false">(CI74-CI70)*CI43</f>
        <v>0</v>
      </c>
      <c r="CJ77" s="368" t="n">
        <f aca="false">(CJ74-CJ70)*CJ43</f>
        <v>0</v>
      </c>
      <c r="CK77" s="368" t="n">
        <f aca="false">(CK74-CK70)*CK43</f>
        <v>0</v>
      </c>
      <c r="CL77" s="368" t="n">
        <f aca="false">(CL74-CL70)*CL43</f>
        <v>0</v>
      </c>
      <c r="CM77" s="368" t="n">
        <f aca="false">(CM74-CM70)*CM43</f>
        <v>0</v>
      </c>
      <c r="CN77" s="368" t="n">
        <f aca="false">(CN74-CN70)*CN43</f>
        <v>0</v>
      </c>
      <c r="CO77" s="368" t="n">
        <f aca="false">(CO74-CO70)*CO43</f>
        <v>0</v>
      </c>
      <c r="CP77" s="368" t="n">
        <f aca="false">(CP74-CP70)*CP43</f>
        <v>0</v>
      </c>
      <c r="CQ77" s="368" t="n">
        <f aca="false">(CQ74-CQ70)*CQ43</f>
        <v>0</v>
      </c>
      <c r="CR77" s="368" t="n">
        <f aca="false">(CR74-CR70)*CR43</f>
        <v>0</v>
      </c>
      <c r="CS77" s="368" t="n">
        <f aca="false">(CS74-CS70)*CS43</f>
        <v>0</v>
      </c>
      <c r="CT77" s="368" t="n">
        <f aca="false">(CT74-CT70)*CT43</f>
        <v>0</v>
      </c>
      <c r="CU77" s="368" t="n">
        <f aca="false">(CU74-CU70)*CU43</f>
        <v>0</v>
      </c>
      <c r="CV77" s="368" t="n">
        <f aca="false">(CV74-CV70)*CV43</f>
        <v>0</v>
      </c>
      <c r="CW77" s="368" t="n">
        <f aca="false">(CW74-CW70)*CW43</f>
        <v>0</v>
      </c>
      <c r="CX77" s="368" t="n">
        <f aca="false">(CX74-CX70)*CX43</f>
        <v>0</v>
      </c>
      <c r="CY77" s="368" t="n">
        <f aca="false">(CY74-CY70)*CY43</f>
        <v>0</v>
      </c>
      <c r="CZ77" s="368" t="n">
        <f aca="false">(CZ74-CZ70)*CZ43</f>
        <v>0</v>
      </c>
      <c r="DA77" s="368" t="n">
        <f aca="false">(DA74-DA70)*DA43</f>
        <v>0</v>
      </c>
      <c r="DB77" s="368" t="n">
        <f aca="false">(DB74-DB70)*DB43</f>
        <v>0</v>
      </c>
      <c r="DC77" s="368" t="n">
        <f aca="false">(DC74-DC70)*DC43</f>
        <v>0</v>
      </c>
      <c r="DD77" s="368" t="n">
        <f aca="false">(DD74-DD70)*DD43</f>
        <v>0</v>
      </c>
      <c r="DE77" s="368" t="n">
        <f aca="false">(DE74-DE70)*DE43</f>
        <v>0</v>
      </c>
      <c r="DF77" s="368" t="n">
        <f aca="false">(DF74-DF70)*DF43</f>
        <v>0</v>
      </c>
      <c r="DG77" s="368" t="n">
        <f aca="false">(DG74-DG70)*DG43</f>
        <v>0</v>
      </c>
      <c r="DH77" s="368" t="n">
        <f aca="false">(DH74-DH70)*DH43</f>
        <v>0</v>
      </c>
      <c r="DI77" s="368" t="n">
        <f aca="false">(DI74-DI70)*DI43</f>
        <v>0</v>
      </c>
      <c r="DJ77" s="368" t="n">
        <f aca="false">(DJ74-DJ70)*DJ43</f>
        <v>0</v>
      </c>
      <c r="DK77" s="368" t="n">
        <f aca="false">(DK74-DK70)*DK43</f>
        <v>0</v>
      </c>
      <c r="DL77" s="368" t="n">
        <f aca="false">(DL74-DL70)*DL43</f>
        <v>0</v>
      </c>
      <c r="DM77" s="368" t="n">
        <f aca="false">(DM74-DM70)*DM43</f>
        <v>0</v>
      </c>
      <c r="DN77" s="368" t="n">
        <f aca="false">(DN74-DN70)*DN43</f>
        <v>0</v>
      </c>
      <c r="DO77" s="368" t="n">
        <f aca="false">(DO74-DO70)*DO43</f>
        <v>0</v>
      </c>
      <c r="DP77" s="368" t="n">
        <f aca="false">(DP74-DP70)*DP43</f>
        <v>0</v>
      </c>
      <c r="DQ77" s="368" t="n">
        <f aca="false">(DQ74-DQ70)*DQ43</f>
        <v>0</v>
      </c>
      <c r="DR77" s="368" t="n">
        <f aca="false">(DR74-DR70)*DR43</f>
        <v>0</v>
      </c>
      <c r="DS77" s="368" t="n">
        <f aca="false">(DS74-DS70)*DS43</f>
        <v>0</v>
      </c>
      <c r="DT77" s="368" t="n">
        <f aca="false">(DT74-DT70)*DT43</f>
        <v>0</v>
      </c>
      <c r="DU77" s="368" t="n">
        <f aca="false">(DU74-DU70)*DU43</f>
        <v>0</v>
      </c>
      <c r="DV77" s="368" t="n">
        <f aca="false">(DV74-DV70)*DV43</f>
        <v>0</v>
      </c>
      <c r="DW77" s="368" t="n">
        <f aca="false">(DW74-DW70)*DW43</f>
        <v>0</v>
      </c>
      <c r="DX77" s="368" t="n">
        <f aca="false">(DX74-DX70)*DX43</f>
        <v>0</v>
      </c>
      <c r="DY77" s="368" t="n">
        <f aca="false">(DY74-DY70)*DY43</f>
        <v>0</v>
      </c>
      <c r="DZ77" s="368" t="n">
        <f aca="false">(DZ74-DZ70)*DZ43</f>
        <v>0</v>
      </c>
      <c r="EA77" s="368" t="n">
        <f aca="false">(EA74-EA70)*EA43</f>
        <v>0</v>
      </c>
      <c r="EB77" s="368" t="n">
        <f aca="false">(EB74-EB70)*EB43</f>
        <v>0</v>
      </c>
      <c r="EC77" s="368" t="n">
        <f aca="false">(EC74-EC70)*EC43</f>
        <v>0</v>
      </c>
      <c r="ED77" s="368" t="n">
        <f aca="false">(ED74-ED70)*ED43</f>
        <v>0</v>
      </c>
      <c r="EE77" s="368" t="n">
        <f aca="false">(EE74-EE70)*EE43</f>
        <v>0</v>
      </c>
      <c r="EF77" s="368" t="n">
        <f aca="false">(EF74-EF70)*EF43</f>
        <v>0</v>
      </c>
      <c r="EG77" s="368" t="n">
        <f aca="false">(EG74-EG70)*EG43</f>
        <v>0</v>
      </c>
      <c r="EH77" s="368" t="n">
        <f aca="false">(EH74-EH70)*EH43</f>
        <v>0</v>
      </c>
      <c r="EI77" s="368" t="n">
        <f aca="false">(EI74-EI70)*EI43</f>
        <v>0</v>
      </c>
      <c r="EJ77" s="368" t="n">
        <f aca="false">(EJ74-EJ70)*EJ43</f>
        <v>0</v>
      </c>
      <c r="EK77" s="368" t="n">
        <f aca="false">(EK74-EK70)*EK43</f>
        <v>0</v>
      </c>
      <c r="EL77" s="368" t="n">
        <f aca="false">(EL74-EL70)*EL43</f>
        <v>0</v>
      </c>
      <c r="EM77" s="368" t="n">
        <f aca="false">(EM74-EM70)*EM43</f>
        <v>0</v>
      </c>
      <c r="EN77" s="368" t="n">
        <f aca="false">(EN74-EN70)*EN43</f>
        <v>0</v>
      </c>
      <c r="EO77" s="368" t="n">
        <f aca="false">(EO74-EO70)*EO43</f>
        <v>0</v>
      </c>
      <c r="EP77" s="368" t="n">
        <f aca="false">(EP74-EP70)*EP43</f>
        <v>0</v>
      </c>
      <c r="EQ77" s="368" t="n">
        <f aca="false">(EQ74-EQ70)*EQ43</f>
        <v>0</v>
      </c>
      <c r="ER77" s="368" t="n">
        <f aca="false">(ER74-ER70)*ER43</f>
        <v>0</v>
      </c>
      <c r="ES77" s="368" t="n">
        <f aca="false">(ES74-ES70)*ES43</f>
        <v>0</v>
      </c>
      <c r="ET77" s="368" t="n">
        <f aca="false">(ET74-ET70)*ET43</f>
        <v>0</v>
      </c>
      <c r="EU77" s="368" t="n">
        <f aca="false">(EU74-EU70)*EU43</f>
        <v>0</v>
      </c>
      <c r="EV77" s="368" t="n">
        <f aca="false">(EV74-EV70)*EV43</f>
        <v>0</v>
      </c>
      <c r="EW77" s="368" t="n">
        <f aca="false">(EW74-EW70)*EW43</f>
        <v>0</v>
      </c>
      <c r="EX77" s="368" t="n">
        <f aca="false">(EX74-EX70)*EX43</f>
        <v>0</v>
      </c>
      <c r="EY77" s="368" t="n">
        <f aca="false">(EY74-EY70)*EY43</f>
        <v>0</v>
      </c>
      <c r="EZ77" s="368" t="n">
        <f aca="false">(EZ74-EZ70)*EZ43</f>
        <v>0</v>
      </c>
      <c r="FA77" s="368" t="n">
        <f aca="false">(FA74-FA70)*FA43</f>
        <v>0</v>
      </c>
      <c r="FB77" s="368" t="n">
        <f aca="false">(FB74-FB70)*FB43</f>
        <v>0</v>
      </c>
      <c r="FC77" s="368" t="n">
        <f aca="false">(FC74-FC70)*FC43</f>
        <v>0</v>
      </c>
      <c r="FD77" s="368" t="n">
        <f aca="false">(FD74-FD70)*FD43</f>
        <v>0</v>
      </c>
      <c r="FE77" s="368" t="n">
        <f aca="false">(FE74-FE70)*FE43</f>
        <v>0</v>
      </c>
      <c r="FF77" s="368" t="n">
        <f aca="false">(FF74-FF70)*FF43</f>
        <v>0</v>
      </c>
      <c r="FG77" s="368" t="n">
        <f aca="false">(FG74-FG70)*FG43</f>
        <v>0</v>
      </c>
      <c r="FH77" s="368" t="n">
        <f aca="false">(FH74-FH70)*FH43</f>
        <v>0</v>
      </c>
      <c r="FI77" s="368" t="n">
        <f aca="false">(FI74-FI70)*FI43</f>
        <v>0</v>
      </c>
      <c r="FJ77" s="368" t="n">
        <f aca="false">(FJ74-FJ70)*FJ43</f>
        <v>0</v>
      </c>
      <c r="FK77" s="368" t="n">
        <f aca="false">(FK74-FK70)*FK43</f>
        <v>0</v>
      </c>
      <c r="FL77" s="368" t="n">
        <f aca="false">(FL74-FL70)*FL43</f>
        <v>0</v>
      </c>
      <c r="FM77" s="368" t="n">
        <f aca="false">(FM74-FM70)*FM43</f>
        <v>0</v>
      </c>
      <c r="FN77" s="368" t="n">
        <f aca="false">(FN74-FN70)*FN43</f>
        <v>0</v>
      </c>
      <c r="FO77" s="368" t="n">
        <f aca="false">(FO74-FO70)*FO43</f>
        <v>0</v>
      </c>
      <c r="FP77" s="368" t="n">
        <f aca="false">(FP74-FP70)*FP43</f>
        <v>0</v>
      </c>
      <c r="FQ77" s="368" t="n">
        <f aca="false">(FQ74-FQ70)*FQ43</f>
        <v>0</v>
      </c>
      <c r="FR77" s="368" t="n">
        <f aca="false">(FR74-FR70)*FR43</f>
        <v>0</v>
      </c>
      <c r="FS77" s="368" t="n">
        <f aca="false">(FS74-FS70)*FS43</f>
        <v>0</v>
      </c>
      <c r="FT77" s="368" t="n">
        <f aca="false">(FT74-FT70)*FT43</f>
        <v>0</v>
      </c>
      <c r="FU77" s="368" t="n">
        <f aca="false">(FU74-FU70)*FU43</f>
        <v>0</v>
      </c>
      <c r="FV77" s="368" t="n">
        <f aca="false">(FV74-FV70)*FV43</f>
        <v>0</v>
      </c>
      <c r="FW77" s="368" t="n">
        <f aca="false">(FW74-FW70)*FW43</f>
        <v>0</v>
      </c>
      <c r="FX77" s="368" t="n">
        <f aca="false">(FX74-FX70)*FX43</f>
        <v>0</v>
      </c>
      <c r="FY77" s="368" t="n">
        <f aca="false">(FY74-FY70)*FY43</f>
        <v>0</v>
      </c>
      <c r="FZ77" s="368" t="n">
        <f aca="false">(FZ74-FZ70)*FZ43</f>
        <v>0</v>
      </c>
      <c r="GA77" s="368" t="n">
        <f aca="false">(GA74-GA70)*GA43</f>
        <v>0</v>
      </c>
      <c r="GB77" s="368" t="n">
        <f aca="false">(GB74-GB70)*GB43</f>
        <v>0</v>
      </c>
      <c r="GC77" s="368" t="n">
        <f aca="false">(GC74-GC70)*GC43</f>
        <v>0</v>
      </c>
      <c r="GD77" s="368" t="n">
        <f aca="false">(GD74-GD70)*GD43</f>
        <v>0</v>
      </c>
      <c r="GE77" s="368" t="n">
        <f aca="false">(GE74-GE70)*GE43</f>
        <v>0</v>
      </c>
      <c r="GF77" s="368" t="n">
        <f aca="false">(GF74-GF70)*GF43</f>
        <v>0</v>
      </c>
      <c r="GG77" s="368" t="n">
        <f aca="false">(GG74-GG70)*GG43</f>
        <v>0</v>
      </c>
      <c r="GH77" s="368" t="n">
        <f aca="false">(GH74-GH70)*GH43</f>
        <v>0</v>
      </c>
      <c r="GI77" s="368" t="n">
        <f aca="false">(GI74-GI70)*GI43</f>
        <v>0</v>
      </c>
      <c r="GJ77" s="368" t="n">
        <f aca="false">(GJ74-GJ70)*GJ43</f>
        <v>0</v>
      </c>
      <c r="GK77" s="368" t="n">
        <f aca="false">(GK74-GK70)*GK43</f>
        <v>0</v>
      </c>
      <c r="GL77" s="368" t="n">
        <f aca="false">(GL74-GL70)*GL43</f>
        <v>0</v>
      </c>
      <c r="GM77" s="368" t="n">
        <f aca="false">(GM74-GM70)*GM43</f>
        <v>0</v>
      </c>
      <c r="GN77" s="368" t="n">
        <f aca="false">(GN74-GN70)*GN43</f>
        <v>0</v>
      </c>
      <c r="GO77" s="368" t="n">
        <f aca="false">(GO74-GO70)*GO43</f>
        <v>0</v>
      </c>
      <c r="GP77" s="368" t="n">
        <f aca="false">(GP74-GP70)*GP43</f>
        <v>0</v>
      </c>
      <c r="GQ77" s="368" t="n">
        <f aca="false">(GQ74-GQ70)*GQ43</f>
        <v>0</v>
      </c>
      <c r="GR77" s="368" t="n">
        <f aca="false">(GR74-GR70)*GR43</f>
        <v>0</v>
      </c>
      <c r="GS77" s="368" t="n">
        <f aca="false">(GS74-GS70)*GS43</f>
        <v>0</v>
      </c>
      <c r="GT77" s="368" t="n">
        <f aca="false">(GT74-GT70)*GT43</f>
        <v>0</v>
      </c>
      <c r="GU77" s="368" t="n">
        <f aca="false">(GU74-GU70)*GU43</f>
        <v>0</v>
      </c>
      <c r="GV77" s="368" t="n">
        <f aca="false">(GV74-GV70)*GV43</f>
        <v>0</v>
      </c>
      <c r="GW77" s="368" t="n">
        <f aca="false">(GW74-GW70)*GW43</f>
        <v>0</v>
      </c>
      <c r="GX77" s="368" t="n">
        <f aca="false">(GX74-GX70)*GX43</f>
        <v>0</v>
      </c>
      <c r="GY77" s="368" t="n">
        <f aca="false">(GY74-GY70)*GY43</f>
        <v>0</v>
      </c>
      <c r="GZ77" s="368" t="n">
        <f aca="false">(GZ74-GZ70)*GZ43</f>
        <v>0</v>
      </c>
      <c r="HA77" s="368" t="n">
        <f aca="false">(HA74-HA70)*HA43</f>
        <v>0</v>
      </c>
      <c r="HB77" s="368" t="n">
        <f aca="false">(HB74-HB70)*HB43</f>
        <v>0</v>
      </c>
      <c r="HC77" s="368" t="n">
        <f aca="false">(HC74-HC70)*HC43</f>
        <v>0</v>
      </c>
      <c r="HD77" s="368" t="n">
        <f aca="false">(HD74-HD70)*HD43</f>
        <v>0</v>
      </c>
      <c r="HE77" s="368" t="n">
        <f aca="false">(HE74-HE70)*HE43</f>
        <v>0</v>
      </c>
      <c r="HF77" s="368" t="n">
        <f aca="false">(HF74-HF70)*HF43</f>
        <v>0</v>
      </c>
      <c r="HG77" s="368" t="n">
        <f aca="false">(HG74-HG70)*HG43</f>
        <v>0</v>
      </c>
      <c r="HH77" s="368" t="n">
        <f aca="false">(HH74-HH70)*HH43</f>
        <v>0</v>
      </c>
      <c r="HI77" s="368" t="n">
        <f aca="false">(HI74-HI70)*HI43</f>
        <v>0</v>
      </c>
      <c r="HJ77" s="368" t="n">
        <f aca="false">(HJ74-HJ70)*HJ43</f>
        <v>0</v>
      </c>
      <c r="HK77" s="368" t="n">
        <f aca="false">(HK74-HK70)*HK43</f>
        <v>0</v>
      </c>
      <c r="HL77" s="368" t="n">
        <f aca="false">(HL74-HL70)*HL43</f>
        <v>0</v>
      </c>
      <c r="HM77" s="368" t="n">
        <f aca="false">(HM74-HM70)*HM43</f>
        <v>0</v>
      </c>
      <c r="HN77" s="368" t="n">
        <f aca="false">(HN74-HN70)*HN43</f>
        <v>0</v>
      </c>
      <c r="HO77" s="368" t="n">
        <f aca="false">(HO74-HO70)*HO43</f>
        <v>0</v>
      </c>
      <c r="HP77" s="368" t="n">
        <f aca="false">(HP74-HP70)*HP43</f>
        <v>0</v>
      </c>
      <c r="HQ77" s="368" t="n">
        <f aca="false">(HQ74-HQ70)*HQ43</f>
        <v>0</v>
      </c>
      <c r="HR77" s="368" t="n">
        <f aca="false">(HR74-HR70)*HR43</f>
        <v>0</v>
      </c>
      <c r="HS77" s="368" t="n">
        <f aca="false">(HS74-HS70)*HS43</f>
        <v>0</v>
      </c>
      <c r="HT77" s="368" t="n">
        <f aca="false">(HT74-HT70)*HT43</f>
        <v>0</v>
      </c>
      <c r="HU77" s="368" t="n">
        <f aca="false">(HU74-HU70)*HU43</f>
        <v>0</v>
      </c>
      <c r="HV77" s="368" t="n">
        <f aca="false">(HV74-HV70)*HV43</f>
        <v>0</v>
      </c>
      <c r="HW77" s="368" t="n">
        <f aca="false">(HW74-HW70)*HW43</f>
        <v>0</v>
      </c>
      <c r="HX77" s="368" t="n">
        <f aca="false">(HX74-HX70)*HX43</f>
        <v>0</v>
      </c>
      <c r="HY77" s="368" t="n">
        <f aca="false">(HY74-HY70)*HY43</f>
        <v>0</v>
      </c>
      <c r="HZ77" s="368" t="n">
        <f aca="false">(HZ74-HZ70)*HZ43</f>
        <v>0</v>
      </c>
      <c r="IA77" s="368" t="n">
        <f aca="false">(IA74-IA70)*IA43</f>
        <v>0</v>
      </c>
      <c r="IB77" s="368" t="n">
        <f aca="false">(IB74-IB70)*IB43</f>
        <v>0</v>
      </c>
      <c r="IC77" s="368" t="n">
        <f aca="false">(IC74-IC70)*IC43</f>
        <v>0</v>
      </c>
      <c r="ID77" s="368" t="n">
        <f aca="false">(ID74-ID70)*ID43</f>
        <v>0</v>
      </c>
      <c r="IE77" s="368" t="n">
        <f aca="false">(IE74-IE70)*IE43</f>
        <v>0</v>
      </c>
      <c r="IF77" s="368" t="n">
        <f aca="false">(IF74-IF70)*IF43</f>
        <v>0</v>
      </c>
      <c r="IG77" s="368" t="n">
        <f aca="false">(IG74-IG70)*IG43</f>
        <v>0</v>
      </c>
      <c r="IH77" s="368" t="n">
        <f aca="false">(IH74-IH70)*IH43</f>
        <v>0</v>
      </c>
      <c r="II77" s="368" t="n">
        <f aca="false">(II74-II70)*II43</f>
        <v>0</v>
      </c>
      <c r="IJ77" s="368" t="n">
        <f aca="false">(IJ74-IJ70)*IJ43</f>
        <v>0</v>
      </c>
      <c r="IK77" s="368" t="n">
        <f aca="false">(IK74-IK70)*IK43</f>
        <v>0</v>
      </c>
      <c r="IL77" s="368" t="n">
        <f aca="false">(IL74-IL70)*IL43</f>
        <v>0</v>
      </c>
      <c r="IM77" s="368" t="n">
        <f aca="false">(IM74-IM70)*IM43</f>
        <v>0</v>
      </c>
      <c r="IN77" s="368" t="n">
        <f aca="false">(IN74-IN70)*IN43</f>
        <v>0</v>
      </c>
      <c r="IO77" s="368" t="n">
        <f aca="false">(IO74-IO70)*IO43</f>
        <v>0</v>
      </c>
      <c r="IP77" s="368" t="n">
        <f aca="false">(IP74-IP70)*IP43</f>
        <v>0</v>
      </c>
      <c r="IQ77" s="368" t="n">
        <f aca="false">(IQ74-IQ70)*IQ43</f>
        <v>0</v>
      </c>
      <c r="IR77" s="368" t="n">
        <f aca="false">(IR74-IR70)*IR43</f>
        <v>0</v>
      </c>
      <c r="IS77" s="368" t="n">
        <f aca="false">(IS74-IS70)*IS43</f>
        <v>0</v>
      </c>
      <c r="IT77" s="368" t="n">
        <f aca="false">(IT74-IT70)*IT43</f>
        <v>0</v>
      </c>
      <c r="IU77" s="368" t="n">
        <f aca="false">(IU74-IU70)*IU43</f>
        <v>0</v>
      </c>
      <c r="IV77" s="368" t="n">
        <f aca="false">(IV74-IV70)*IV43</f>
        <v>0</v>
      </c>
    </row>
    <row r="78" customFormat="false" ht="12.75" hidden="false" customHeight="false" outlineLevel="0" collapsed="false">
      <c r="B78" s="370" t="n">
        <f aca="false">XNPV(Outputs!$J$2,CashFlow!B76:IT76,CashFlow!$B$5:$IT$5)</f>
        <v>0</v>
      </c>
    </row>
    <row r="79" customFormat="false" ht="12.75" hidden="false" customHeight="false" outlineLevel="0" collapsed="false">
      <c r="B79" s="370" t="n">
        <f aca="false">XNPV(Outputs!$J$2,CashFlow!B77:IT77,CashFlow!$B$5:$IT$5)</f>
        <v>0</v>
      </c>
    </row>
    <row r="82" customFormat="false" ht="12.75" hidden="false" customHeight="false" outlineLevel="0" collapsed="false">
      <c r="A82" s="370" t="s">
        <v>121</v>
      </c>
      <c r="B82" s="393" t="n">
        <v>1.01066897913378</v>
      </c>
      <c r="C82" s="392" t="n">
        <v>1.01186142552455</v>
      </c>
      <c r="D82" s="392" t="n">
        <v>1.01186142552455</v>
      </c>
      <c r="E82" s="392" t="n">
        <v>1.01186142552455</v>
      </c>
      <c r="F82" s="392" t="n">
        <v>1.01186142552455</v>
      </c>
      <c r="G82" s="392" t="n">
        <v>1.01186142552455</v>
      </c>
      <c r="H82" s="392" t="n">
        <v>1.01186142552455</v>
      </c>
      <c r="I82" s="392" t="n">
        <v>1.01186142552455</v>
      </c>
      <c r="J82" s="392" t="n">
        <v>1.01186142552455</v>
      </c>
      <c r="K82" s="392" t="n">
        <v>1.01186142552455</v>
      </c>
      <c r="L82" s="392" t="n">
        <v>1.01186142552455</v>
      </c>
      <c r="M82" s="392" t="n">
        <v>1.00928576942611</v>
      </c>
      <c r="N82" s="392" t="n">
        <v>1.00928576942611</v>
      </c>
      <c r="O82" s="392" t="n">
        <v>1.00928576942611</v>
      </c>
      <c r="P82" s="392" t="n">
        <v>1.00928576942611</v>
      </c>
      <c r="Q82" s="392" t="n">
        <v>1.00928576942611</v>
      </c>
      <c r="R82" s="392" t="n">
        <v>1.00928576942611</v>
      </c>
      <c r="S82" s="392" t="n">
        <v>1.00928576942611</v>
      </c>
      <c r="T82" s="392" t="n">
        <v>1.00928576942611</v>
      </c>
      <c r="U82" s="392" t="n">
        <v>1.00928576942611</v>
      </c>
      <c r="V82" s="392" t="n">
        <v>1.00928576942611</v>
      </c>
      <c r="W82" s="392" t="n">
        <v>1.00928576942611</v>
      </c>
      <c r="X82" s="392" t="n">
        <v>1.00928576942611</v>
      </c>
      <c r="Y82" s="392" t="n">
        <v>1.0079741404289</v>
      </c>
      <c r="Z82" s="392" t="n">
        <v>1.0079741404289</v>
      </c>
      <c r="AA82" s="392" t="n">
        <v>1.0079741404289</v>
      </c>
      <c r="AB82" s="392" t="n">
        <v>1.0079741404289</v>
      </c>
      <c r="AC82" s="392" t="n">
        <v>1.0079741404289</v>
      </c>
      <c r="AD82" s="392" t="n">
        <v>1.0079741404289</v>
      </c>
      <c r="AE82" s="392" t="n">
        <v>1.0079741404289</v>
      </c>
      <c r="AF82" s="392" t="n">
        <v>1.0079741404289</v>
      </c>
      <c r="AG82" s="392" t="n">
        <v>1.0079741404289</v>
      </c>
      <c r="AH82" s="392" t="n">
        <v>1.0079741404289</v>
      </c>
      <c r="AI82" s="392" t="n">
        <v>1.0079741404289</v>
      </c>
      <c r="AJ82" s="392" t="n">
        <v>1.0079741404289</v>
      </c>
      <c r="AK82" s="392" t="n">
        <v>1.00755509505502</v>
      </c>
      <c r="AL82" s="392" t="n">
        <v>1.00755509505502</v>
      </c>
      <c r="AM82" s="392" t="n">
        <v>1.00755509505502</v>
      </c>
      <c r="AN82" s="392" t="n">
        <v>1.00755509505502</v>
      </c>
      <c r="AO82" s="392" t="n">
        <v>1.00755509505502</v>
      </c>
      <c r="AP82" s="392" t="n">
        <v>1.00755509505502</v>
      </c>
      <c r="AQ82" s="392" t="n">
        <v>1.00755509505502</v>
      </c>
      <c r="AR82" s="392" t="n">
        <v>1.00755509505502</v>
      </c>
      <c r="AS82" s="392" t="n">
        <v>1.00755509505502</v>
      </c>
      <c r="AT82" s="392" t="n">
        <v>1.00755509505502</v>
      </c>
      <c r="AU82" s="392" t="n">
        <v>1.00755509505502</v>
      </c>
      <c r="AV82" s="392" t="n">
        <v>1.00755509505502</v>
      </c>
      <c r="AW82" s="392" t="n">
        <v>1.00717073085334</v>
      </c>
      <c r="AX82" s="392" t="n">
        <v>1.00717073085334</v>
      </c>
      <c r="AY82" s="392" t="n">
        <v>1.00717073085334</v>
      </c>
      <c r="AZ82" s="392" t="n">
        <v>1.00717073085334</v>
      </c>
      <c r="BA82" s="392" t="n">
        <v>1.00717073085334</v>
      </c>
      <c r="BB82" s="392" t="n">
        <v>1.00717073085334</v>
      </c>
      <c r="BC82" s="392" t="n">
        <v>1.00717073085334</v>
      </c>
      <c r="BD82" s="392" t="n">
        <v>1.00717073085334</v>
      </c>
      <c r="BE82" s="392" t="n">
        <v>1.00717073085334</v>
      </c>
      <c r="BF82" s="392" t="n">
        <v>1.00717073085334</v>
      </c>
      <c r="BG82" s="392" t="n">
        <v>1.00717073085334</v>
      </c>
      <c r="BH82" s="392" t="n">
        <v>1.00717073085334</v>
      </c>
      <c r="BI82" s="392" t="n">
        <v>1.0067847463225</v>
      </c>
      <c r="BJ82" s="392" t="n">
        <v>1.0067847463225</v>
      </c>
      <c r="BK82" s="392" t="n">
        <v>1.0067847463225</v>
      </c>
      <c r="BL82" s="392" t="n">
        <v>1.0067847463225</v>
      </c>
      <c r="BM82" s="392" t="n">
        <v>1.0067847463225</v>
      </c>
      <c r="BN82" s="392" t="n">
        <v>1.0067847463225</v>
      </c>
      <c r="BO82" s="392"/>
      <c r="BP82" s="392"/>
      <c r="BQ82" s="392"/>
      <c r="BR82" s="392"/>
    </row>
    <row r="84" customFormat="false" ht="12.75" hidden="false" customHeight="false" outlineLevel="0" collapsed="false">
      <c r="C84" s="368" t="n">
        <v>0</v>
      </c>
      <c r="D84" s="368" t="n">
        <v>0</v>
      </c>
      <c r="E84" s="368" t="n">
        <v>0</v>
      </c>
      <c r="F84" s="368" t="n">
        <v>0</v>
      </c>
      <c r="G84" s="368" t="n">
        <v>0</v>
      </c>
      <c r="H84" s="368" t="n">
        <v>0</v>
      </c>
      <c r="I84" s="368" t="n">
        <v>0</v>
      </c>
      <c r="J84" s="368" t="n">
        <v>0</v>
      </c>
      <c r="K84" s="368" t="n">
        <v>0</v>
      </c>
      <c r="L84" s="368" t="n">
        <v>0</v>
      </c>
      <c r="M84" s="368" t="n">
        <v>0</v>
      </c>
      <c r="N84" s="368" t="n">
        <v>0</v>
      </c>
      <c r="O84" s="368" t="n">
        <v>0</v>
      </c>
      <c r="P84" s="368" t="n">
        <v>0</v>
      </c>
      <c r="Q84" s="368" t="n">
        <v>0</v>
      </c>
      <c r="R84" s="368" t="n">
        <v>0</v>
      </c>
      <c r="S84" s="368" t="n">
        <v>42.4760698796517</v>
      </c>
      <c r="T84" s="368" t="n">
        <v>42.4760698796517</v>
      </c>
      <c r="U84" s="368" t="n">
        <v>42.4760698796517</v>
      </c>
      <c r="V84" s="368" t="n">
        <v>42.4760698796517</v>
      </c>
      <c r="W84" s="368" t="n">
        <v>42.4760698796517</v>
      </c>
      <c r="X84" s="368" t="n">
        <v>42.4760698796517</v>
      </c>
      <c r="Y84" s="368" t="n">
        <v>42.4760698796517</v>
      </c>
      <c r="Z84" s="368" t="n">
        <v>42.4760698796517</v>
      </c>
      <c r="AA84" s="368" t="n">
        <v>42.4760698796517</v>
      </c>
      <c r="AB84" s="368" t="n">
        <v>42.4760698796517</v>
      </c>
      <c r="AC84" s="368" t="n">
        <v>42.4760698796517</v>
      </c>
      <c r="AD84" s="368" t="n">
        <v>42.4760698796517</v>
      </c>
      <c r="AE84" s="368" t="n">
        <v>56.07711038806</v>
      </c>
      <c r="AF84" s="368" t="n">
        <v>56.07711038806</v>
      </c>
      <c r="AG84" s="368" t="n">
        <v>56.07711038806</v>
      </c>
      <c r="AH84" s="368" t="n">
        <v>56.07711038806</v>
      </c>
      <c r="AI84" s="368" t="n">
        <v>56.07711038806</v>
      </c>
      <c r="AJ84" s="368" t="n">
        <v>56.07711038806</v>
      </c>
      <c r="AK84" s="368" t="n">
        <v>56.07711038806</v>
      </c>
      <c r="AL84" s="368" t="n">
        <v>56.07711038806</v>
      </c>
      <c r="AM84" s="368" t="n">
        <v>56.07711038806</v>
      </c>
      <c r="AN84" s="368" t="n">
        <v>56.07711038806</v>
      </c>
      <c r="AO84" s="368" t="n">
        <v>56.07711038806</v>
      </c>
      <c r="AP84" s="368" t="n">
        <v>61.5567067523544</v>
      </c>
      <c r="AQ84" s="368" t="n">
        <v>61.5567067523544</v>
      </c>
      <c r="AR84" s="368" t="n">
        <v>61.5567067523544</v>
      </c>
      <c r="AS84" s="368" t="n">
        <v>61.5567067523544</v>
      </c>
      <c r="AT84" s="368" t="n">
        <v>61.5567067523544</v>
      </c>
      <c r="AU84" s="368" t="n">
        <v>61.5567067523544</v>
      </c>
      <c r="AV84" s="368" t="n">
        <v>61.5567067523544</v>
      </c>
      <c r="AW84" s="368" t="n">
        <v>61.5567067523544</v>
      </c>
      <c r="AX84" s="368" t="n">
        <v>61.5567067523544</v>
      </c>
      <c r="AY84" s="368" t="n">
        <v>61.5567067523544</v>
      </c>
      <c r="AZ84" s="368" t="n">
        <v>61.5567067523544</v>
      </c>
      <c r="BA84" s="368" t="n">
        <v>61.5567067523544</v>
      </c>
      <c r="BB84" s="368" t="n">
        <v>67.246933294498</v>
      </c>
      <c r="BC84" s="368" t="n">
        <v>67.246933294498</v>
      </c>
      <c r="BD84" s="368" t="n">
        <v>67.246933294498</v>
      </c>
      <c r="BE84" s="368" t="n">
        <v>67.246933294498</v>
      </c>
      <c r="BF84" s="368" t="n">
        <v>67.246933294498</v>
      </c>
      <c r="BG84" s="368" t="n">
        <v>67.246933294498</v>
      </c>
      <c r="BH84" s="368" t="n">
        <v>67.246933294498</v>
      </c>
      <c r="BI84" s="368" t="n">
        <v>67.246933294498</v>
      </c>
      <c r="BJ84" s="368" t="n">
        <v>67.246933294498</v>
      </c>
      <c r="BK84" s="368" t="n">
        <v>67.246933294498</v>
      </c>
      <c r="BL84" s="368" t="n">
        <v>67.246933294498</v>
      </c>
      <c r="BM84" s="368" t="n">
        <v>67.246933294498</v>
      </c>
      <c r="BN84" s="368" t="n">
        <v>73.1269218782715</v>
      </c>
      <c r="BO84" s="368" t="n">
        <v>73.1269218782715</v>
      </c>
    </row>
    <row r="85" customFormat="false" ht="12.75" hidden="false" customHeight="false" outlineLevel="0" collapsed="false">
      <c r="C85" s="368" t="n">
        <v>0</v>
      </c>
      <c r="D85" s="368" t="n">
        <v>0</v>
      </c>
      <c r="E85" s="368" t="n">
        <v>0</v>
      </c>
      <c r="F85" s="368" t="n">
        <v>0</v>
      </c>
      <c r="G85" s="368" t="n">
        <v>0</v>
      </c>
      <c r="H85" s="368" t="n">
        <v>0</v>
      </c>
      <c r="I85" s="368" t="n">
        <v>0</v>
      </c>
      <c r="J85" s="368" t="n">
        <v>0</v>
      </c>
      <c r="K85" s="368" t="n">
        <v>0</v>
      </c>
      <c r="L85" s="368" t="n">
        <v>0</v>
      </c>
      <c r="M85" s="368" t="n">
        <v>0</v>
      </c>
      <c r="N85" s="368" t="n">
        <v>0</v>
      </c>
      <c r="O85" s="368" t="n">
        <v>0</v>
      </c>
      <c r="P85" s="368" t="n">
        <v>0</v>
      </c>
      <c r="Q85" s="368" t="n">
        <v>0</v>
      </c>
      <c r="R85" s="368" t="n">
        <v>0</v>
      </c>
      <c r="S85" s="368" t="n">
        <v>42.4760698796517</v>
      </c>
      <c r="T85" s="368" t="n">
        <v>42.4760698796517</v>
      </c>
      <c r="U85" s="368" t="n">
        <v>42.4760698796517</v>
      </c>
      <c r="V85" s="368" t="n">
        <v>42.4760698796517</v>
      </c>
      <c r="W85" s="368" t="n">
        <v>42.4760698796517</v>
      </c>
      <c r="X85" s="368" t="n">
        <v>42.4760698796517</v>
      </c>
      <c r="Y85" s="368" t="n">
        <v>42.4760698796517</v>
      </c>
      <c r="Z85" s="368" t="n">
        <v>42.4760698796517</v>
      </c>
      <c r="AA85" s="368" t="n">
        <v>42.4760698796517</v>
      </c>
      <c r="AB85" s="368" t="n">
        <v>42.4760698796517</v>
      </c>
      <c r="AC85" s="368" t="n">
        <v>42.4760698796517</v>
      </c>
      <c r="AD85" s="368" t="n">
        <v>42.4760698796517</v>
      </c>
      <c r="AE85" s="368" t="n">
        <v>56.07711038806</v>
      </c>
      <c r="AF85" s="368" t="n">
        <v>56.07711038806</v>
      </c>
      <c r="AG85" s="368" t="n">
        <v>56.07711038806</v>
      </c>
      <c r="AH85" s="368" t="n">
        <v>56.07711038806</v>
      </c>
      <c r="AI85" s="368" t="n">
        <v>56.07711038806</v>
      </c>
      <c r="AJ85" s="368" t="n">
        <v>56.07711038806</v>
      </c>
      <c r="AK85" s="368" t="n">
        <v>56.07711038806</v>
      </c>
      <c r="AL85" s="368" t="n">
        <v>56.07711038806</v>
      </c>
      <c r="AM85" s="368" t="n">
        <v>56.07711038806</v>
      </c>
      <c r="AN85" s="368" t="n">
        <v>56.07711038806</v>
      </c>
      <c r="AO85" s="368" t="n">
        <v>56.07711038806</v>
      </c>
      <c r="AP85" s="368" t="n">
        <v>61.5567067523544</v>
      </c>
      <c r="AQ85" s="368" t="n">
        <v>61.5567067523544</v>
      </c>
      <c r="AR85" s="368" t="n">
        <v>61.5567067523544</v>
      </c>
      <c r="AS85" s="368" t="n">
        <v>61.5567067523544</v>
      </c>
      <c r="AT85" s="368" t="n">
        <v>61.5567067523544</v>
      </c>
      <c r="AU85" s="368" t="n">
        <v>61.5567067523544</v>
      </c>
      <c r="AV85" s="368" t="n">
        <v>61.5567067523544</v>
      </c>
      <c r="AW85" s="368" t="n">
        <v>61.5567067523544</v>
      </c>
      <c r="AX85" s="368" t="n">
        <v>61.5567067523544</v>
      </c>
      <c r="AY85" s="368" t="n">
        <v>61.5567067523544</v>
      </c>
      <c r="AZ85" s="368" t="n">
        <v>61.5567067523544</v>
      </c>
      <c r="BA85" s="368" t="n">
        <v>61.5567067523544</v>
      </c>
      <c r="BB85" s="368" t="n">
        <v>67.246933294498</v>
      </c>
      <c r="BC85" s="368" t="n">
        <v>67.246933294498</v>
      </c>
      <c r="BD85" s="368" t="n">
        <v>67.246933294498</v>
      </c>
      <c r="BE85" s="368" t="n">
        <v>67.246933294498</v>
      </c>
      <c r="BF85" s="368" t="n">
        <v>67.246933294498</v>
      </c>
      <c r="BG85" s="368" t="n">
        <v>67.246933294498</v>
      </c>
      <c r="BH85" s="368" t="n">
        <v>67.246933294498</v>
      </c>
      <c r="BI85" s="368" t="n">
        <v>67.246933294498</v>
      </c>
      <c r="BJ85" s="368" t="n">
        <v>67.246933294498</v>
      </c>
      <c r="BK85" s="368" t="n">
        <v>67.246933294498</v>
      </c>
      <c r="BL85" s="368" t="n">
        <v>67.246933294498</v>
      </c>
      <c r="BM85" s="368" t="n">
        <v>67.246933294498</v>
      </c>
      <c r="BN85" s="368" t="n">
        <v>73.1269218782715</v>
      </c>
      <c r="BO85" s="368" t="n">
        <v>73.1269218782715</v>
      </c>
    </row>
    <row r="86" customFormat="false" ht="12.75" hidden="false" customHeight="false" outlineLevel="0" collapsed="false">
      <c r="C86" s="368" t="n">
        <v>0</v>
      </c>
      <c r="D86" s="368" t="n">
        <v>0</v>
      </c>
      <c r="E86" s="368" t="n">
        <v>0</v>
      </c>
      <c r="F86" s="368" t="n">
        <v>0</v>
      </c>
      <c r="G86" s="368" t="n">
        <v>0</v>
      </c>
      <c r="H86" s="368" t="n">
        <v>0</v>
      </c>
      <c r="I86" s="368" t="n">
        <v>0</v>
      </c>
      <c r="J86" s="368" t="n">
        <v>0</v>
      </c>
      <c r="K86" s="368" t="n">
        <v>0</v>
      </c>
      <c r="L86" s="368" t="n">
        <v>0</v>
      </c>
      <c r="M86" s="368" t="n">
        <v>0</v>
      </c>
      <c r="N86" s="368" t="n">
        <v>0</v>
      </c>
      <c r="O86" s="368" t="n">
        <v>0</v>
      </c>
      <c r="P86" s="368" t="n">
        <v>0</v>
      </c>
      <c r="Q86" s="368" t="n">
        <v>0</v>
      </c>
      <c r="R86" s="368" t="n">
        <v>0</v>
      </c>
      <c r="S86" s="368" t="n">
        <v>0</v>
      </c>
      <c r="T86" s="368" t="n">
        <v>0</v>
      </c>
      <c r="U86" s="368" t="n">
        <v>0</v>
      </c>
      <c r="V86" s="368" t="n">
        <v>0</v>
      </c>
      <c r="W86" s="368" t="n">
        <v>0</v>
      </c>
      <c r="X86" s="368" t="n">
        <v>0</v>
      </c>
      <c r="Y86" s="368" t="n">
        <v>0</v>
      </c>
      <c r="Z86" s="368" t="n">
        <v>0</v>
      </c>
      <c r="AA86" s="368" t="n">
        <v>0</v>
      </c>
      <c r="AB86" s="368" t="n">
        <v>0</v>
      </c>
      <c r="AC86" s="368" t="n">
        <v>0</v>
      </c>
      <c r="AD86" s="368" t="n">
        <v>0</v>
      </c>
      <c r="AE86" s="368" t="n">
        <v>0</v>
      </c>
      <c r="AF86" s="368" t="n">
        <v>0</v>
      </c>
      <c r="AG86" s="368" t="n">
        <v>0</v>
      </c>
      <c r="AH86" s="368" t="n">
        <v>0</v>
      </c>
      <c r="AI86" s="368" t="n">
        <v>0</v>
      </c>
      <c r="AJ86" s="368" t="n">
        <v>0</v>
      </c>
      <c r="AK86" s="368" t="n">
        <v>0</v>
      </c>
      <c r="AL86" s="368" t="n">
        <v>0</v>
      </c>
      <c r="AM86" s="368" t="n">
        <v>0</v>
      </c>
      <c r="AN86" s="368" t="n">
        <v>0</v>
      </c>
      <c r="AO86" s="368" t="n">
        <v>0</v>
      </c>
      <c r="AP86" s="368" t="n">
        <v>0</v>
      </c>
      <c r="AQ86" s="368" t="n">
        <v>0</v>
      </c>
      <c r="AR86" s="368" t="n">
        <v>0</v>
      </c>
      <c r="AS86" s="368" t="n">
        <v>0</v>
      </c>
      <c r="AT86" s="368" t="n">
        <v>0</v>
      </c>
      <c r="AU86" s="368" t="n">
        <v>0</v>
      </c>
      <c r="AV86" s="368" t="n">
        <v>0</v>
      </c>
      <c r="AW86" s="368" t="n">
        <v>0</v>
      </c>
      <c r="AX86" s="368" t="n">
        <v>0</v>
      </c>
      <c r="AY86" s="368" t="n">
        <v>0</v>
      </c>
      <c r="AZ86" s="368" t="n">
        <v>0</v>
      </c>
      <c r="BA86" s="368" t="n">
        <v>0</v>
      </c>
      <c r="BB86" s="368" t="n">
        <v>0</v>
      </c>
      <c r="BC86" s="368" t="n">
        <v>0</v>
      </c>
      <c r="BD86" s="368" t="n">
        <v>0</v>
      </c>
      <c r="BE86" s="368" t="n">
        <v>0</v>
      </c>
      <c r="BF86" s="368" t="n">
        <v>0</v>
      </c>
      <c r="BG86" s="368" t="n">
        <v>0</v>
      </c>
      <c r="BH86" s="368" t="n">
        <v>0</v>
      </c>
      <c r="BI86" s="368" t="n">
        <v>0</v>
      </c>
      <c r="BJ86" s="368" t="n">
        <v>0</v>
      </c>
      <c r="BK86" s="368" t="n">
        <v>0</v>
      </c>
      <c r="BL86" s="368" t="n">
        <v>0</v>
      </c>
      <c r="BM86" s="368" t="n">
        <v>0</v>
      </c>
      <c r="BN86" s="368" t="n">
        <v>0</v>
      </c>
      <c r="BO86" s="368" t="n">
        <v>0</v>
      </c>
    </row>
    <row r="88" customFormat="false" ht="12.75" hidden="false" customHeight="false" outlineLevel="0" collapsed="false">
      <c r="A88" s="370" t="s">
        <v>286</v>
      </c>
      <c r="B88" s="370" t="n">
        <v>0</v>
      </c>
      <c r="C88" s="368" t="n">
        <v>0</v>
      </c>
      <c r="D88" s="368" t="n">
        <v>0</v>
      </c>
      <c r="E88" s="368" t="n">
        <v>0</v>
      </c>
      <c r="F88" s="368" t="n">
        <v>0</v>
      </c>
      <c r="G88" s="368" t="n">
        <v>0</v>
      </c>
      <c r="H88" s="368" t="n">
        <v>0</v>
      </c>
      <c r="I88" s="368" t="n">
        <v>0</v>
      </c>
      <c r="J88" s="368" t="n">
        <v>0</v>
      </c>
      <c r="K88" s="368" t="n">
        <v>0</v>
      </c>
      <c r="L88" s="368" t="n">
        <v>0</v>
      </c>
      <c r="M88" s="368" t="n">
        <v>0</v>
      </c>
      <c r="N88" s="368" t="n">
        <v>0</v>
      </c>
      <c r="O88" s="368" t="n">
        <v>0</v>
      </c>
      <c r="P88" s="368" t="n">
        <v>0</v>
      </c>
      <c r="Q88" s="368" t="n">
        <v>0</v>
      </c>
      <c r="R88" s="368" t="n">
        <v>0</v>
      </c>
      <c r="S88" s="368" t="n">
        <v>-250.64325</v>
      </c>
      <c r="T88" s="368" t="n">
        <v>-273.429</v>
      </c>
      <c r="U88" s="368" t="n">
        <v>-239.250375</v>
      </c>
      <c r="V88" s="368" t="n">
        <v>-262.036125</v>
      </c>
      <c r="W88" s="368" t="n">
        <v>-262.036125</v>
      </c>
      <c r="X88" s="368" t="n">
        <v>-250.64325</v>
      </c>
      <c r="Y88" s="368" t="n">
        <v>-273.429</v>
      </c>
      <c r="Z88" s="368" t="n">
        <v>-239.250375</v>
      </c>
      <c r="AA88" s="368" t="n">
        <v>-250.64325</v>
      </c>
      <c r="AB88" s="368" t="n">
        <v>-250.64325</v>
      </c>
      <c r="AC88" s="368" t="n">
        <v>-273.429</v>
      </c>
      <c r="AD88" s="368" t="n">
        <v>-239.250375</v>
      </c>
      <c r="AE88" s="368" t="n">
        <v>-262.036125</v>
      </c>
      <c r="AF88" s="368" t="n">
        <v>-262.036125</v>
      </c>
      <c r="AG88" s="368" t="n">
        <v>-239.250375</v>
      </c>
      <c r="AH88" s="368" t="n">
        <v>-273.429</v>
      </c>
      <c r="AI88" s="368" t="n">
        <v>-250.64325</v>
      </c>
      <c r="AJ88" s="368" t="n">
        <v>-250.64325</v>
      </c>
      <c r="AK88" s="368" t="n">
        <v>-273.429</v>
      </c>
      <c r="AL88" s="368" t="n">
        <v>-239.250375</v>
      </c>
      <c r="AM88" s="368" t="n">
        <v>-250.64325</v>
      </c>
      <c r="AN88" s="368" t="n">
        <v>-262.036125</v>
      </c>
      <c r="AO88" s="368" t="n">
        <v>-262.036125</v>
      </c>
      <c r="AP88" s="368" t="n">
        <v>-239.250375</v>
      </c>
      <c r="AQ88" s="368" t="n">
        <v>-273.429</v>
      </c>
      <c r="AR88" s="368" t="n">
        <v>-250.64325</v>
      </c>
      <c r="AS88" s="368" t="n">
        <v>-250.64325</v>
      </c>
      <c r="AT88" s="368" t="n">
        <v>-273.429</v>
      </c>
      <c r="AU88" s="368" t="n">
        <v>-239.250375</v>
      </c>
      <c r="AV88" s="368" t="n">
        <v>-262.036125</v>
      </c>
      <c r="AW88" s="368" t="n">
        <v>-262.036125</v>
      </c>
      <c r="AX88" s="368" t="n">
        <v>-227.8575</v>
      </c>
      <c r="AY88" s="368" t="n">
        <v>-262.036125</v>
      </c>
      <c r="AZ88" s="368" t="n">
        <v>-262.036125</v>
      </c>
      <c r="BA88" s="368" t="n">
        <v>-250.64325</v>
      </c>
      <c r="BB88" s="368" t="n">
        <v>-262.036125</v>
      </c>
      <c r="BC88" s="368" t="n">
        <v>-262.036125</v>
      </c>
      <c r="BD88" s="368" t="n">
        <v>-250.64325</v>
      </c>
      <c r="BE88" s="368" t="n">
        <v>-262.036125</v>
      </c>
      <c r="BF88" s="368" t="n">
        <v>-250.64325</v>
      </c>
      <c r="BG88" s="368" t="n">
        <v>-250.64325</v>
      </c>
      <c r="BH88" s="368" t="n">
        <v>-273.429</v>
      </c>
      <c r="BI88" s="368" t="n">
        <v>-250.64325</v>
      </c>
      <c r="BJ88" s="368" t="n">
        <v>-239.250375</v>
      </c>
      <c r="BK88" s="368" t="n">
        <v>-273.429</v>
      </c>
      <c r="BL88" s="368" t="n">
        <v>-250.64325</v>
      </c>
      <c r="BM88" s="368" t="n">
        <v>-250.64325</v>
      </c>
      <c r="BN88" s="368" t="n">
        <v>-262.036125</v>
      </c>
      <c r="BO88" s="368" t="n">
        <v>0</v>
      </c>
      <c r="BP88" s="368" t="n">
        <v>0</v>
      </c>
      <c r="BQ88" s="368" t="n">
        <v>0</v>
      </c>
      <c r="BR88" s="368" t="n">
        <v>0</v>
      </c>
      <c r="BS88" s="368" t="n">
        <v>0</v>
      </c>
      <c r="BT88" s="368" t="n">
        <v>0</v>
      </c>
      <c r="BU88" s="368" t="n">
        <v>0</v>
      </c>
      <c r="BV88" s="368" t="n">
        <v>0</v>
      </c>
      <c r="BW88" s="368" t="n">
        <v>0</v>
      </c>
      <c r="BX88" s="368" t="n">
        <v>0</v>
      </c>
      <c r="BY88" s="368" t="n">
        <v>0</v>
      </c>
      <c r="BZ88" s="368" t="n">
        <v>0</v>
      </c>
      <c r="CA88" s="368" t="n">
        <v>0</v>
      </c>
      <c r="CB88" s="368" t="n">
        <v>0</v>
      </c>
      <c r="CC88" s="368" t="n">
        <v>0</v>
      </c>
      <c r="CD88" s="368" t="n">
        <v>0</v>
      </c>
      <c r="CE88" s="368" t="n">
        <v>0</v>
      </c>
      <c r="CF88" s="368" t="n">
        <v>0</v>
      </c>
      <c r="CG88" s="368" t="n">
        <v>0</v>
      </c>
      <c r="CH88" s="368" t="n">
        <v>0</v>
      </c>
      <c r="CI88" s="368" t="n">
        <v>0</v>
      </c>
      <c r="CJ88" s="368" t="n">
        <v>0</v>
      </c>
      <c r="CK88" s="368" t="n">
        <v>0</v>
      </c>
      <c r="CL88" s="368" t="n">
        <v>0</v>
      </c>
      <c r="CM88" s="368" t="n">
        <v>0</v>
      </c>
      <c r="CN88" s="368" t="n">
        <v>0</v>
      </c>
      <c r="CO88" s="368" t="n">
        <v>0</v>
      </c>
      <c r="CP88" s="368" t="n">
        <v>0</v>
      </c>
      <c r="CQ88" s="368" t="n">
        <v>0</v>
      </c>
      <c r="CR88" s="368" t="n">
        <v>0</v>
      </c>
      <c r="CS88" s="368" t="n">
        <v>0</v>
      </c>
      <c r="CT88" s="368" t="n">
        <v>0</v>
      </c>
      <c r="CU88" s="368" t="n">
        <v>0</v>
      </c>
      <c r="CV88" s="368" t="n">
        <v>0</v>
      </c>
      <c r="CW88" s="368" t="n">
        <v>0</v>
      </c>
      <c r="CX88" s="368" t="n">
        <v>0</v>
      </c>
      <c r="CY88" s="368" t="n">
        <v>0</v>
      </c>
      <c r="CZ88" s="368" t="n">
        <v>0</v>
      </c>
      <c r="DA88" s="368" t="n">
        <v>0</v>
      </c>
      <c r="DB88" s="368" t="n">
        <v>0</v>
      </c>
      <c r="DC88" s="368" t="n">
        <v>0</v>
      </c>
      <c r="DD88" s="368" t="n">
        <v>0</v>
      </c>
      <c r="DE88" s="368" t="n">
        <v>0</v>
      </c>
      <c r="DF88" s="368" t="n">
        <v>0</v>
      </c>
      <c r="DG88" s="368" t="n">
        <v>0</v>
      </c>
      <c r="DH88" s="368" t="n">
        <v>0</v>
      </c>
      <c r="DI88" s="368" t="n">
        <v>0</v>
      </c>
      <c r="DJ88" s="368" t="n">
        <v>0</v>
      </c>
      <c r="DK88" s="368" t="n">
        <v>0</v>
      </c>
      <c r="DL88" s="368" t="n">
        <v>0</v>
      </c>
      <c r="DM88" s="368" t="n">
        <v>0</v>
      </c>
      <c r="DN88" s="368" t="n">
        <v>0</v>
      </c>
      <c r="DO88" s="368" t="n">
        <v>0</v>
      </c>
      <c r="DP88" s="368" t="n">
        <v>0</v>
      </c>
      <c r="DQ88" s="368" t="n">
        <v>0</v>
      </c>
      <c r="DR88" s="368" t="n">
        <v>0</v>
      </c>
      <c r="DS88" s="368" t="n">
        <v>0</v>
      </c>
      <c r="DT88" s="368" t="n">
        <v>0</v>
      </c>
      <c r="DU88" s="368" t="n">
        <v>0</v>
      </c>
      <c r="DV88" s="368" t="n">
        <v>0</v>
      </c>
      <c r="DW88" s="368" t="n">
        <v>0</v>
      </c>
      <c r="DX88" s="368" t="n">
        <v>0</v>
      </c>
      <c r="DY88" s="368" t="n">
        <v>0</v>
      </c>
      <c r="DZ88" s="368" t="n">
        <v>0</v>
      </c>
      <c r="EA88" s="368" t="n">
        <v>0</v>
      </c>
      <c r="EB88" s="368" t="n">
        <v>0</v>
      </c>
      <c r="EC88" s="368" t="n">
        <v>0</v>
      </c>
      <c r="ED88" s="368" t="n">
        <v>0</v>
      </c>
      <c r="EE88" s="368" t="n">
        <v>0</v>
      </c>
      <c r="EF88" s="368" t="n">
        <v>0</v>
      </c>
      <c r="EG88" s="368" t="n">
        <v>0</v>
      </c>
      <c r="EH88" s="368" t="n">
        <v>0</v>
      </c>
      <c r="EI88" s="368" t="n">
        <v>0</v>
      </c>
      <c r="EJ88" s="368" t="n">
        <v>0</v>
      </c>
      <c r="EK88" s="368" t="n">
        <v>0</v>
      </c>
      <c r="EL88" s="368" t="n">
        <v>0</v>
      </c>
      <c r="EM88" s="368" t="n">
        <v>0</v>
      </c>
      <c r="EN88" s="368" t="n">
        <v>0</v>
      </c>
      <c r="EO88" s="368" t="n">
        <v>0</v>
      </c>
      <c r="EP88" s="368" t="n">
        <v>0</v>
      </c>
      <c r="EQ88" s="368" t="n">
        <v>0</v>
      </c>
      <c r="ER88" s="368" t="n">
        <v>0</v>
      </c>
      <c r="ES88" s="368" t="n">
        <v>0</v>
      </c>
      <c r="ET88" s="368" t="n">
        <v>0</v>
      </c>
      <c r="EU88" s="368" t="n">
        <v>0</v>
      </c>
      <c r="EV88" s="368" t="n">
        <v>0</v>
      </c>
      <c r="EW88" s="368" t="n">
        <v>0</v>
      </c>
      <c r="EX88" s="368" t="n">
        <v>0</v>
      </c>
      <c r="EY88" s="368" t="n">
        <v>0</v>
      </c>
      <c r="EZ88" s="368" t="n">
        <v>0</v>
      </c>
      <c r="FA88" s="368" t="n">
        <v>0</v>
      </c>
      <c r="FB88" s="368" t="n">
        <v>0</v>
      </c>
      <c r="FC88" s="368" t="n">
        <v>0</v>
      </c>
      <c r="FD88" s="368" t="n">
        <v>0</v>
      </c>
      <c r="FE88" s="368" t="n">
        <v>0</v>
      </c>
      <c r="FF88" s="368" t="n">
        <v>0</v>
      </c>
      <c r="FG88" s="368" t="n">
        <v>0</v>
      </c>
      <c r="FH88" s="368" t="n">
        <v>0</v>
      </c>
      <c r="FI88" s="368" t="n">
        <v>0</v>
      </c>
      <c r="FJ88" s="368" t="n">
        <v>0</v>
      </c>
      <c r="FK88" s="368" t="n">
        <v>0</v>
      </c>
      <c r="FL88" s="368" t="n">
        <v>0</v>
      </c>
      <c r="FM88" s="368" t="n">
        <v>0</v>
      </c>
      <c r="FN88" s="368" t="n">
        <v>0</v>
      </c>
      <c r="FO88" s="368" t="n">
        <v>0</v>
      </c>
      <c r="FP88" s="368" t="n">
        <v>0</v>
      </c>
      <c r="FQ88" s="368" t="n">
        <v>0</v>
      </c>
      <c r="FR88" s="368" t="n">
        <v>0</v>
      </c>
      <c r="FS88" s="368" t="n">
        <v>0</v>
      </c>
      <c r="FT88" s="368" t="n">
        <v>0</v>
      </c>
      <c r="FU88" s="368" t="n">
        <v>0</v>
      </c>
      <c r="FV88" s="368" t="n">
        <v>0</v>
      </c>
      <c r="FW88" s="368" t="n">
        <v>0</v>
      </c>
      <c r="FX88" s="368" t="n">
        <v>0</v>
      </c>
      <c r="FY88" s="368" t="n">
        <v>0</v>
      </c>
      <c r="FZ88" s="368" t="n">
        <v>0</v>
      </c>
      <c r="GA88" s="368" t="n">
        <v>0</v>
      </c>
      <c r="GB88" s="368" t="n">
        <v>0</v>
      </c>
      <c r="GC88" s="368" t="n">
        <v>0</v>
      </c>
      <c r="GD88" s="368" t="n">
        <v>0</v>
      </c>
      <c r="GE88" s="368" t="n">
        <v>0</v>
      </c>
      <c r="GF88" s="368" t="n">
        <v>0</v>
      </c>
      <c r="GG88" s="368" t="n">
        <v>0</v>
      </c>
      <c r="GH88" s="368" t="n">
        <v>0</v>
      </c>
      <c r="GI88" s="368" t="n">
        <v>0</v>
      </c>
      <c r="GJ88" s="368" t="n">
        <v>0</v>
      </c>
      <c r="GK88" s="368" t="n">
        <v>0</v>
      </c>
      <c r="GL88" s="368" t="n">
        <v>0</v>
      </c>
      <c r="GM88" s="368" t="n">
        <v>0</v>
      </c>
      <c r="GN88" s="368" t="n">
        <v>0</v>
      </c>
      <c r="GO88" s="368" t="n">
        <v>0</v>
      </c>
      <c r="GP88" s="368" t="n">
        <v>0</v>
      </c>
      <c r="GQ88" s="368" t="n">
        <v>0</v>
      </c>
      <c r="GR88" s="368" t="n">
        <v>0</v>
      </c>
      <c r="GS88" s="368" t="n">
        <v>0</v>
      </c>
      <c r="GT88" s="368" t="n">
        <v>0</v>
      </c>
      <c r="GU88" s="368" t="n">
        <v>0</v>
      </c>
      <c r="GV88" s="368" t="n">
        <v>0</v>
      </c>
      <c r="GW88" s="368" t="n">
        <v>0</v>
      </c>
      <c r="GX88" s="368" t="n">
        <v>0</v>
      </c>
      <c r="GY88" s="368" t="n">
        <v>0</v>
      </c>
      <c r="GZ88" s="368" t="n">
        <v>0</v>
      </c>
      <c r="HA88" s="368" t="n">
        <v>0</v>
      </c>
      <c r="HB88" s="368" t="n">
        <v>0</v>
      </c>
      <c r="HC88" s="368" t="n">
        <v>0</v>
      </c>
      <c r="HD88" s="368" t="n">
        <v>0</v>
      </c>
      <c r="HE88" s="368" t="n">
        <v>0</v>
      </c>
      <c r="HF88" s="368" t="n">
        <v>0</v>
      </c>
      <c r="HG88" s="368" t="n">
        <v>0</v>
      </c>
      <c r="HH88" s="368" t="n">
        <v>0</v>
      </c>
      <c r="HI88" s="368" t="n">
        <v>0</v>
      </c>
      <c r="HJ88" s="368" t="n">
        <v>0</v>
      </c>
      <c r="HK88" s="368" t="n">
        <v>0</v>
      </c>
      <c r="HL88" s="368" t="n">
        <v>0</v>
      </c>
      <c r="HM88" s="368" t="n">
        <v>0</v>
      </c>
      <c r="HN88" s="368" t="n">
        <v>0</v>
      </c>
      <c r="HO88" s="368" t="n">
        <v>0</v>
      </c>
      <c r="HP88" s="368" t="n">
        <v>0</v>
      </c>
      <c r="HQ88" s="368" t="n">
        <v>0</v>
      </c>
      <c r="HR88" s="368" t="n">
        <v>0</v>
      </c>
      <c r="HS88" s="368" t="n">
        <v>0</v>
      </c>
      <c r="HT88" s="368" t="n">
        <v>0</v>
      </c>
      <c r="HU88" s="368" t="n">
        <v>0</v>
      </c>
      <c r="HV88" s="368" t="n">
        <v>0</v>
      </c>
      <c r="HW88" s="368" t="n">
        <v>0</v>
      </c>
      <c r="HX88" s="368" t="n">
        <v>0</v>
      </c>
      <c r="HY88" s="368" t="n">
        <v>0</v>
      </c>
      <c r="HZ88" s="368" t="n">
        <v>0</v>
      </c>
      <c r="IA88" s="368" t="n">
        <v>0</v>
      </c>
      <c r="IB88" s="368" t="n">
        <v>0</v>
      </c>
      <c r="IC88" s="368" t="n">
        <v>0</v>
      </c>
      <c r="ID88" s="368" t="n">
        <v>0</v>
      </c>
      <c r="IE88" s="368" t="n">
        <v>0</v>
      </c>
      <c r="IF88" s="368" t="n">
        <v>0</v>
      </c>
      <c r="IG88" s="368" t="n">
        <v>0</v>
      </c>
      <c r="IH88" s="368" t="n">
        <v>0</v>
      </c>
      <c r="II88" s="368" t="n">
        <v>0</v>
      </c>
      <c r="IJ88" s="368" t="n">
        <v>0</v>
      </c>
      <c r="IK88" s="368" t="n">
        <v>0</v>
      </c>
      <c r="IL88" s="368" t="n">
        <v>0</v>
      </c>
      <c r="IM88" s="368" t="n">
        <v>0</v>
      </c>
      <c r="IN88" s="368" t="n">
        <v>0</v>
      </c>
      <c r="IO88" s="368" t="n">
        <v>0</v>
      </c>
      <c r="IP88" s="368" t="n">
        <v>0</v>
      </c>
      <c r="IQ88" s="368" t="n">
        <v>0</v>
      </c>
      <c r="IR88" s="368" t="n">
        <v>0</v>
      </c>
      <c r="IS88" s="368" t="n">
        <v>0</v>
      </c>
      <c r="IT88" s="368" t="n">
        <v>0</v>
      </c>
      <c r="IU88" s="368" t="n">
        <v>0</v>
      </c>
      <c r="IV88" s="368" t="n">
        <v>0</v>
      </c>
    </row>
    <row r="89" customFormat="false" ht="12.75" hidden="false" customHeight="false" outlineLevel="0" collapsed="false">
      <c r="A89" s="370" t="s">
        <v>287</v>
      </c>
      <c r="B89" s="370" t="n">
        <v>0</v>
      </c>
      <c r="C89" s="368" t="n">
        <v>0</v>
      </c>
      <c r="D89" s="368" t="n">
        <v>0</v>
      </c>
      <c r="E89" s="368" t="n">
        <v>0</v>
      </c>
      <c r="F89" s="368" t="n">
        <v>0</v>
      </c>
      <c r="G89" s="368" t="n">
        <v>0</v>
      </c>
      <c r="H89" s="368" t="n">
        <v>0</v>
      </c>
      <c r="I89" s="368" t="n">
        <v>0</v>
      </c>
      <c r="J89" s="368" t="n">
        <v>0</v>
      </c>
      <c r="K89" s="368" t="n">
        <v>0</v>
      </c>
      <c r="L89" s="368" t="n">
        <v>0</v>
      </c>
      <c r="M89" s="368" t="n">
        <v>0</v>
      </c>
      <c r="N89" s="368" t="n">
        <v>0</v>
      </c>
      <c r="O89" s="368" t="n">
        <v>0</v>
      </c>
      <c r="P89" s="368" t="n">
        <v>0</v>
      </c>
      <c r="Q89" s="368" t="n">
        <v>0</v>
      </c>
      <c r="R89" s="368" t="n">
        <v>0</v>
      </c>
      <c r="S89" s="368" t="n">
        <v>-2574.78975</v>
      </c>
      <c r="T89" s="368" t="n">
        <v>-2552.004</v>
      </c>
      <c r="U89" s="368" t="n">
        <v>-2495.039625</v>
      </c>
      <c r="V89" s="368" t="n">
        <v>-2563.396875</v>
      </c>
      <c r="W89" s="368" t="n">
        <v>-2472.253875</v>
      </c>
      <c r="X89" s="368" t="n">
        <v>-2574.78975</v>
      </c>
      <c r="Y89" s="368" t="n">
        <v>-2552.004</v>
      </c>
      <c r="Z89" s="368" t="n">
        <v>-2312.753625</v>
      </c>
      <c r="AA89" s="368" t="n">
        <v>-2574.78975</v>
      </c>
      <c r="AB89" s="368" t="n">
        <v>-2483.64675</v>
      </c>
      <c r="AC89" s="368" t="n">
        <v>-2552.004</v>
      </c>
      <c r="AD89" s="368" t="n">
        <v>-2495.039625</v>
      </c>
      <c r="AE89" s="368" t="n">
        <v>-2563.396875</v>
      </c>
      <c r="AF89" s="368" t="n">
        <v>-2563.396875</v>
      </c>
      <c r="AG89" s="368" t="n">
        <v>-2495.039625</v>
      </c>
      <c r="AH89" s="368" t="n">
        <v>-2552.004</v>
      </c>
      <c r="AI89" s="368" t="n">
        <v>-2483.64675</v>
      </c>
      <c r="AJ89" s="368" t="n">
        <v>-2574.78975</v>
      </c>
      <c r="AK89" s="368" t="n">
        <v>-2552.004</v>
      </c>
      <c r="AL89" s="368" t="n">
        <v>-2312.753625</v>
      </c>
      <c r="AM89" s="368" t="n">
        <v>-2574.78975</v>
      </c>
      <c r="AN89" s="368" t="n">
        <v>-2472.253875</v>
      </c>
      <c r="AO89" s="368" t="n">
        <v>-2563.396875</v>
      </c>
      <c r="AP89" s="368" t="n">
        <v>-2495.039625</v>
      </c>
      <c r="AQ89" s="368" t="n">
        <v>-2552.004</v>
      </c>
      <c r="AR89" s="368" t="n">
        <v>-2574.78975</v>
      </c>
      <c r="AS89" s="368" t="n">
        <v>-2483.64675</v>
      </c>
      <c r="AT89" s="368" t="n">
        <v>-2552.004</v>
      </c>
      <c r="AU89" s="368" t="n">
        <v>-2495.039625</v>
      </c>
      <c r="AV89" s="368" t="n">
        <v>-2563.396875</v>
      </c>
      <c r="AW89" s="368" t="n">
        <v>-2563.396875</v>
      </c>
      <c r="AX89" s="368" t="n">
        <v>-2415.2895</v>
      </c>
      <c r="AY89" s="368" t="n">
        <v>-2563.396875</v>
      </c>
      <c r="AZ89" s="368" t="n">
        <v>-2472.253875</v>
      </c>
      <c r="BA89" s="368" t="n">
        <v>-2574.78975</v>
      </c>
      <c r="BB89" s="368" t="n">
        <v>-2472.253875</v>
      </c>
      <c r="BC89" s="368" t="n">
        <v>-2563.396875</v>
      </c>
      <c r="BD89" s="368" t="n">
        <v>-2574.78975</v>
      </c>
      <c r="BE89" s="368" t="n">
        <v>-2472.253875</v>
      </c>
      <c r="BF89" s="368" t="n">
        <v>-2574.78975</v>
      </c>
      <c r="BG89" s="368" t="n">
        <v>-2483.64675</v>
      </c>
      <c r="BH89" s="368" t="n">
        <v>-2552.004</v>
      </c>
      <c r="BI89" s="368" t="n">
        <v>-2574.78975</v>
      </c>
      <c r="BJ89" s="368" t="n">
        <v>-2312.753625</v>
      </c>
      <c r="BK89" s="368" t="n">
        <v>-2552.004</v>
      </c>
      <c r="BL89" s="368" t="n">
        <v>-2483.64675</v>
      </c>
      <c r="BM89" s="368" t="n">
        <v>-2574.78975</v>
      </c>
      <c r="BN89" s="368" t="n">
        <v>-2563.396875</v>
      </c>
      <c r="BO89" s="368" t="n">
        <v>0</v>
      </c>
      <c r="BP89" s="368" t="n">
        <v>0</v>
      </c>
      <c r="BQ89" s="368" t="n">
        <v>0</v>
      </c>
      <c r="BR89" s="368" t="n">
        <v>0</v>
      </c>
      <c r="BS89" s="368" t="n">
        <v>0</v>
      </c>
      <c r="BT89" s="368" t="n">
        <v>0</v>
      </c>
      <c r="BU89" s="368" t="n">
        <v>0</v>
      </c>
      <c r="BV89" s="368" t="n">
        <v>0</v>
      </c>
      <c r="BW89" s="368" t="n">
        <v>0</v>
      </c>
      <c r="BX89" s="368" t="n">
        <v>0</v>
      </c>
      <c r="BY89" s="368" t="n">
        <v>0</v>
      </c>
      <c r="BZ89" s="368" t="n">
        <v>0</v>
      </c>
      <c r="CA89" s="368" t="n">
        <v>0</v>
      </c>
      <c r="CB89" s="368" t="n">
        <v>0</v>
      </c>
      <c r="CC89" s="368" t="n">
        <v>0</v>
      </c>
      <c r="CD89" s="368" t="n">
        <v>0</v>
      </c>
      <c r="CE89" s="368" t="n">
        <v>0</v>
      </c>
      <c r="CF89" s="368" t="n">
        <v>0</v>
      </c>
      <c r="CG89" s="368" t="n">
        <v>0</v>
      </c>
      <c r="CH89" s="368" t="n">
        <v>0</v>
      </c>
      <c r="CI89" s="368" t="n">
        <v>0</v>
      </c>
      <c r="CJ89" s="368" t="n">
        <v>0</v>
      </c>
      <c r="CK89" s="368" t="n">
        <v>0</v>
      </c>
      <c r="CL89" s="368" t="n">
        <v>0</v>
      </c>
      <c r="CM89" s="368" t="n">
        <v>0</v>
      </c>
      <c r="CN89" s="368" t="n">
        <v>0</v>
      </c>
      <c r="CO89" s="368" t="n">
        <v>0</v>
      </c>
      <c r="CP89" s="368" t="n">
        <v>0</v>
      </c>
      <c r="CQ89" s="368" t="n">
        <v>0</v>
      </c>
      <c r="CR89" s="368" t="n">
        <v>0</v>
      </c>
      <c r="CS89" s="368" t="n">
        <v>0</v>
      </c>
      <c r="CT89" s="368" t="n">
        <v>0</v>
      </c>
      <c r="CU89" s="368" t="n">
        <v>0</v>
      </c>
      <c r="CV89" s="368" t="n">
        <v>0</v>
      </c>
      <c r="CW89" s="368" t="n">
        <v>0</v>
      </c>
      <c r="CX89" s="368" t="n">
        <v>0</v>
      </c>
      <c r="CY89" s="368" t="n">
        <v>0</v>
      </c>
      <c r="CZ89" s="368" t="n">
        <v>0</v>
      </c>
      <c r="DA89" s="368" t="n">
        <v>0</v>
      </c>
      <c r="DB89" s="368" t="n">
        <v>0</v>
      </c>
      <c r="DC89" s="368" t="n">
        <v>0</v>
      </c>
      <c r="DD89" s="368" t="n">
        <v>0</v>
      </c>
      <c r="DE89" s="368" t="n">
        <v>0</v>
      </c>
      <c r="DF89" s="368" t="n">
        <v>0</v>
      </c>
      <c r="DG89" s="368" t="n">
        <v>0</v>
      </c>
      <c r="DH89" s="368" t="n">
        <v>0</v>
      </c>
      <c r="DI89" s="368" t="n">
        <v>0</v>
      </c>
      <c r="DJ89" s="368" t="n">
        <v>0</v>
      </c>
      <c r="DK89" s="368" t="n">
        <v>0</v>
      </c>
      <c r="DL89" s="368" t="n">
        <v>0</v>
      </c>
      <c r="DM89" s="368" t="n">
        <v>0</v>
      </c>
      <c r="DN89" s="368" t="n">
        <v>0</v>
      </c>
      <c r="DO89" s="368" t="n">
        <v>0</v>
      </c>
      <c r="DP89" s="368" t="n">
        <v>0</v>
      </c>
      <c r="DQ89" s="368" t="n">
        <v>0</v>
      </c>
      <c r="DR89" s="368" t="n">
        <v>0</v>
      </c>
      <c r="DS89" s="368" t="n">
        <v>0</v>
      </c>
      <c r="DT89" s="368" t="n">
        <v>0</v>
      </c>
      <c r="DU89" s="368" t="n">
        <v>0</v>
      </c>
      <c r="DV89" s="368" t="n">
        <v>0</v>
      </c>
      <c r="DW89" s="368" t="n">
        <v>0</v>
      </c>
      <c r="DX89" s="368" t="n">
        <v>0</v>
      </c>
      <c r="DY89" s="368" t="n">
        <v>0</v>
      </c>
      <c r="DZ89" s="368" t="n">
        <v>0</v>
      </c>
      <c r="EA89" s="368" t="n">
        <v>0</v>
      </c>
      <c r="EB89" s="368" t="n">
        <v>0</v>
      </c>
      <c r="EC89" s="368" t="n">
        <v>0</v>
      </c>
      <c r="ED89" s="368" t="n">
        <v>0</v>
      </c>
      <c r="EE89" s="368" t="n">
        <v>0</v>
      </c>
      <c r="EF89" s="368" t="n">
        <v>0</v>
      </c>
      <c r="EG89" s="368" t="n">
        <v>0</v>
      </c>
      <c r="EH89" s="368" t="n">
        <v>0</v>
      </c>
      <c r="EI89" s="368" t="n">
        <v>0</v>
      </c>
      <c r="EJ89" s="368" t="n">
        <v>0</v>
      </c>
      <c r="EK89" s="368" t="n">
        <v>0</v>
      </c>
      <c r="EL89" s="368" t="n">
        <v>0</v>
      </c>
      <c r="EM89" s="368" t="n">
        <v>0</v>
      </c>
      <c r="EN89" s="368" t="n">
        <v>0</v>
      </c>
      <c r="EO89" s="368" t="n">
        <v>0</v>
      </c>
      <c r="EP89" s="368" t="n">
        <v>0</v>
      </c>
      <c r="EQ89" s="368" t="n">
        <v>0</v>
      </c>
      <c r="ER89" s="368" t="n">
        <v>0</v>
      </c>
      <c r="ES89" s="368" t="n">
        <v>0</v>
      </c>
      <c r="ET89" s="368" t="n">
        <v>0</v>
      </c>
      <c r="EU89" s="368" t="n">
        <v>0</v>
      </c>
      <c r="EV89" s="368" t="n">
        <v>0</v>
      </c>
      <c r="EW89" s="368" t="n">
        <v>0</v>
      </c>
      <c r="EX89" s="368" t="n">
        <v>0</v>
      </c>
      <c r="EY89" s="368" t="n">
        <v>0</v>
      </c>
      <c r="EZ89" s="368" t="n">
        <v>0</v>
      </c>
      <c r="FA89" s="368" t="n">
        <v>0</v>
      </c>
      <c r="FB89" s="368" t="n">
        <v>0</v>
      </c>
      <c r="FC89" s="368" t="n">
        <v>0</v>
      </c>
      <c r="FD89" s="368" t="n">
        <v>0</v>
      </c>
      <c r="FE89" s="368" t="n">
        <v>0</v>
      </c>
      <c r="FF89" s="368" t="n">
        <v>0</v>
      </c>
      <c r="FG89" s="368" t="n">
        <v>0</v>
      </c>
      <c r="FH89" s="368" t="n">
        <v>0</v>
      </c>
      <c r="FI89" s="368" t="n">
        <v>0</v>
      </c>
      <c r="FJ89" s="368" t="n">
        <v>0</v>
      </c>
      <c r="FK89" s="368" t="n">
        <v>0</v>
      </c>
      <c r="FL89" s="368" t="n">
        <v>0</v>
      </c>
      <c r="FM89" s="368" t="n">
        <v>0</v>
      </c>
      <c r="FN89" s="368" t="n">
        <v>0</v>
      </c>
      <c r="FO89" s="368" t="n">
        <v>0</v>
      </c>
      <c r="FP89" s="368" t="n">
        <v>0</v>
      </c>
      <c r="FQ89" s="368" t="n">
        <v>0</v>
      </c>
      <c r="FR89" s="368" t="n">
        <v>0</v>
      </c>
      <c r="FS89" s="368" t="n">
        <v>0</v>
      </c>
      <c r="FT89" s="368" t="n">
        <v>0</v>
      </c>
      <c r="FU89" s="368" t="n">
        <v>0</v>
      </c>
      <c r="FV89" s="368" t="n">
        <v>0</v>
      </c>
      <c r="FW89" s="368" t="n">
        <v>0</v>
      </c>
      <c r="FX89" s="368" t="n">
        <v>0</v>
      </c>
      <c r="FY89" s="368" t="n">
        <v>0</v>
      </c>
      <c r="FZ89" s="368" t="n">
        <v>0</v>
      </c>
      <c r="GA89" s="368" t="n">
        <v>0</v>
      </c>
      <c r="GB89" s="368" t="n">
        <v>0</v>
      </c>
      <c r="GC89" s="368" t="n">
        <v>0</v>
      </c>
      <c r="GD89" s="368" t="n">
        <v>0</v>
      </c>
      <c r="GE89" s="368" t="n">
        <v>0</v>
      </c>
      <c r="GF89" s="368" t="n">
        <v>0</v>
      </c>
      <c r="GG89" s="368" t="n">
        <v>0</v>
      </c>
      <c r="GH89" s="368" t="n">
        <v>0</v>
      </c>
      <c r="GI89" s="368" t="n">
        <v>0</v>
      </c>
      <c r="GJ89" s="368" t="n">
        <v>0</v>
      </c>
      <c r="GK89" s="368" t="n">
        <v>0</v>
      </c>
      <c r="GL89" s="368" t="n">
        <v>0</v>
      </c>
      <c r="GM89" s="368" t="n">
        <v>0</v>
      </c>
      <c r="GN89" s="368" t="n">
        <v>0</v>
      </c>
      <c r="GO89" s="368" t="n">
        <v>0</v>
      </c>
      <c r="GP89" s="368" t="n">
        <v>0</v>
      </c>
      <c r="GQ89" s="368" t="n">
        <v>0</v>
      </c>
      <c r="GR89" s="368" t="n">
        <v>0</v>
      </c>
      <c r="GS89" s="368" t="n">
        <v>0</v>
      </c>
      <c r="GT89" s="368" t="n">
        <v>0</v>
      </c>
      <c r="GU89" s="368" t="n">
        <v>0</v>
      </c>
      <c r="GV89" s="368" t="n">
        <v>0</v>
      </c>
      <c r="GW89" s="368" t="n">
        <v>0</v>
      </c>
      <c r="GX89" s="368" t="n">
        <v>0</v>
      </c>
      <c r="GY89" s="368" t="n">
        <v>0</v>
      </c>
      <c r="GZ89" s="368" t="n">
        <v>0</v>
      </c>
      <c r="HA89" s="368" t="n">
        <v>0</v>
      </c>
      <c r="HB89" s="368" t="n">
        <v>0</v>
      </c>
      <c r="HC89" s="368" t="n">
        <v>0</v>
      </c>
      <c r="HD89" s="368" t="n">
        <v>0</v>
      </c>
      <c r="HE89" s="368" t="n">
        <v>0</v>
      </c>
      <c r="HF89" s="368" t="n">
        <v>0</v>
      </c>
      <c r="HG89" s="368" t="n">
        <v>0</v>
      </c>
      <c r="HH89" s="368" t="n">
        <v>0</v>
      </c>
      <c r="HI89" s="368" t="n">
        <v>0</v>
      </c>
      <c r="HJ89" s="368" t="n">
        <v>0</v>
      </c>
      <c r="HK89" s="368" t="n">
        <v>0</v>
      </c>
      <c r="HL89" s="368" t="n">
        <v>0</v>
      </c>
      <c r="HM89" s="368" t="n">
        <v>0</v>
      </c>
      <c r="HN89" s="368" t="n">
        <v>0</v>
      </c>
      <c r="HO89" s="368" t="n">
        <v>0</v>
      </c>
      <c r="HP89" s="368" t="n">
        <v>0</v>
      </c>
      <c r="HQ89" s="368" t="n">
        <v>0</v>
      </c>
      <c r="HR89" s="368" t="n">
        <v>0</v>
      </c>
      <c r="HS89" s="368" t="n">
        <v>0</v>
      </c>
      <c r="HT89" s="368" t="n">
        <v>0</v>
      </c>
      <c r="HU89" s="368" t="n">
        <v>0</v>
      </c>
      <c r="HV89" s="368" t="n">
        <v>0</v>
      </c>
      <c r="HW89" s="368" t="n">
        <v>0</v>
      </c>
      <c r="HX89" s="368" t="n">
        <v>0</v>
      </c>
      <c r="HY89" s="368" t="n">
        <v>0</v>
      </c>
      <c r="HZ89" s="368" t="n">
        <v>0</v>
      </c>
      <c r="IA89" s="368" t="n">
        <v>0</v>
      </c>
      <c r="IB89" s="368" t="n">
        <v>0</v>
      </c>
      <c r="IC89" s="368" t="n">
        <v>0</v>
      </c>
      <c r="ID89" s="368" t="n">
        <v>0</v>
      </c>
      <c r="IE89" s="368" t="n">
        <v>0</v>
      </c>
      <c r="IF89" s="368" t="n">
        <v>0</v>
      </c>
      <c r="IG89" s="368" t="n">
        <v>0</v>
      </c>
      <c r="IH89" s="368" t="n">
        <v>0</v>
      </c>
      <c r="II89" s="368" t="n">
        <v>0</v>
      </c>
      <c r="IJ89" s="368" t="n">
        <v>0</v>
      </c>
      <c r="IK89" s="368" t="n">
        <v>0</v>
      </c>
      <c r="IL89" s="368" t="n">
        <v>0</v>
      </c>
      <c r="IM89" s="368" t="n">
        <v>0</v>
      </c>
      <c r="IN89" s="368" t="n">
        <v>0</v>
      </c>
      <c r="IO89" s="368" t="n">
        <v>0</v>
      </c>
      <c r="IP89" s="368" t="n">
        <v>0</v>
      </c>
      <c r="IQ89" s="368" t="n">
        <v>0</v>
      </c>
      <c r="IR89" s="368" t="n">
        <v>0</v>
      </c>
      <c r="IS89" s="368" t="n">
        <v>0</v>
      </c>
      <c r="IT89" s="368" t="n">
        <v>0</v>
      </c>
      <c r="IU89" s="368" t="n">
        <v>0</v>
      </c>
      <c r="IV89" s="368" t="n">
        <v>0</v>
      </c>
    </row>
    <row r="90" customFormat="false" ht="12.75" hidden="false" customHeight="false" outlineLevel="0" collapsed="false">
      <c r="A90" s="370" t="s">
        <v>288</v>
      </c>
      <c r="B90" s="370" t="n">
        <v>0</v>
      </c>
      <c r="C90" s="368" t="n">
        <v>0</v>
      </c>
      <c r="D90" s="368" t="n">
        <v>0</v>
      </c>
      <c r="E90" s="368" t="n">
        <v>0</v>
      </c>
      <c r="F90" s="368" t="n">
        <v>0</v>
      </c>
      <c r="G90" s="368" t="n">
        <v>0</v>
      </c>
      <c r="H90" s="368" t="n">
        <v>0</v>
      </c>
      <c r="I90" s="368" t="n">
        <v>0</v>
      </c>
      <c r="J90" s="368" t="n">
        <v>0</v>
      </c>
      <c r="K90" s="368" t="n">
        <v>0</v>
      </c>
      <c r="L90" s="368" t="n">
        <v>0</v>
      </c>
      <c r="M90" s="368" t="n">
        <v>0</v>
      </c>
      <c r="N90" s="368" t="n">
        <v>0</v>
      </c>
      <c r="O90" s="368" t="n">
        <v>0</v>
      </c>
      <c r="P90" s="368" t="n">
        <v>0</v>
      </c>
      <c r="Q90" s="368" t="n">
        <v>0</v>
      </c>
      <c r="R90" s="368" t="n">
        <v>0</v>
      </c>
      <c r="S90" s="368" t="n">
        <v>-13.19175</v>
      </c>
      <c r="T90" s="368" t="n">
        <v>-14.391</v>
      </c>
      <c r="U90" s="368" t="n">
        <v>-12.592125</v>
      </c>
      <c r="V90" s="368" t="n">
        <v>-13.791375</v>
      </c>
      <c r="W90" s="368" t="n">
        <v>-13.791375</v>
      </c>
      <c r="X90" s="368" t="n">
        <v>-13.19175</v>
      </c>
      <c r="Y90" s="368" t="n">
        <v>-14.391</v>
      </c>
      <c r="Z90" s="368" t="n">
        <v>-12.592125</v>
      </c>
      <c r="AA90" s="368" t="n">
        <v>-13.19175</v>
      </c>
      <c r="AB90" s="368" t="n">
        <v>-13.19175</v>
      </c>
      <c r="AC90" s="368" t="n">
        <v>-14.391</v>
      </c>
      <c r="AD90" s="368" t="n">
        <v>-12.592125</v>
      </c>
      <c r="AE90" s="368" t="n">
        <v>-13.791375</v>
      </c>
      <c r="AF90" s="368" t="n">
        <v>-13.791375</v>
      </c>
      <c r="AG90" s="368" t="n">
        <v>-12.592125</v>
      </c>
      <c r="AH90" s="368" t="n">
        <v>-14.391</v>
      </c>
      <c r="AI90" s="368" t="n">
        <v>-13.19175</v>
      </c>
      <c r="AJ90" s="368" t="n">
        <v>-13.19175</v>
      </c>
      <c r="AK90" s="368" t="n">
        <v>-14.391</v>
      </c>
      <c r="AL90" s="368" t="n">
        <v>-12.592125</v>
      </c>
      <c r="AM90" s="368" t="n">
        <v>-13.19175</v>
      </c>
      <c r="AN90" s="368" t="n">
        <v>-13.791375</v>
      </c>
      <c r="AO90" s="368" t="n">
        <v>-13.791375</v>
      </c>
      <c r="AP90" s="368" t="n">
        <v>-12.592125</v>
      </c>
      <c r="AQ90" s="368" t="n">
        <v>-14.391</v>
      </c>
      <c r="AR90" s="368" t="n">
        <v>-13.19175</v>
      </c>
      <c r="AS90" s="368" t="n">
        <v>-13.19175</v>
      </c>
      <c r="AT90" s="368" t="n">
        <v>-14.391</v>
      </c>
      <c r="AU90" s="368" t="n">
        <v>-12.592125</v>
      </c>
      <c r="AV90" s="368" t="n">
        <v>-13.791375</v>
      </c>
      <c r="AW90" s="368" t="n">
        <v>-13.791375</v>
      </c>
      <c r="AX90" s="368" t="n">
        <v>-11.9925</v>
      </c>
      <c r="AY90" s="368" t="n">
        <v>-13.791375</v>
      </c>
      <c r="AZ90" s="368" t="n">
        <v>-13.791375</v>
      </c>
      <c r="BA90" s="368" t="n">
        <v>-13.19175</v>
      </c>
      <c r="BB90" s="368" t="n">
        <v>-13.791375</v>
      </c>
      <c r="BC90" s="368" t="n">
        <v>-13.791375</v>
      </c>
      <c r="BD90" s="368" t="n">
        <v>-13.19175</v>
      </c>
      <c r="BE90" s="368" t="n">
        <v>-13.791375</v>
      </c>
      <c r="BF90" s="368" t="n">
        <v>-13.19175</v>
      </c>
      <c r="BG90" s="368" t="n">
        <v>-13.19175</v>
      </c>
      <c r="BH90" s="368" t="n">
        <v>-14.391</v>
      </c>
      <c r="BI90" s="368" t="n">
        <v>-13.19175</v>
      </c>
      <c r="BJ90" s="368" t="n">
        <v>-12.592125</v>
      </c>
      <c r="BK90" s="368" t="n">
        <v>-14.391</v>
      </c>
      <c r="BL90" s="368" t="n">
        <v>-13.19175</v>
      </c>
      <c r="BM90" s="368" t="n">
        <v>-13.19175</v>
      </c>
      <c r="BN90" s="368" t="n">
        <v>-13.791375</v>
      </c>
      <c r="BO90" s="368" t="n">
        <v>0</v>
      </c>
      <c r="BP90" s="368" t="n">
        <v>0</v>
      </c>
      <c r="BQ90" s="368" t="n">
        <v>0</v>
      </c>
      <c r="BR90" s="368" t="n">
        <v>0</v>
      </c>
      <c r="BS90" s="368" t="n">
        <v>0</v>
      </c>
      <c r="BT90" s="368" t="n">
        <v>0</v>
      </c>
      <c r="BU90" s="368" t="n">
        <v>0</v>
      </c>
      <c r="BV90" s="368" t="n">
        <v>0</v>
      </c>
      <c r="BW90" s="368" t="n">
        <v>0</v>
      </c>
      <c r="BX90" s="368" t="n">
        <v>0</v>
      </c>
      <c r="BY90" s="368" t="n">
        <v>0</v>
      </c>
      <c r="BZ90" s="368" t="n">
        <v>0</v>
      </c>
      <c r="CA90" s="368" t="n">
        <v>0</v>
      </c>
      <c r="CB90" s="368" t="n">
        <v>0</v>
      </c>
      <c r="CC90" s="368" t="n">
        <v>0</v>
      </c>
      <c r="CD90" s="368" t="n">
        <v>0</v>
      </c>
      <c r="CE90" s="368" t="n">
        <v>0</v>
      </c>
      <c r="CF90" s="368" t="n">
        <v>0</v>
      </c>
      <c r="CG90" s="368" t="n">
        <v>0</v>
      </c>
      <c r="CH90" s="368" t="n">
        <v>0</v>
      </c>
      <c r="CI90" s="368" t="n">
        <v>0</v>
      </c>
      <c r="CJ90" s="368" t="n">
        <v>0</v>
      </c>
      <c r="CK90" s="368" t="n">
        <v>0</v>
      </c>
      <c r="CL90" s="368" t="n">
        <v>0</v>
      </c>
      <c r="CM90" s="368" t="n">
        <v>0</v>
      </c>
      <c r="CN90" s="368" t="n">
        <v>0</v>
      </c>
      <c r="CO90" s="368" t="n">
        <v>0</v>
      </c>
      <c r="CP90" s="368" t="n">
        <v>0</v>
      </c>
      <c r="CQ90" s="368" t="n">
        <v>0</v>
      </c>
      <c r="CR90" s="368" t="n">
        <v>0</v>
      </c>
      <c r="CS90" s="368" t="n">
        <v>0</v>
      </c>
      <c r="CT90" s="368" t="n">
        <v>0</v>
      </c>
      <c r="CU90" s="368" t="n">
        <v>0</v>
      </c>
      <c r="CV90" s="368" t="n">
        <v>0</v>
      </c>
      <c r="CW90" s="368" t="n">
        <v>0</v>
      </c>
      <c r="CX90" s="368" t="n">
        <v>0</v>
      </c>
      <c r="CY90" s="368" t="n">
        <v>0</v>
      </c>
      <c r="CZ90" s="368" t="n">
        <v>0</v>
      </c>
      <c r="DA90" s="368" t="n">
        <v>0</v>
      </c>
      <c r="DB90" s="368" t="n">
        <v>0</v>
      </c>
      <c r="DC90" s="368" t="n">
        <v>0</v>
      </c>
      <c r="DD90" s="368" t="n">
        <v>0</v>
      </c>
      <c r="DE90" s="368" t="n">
        <v>0</v>
      </c>
      <c r="DF90" s="368" t="n">
        <v>0</v>
      </c>
      <c r="DG90" s="368" t="n">
        <v>0</v>
      </c>
      <c r="DH90" s="368" t="n">
        <v>0</v>
      </c>
      <c r="DI90" s="368" t="n">
        <v>0</v>
      </c>
      <c r="DJ90" s="368" t="n">
        <v>0</v>
      </c>
      <c r="DK90" s="368" t="n">
        <v>0</v>
      </c>
      <c r="DL90" s="368" t="n">
        <v>0</v>
      </c>
      <c r="DM90" s="368" t="n">
        <v>0</v>
      </c>
      <c r="DN90" s="368" t="n">
        <v>0</v>
      </c>
      <c r="DO90" s="368" t="n">
        <v>0</v>
      </c>
      <c r="DP90" s="368" t="n">
        <v>0</v>
      </c>
      <c r="DQ90" s="368" t="n">
        <v>0</v>
      </c>
      <c r="DR90" s="368" t="n">
        <v>0</v>
      </c>
      <c r="DS90" s="368" t="n">
        <v>0</v>
      </c>
      <c r="DT90" s="368" t="n">
        <v>0</v>
      </c>
      <c r="DU90" s="368" t="n">
        <v>0</v>
      </c>
      <c r="DV90" s="368" t="n">
        <v>0</v>
      </c>
      <c r="DW90" s="368" t="n">
        <v>0</v>
      </c>
      <c r="DX90" s="368" t="n">
        <v>0</v>
      </c>
      <c r="DY90" s="368" t="n">
        <v>0</v>
      </c>
      <c r="DZ90" s="368" t="n">
        <v>0</v>
      </c>
      <c r="EA90" s="368" t="n">
        <v>0</v>
      </c>
      <c r="EB90" s="368" t="n">
        <v>0</v>
      </c>
      <c r="EC90" s="368" t="n">
        <v>0</v>
      </c>
      <c r="ED90" s="368" t="n">
        <v>0</v>
      </c>
      <c r="EE90" s="368" t="n">
        <v>0</v>
      </c>
      <c r="EF90" s="368" t="n">
        <v>0</v>
      </c>
      <c r="EG90" s="368" t="n">
        <v>0</v>
      </c>
      <c r="EH90" s="368" t="n">
        <v>0</v>
      </c>
      <c r="EI90" s="368" t="n">
        <v>0</v>
      </c>
      <c r="EJ90" s="368" t="n">
        <v>0</v>
      </c>
      <c r="EK90" s="368" t="n">
        <v>0</v>
      </c>
      <c r="EL90" s="368" t="n">
        <v>0</v>
      </c>
      <c r="EM90" s="368" t="n">
        <v>0</v>
      </c>
      <c r="EN90" s="368" t="n">
        <v>0</v>
      </c>
      <c r="EO90" s="368" t="n">
        <v>0</v>
      </c>
      <c r="EP90" s="368" t="n">
        <v>0</v>
      </c>
      <c r="EQ90" s="368" t="n">
        <v>0</v>
      </c>
      <c r="ER90" s="368" t="n">
        <v>0</v>
      </c>
      <c r="ES90" s="368" t="n">
        <v>0</v>
      </c>
      <c r="ET90" s="368" t="n">
        <v>0</v>
      </c>
      <c r="EU90" s="368" t="n">
        <v>0</v>
      </c>
      <c r="EV90" s="368" t="n">
        <v>0</v>
      </c>
      <c r="EW90" s="368" t="n">
        <v>0</v>
      </c>
      <c r="EX90" s="368" t="n">
        <v>0</v>
      </c>
      <c r="EY90" s="368" t="n">
        <v>0</v>
      </c>
      <c r="EZ90" s="368" t="n">
        <v>0</v>
      </c>
      <c r="FA90" s="368" t="n">
        <v>0</v>
      </c>
      <c r="FB90" s="368" t="n">
        <v>0</v>
      </c>
      <c r="FC90" s="368" t="n">
        <v>0</v>
      </c>
      <c r="FD90" s="368" t="n">
        <v>0</v>
      </c>
      <c r="FE90" s="368" t="n">
        <v>0</v>
      </c>
      <c r="FF90" s="368" t="n">
        <v>0</v>
      </c>
      <c r="FG90" s="368" t="n">
        <v>0</v>
      </c>
      <c r="FH90" s="368" t="n">
        <v>0</v>
      </c>
      <c r="FI90" s="368" t="n">
        <v>0</v>
      </c>
      <c r="FJ90" s="368" t="n">
        <v>0</v>
      </c>
      <c r="FK90" s="368" t="n">
        <v>0</v>
      </c>
      <c r="FL90" s="368" t="n">
        <v>0</v>
      </c>
      <c r="FM90" s="368" t="n">
        <v>0</v>
      </c>
      <c r="FN90" s="368" t="n">
        <v>0</v>
      </c>
      <c r="FO90" s="368" t="n">
        <v>0</v>
      </c>
      <c r="FP90" s="368" t="n">
        <v>0</v>
      </c>
      <c r="FQ90" s="368" t="n">
        <v>0</v>
      </c>
      <c r="FR90" s="368" t="n">
        <v>0</v>
      </c>
      <c r="FS90" s="368" t="n">
        <v>0</v>
      </c>
      <c r="FT90" s="368" t="n">
        <v>0</v>
      </c>
      <c r="FU90" s="368" t="n">
        <v>0</v>
      </c>
      <c r="FV90" s="368" t="n">
        <v>0</v>
      </c>
      <c r="FW90" s="368" t="n">
        <v>0</v>
      </c>
      <c r="FX90" s="368" t="n">
        <v>0</v>
      </c>
      <c r="FY90" s="368" t="n">
        <v>0</v>
      </c>
      <c r="FZ90" s="368" t="n">
        <v>0</v>
      </c>
      <c r="GA90" s="368" t="n">
        <v>0</v>
      </c>
      <c r="GB90" s="368" t="n">
        <v>0</v>
      </c>
      <c r="GC90" s="368" t="n">
        <v>0</v>
      </c>
      <c r="GD90" s="368" t="n">
        <v>0</v>
      </c>
      <c r="GE90" s="368" t="n">
        <v>0</v>
      </c>
      <c r="GF90" s="368" t="n">
        <v>0</v>
      </c>
      <c r="GG90" s="368" t="n">
        <v>0</v>
      </c>
      <c r="GH90" s="368" t="n">
        <v>0</v>
      </c>
      <c r="GI90" s="368" t="n">
        <v>0</v>
      </c>
      <c r="GJ90" s="368" t="n">
        <v>0</v>
      </c>
      <c r="GK90" s="368" t="n">
        <v>0</v>
      </c>
      <c r="GL90" s="368" t="n">
        <v>0</v>
      </c>
      <c r="GM90" s="368" t="n">
        <v>0</v>
      </c>
      <c r="GN90" s="368" t="n">
        <v>0</v>
      </c>
      <c r="GO90" s="368" t="n">
        <v>0</v>
      </c>
      <c r="GP90" s="368" t="n">
        <v>0</v>
      </c>
      <c r="GQ90" s="368" t="n">
        <v>0</v>
      </c>
      <c r="GR90" s="368" t="n">
        <v>0</v>
      </c>
      <c r="GS90" s="368" t="n">
        <v>0</v>
      </c>
      <c r="GT90" s="368" t="n">
        <v>0</v>
      </c>
      <c r="GU90" s="368" t="n">
        <v>0</v>
      </c>
      <c r="GV90" s="368" t="n">
        <v>0</v>
      </c>
      <c r="GW90" s="368" t="n">
        <v>0</v>
      </c>
      <c r="GX90" s="368" t="n">
        <v>0</v>
      </c>
      <c r="GY90" s="368" t="n">
        <v>0</v>
      </c>
      <c r="GZ90" s="368" t="n">
        <v>0</v>
      </c>
      <c r="HA90" s="368" t="n">
        <v>0</v>
      </c>
      <c r="HB90" s="368" t="n">
        <v>0</v>
      </c>
      <c r="HC90" s="368" t="n">
        <v>0</v>
      </c>
      <c r="HD90" s="368" t="n">
        <v>0</v>
      </c>
      <c r="HE90" s="368" t="n">
        <v>0</v>
      </c>
      <c r="HF90" s="368" t="n">
        <v>0</v>
      </c>
      <c r="HG90" s="368" t="n">
        <v>0</v>
      </c>
      <c r="HH90" s="368" t="n">
        <v>0</v>
      </c>
      <c r="HI90" s="368" t="n">
        <v>0</v>
      </c>
      <c r="HJ90" s="368" t="n">
        <v>0</v>
      </c>
      <c r="HK90" s="368" t="n">
        <v>0</v>
      </c>
      <c r="HL90" s="368" t="n">
        <v>0</v>
      </c>
      <c r="HM90" s="368" t="n">
        <v>0</v>
      </c>
      <c r="HN90" s="368" t="n">
        <v>0</v>
      </c>
      <c r="HO90" s="368" t="n">
        <v>0</v>
      </c>
      <c r="HP90" s="368" t="n">
        <v>0</v>
      </c>
      <c r="HQ90" s="368" t="n">
        <v>0</v>
      </c>
      <c r="HR90" s="368" t="n">
        <v>0</v>
      </c>
      <c r="HS90" s="368" t="n">
        <v>0</v>
      </c>
      <c r="HT90" s="368" t="n">
        <v>0</v>
      </c>
      <c r="HU90" s="368" t="n">
        <v>0</v>
      </c>
      <c r="HV90" s="368" t="n">
        <v>0</v>
      </c>
      <c r="HW90" s="368" t="n">
        <v>0</v>
      </c>
      <c r="HX90" s="368" t="n">
        <v>0</v>
      </c>
      <c r="HY90" s="368" t="n">
        <v>0</v>
      </c>
      <c r="HZ90" s="368" t="n">
        <v>0</v>
      </c>
      <c r="IA90" s="368" t="n">
        <v>0</v>
      </c>
      <c r="IB90" s="368" t="n">
        <v>0</v>
      </c>
      <c r="IC90" s="368" t="n">
        <v>0</v>
      </c>
      <c r="ID90" s="368" t="n">
        <v>0</v>
      </c>
      <c r="IE90" s="368" t="n">
        <v>0</v>
      </c>
      <c r="IF90" s="368" t="n">
        <v>0</v>
      </c>
      <c r="IG90" s="368" t="n">
        <v>0</v>
      </c>
      <c r="IH90" s="368" t="n">
        <v>0</v>
      </c>
      <c r="II90" s="368" t="n">
        <v>0</v>
      </c>
      <c r="IJ90" s="368" t="n">
        <v>0</v>
      </c>
      <c r="IK90" s="368" t="n">
        <v>0</v>
      </c>
      <c r="IL90" s="368" t="n">
        <v>0</v>
      </c>
      <c r="IM90" s="368" t="n">
        <v>0</v>
      </c>
      <c r="IN90" s="368" t="n">
        <v>0</v>
      </c>
      <c r="IO90" s="368" t="n">
        <v>0</v>
      </c>
      <c r="IP90" s="368" t="n">
        <v>0</v>
      </c>
      <c r="IQ90" s="368" t="n">
        <v>0</v>
      </c>
      <c r="IR90" s="368" t="n">
        <v>0</v>
      </c>
      <c r="IS90" s="368" t="n">
        <v>0</v>
      </c>
      <c r="IT90" s="368" t="n">
        <v>0</v>
      </c>
      <c r="IU90" s="368" t="n">
        <v>0</v>
      </c>
      <c r="IV90" s="368" t="n">
        <v>0</v>
      </c>
    </row>
    <row r="91" customFormat="false" ht="12.75" hidden="false" customHeight="false" outlineLevel="0" collapsed="false">
      <c r="A91" s="370" t="s">
        <v>289</v>
      </c>
      <c r="B91" s="370" t="n">
        <v>0</v>
      </c>
      <c r="C91" s="368" t="n">
        <v>0</v>
      </c>
      <c r="D91" s="368" t="n">
        <v>0</v>
      </c>
      <c r="E91" s="368" t="n">
        <v>0</v>
      </c>
      <c r="F91" s="368" t="n">
        <v>0</v>
      </c>
      <c r="G91" s="368" t="n">
        <v>0</v>
      </c>
      <c r="H91" s="368" t="n">
        <v>0</v>
      </c>
      <c r="I91" s="368" t="n">
        <v>0</v>
      </c>
      <c r="J91" s="368" t="n">
        <v>0</v>
      </c>
      <c r="K91" s="368" t="n">
        <v>0</v>
      </c>
      <c r="L91" s="368" t="n">
        <v>0</v>
      </c>
      <c r="M91" s="368" t="n">
        <v>0</v>
      </c>
      <c r="N91" s="368" t="n">
        <v>0</v>
      </c>
      <c r="O91" s="368" t="n">
        <v>0</v>
      </c>
      <c r="P91" s="368" t="n">
        <v>0</v>
      </c>
      <c r="Q91" s="368" t="n">
        <v>0</v>
      </c>
      <c r="R91" s="368" t="n">
        <v>0</v>
      </c>
      <c r="S91" s="368" t="n">
        <v>-135.51525</v>
      </c>
      <c r="T91" s="368" t="n">
        <v>-134.316</v>
      </c>
      <c r="U91" s="368" t="n">
        <v>-131.317875</v>
      </c>
      <c r="V91" s="368" t="n">
        <v>-134.915625</v>
      </c>
      <c r="W91" s="368" t="n">
        <v>-130.118625</v>
      </c>
      <c r="X91" s="368" t="n">
        <v>-135.51525</v>
      </c>
      <c r="Y91" s="368" t="n">
        <v>-134.316</v>
      </c>
      <c r="Z91" s="368" t="n">
        <v>-121.723875</v>
      </c>
      <c r="AA91" s="368" t="n">
        <v>-135.51525</v>
      </c>
      <c r="AB91" s="368" t="n">
        <v>-130.71825</v>
      </c>
      <c r="AC91" s="368" t="n">
        <v>-134.316</v>
      </c>
      <c r="AD91" s="368" t="n">
        <v>-131.317875</v>
      </c>
      <c r="AE91" s="368" t="n">
        <v>-134.915625</v>
      </c>
      <c r="AF91" s="368" t="n">
        <v>-134.915625</v>
      </c>
      <c r="AG91" s="368" t="n">
        <v>-131.317875</v>
      </c>
      <c r="AH91" s="368" t="n">
        <v>-134.316</v>
      </c>
      <c r="AI91" s="368" t="n">
        <v>-130.71825</v>
      </c>
      <c r="AJ91" s="368" t="n">
        <v>-135.51525</v>
      </c>
      <c r="AK91" s="368" t="n">
        <v>-134.316</v>
      </c>
      <c r="AL91" s="368" t="n">
        <v>-121.723875</v>
      </c>
      <c r="AM91" s="368" t="n">
        <v>-135.51525</v>
      </c>
      <c r="AN91" s="368" t="n">
        <v>-130.118625</v>
      </c>
      <c r="AO91" s="368" t="n">
        <v>-134.915625</v>
      </c>
      <c r="AP91" s="368" t="n">
        <v>-131.317875</v>
      </c>
      <c r="AQ91" s="368" t="n">
        <v>-134.316</v>
      </c>
      <c r="AR91" s="368" t="n">
        <v>-135.51525</v>
      </c>
      <c r="AS91" s="368" t="n">
        <v>-130.71825</v>
      </c>
      <c r="AT91" s="368" t="n">
        <v>-134.316</v>
      </c>
      <c r="AU91" s="368" t="n">
        <v>-131.317875</v>
      </c>
      <c r="AV91" s="368" t="n">
        <v>-134.915625</v>
      </c>
      <c r="AW91" s="368" t="n">
        <v>-134.915625</v>
      </c>
      <c r="AX91" s="368" t="n">
        <v>-127.1205</v>
      </c>
      <c r="AY91" s="368" t="n">
        <v>-134.915625</v>
      </c>
      <c r="AZ91" s="368" t="n">
        <v>-130.118625</v>
      </c>
      <c r="BA91" s="368" t="n">
        <v>-135.51525</v>
      </c>
      <c r="BB91" s="368" t="n">
        <v>-130.118625</v>
      </c>
      <c r="BC91" s="368" t="n">
        <v>-134.915625</v>
      </c>
      <c r="BD91" s="368" t="n">
        <v>-135.51525</v>
      </c>
      <c r="BE91" s="368" t="n">
        <v>-130.118625</v>
      </c>
      <c r="BF91" s="368" t="n">
        <v>-135.51525</v>
      </c>
      <c r="BG91" s="368" t="n">
        <v>-130.71825</v>
      </c>
      <c r="BH91" s="368" t="n">
        <v>-134.316</v>
      </c>
      <c r="BI91" s="368" t="n">
        <v>-135.51525</v>
      </c>
      <c r="BJ91" s="368" t="n">
        <v>-121.723875</v>
      </c>
      <c r="BK91" s="368" t="n">
        <v>-134.316</v>
      </c>
      <c r="BL91" s="368" t="n">
        <v>-130.71825</v>
      </c>
      <c r="BM91" s="368" t="n">
        <v>-135.51525</v>
      </c>
      <c r="BN91" s="368" t="n">
        <v>-134.915625</v>
      </c>
      <c r="BO91" s="368" t="n">
        <v>0</v>
      </c>
      <c r="BP91" s="368" t="n">
        <v>0</v>
      </c>
      <c r="BQ91" s="368" t="n">
        <v>0</v>
      </c>
      <c r="BR91" s="368" t="n">
        <v>0</v>
      </c>
      <c r="BS91" s="368" t="n">
        <v>0</v>
      </c>
      <c r="BT91" s="368" t="n">
        <v>0</v>
      </c>
      <c r="BU91" s="368" t="n">
        <v>0</v>
      </c>
      <c r="BV91" s="368" t="n">
        <v>0</v>
      </c>
      <c r="BW91" s="368" t="n">
        <v>0</v>
      </c>
      <c r="BX91" s="368" t="n">
        <v>0</v>
      </c>
      <c r="BY91" s="368" t="n">
        <v>0</v>
      </c>
      <c r="BZ91" s="368" t="n">
        <v>0</v>
      </c>
      <c r="CA91" s="368" t="n">
        <v>0</v>
      </c>
      <c r="CB91" s="368" t="n">
        <v>0</v>
      </c>
      <c r="CC91" s="368" t="n">
        <v>0</v>
      </c>
      <c r="CD91" s="368" t="n">
        <v>0</v>
      </c>
      <c r="CE91" s="368" t="n">
        <v>0</v>
      </c>
      <c r="CF91" s="368" t="n">
        <v>0</v>
      </c>
      <c r="CG91" s="368" t="n">
        <v>0</v>
      </c>
      <c r="CH91" s="368" t="n">
        <v>0</v>
      </c>
      <c r="CI91" s="368" t="n">
        <v>0</v>
      </c>
      <c r="CJ91" s="368" t="n">
        <v>0</v>
      </c>
      <c r="CK91" s="368" t="n">
        <v>0</v>
      </c>
      <c r="CL91" s="368" t="n">
        <v>0</v>
      </c>
      <c r="CM91" s="368" t="n">
        <v>0</v>
      </c>
      <c r="CN91" s="368" t="n">
        <v>0</v>
      </c>
      <c r="CO91" s="368" t="n">
        <v>0</v>
      </c>
      <c r="CP91" s="368" t="n">
        <v>0</v>
      </c>
      <c r="CQ91" s="368" t="n">
        <v>0</v>
      </c>
      <c r="CR91" s="368" t="n">
        <v>0</v>
      </c>
      <c r="CS91" s="368" t="n">
        <v>0</v>
      </c>
      <c r="CT91" s="368" t="n">
        <v>0</v>
      </c>
      <c r="CU91" s="368" t="n">
        <v>0</v>
      </c>
      <c r="CV91" s="368" t="n">
        <v>0</v>
      </c>
      <c r="CW91" s="368" t="n">
        <v>0</v>
      </c>
      <c r="CX91" s="368" t="n">
        <v>0</v>
      </c>
      <c r="CY91" s="368" t="n">
        <v>0</v>
      </c>
      <c r="CZ91" s="368" t="n">
        <v>0</v>
      </c>
      <c r="DA91" s="368" t="n">
        <v>0</v>
      </c>
      <c r="DB91" s="368" t="n">
        <v>0</v>
      </c>
      <c r="DC91" s="368" t="n">
        <v>0</v>
      </c>
      <c r="DD91" s="368" t="n">
        <v>0</v>
      </c>
      <c r="DE91" s="368" t="n">
        <v>0</v>
      </c>
      <c r="DF91" s="368" t="n">
        <v>0</v>
      </c>
      <c r="DG91" s="368" t="n">
        <v>0</v>
      </c>
      <c r="DH91" s="368" t="n">
        <v>0</v>
      </c>
      <c r="DI91" s="368" t="n">
        <v>0</v>
      </c>
      <c r="DJ91" s="368" t="n">
        <v>0</v>
      </c>
      <c r="DK91" s="368" t="n">
        <v>0</v>
      </c>
      <c r="DL91" s="368" t="n">
        <v>0</v>
      </c>
      <c r="DM91" s="368" t="n">
        <v>0</v>
      </c>
      <c r="DN91" s="368" t="n">
        <v>0</v>
      </c>
      <c r="DO91" s="368" t="n">
        <v>0</v>
      </c>
      <c r="DP91" s="368" t="n">
        <v>0</v>
      </c>
      <c r="DQ91" s="368" t="n">
        <v>0</v>
      </c>
      <c r="DR91" s="368" t="n">
        <v>0</v>
      </c>
      <c r="DS91" s="368" t="n">
        <v>0</v>
      </c>
      <c r="DT91" s="368" t="n">
        <v>0</v>
      </c>
      <c r="DU91" s="368" t="n">
        <v>0</v>
      </c>
      <c r="DV91" s="368" t="n">
        <v>0</v>
      </c>
      <c r="DW91" s="368" t="n">
        <v>0</v>
      </c>
      <c r="DX91" s="368" t="n">
        <v>0</v>
      </c>
      <c r="DY91" s="368" t="n">
        <v>0</v>
      </c>
      <c r="DZ91" s="368" t="n">
        <v>0</v>
      </c>
      <c r="EA91" s="368" t="n">
        <v>0</v>
      </c>
      <c r="EB91" s="368" t="n">
        <v>0</v>
      </c>
      <c r="EC91" s="368" t="n">
        <v>0</v>
      </c>
      <c r="ED91" s="368" t="n">
        <v>0</v>
      </c>
      <c r="EE91" s="368" t="n">
        <v>0</v>
      </c>
      <c r="EF91" s="368" t="n">
        <v>0</v>
      </c>
      <c r="EG91" s="368" t="n">
        <v>0</v>
      </c>
      <c r="EH91" s="368" t="n">
        <v>0</v>
      </c>
      <c r="EI91" s="368" t="n">
        <v>0</v>
      </c>
      <c r="EJ91" s="368" t="n">
        <v>0</v>
      </c>
      <c r="EK91" s="368" t="n">
        <v>0</v>
      </c>
      <c r="EL91" s="368" t="n">
        <v>0</v>
      </c>
      <c r="EM91" s="368" t="n">
        <v>0</v>
      </c>
      <c r="EN91" s="368" t="n">
        <v>0</v>
      </c>
      <c r="EO91" s="368" t="n">
        <v>0</v>
      </c>
      <c r="EP91" s="368" t="n">
        <v>0</v>
      </c>
      <c r="EQ91" s="368" t="n">
        <v>0</v>
      </c>
      <c r="ER91" s="368" t="n">
        <v>0</v>
      </c>
      <c r="ES91" s="368" t="n">
        <v>0</v>
      </c>
      <c r="ET91" s="368" t="n">
        <v>0</v>
      </c>
      <c r="EU91" s="368" t="n">
        <v>0</v>
      </c>
      <c r="EV91" s="368" t="n">
        <v>0</v>
      </c>
      <c r="EW91" s="368" t="n">
        <v>0</v>
      </c>
      <c r="EX91" s="368" t="n">
        <v>0</v>
      </c>
      <c r="EY91" s="368" t="n">
        <v>0</v>
      </c>
      <c r="EZ91" s="368" t="n">
        <v>0</v>
      </c>
      <c r="FA91" s="368" t="n">
        <v>0</v>
      </c>
      <c r="FB91" s="368" t="n">
        <v>0</v>
      </c>
      <c r="FC91" s="368" t="n">
        <v>0</v>
      </c>
      <c r="FD91" s="368" t="n">
        <v>0</v>
      </c>
      <c r="FE91" s="368" t="n">
        <v>0</v>
      </c>
      <c r="FF91" s="368" t="n">
        <v>0</v>
      </c>
      <c r="FG91" s="368" t="n">
        <v>0</v>
      </c>
      <c r="FH91" s="368" t="n">
        <v>0</v>
      </c>
      <c r="FI91" s="368" t="n">
        <v>0</v>
      </c>
      <c r="FJ91" s="368" t="n">
        <v>0</v>
      </c>
      <c r="FK91" s="368" t="n">
        <v>0</v>
      </c>
      <c r="FL91" s="368" t="n">
        <v>0</v>
      </c>
      <c r="FM91" s="368" t="n">
        <v>0</v>
      </c>
      <c r="FN91" s="368" t="n">
        <v>0</v>
      </c>
      <c r="FO91" s="368" t="n">
        <v>0</v>
      </c>
      <c r="FP91" s="368" t="n">
        <v>0</v>
      </c>
      <c r="FQ91" s="368" t="n">
        <v>0</v>
      </c>
      <c r="FR91" s="368" t="n">
        <v>0</v>
      </c>
      <c r="FS91" s="368" t="n">
        <v>0</v>
      </c>
      <c r="FT91" s="368" t="n">
        <v>0</v>
      </c>
      <c r="FU91" s="368" t="n">
        <v>0</v>
      </c>
      <c r="FV91" s="368" t="n">
        <v>0</v>
      </c>
      <c r="FW91" s="368" t="n">
        <v>0</v>
      </c>
      <c r="FX91" s="368" t="n">
        <v>0</v>
      </c>
      <c r="FY91" s="368" t="n">
        <v>0</v>
      </c>
      <c r="FZ91" s="368" t="n">
        <v>0</v>
      </c>
      <c r="GA91" s="368" t="n">
        <v>0</v>
      </c>
      <c r="GB91" s="368" t="n">
        <v>0</v>
      </c>
      <c r="GC91" s="368" t="n">
        <v>0</v>
      </c>
      <c r="GD91" s="368" t="n">
        <v>0</v>
      </c>
      <c r="GE91" s="368" t="n">
        <v>0</v>
      </c>
      <c r="GF91" s="368" t="n">
        <v>0</v>
      </c>
      <c r="GG91" s="368" t="n">
        <v>0</v>
      </c>
      <c r="GH91" s="368" t="n">
        <v>0</v>
      </c>
      <c r="GI91" s="368" t="n">
        <v>0</v>
      </c>
      <c r="GJ91" s="368" t="n">
        <v>0</v>
      </c>
      <c r="GK91" s="368" t="n">
        <v>0</v>
      </c>
      <c r="GL91" s="368" t="n">
        <v>0</v>
      </c>
      <c r="GM91" s="368" t="n">
        <v>0</v>
      </c>
      <c r="GN91" s="368" t="n">
        <v>0</v>
      </c>
      <c r="GO91" s="368" t="n">
        <v>0</v>
      </c>
      <c r="GP91" s="368" t="n">
        <v>0</v>
      </c>
      <c r="GQ91" s="368" t="n">
        <v>0</v>
      </c>
      <c r="GR91" s="368" t="n">
        <v>0</v>
      </c>
      <c r="GS91" s="368" t="n">
        <v>0</v>
      </c>
      <c r="GT91" s="368" t="n">
        <v>0</v>
      </c>
      <c r="GU91" s="368" t="n">
        <v>0</v>
      </c>
      <c r="GV91" s="368" t="n">
        <v>0</v>
      </c>
      <c r="GW91" s="368" t="n">
        <v>0</v>
      </c>
      <c r="GX91" s="368" t="n">
        <v>0</v>
      </c>
      <c r="GY91" s="368" t="n">
        <v>0</v>
      </c>
      <c r="GZ91" s="368" t="n">
        <v>0</v>
      </c>
      <c r="HA91" s="368" t="n">
        <v>0</v>
      </c>
      <c r="HB91" s="368" t="n">
        <v>0</v>
      </c>
      <c r="HC91" s="368" t="n">
        <v>0</v>
      </c>
      <c r="HD91" s="368" t="n">
        <v>0</v>
      </c>
      <c r="HE91" s="368" t="n">
        <v>0</v>
      </c>
      <c r="HF91" s="368" t="n">
        <v>0</v>
      </c>
      <c r="HG91" s="368" t="n">
        <v>0</v>
      </c>
      <c r="HH91" s="368" t="n">
        <v>0</v>
      </c>
      <c r="HI91" s="368" t="n">
        <v>0</v>
      </c>
      <c r="HJ91" s="368" t="n">
        <v>0</v>
      </c>
      <c r="HK91" s="368" t="n">
        <v>0</v>
      </c>
      <c r="HL91" s="368" t="n">
        <v>0</v>
      </c>
      <c r="HM91" s="368" t="n">
        <v>0</v>
      </c>
      <c r="HN91" s="368" t="n">
        <v>0</v>
      </c>
      <c r="HO91" s="368" t="n">
        <v>0</v>
      </c>
      <c r="HP91" s="368" t="n">
        <v>0</v>
      </c>
      <c r="HQ91" s="368" t="n">
        <v>0</v>
      </c>
      <c r="HR91" s="368" t="n">
        <v>0</v>
      </c>
      <c r="HS91" s="368" t="n">
        <v>0</v>
      </c>
      <c r="HT91" s="368" t="n">
        <v>0</v>
      </c>
      <c r="HU91" s="368" t="n">
        <v>0</v>
      </c>
      <c r="HV91" s="368" t="n">
        <v>0</v>
      </c>
      <c r="HW91" s="368" t="n">
        <v>0</v>
      </c>
      <c r="HX91" s="368" t="n">
        <v>0</v>
      </c>
      <c r="HY91" s="368" t="n">
        <v>0</v>
      </c>
      <c r="HZ91" s="368" t="n">
        <v>0</v>
      </c>
      <c r="IA91" s="368" t="n">
        <v>0</v>
      </c>
      <c r="IB91" s="368" t="n">
        <v>0</v>
      </c>
      <c r="IC91" s="368" t="n">
        <v>0</v>
      </c>
      <c r="ID91" s="368" t="n">
        <v>0</v>
      </c>
      <c r="IE91" s="368" t="n">
        <v>0</v>
      </c>
      <c r="IF91" s="368" t="n">
        <v>0</v>
      </c>
      <c r="IG91" s="368" t="n">
        <v>0</v>
      </c>
      <c r="IH91" s="368" t="n">
        <v>0</v>
      </c>
      <c r="II91" s="368" t="n">
        <v>0</v>
      </c>
      <c r="IJ91" s="368" t="n">
        <v>0</v>
      </c>
      <c r="IK91" s="368" t="n">
        <v>0</v>
      </c>
      <c r="IL91" s="368" t="n">
        <v>0</v>
      </c>
      <c r="IM91" s="368" t="n">
        <v>0</v>
      </c>
      <c r="IN91" s="368" t="n">
        <v>0</v>
      </c>
      <c r="IO91" s="368" t="n">
        <v>0</v>
      </c>
      <c r="IP91" s="368" t="n">
        <v>0</v>
      </c>
      <c r="IQ91" s="368" t="n">
        <v>0</v>
      </c>
      <c r="IR91" s="368" t="n">
        <v>0</v>
      </c>
      <c r="IS91" s="368" t="n">
        <v>0</v>
      </c>
      <c r="IT91" s="368" t="n">
        <v>0</v>
      </c>
      <c r="IU91" s="368" t="n">
        <v>0</v>
      </c>
      <c r="IV91" s="368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8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68" width="14.14"/>
    <col collapsed="false" customWidth="true" hidden="false" outlineLevel="0" max="5" min="5" style="368" width="14.56"/>
    <col collapsed="false" customWidth="true" hidden="false" outlineLevel="0" max="6" min="6" style="368" width="14.99"/>
    <col collapsed="false" customWidth="true" hidden="false" outlineLevel="0" max="9" min="9" style="368" width="17.85"/>
    <col collapsed="false" customWidth="true" hidden="false" outlineLevel="0" max="10" min="10" style="368" width="12.28"/>
    <col collapsed="false" customWidth="true" hidden="false" outlineLevel="0" max="13" min="13" style="368" width="28.7"/>
    <col collapsed="false" customWidth="true" hidden="false" outlineLevel="0" max="18" min="18" style="368" width="16.7"/>
    <col collapsed="false" customWidth="true" hidden="false" outlineLevel="0" max="22" min="22" style="368" width="16.7"/>
    <col collapsed="false" customWidth="true" hidden="false" outlineLevel="0" max="33" min="33" style="368" width="10.99"/>
    <col collapsed="false" customWidth="true" hidden="false" outlineLevel="0" max="34" min="34" style="370" width="12.14"/>
    <col collapsed="false" customWidth="true" hidden="false" outlineLevel="0" max="37" min="37" style="368" width="19.85"/>
  </cols>
  <sheetData>
    <row r="1" customFormat="false" ht="12.75" hidden="false" customHeight="false" outlineLevel="0" collapsed="false">
      <c r="D1" s="368" t="str">
        <f aca="false">VLOOKUP(RetrieveTension,D5:E9,2)</f>
        <v>A4 - 25 / 2,3 kV</v>
      </c>
      <c r="I1" s="368" t="str">
        <f aca="false">VLOOKUP(RetrieveTrans1,H5:I27,2)</f>
        <v>Mato Grosso do Sul</v>
      </c>
      <c r="M1" s="368" t="str">
        <f aca="false">VLOOKUP(RetrieveTrans2,L5:M303,2)</f>
        <v>Below 30 MW</v>
      </c>
    </row>
    <row r="2" customFormat="false" ht="12.75" hidden="false" customHeight="false" outlineLevel="0" collapsed="false">
      <c r="B2" s="368" t="str">
        <f aca="false">VLOOKUP(B3,A5:B304,2)</f>
        <v>Moema - 1</v>
      </c>
      <c r="D2" s="368" t="s">
        <v>300</v>
      </c>
      <c r="E2" s="368" t="s">
        <v>301</v>
      </c>
      <c r="F2" s="368" t="s">
        <v>302</v>
      </c>
      <c r="O2" s="45"/>
    </row>
    <row r="3" customFormat="false" ht="12.75" hidden="false" customHeight="false" outlineLevel="0" collapsed="false">
      <c r="B3" s="123" t="n">
        <v>4</v>
      </c>
      <c r="D3" s="123" t="n">
        <v>5</v>
      </c>
      <c r="E3" s="123" t="n">
        <f aca="false">VLOOKUP(D3,$D$13:$F$17,2)</f>
        <v>9</v>
      </c>
      <c r="F3" s="123" t="n">
        <f aca="false">VLOOKUP(D3,$D$13:$F$17,3)</f>
        <v>10</v>
      </c>
      <c r="I3" s="123" t="n">
        <v>10</v>
      </c>
      <c r="M3" s="123" t="n">
        <v>2</v>
      </c>
      <c r="O3" s="45"/>
      <c r="R3" s="394" t="n">
        <v>1</v>
      </c>
      <c r="V3" s="123" t="n">
        <v>12</v>
      </c>
    </row>
    <row r="4" customFormat="false" ht="12.75" hidden="false" customHeight="false" outlineLevel="0" collapsed="false">
      <c r="B4" s="395" t="s">
        <v>303</v>
      </c>
      <c r="D4" s="134" t="s">
        <v>304</v>
      </c>
      <c r="H4" s="134" t="s">
        <v>305</v>
      </c>
      <c r="L4" s="134" t="s">
        <v>306</v>
      </c>
      <c r="O4" s="45"/>
      <c r="Q4" s="182" t="s">
        <v>307</v>
      </c>
      <c r="R4" s="182"/>
      <c r="S4" s="182"/>
      <c r="U4" s="134" t="s">
        <v>308</v>
      </c>
    </row>
    <row r="5" customFormat="false" ht="12.75" hidden="false" customHeight="false" outlineLevel="0" collapsed="false">
      <c r="A5" s="368" t="n">
        <v>1</v>
      </c>
      <c r="B5" s="368" t="s">
        <v>309</v>
      </c>
      <c r="C5" s="384" t="n">
        <v>1</v>
      </c>
      <c r="D5" s="368" t="n">
        <v>1</v>
      </c>
      <c r="E5" s="384" t="s">
        <v>310</v>
      </c>
      <c r="F5" s="384" t="n">
        <v>1</v>
      </c>
      <c r="H5" s="368" t="n">
        <v>1</v>
      </c>
      <c r="I5" s="368" t="s">
        <v>311</v>
      </c>
      <c r="J5" s="396" t="n">
        <v>0</v>
      </c>
      <c r="K5" s="384" t="n">
        <v>1</v>
      </c>
      <c r="L5" s="368" t="n">
        <v>1</v>
      </c>
      <c r="M5" s="368" t="s">
        <v>311</v>
      </c>
      <c r="N5" s="396" t="n">
        <v>0</v>
      </c>
      <c r="O5" s="45"/>
      <c r="P5" s="384" t="n">
        <v>1</v>
      </c>
      <c r="Q5" s="368" t="n">
        <v>1</v>
      </c>
      <c r="R5" s="368" t="s">
        <v>244</v>
      </c>
      <c r="S5" s="384" t="n">
        <v>1</v>
      </c>
      <c r="V5" s="134"/>
      <c r="W5" s="397" t="s">
        <v>312</v>
      </c>
      <c r="X5" s="398"/>
      <c r="Y5" s="397" t="s">
        <v>313</v>
      </c>
      <c r="Z5" s="398"/>
      <c r="AA5" s="399" t="s">
        <v>314</v>
      </c>
      <c r="AB5" s="399"/>
      <c r="AC5" s="399" t="s">
        <v>315</v>
      </c>
      <c r="AD5" s="399"/>
      <c r="AE5" s="399" t="s">
        <v>316</v>
      </c>
      <c r="AF5" s="399"/>
      <c r="AG5" s="399" t="s">
        <v>317</v>
      </c>
      <c r="AH5" s="370" t="s">
        <v>318</v>
      </c>
      <c r="AK5" s="134" t="s">
        <v>319</v>
      </c>
    </row>
    <row r="6" customFormat="false" ht="12.75" hidden="false" customHeight="false" outlineLevel="0" collapsed="false">
      <c r="A6" s="368" t="n">
        <v>2</v>
      </c>
      <c r="B6" s="368" t="s">
        <v>246</v>
      </c>
      <c r="C6" s="384" t="n">
        <v>2</v>
      </c>
      <c r="D6" s="368" t="n">
        <v>2</v>
      </c>
      <c r="E6" s="384" t="s">
        <v>320</v>
      </c>
      <c r="F6" s="384" t="n">
        <v>2</v>
      </c>
      <c r="H6" s="368" t="n">
        <f aca="false">H5+1</f>
        <v>2</v>
      </c>
      <c r="I6" s="368" t="s">
        <v>321</v>
      </c>
      <c r="J6" s="45" t="n">
        <v>1.201</v>
      </c>
      <c r="K6" s="384" t="n">
        <v>2</v>
      </c>
      <c r="L6" s="368" t="n">
        <v>2</v>
      </c>
      <c r="M6" s="368" t="s">
        <v>322</v>
      </c>
      <c r="N6" s="396" t="n">
        <v>0</v>
      </c>
      <c r="O6" s="45"/>
      <c r="P6" s="384" t="n">
        <v>2</v>
      </c>
      <c r="Q6" s="368" t="n">
        <v>2</v>
      </c>
      <c r="R6" s="368" t="s">
        <v>323</v>
      </c>
      <c r="S6" s="384" t="n">
        <v>2</v>
      </c>
      <c r="W6" s="400" t="s">
        <v>324</v>
      </c>
      <c r="X6" s="401" t="s">
        <v>325</v>
      </c>
      <c r="Y6" s="400" t="s">
        <v>324</v>
      </c>
      <c r="Z6" s="401" t="s">
        <v>325</v>
      </c>
      <c r="AA6" s="400" t="s">
        <v>324</v>
      </c>
      <c r="AB6" s="401" t="s">
        <v>325</v>
      </c>
      <c r="AC6" s="400" t="s">
        <v>324</v>
      </c>
      <c r="AD6" s="401" t="s">
        <v>325</v>
      </c>
      <c r="AE6" s="400" t="s">
        <v>324</v>
      </c>
      <c r="AF6" s="401" t="s">
        <v>325</v>
      </c>
      <c r="AG6" s="402"/>
      <c r="AH6" s="403"/>
      <c r="AK6" s="404" t="n">
        <v>10</v>
      </c>
    </row>
    <row r="7" customFormat="false" ht="12.75" hidden="false" customHeight="false" outlineLevel="0" collapsed="false">
      <c r="A7" s="368" t="n">
        <v>3</v>
      </c>
      <c r="B7" s="368" t="s">
        <v>326</v>
      </c>
      <c r="C7" s="384" t="n">
        <v>3</v>
      </c>
      <c r="D7" s="368" t="n">
        <v>3</v>
      </c>
      <c r="E7" s="384" t="s">
        <v>327</v>
      </c>
      <c r="F7" s="384" t="n">
        <v>3</v>
      </c>
      <c r="G7" s="133"/>
      <c r="H7" s="368" t="n">
        <f aca="false">H6+1</f>
        <v>3</v>
      </c>
      <c r="I7" s="368" t="s">
        <v>328</v>
      </c>
      <c r="J7" s="45" t="n">
        <v>1.27</v>
      </c>
      <c r="K7" s="384" t="n">
        <v>3</v>
      </c>
      <c r="L7" s="368" t="n">
        <v>3</v>
      </c>
      <c r="M7" s="368" t="s">
        <v>329</v>
      </c>
      <c r="N7" s="396" t="n">
        <v>1.059</v>
      </c>
      <c r="O7" s="45" t="s">
        <v>330</v>
      </c>
      <c r="P7" s="384" t="n">
        <v>3</v>
      </c>
      <c r="Q7" s="368" t="n">
        <v>3</v>
      </c>
      <c r="R7" s="368" t="s">
        <v>331</v>
      </c>
      <c r="S7" s="384" t="n">
        <v>3</v>
      </c>
      <c r="U7" s="368" t="n">
        <v>1</v>
      </c>
      <c r="V7" s="368" t="s">
        <v>332</v>
      </c>
      <c r="W7" s="400" t="n">
        <v>0</v>
      </c>
      <c r="X7" s="401" t="n">
        <v>0</v>
      </c>
      <c r="Y7" s="400" t="n">
        <v>0</v>
      </c>
      <c r="Z7" s="401" t="n">
        <v>0</v>
      </c>
      <c r="AA7" s="400" t="n">
        <v>0</v>
      </c>
      <c r="AB7" s="401" t="n">
        <v>0</v>
      </c>
      <c r="AC7" s="400" t="n">
        <v>0</v>
      </c>
      <c r="AD7" s="401" t="n">
        <v>0</v>
      </c>
      <c r="AE7" s="400" t="n">
        <v>0</v>
      </c>
      <c r="AF7" s="401" t="n">
        <v>0</v>
      </c>
      <c r="AG7" s="402" t="n">
        <v>0</v>
      </c>
      <c r="AH7" s="403"/>
      <c r="AI7" s="384" t="n">
        <v>1</v>
      </c>
    </row>
    <row r="8" customFormat="false" ht="12.75" hidden="false" customHeight="false" outlineLevel="0" collapsed="false">
      <c r="A8" s="368" t="n">
        <v>4</v>
      </c>
      <c r="B8" s="384" t="s">
        <v>237</v>
      </c>
      <c r="C8" s="384" t="n">
        <v>4</v>
      </c>
      <c r="D8" s="368" t="n">
        <v>4</v>
      </c>
      <c r="E8" s="384" t="s">
        <v>333</v>
      </c>
      <c r="F8" s="384" t="n">
        <v>4</v>
      </c>
      <c r="H8" s="368" t="n">
        <f aca="false">H7+1</f>
        <v>4</v>
      </c>
      <c r="I8" s="368" t="s">
        <v>334</v>
      </c>
      <c r="J8" s="45" t="n">
        <v>1.822</v>
      </c>
      <c r="K8" s="384" t="n">
        <v>4</v>
      </c>
      <c r="L8" s="368" t="n">
        <v>4</v>
      </c>
      <c r="M8" s="368" t="s">
        <v>335</v>
      </c>
      <c r="N8" s="396" t="n">
        <v>1.248</v>
      </c>
      <c r="O8" s="45" t="s">
        <v>336</v>
      </c>
      <c r="P8" s="384" t="n">
        <v>4</v>
      </c>
      <c r="U8" s="368" t="n">
        <v>2</v>
      </c>
      <c r="V8" s="368" t="s">
        <v>337</v>
      </c>
      <c r="W8" s="405" t="n">
        <v>4.93</v>
      </c>
      <c r="X8" s="406" t="n">
        <v>0.89</v>
      </c>
      <c r="Y8" s="405" t="n">
        <v>7.64</v>
      </c>
      <c r="Z8" s="406" t="n">
        <v>1.79</v>
      </c>
      <c r="AA8" s="405" t="n">
        <v>0</v>
      </c>
      <c r="AB8" s="406" t="n">
        <v>0</v>
      </c>
      <c r="AC8" s="405" t="n">
        <v>12.64</v>
      </c>
      <c r="AD8" s="406" t="n">
        <v>3.85</v>
      </c>
      <c r="AE8" s="405" t="n">
        <v>0</v>
      </c>
      <c r="AF8" s="406" t="n">
        <v>0</v>
      </c>
      <c r="AG8" s="407" t="n">
        <v>0.89</v>
      </c>
      <c r="AH8" s="31"/>
      <c r="AI8" s="384" t="n">
        <v>2</v>
      </c>
    </row>
    <row r="9" customFormat="false" ht="12.75" hidden="false" customHeight="false" outlineLevel="0" collapsed="false">
      <c r="A9" s="368" t="n">
        <v>5</v>
      </c>
      <c r="C9" s="384" t="n">
        <v>5</v>
      </c>
      <c r="D9" s="368" t="n">
        <v>5</v>
      </c>
      <c r="E9" s="384" t="s">
        <v>238</v>
      </c>
      <c r="F9" s="384" t="n">
        <v>5</v>
      </c>
      <c r="H9" s="368" t="n">
        <f aca="false">H8+1</f>
        <v>5</v>
      </c>
      <c r="I9" s="368" t="s">
        <v>338</v>
      </c>
      <c r="J9" s="45" t="n">
        <v>1.548</v>
      </c>
      <c r="K9" s="384" t="n">
        <v>5</v>
      </c>
      <c r="L9" s="368" t="n">
        <v>5</v>
      </c>
      <c r="M9" s="368" t="s">
        <v>339</v>
      </c>
      <c r="N9" s="396" t="n">
        <v>0.48</v>
      </c>
      <c r="O9" s="45" t="s">
        <v>340</v>
      </c>
      <c r="P9" s="384" t="n">
        <v>5</v>
      </c>
      <c r="U9" s="368" t="n">
        <v>3</v>
      </c>
      <c r="V9" s="368" t="s">
        <v>341</v>
      </c>
      <c r="W9" s="405" t="n">
        <v>0</v>
      </c>
      <c r="X9" s="406" t="n">
        <v>0</v>
      </c>
      <c r="Y9" s="405" t="n">
        <v>0</v>
      </c>
      <c r="Z9" s="406" t="n">
        <v>0</v>
      </c>
      <c r="AA9" s="405" t="n">
        <v>0</v>
      </c>
      <c r="AB9" s="406" t="n">
        <v>0</v>
      </c>
      <c r="AC9" s="405" t="n">
        <v>12.29</v>
      </c>
      <c r="AD9" s="406" t="n">
        <v>4.09</v>
      </c>
      <c r="AE9" s="405" t="n">
        <v>0</v>
      </c>
      <c r="AF9" s="406" t="n">
        <v>0</v>
      </c>
      <c r="AG9" s="407" t="n">
        <v>2.86</v>
      </c>
      <c r="AH9" s="31"/>
      <c r="AI9" s="384" t="n">
        <v>3</v>
      </c>
    </row>
    <row r="10" customFormat="false" ht="12.75" hidden="false" customHeight="false" outlineLevel="0" collapsed="false">
      <c r="A10" s="368" t="n">
        <v>6</v>
      </c>
      <c r="C10" s="384" t="n">
        <v>6</v>
      </c>
      <c r="H10" s="368" t="n">
        <f aca="false">H9+1</f>
        <v>6</v>
      </c>
      <c r="I10" s="368" t="s">
        <v>342</v>
      </c>
      <c r="J10" s="45" t="n">
        <v>1.784</v>
      </c>
      <c r="K10" s="384" t="n">
        <v>6</v>
      </c>
      <c r="L10" s="368" t="n">
        <v>6</v>
      </c>
      <c r="M10" s="368" t="s">
        <v>343</v>
      </c>
      <c r="N10" s="396" t="n">
        <v>0.602</v>
      </c>
      <c r="O10" s="45" t="s">
        <v>344</v>
      </c>
      <c r="P10" s="384" t="n">
        <v>6</v>
      </c>
      <c r="U10" s="368" t="n">
        <v>4</v>
      </c>
      <c r="V10" s="368" t="s">
        <v>345</v>
      </c>
      <c r="W10" s="405" t="n">
        <v>3.88</v>
      </c>
      <c r="X10" s="406" t="n">
        <v>0.57</v>
      </c>
      <c r="Y10" s="405" t="n">
        <v>0</v>
      </c>
      <c r="Z10" s="406" t="n">
        <v>4</v>
      </c>
      <c r="AA10" s="405" t="n">
        <v>12.61</v>
      </c>
      <c r="AB10" s="406" t="n">
        <v>3.75</v>
      </c>
      <c r="AC10" s="405" t="n">
        <v>11.35</v>
      </c>
      <c r="AD10" s="406" t="n">
        <v>3.32</v>
      </c>
      <c r="AE10" s="405" t="n">
        <v>0</v>
      </c>
      <c r="AF10" s="406" t="n">
        <v>0</v>
      </c>
      <c r="AG10" s="408" t="n">
        <v>0.57</v>
      </c>
      <c r="AH10" s="31" t="s">
        <v>340</v>
      </c>
      <c r="AI10" s="384" t="n">
        <v>4</v>
      </c>
    </row>
    <row r="11" customFormat="false" ht="12.75" hidden="false" customHeight="false" outlineLevel="0" collapsed="false">
      <c r="A11" s="368" t="n">
        <v>7</v>
      </c>
      <c r="C11" s="384" t="n">
        <v>7</v>
      </c>
      <c r="D11" s="384" t="s">
        <v>346</v>
      </c>
      <c r="E11" s="370"/>
      <c r="F11" s="370"/>
      <c r="H11" s="368" t="n">
        <f aca="false">H10+1</f>
        <v>7</v>
      </c>
      <c r="I11" s="368" t="s">
        <v>347</v>
      </c>
      <c r="J11" s="45" t="n">
        <v>1.527</v>
      </c>
      <c r="K11" s="384" t="n">
        <v>7</v>
      </c>
      <c r="L11" s="368" t="n">
        <v>7</v>
      </c>
      <c r="M11" s="368" t="s">
        <v>348</v>
      </c>
      <c r="N11" s="396" t="n">
        <v>0.602</v>
      </c>
      <c r="O11" s="45" t="s">
        <v>344</v>
      </c>
      <c r="P11" s="384" t="n">
        <v>7</v>
      </c>
      <c r="U11" s="368" t="n">
        <v>5</v>
      </c>
      <c r="V11" s="368" t="s">
        <v>349</v>
      </c>
      <c r="W11" s="405" t="n">
        <v>0</v>
      </c>
      <c r="X11" s="406" t="n">
        <v>0</v>
      </c>
      <c r="Y11" s="405" t="n">
        <v>0</v>
      </c>
      <c r="Z11" s="406" t="n">
        <v>0</v>
      </c>
      <c r="AA11" s="405" t="n">
        <v>0</v>
      </c>
      <c r="AB11" s="406" t="n">
        <v>0</v>
      </c>
      <c r="AC11" s="405" t="n">
        <v>8.95</v>
      </c>
      <c r="AD11" s="406" t="n">
        <v>2.52</v>
      </c>
      <c r="AE11" s="405" t="n">
        <v>0</v>
      </c>
      <c r="AF11" s="406" t="n">
        <v>0</v>
      </c>
      <c r="AG11" s="407" t="n">
        <v>2.52</v>
      </c>
      <c r="AH11" s="31" t="s">
        <v>340</v>
      </c>
      <c r="AI11" s="384" t="n">
        <v>5</v>
      </c>
    </row>
    <row r="12" customFormat="false" ht="12.75" hidden="false" customHeight="false" outlineLevel="0" collapsed="false">
      <c r="A12" s="368" t="n">
        <v>8</v>
      </c>
      <c r="C12" s="384" t="n">
        <v>8</v>
      </c>
      <c r="D12" s="384" t="s">
        <v>300</v>
      </c>
      <c r="E12" s="370" t="s">
        <v>350</v>
      </c>
      <c r="F12" s="370" t="s">
        <v>351</v>
      </c>
      <c r="H12" s="368" t="n">
        <f aca="false">H11+1</f>
        <v>8</v>
      </c>
      <c r="I12" s="368" t="s">
        <v>352</v>
      </c>
      <c r="J12" s="45" t="n">
        <v>1.396</v>
      </c>
      <c r="K12" s="384" t="n">
        <v>8</v>
      </c>
      <c r="L12" s="368" t="n">
        <v>8</v>
      </c>
      <c r="M12" s="368" t="s">
        <v>353</v>
      </c>
      <c r="N12" s="396" t="n">
        <v>0.506</v>
      </c>
      <c r="O12" s="45" t="s">
        <v>330</v>
      </c>
      <c r="P12" s="384" t="n">
        <v>8</v>
      </c>
      <c r="U12" s="368" t="n">
        <v>6</v>
      </c>
      <c r="V12" s="368" t="s">
        <v>354</v>
      </c>
      <c r="W12" s="405" t="n">
        <v>0</v>
      </c>
      <c r="X12" s="406" t="n">
        <v>0</v>
      </c>
      <c r="Y12" s="405" t="n">
        <v>6.63</v>
      </c>
      <c r="Z12" s="406" t="n">
        <v>1.42</v>
      </c>
      <c r="AA12" s="405" t="n">
        <v>0</v>
      </c>
      <c r="AB12" s="406" t="n">
        <v>0</v>
      </c>
      <c r="AC12" s="405" t="n">
        <v>9.28</v>
      </c>
      <c r="AD12" s="406" t="n">
        <v>2.62</v>
      </c>
      <c r="AE12" s="405" t="n">
        <v>0</v>
      </c>
      <c r="AF12" s="406" t="n">
        <v>0</v>
      </c>
      <c r="AG12" s="407" t="n">
        <v>1.42</v>
      </c>
      <c r="AH12" s="31" t="s">
        <v>330</v>
      </c>
      <c r="AI12" s="384" t="n">
        <v>6</v>
      </c>
    </row>
    <row r="13" customFormat="false" ht="12.75" hidden="false" customHeight="false" outlineLevel="0" collapsed="false">
      <c r="A13" s="368" t="n">
        <v>9</v>
      </c>
      <c r="C13" s="384" t="n">
        <v>9</v>
      </c>
      <c r="D13" s="370" t="n">
        <v>1</v>
      </c>
      <c r="E13" s="370"/>
      <c r="F13" s="370"/>
      <c r="H13" s="368" t="n">
        <f aca="false">H12+1</f>
        <v>9</v>
      </c>
      <c r="I13" s="368" t="s">
        <v>355</v>
      </c>
      <c r="J13" s="45" t="n">
        <v>1.617</v>
      </c>
      <c r="K13" s="384" t="n">
        <v>9</v>
      </c>
      <c r="L13" s="368" t="n">
        <v>9</v>
      </c>
      <c r="M13" s="368" t="s">
        <v>356</v>
      </c>
      <c r="N13" s="396" t="n">
        <v>0.058</v>
      </c>
      <c r="O13" s="45" t="s">
        <v>344</v>
      </c>
      <c r="P13" s="384" t="n">
        <v>9</v>
      </c>
      <c r="U13" s="368" t="n">
        <v>7</v>
      </c>
      <c r="V13" s="368" t="s">
        <v>357</v>
      </c>
      <c r="W13" s="405" t="n">
        <v>0</v>
      </c>
      <c r="X13" s="406" t="n">
        <v>0</v>
      </c>
      <c r="Y13" s="405" t="n">
        <v>0</v>
      </c>
      <c r="Z13" s="406" t="n">
        <v>0</v>
      </c>
      <c r="AA13" s="405" t="n">
        <v>0</v>
      </c>
      <c r="AB13" s="406" t="n">
        <v>0</v>
      </c>
      <c r="AC13" s="405" t="n">
        <v>13.04</v>
      </c>
      <c r="AD13" s="406" t="n">
        <v>4.34</v>
      </c>
      <c r="AE13" s="405" t="n">
        <v>0</v>
      </c>
      <c r="AF13" s="406" t="n">
        <v>0</v>
      </c>
      <c r="AG13" s="407" t="n">
        <v>2.86</v>
      </c>
      <c r="AH13" s="31" t="s">
        <v>358</v>
      </c>
      <c r="AI13" s="384" t="n">
        <v>7</v>
      </c>
    </row>
    <row r="14" customFormat="false" ht="12.75" hidden="false" customHeight="false" outlineLevel="0" collapsed="false">
      <c r="A14" s="368" t="n">
        <v>10</v>
      </c>
      <c r="C14" s="384" t="n">
        <v>10</v>
      </c>
      <c r="D14" s="370" t="n">
        <v>2</v>
      </c>
      <c r="E14" s="370" t="n">
        <v>3</v>
      </c>
      <c r="F14" s="370" t="n">
        <f aca="false">E14+1</f>
        <v>4</v>
      </c>
      <c r="H14" s="368" t="n">
        <f aca="false">H13+1</f>
        <v>10</v>
      </c>
      <c r="I14" s="368" t="s">
        <v>359</v>
      </c>
      <c r="J14" s="45" t="n">
        <v>1.338</v>
      </c>
      <c r="K14" s="384" t="n">
        <v>10</v>
      </c>
      <c r="L14" s="368" t="n">
        <v>10</v>
      </c>
      <c r="M14" s="368" t="s">
        <v>360</v>
      </c>
      <c r="N14" s="396" t="n">
        <v>0.364</v>
      </c>
      <c r="O14" s="45" t="s">
        <v>340</v>
      </c>
      <c r="P14" s="384" t="n">
        <v>10</v>
      </c>
      <c r="U14" s="368" t="n">
        <v>8</v>
      </c>
      <c r="V14" s="368" t="s">
        <v>361</v>
      </c>
      <c r="W14" s="405" t="n">
        <v>0</v>
      </c>
      <c r="X14" s="406" t="n">
        <v>0</v>
      </c>
      <c r="Y14" s="405" t="n">
        <v>9.94</v>
      </c>
      <c r="Z14" s="406" t="n">
        <v>2.39</v>
      </c>
      <c r="AA14" s="405" t="n">
        <v>0</v>
      </c>
      <c r="AB14" s="406" t="n">
        <v>0</v>
      </c>
      <c r="AC14" s="405" t="n">
        <v>12.99</v>
      </c>
      <c r="AD14" s="406" t="n">
        <v>3.93</v>
      </c>
      <c r="AE14" s="405" t="n">
        <v>0</v>
      </c>
      <c r="AF14" s="406" t="n">
        <v>0</v>
      </c>
      <c r="AG14" s="407" t="n">
        <v>2.39</v>
      </c>
      <c r="AH14" s="31" t="s">
        <v>362</v>
      </c>
      <c r="AI14" s="384" t="n">
        <v>8</v>
      </c>
    </row>
    <row r="15" customFormat="false" ht="12.75" hidden="false" customHeight="false" outlineLevel="0" collapsed="false">
      <c r="A15" s="368" t="n">
        <v>11</v>
      </c>
      <c r="C15" s="384" t="n">
        <v>11</v>
      </c>
      <c r="D15" s="370" t="n">
        <v>3</v>
      </c>
      <c r="E15" s="370" t="n">
        <v>5</v>
      </c>
      <c r="F15" s="370" t="n">
        <f aca="false">E15+1</f>
        <v>6</v>
      </c>
      <c r="H15" s="368" t="n">
        <f aca="false">H14+1</f>
        <v>11</v>
      </c>
      <c r="I15" s="368" t="s">
        <v>363</v>
      </c>
      <c r="J15" s="45" t="n">
        <v>1.422</v>
      </c>
      <c r="K15" s="384" t="n">
        <v>11</v>
      </c>
      <c r="L15" s="368" t="n">
        <v>11</v>
      </c>
      <c r="M15" s="368" t="s">
        <v>364</v>
      </c>
      <c r="N15" s="396" t="n">
        <v>0.358</v>
      </c>
      <c r="O15" s="45" t="s">
        <v>340</v>
      </c>
      <c r="P15" s="384" t="n">
        <v>11</v>
      </c>
      <c r="U15" s="368" t="n">
        <v>9</v>
      </c>
      <c r="V15" s="368" t="s">
        <v>365</v>
      </c>
      <c r="W15" s="405" t="n">
        <v>0</v>
      </c>
      <c r="X15" s="406" t="n">
        <v>0</v>
      </c>
      <c r="Y15" s="405" t="n">
        <v>0</v>
      </c>
      <c r="Z15" s="406" t="n">
        <v>0</v>
      </c>
      <c r="AA15" s="405" t="n">
        <v>0</v>
      </c>
      <c r="AB15" s="406" t="n">
        <v>0</v>
      </c>
      <c r="AC15" s="405" t="n">
        <v>13.55</v>
      </c>
      <c r="AD15" s="406" t="n">
        <v>4.51</v>
      </c>
      <c r="AE15" s="405" t="n">
        <v>0</v>
      </c>
      <c r="AF15" s="406" t="n">
        <v>0</v>
      </c>
      <c r="AG15" s="407" t="n">
        <v>2.86</v>
      </c>
      <c r="AH15" s="31" t="s">
        <v>366</v>
      </c>
      <c r="AI15" s="384" t="n">
        <v>9</v>
      </c>
    </row>
    <row r="16" customFormat="false" ht="12.75" hidden="false" customHeight="false" outlineLevel="0" collapsed="false">
      <c r="A16" s="368" t="n">
        <v>12</v>
      </c>
      <c r="C16" s="384" t="n">
        <v>12</v>
      </c>
      <c r="D16" s="370" t="n">
        <v>4</v>
      </c>
      <c r="E16" s="370" t="n">
        <v>7</v>
      </c>
      <c r="F16" s="370" t="n">
        <f aca="false">E16+1</f>
        <v>8</v>
      </c>
      <c r="H16" s="368" t="n">
        <f aca="false">H15+1</f>
        <v>12</v>
      </c>
      <c r="I16" s="368" t="s">
        <v>367</v>
      </c>
      <c r="J16" s="45" t="n">
        <v>1.714</v>
      </c>
      <c r="K16" s="384" t="n">
        <v>12</v>
      </c>
      <c r="L16" s="368" t="n">
        <v>12</v>
      </c>
      <c r="M16" s="368" t="s">
        <v>368</v>
      </c>
      <c r="N16" s="396" t="n">
        <v>0.847</v>
      </c>
      <c r="O16" s="45" t="s">
        <v>369</v>
      </c>
      <c r="P16" s="384" t="n">
        <v>12</v>
      </c>
      <c r="U16" s="368" t="n">
        <v>10</v>
      </c>
      <c r="V16" s="368" t="s">
        <v>370</v>
      </c>
      <c r="W16" s="405" t="n">
        <v>2.61</v>
      </c>
      <c r="X16" s="406" t="n">
        <v>0.24</v>
      </c>
      <c r="Y16" s="405" t="n">
        <v>0</v>
      </c>
      <c r="Z16" s="406" t="n">
        <v>0</v>
      </c>
      <c r="AA16" s="405" t="n">
        <v>8.75</v>
      </c>
      <c r="AB16" s="406" t="n">
        <v>2.4</v>
      </c>
      <c r="AC16" s="405" t="n">
        <v>9.8</v>
      </c>
      <c r="AD16" s="406" t="n">
        <v>2.75</v>
      </c>
      <c r="AE16" s="405" t="n">
        <v>11.94</v>
      </c>
      <c r="AF16" s="406" t="n">
        <v>5.08</v>
      </c>
      <c r="AG16" s="407" t="n">
        <v>0.24</v>
      </c>
      <c r="AH16" s="31" t="s">
        <v>371</v>
      </c>
      <c r="AI16" s="384" t="n">
        <v>10</v>
      </c>
    </row>
    <row r="17" customFormat="false" ht="12.75" hidden="false" customHeight="false" outlineLevel="0" collapsed="false">
      <c r="A17" s="368" t="n">
        <v>13</v>
      </c>
      <c r="C17" s="384" t="n">
        <v>13</v>
      </c>
      <c r="D17" s="370" t="n">
        <v>5</v>
      </c>
      <c r="E17" s="370" t="n">
        <v>9</v>
      </c>
      <c r="F17" s="370" t="n">
        <f aca="false">E17+1</f>
        <v>10</v>
      </c>
      <c r="H17" s="368" t="n">
        <f aca="false">H16+1</f>
        <v>13</v>
      </c>
      <c r="I17" s="368" t="s">
        <v>372</v>
      </c>
      <c r="J17" s="45" t="n">
        <v>1.641</v>
      </c>
      <c r="K17" s="384" t="n">
        <v>13</v>
      </c>
      <c r="L17" s="368" t="n">
        <v>13</v>
      </c>
      <c r="M17" s="368" t="s">
        <v>373</v>
      </c>
      <c r="N17" s="396" t="n">
        <v>0.845</v>
      </c>
      <c r="O17" s="45" t="s">
        <v>336</v>
      </c>
      <c r="P17" s="384" t="n">
        <v>13</v>
      </c>
      <c r="U17" s="368" t="n">
        <v>11</v>
      </c>
      <c r="V17" s="368" t="s">
        <v>374</v>
      </c>
      <c r="W17" s="405" t="n">
        <v>0</v>
      </c>
      <c r="X17" s="406" t="n">
        <v>0</v>
      </c>
      <c r="Y17" s="405" t="n">
        <v>11.06</v>
      </c>
      <c r="Z17" s="406" t="n">
        <v>2.73</v>
      </c>
      <c r="AA17" s="405" t="n">
        <v>0</v>
      </c>
      <c r="AB17" s="406" t="n">
        <v>0</v>
      </c>
      <c r="AC17" s="405" t="n">
        <v>11.51</v>
      </c>
      <c r="AD17" s="406" t="n">
        <v>3.47</v>
      </c>
      <c r="AE17" s="405" t="n">
        <v>13.74</v>
      </c>
      <c r="AF17" s="406" t="n">
        <v>6.19</v>
      </c>
      <c r="AG17" s="407" t="n">
        <v>2.73</v>
      </c>
      <c r="AH17" s="31" t="s">
        <v>336</v>
      </c>
      <c r="AI17" s="384" t="n">
        <v>11</v>
      </c>
    </row>
    <row r="18" customFormat="false" ht="12.75" hidden="false" customHeight="false" outlineLevel="0" collapsed="false">
      <c r="A18" s="368" t="n">
        <v>14</v>
      </c>
      <c r="C18" s="384" t="n">
        <v>14</v>
      </c>
      <c r="H18" s="368" t="n">
        <f aca="false">H17+1</f>
        <v>14</v>
      </c>
      <c r="I18" s="368" t="s">
        <v>375</v>
      </c>
      <c r="J18" s="45" t="n">
        <v>1.19</v>
      </c>
      <c r="K18" s="384" t="n">
        <v>14</v>
      </c>
      <c r="L18" s="368" t="n">
        <v>14</v>
      </c>
      <c r="M18" s="368" t="s">
        <v>376</v>
      </c>
      <c r="N18" s="396" t="n">
        <v>0.837</v>
      </c>
      <c r="O18" s="45" t="s">
        <v>377</v>
      </c>
      <c r="P18" s="384" t="n">
        <v>14</v>
      </c>
      <c r="U18" s="368" t="n">
        <v>12</v>
      </c>
      <c r="V18" s="368" t="s">
        <v>378</v>
      </c>
      <c r="W18" s="405" t="n">
        <v>0</v>
      </c>
      <c r="X18" s="406" t="n">
        <v>0</v>
      </c>
      <c r="Y18" s="405" t="n">
        <v>8.77</v>
      </c>
      <c r="Z18" s="406" t="n">
        <v>1.95</v>
      </c>
      <c r="AA18" s="405" t="n">
        <v>0</v>
      </c>
      <c r="AB18" s="406" t="n">
        <v>0</v>
      </c>
      <c r="AC18" s="405" t="n">
        <v>11.33</v>
      </c>
      <c r="AD18" s="406" t="n">
        <v>3.23</v>
      </c>
      <c r="AE18" s="405" t="n">
        <v>0</v>
      </c>
      <c r="AF18" s="406" t="n">
        <v>0</v>
      </c>
      <c r="AG18" s="407" t="n">
        <v>1.95</v>
      </c>
      <c r="AH18" s="31" t="s">
        <v>379</v>
      </c>
      <c r="AI18" s="384" t="n">
        <v>12</v>
      </c>
    </row>
    <row r="19" customFormat="false" ht="12.75" hidden="false" customHeight="false" outlineLevel="0" collapsed="false">
      <c r="A19" s="368" t="n">
        <v>15</v>
      </c>
      <c r="C19" s="384" t="n">
        <v>15</v>
      </c>
      <c r="H19" s="368" t="n">
        <f aca="false">H18+1</f>
        <v>15</v>
      </c>
      <c r="I19" s="368" t="s">
        <v>380</v>
      </c>
      <c r="J19" s="45" t="n">
        <v>1.335</v>
      </c>
      <c r="K19" s="384" t="n">
        <v>15</v>
      </c>
      <c r="L19" s="368" t="n">
        <v>15</v>
      </c>
      <c r="M19" s="368" t="s">
        <v>381</v>
      </c>
      <c r="N19" s="396" t="n">
        <v>0.505</v>
      </c>
      <c r="O19" s="45" t="s">
        <v>340</v>
      </c>
      <c r="P19" s="384" t="n">
        <v>15</v>
      </c>
      <c r="U19" s="368" t="n">
        <v>13</v>
      </c>
      <c r="V19" s="368" t="s">
        <v>382</v>
      </c>
      <c r="W19" s="405" t="n">
        <v>4.97</v>
      </c>
      <c r="X19" s="406" t="n">
        <v>0.86</v>
      </c>
      <c r="Y19" s="405" t="n">
        <v>6.88</v>
      </c>
      <c r="Z19" s="406" t="n">
        <v>1.54</v>
      </c>
      <c r="AA19" s="405" t="n">
        <v>9.33</v>
      </c>
      <c r="AB19" s="406" t="n">
        <v>2.7</v>
      </c>
      <c r="AC19" s="405" t="n">
        <v>10.29</v>
      </c>
      <c r="AD19" s="406" t="n">
        <v>3.02</v>
      </c>
      <c r="AE19" s="405" t="n">
        <v>0</v>
      </c>
      <c r="AF19" s="406" t="n">
        <v>0</v>
      </c>
      <c r="AG19" s="407" t="n">
        <v>0.86</v>
      </c>
      <c r="AH19" s="31" t="s">
        <v>383</v>
      </c>
      <c r="AI19" s="384" t="n">
        <v>13</v>
      </c>
    </row>
    <row r="20" customFormat="false" ht="12.75" hidden="false" customHeight="false" outlineLevel="0" collapsed="false">
      <c r="A20" s="368" t="n">
        <v>16</v>
      </c>
      <c r="C20" s="384" t="n">
        <v>16</v>
      </c>
      <c r="H20" s="368" t="n">
        <f aca="false">H19+1</f>
        <v>16</v>
      </c>
      <c r="I20" s="368" t="s">
        <v>384</v>
      </c>
      <c r="J20" s="45" t="n">
        <v>1.577</v>
      </c>
      <c r="K20" s="384" t="n">
        <v>16</v>
      </c>
      <c r="L20" s="368" t="n">
        <v>16</v>
      </c>
      <c r="M20" s="368" t="s">
        <v>385</v>
      </c>
      <c r="N20" s="396" t="n">
        <v>1.27</v>
      </c>
      <c r="O20" s="45" t="s">
        <v>386</v>
      </c>
      <c r="P20" s="384" t="n">
        <v>16</v>
      </c>
      <c r="U20" s="368" t="n">
        <v>14</v>
      </c>
      <c r="V20" s="368" t="s">
        <v>387</v>
      </c>
      <c r="W20" s="405" t="n">
        <v>4.02</v>
      </c>
      <c r="X20" s="406" t="n">
        <v>0.57</v>
      </c>
      <c r="Y20" s="405" t="n">
        <v>8.82</v>
      </c>
      <c r="Z20" s="406" t="n">
        <v>1.99</v>
      </c>
      <c r="AA20" s="405" t="n">
        <v>10.53</v>
      </c>
      <c r="AB20" s="406" t="n">
        <v>3.01</v>
      </c>
      <c r="AC20" s="405" t="n">
        <v>11.15</v>
      </c>
      <c r="AD20" s="406" t="n">
        <v>3.21</v>
      </c>
      <c r="AE20" s="405" t="n">
        <v>0</v>
      </c>
      <c r="AF20" s="406" t="n">
        <v>0</v>
      </c>
      <c r="AG20" s="407" t="n">
        <v>0.57</v>
      </c>
      <c r="AH20" s="31" t="s">
        <v>377</v>
      </c>
      <c r="AI20" s="384" t="n">
        <v>14</v>
      </c>
    </row>
    <row r="21" customFormat="false" ht="12.75" hidden="false" customHeight="false" outlineLevel="0" collapsed="false">
      <c r="A21" s="368" t="n">
        <v>17</v>
      </c>
      <c r="C21" s="384" t="n">
        <v>17</v>
      </c>
      <c r="H21" s="368" t="n">
        <f aca="false">H20+1</f>
        <v>17</v>
      </c>
      <c r="I21" s="368" t="s">
        <v>388</v>
      </c>
      <c r="J21" s="45" t="n">
        <v>1.617</v>
      </c>
      <c r="K21" s="384" t="n">
        <v>17</v>
      </c>
      <c r="L21" s="368" t="n">
        <v>17</v>
      </c>
      <c r="M21" s="368" t="s">
        <v>389</v>
      </c>
      <c r="N21" s="396" t="n">
        <v>0.356</v>
      </c>
      <c r="O21" s="45" t="s">
        <v>330</v>
      </c>
      <c r="P21" s="384" t="n">
        <v>17</v>
      </c>
      <c r="U21" s="368" t="n">
        <v>15</v>
      </c>
      <c r="V21" s="368" t="s">
        <v>390</v>
      </c>
      <c r="W21" s="405" t="n">
        <v>8.84</v>
      </c>
      <c r="X21" s="406" t="n">
        <v>1.64</v>
      </c>
      <c r="Y21" s="405" t="n">
        <v>12.74</v>
      </c>
      <c r="Z21" s="406" t="n">
        <v>3.01</v>
      </c>
      <c r="AA21" s="405" t="n">
        <v>0</v>
      </c>
      <c r="AB21" s="406" t="n">
        <v>0</v>
      </c>
      <c r="AC21" s="405" t="n">
        <v>14.34</v>
      </c>
      <c r="AD21" s="406" t="n">
        <v>4.21</v>
      </c>
      <c r="AE21" s="405" t="n">
        <v>0</v>
      </c>
      <c r="AF21" s="406" t="n">
        <v>0</v>
      </c>
      <c r="AG21" s="407" t="n">
        <v>1.64</v>
      </c>
      <c r="AH21" s="31" t="s">
        <v>391</v>
      </c>
      <c r="AI21" s="384" t="n">
        <v>15</v>
      </c>
    </row>
    <row r="22" customFormat="false" ht="12.75" hidden="false" customHeight="false" outlineLevel="0" collapsed="false">
      <c r="A22" s="368" t="n">
        <v>18</v>
      </c>
      <c r="C22" s="384" t="n">
        <v>18</v>
      </c>
      <c r="H22" s="368" t="n">
        <f aca="false">H21+1</f>
        <v>18</v>
      </c>
      <c r="I22" s="368" t="s">
        <v>392</v>
      </c>
      <c r="J22" s="45" t="n">
        <v>1.903</v>
      </c>
      <c r="K22" s="384" t="n">
        <v>18</v>
      </c>
      <c r="L22" s="368" t="n">
        <v>18</v>
      </c>
      <c r="M22" s="368" t="s">
        <v>393</v>
      </c>
      <c r="N22" s="396" t="n">
        <v>0.708</v>
      </c>
      <c r="O22" s="45" t="s">
        <v>394</v>
      </c>
      <c r="P22" s="384" t="n">
        <v>18</v>
      </c>
      <c r="U22" s="368" t="n">
        <v>16</v>
      </c>
      <c r="V22" s="368" t="s">
        <v>395</v>
      </c>
      <c r="W22" s="405" t="n">
        <v>0</v>
      </c>
      <c r="X22" s="406" t="n">
        <v>0</v>
      </c>
      <c r="Y22" s="405" t="n">
        <v>8.81</v>
      </c>
      <c r="Z22" s="406" t="n">
        <v>2.04</v>
      </c>
      <c r="AA22" s="405" t="n">
        <v>0</v>
      </c>
      <c r="AB22" s="406" t="n">
        <v>0</v>
      </c>
      <c r="AC22" s="405" t="n">
        <v>11.39</v>
      </c>
      <c r="AD22" s="406" t="n">
        <v>3.35</v>
      </c>
      <c r="AE22" s="405" t="n">
        <v>0</v>
      </c>
      <c r="AF22" s="406" t="n">
        <v>0</v>
      </c>
      <c r="AG22" s="407" t="n">
        <v>2.04</v>
      </c>
      <c r="AH22" s="31" t="s">
        <v>396</v>
      </c>
      <c r="AI22" s="384" t="n">
        <v>16</v>
      </c>
    </row>
    <row r="23" customFormat="false" ht="12.75" hidden="false" customHeight="false" outlineLevel="0" collapsed="false">
      <c r="A23" s="368" t="n">
        <v>19</v>
      </c>
      <c r="C23" s="384" t="n">
        <v>19</v>
      </c>
      <c r="H23" s="368" t="n">
        <f aca="false">H22+1</f>
        <v>19</v>
      </c>
      <c r="I23" s="368" t="s">
        <v>397</v>
      </c>
      <c r="J23" s="45" t="n">
        <v>1.079</v>
      </c>
      <c r="K23" s="384" t="n">
        <v>19</v>
      </c>
      <c r="L23" s="368" t="n">
        <v>19</v>
      </c>
      <c r="M23" s="368" t="s">
        <v>398</v>
      </c>
      <c r="N23" s="396" t="n">
        <v>-0.009</v>
      </c>
      <c r="O23" s="45" t="s">
        <v>344</v>
      </c>
      <c r="P23" s="384" t="n">
        <v>19</v>
      </c>
      <c r="U23" s="368" t="n">
        <v>17</v>
      </c>
      <c r="V23" s="368" t="s">
        <v>399</v>
      </c>
      <c r="W23" s="405" t="n">
        <v>0</v>
      </c>
      <c r="X23" s="406" t="n">
        <v>0</v>
      </c>
      <c r="Y23" s="405" t="n">
        <v>0</v>
      </c>
      <c r="Z23" s="406" t="n">
        <v>0</v>
      </c>
      <c r="AA23" s="405" t="n">
        <v>13.23</v>
      </c>
      <c r="AB23" s="406" t="n">
        <v>4.01</v>
      </c>
      <c r="AC23" s="405" t="n">
        <v>11.73</v>
      </c>
      <c r="AD23" s="406" t="n">
        <v>3.5</v>
      </c>
      <c r="AE23" s="405" t="n">
        <v>0</v>
      </c>
      <c r="AF23" s="406" t="n">
        <v>0</v>
      </c>
      <c r="AG23" s="407" t="n">
        <v>2.86</v>
      </c>
      <c r="AH23" s="31" t="s">
        <v>400</v>
      </c>
      <c r="AI23" s="384" t="n">
        <v>17</v>
      </c>
    </row>
    <row r="24" customFormat="false" ht="12.75" hidden="false" customHeight="false" outlineLevel="0" collapsed="false">
      <c r="A24" s="368" t="n">
        <v>20</v>
      </c>
      <c r="C24" s="384" t="n">
        <v>20</v>
      </c>
      <c r="H24" s="368" t="n">
        <f aca="false">H23+1</f>
        <v>20</v>
      </c>
      <c r="I24" s="368" t="s">
        <v>401</v>
      </c>
      <c r="J24" s="45" t="n">
        <v>1.238</v>
      </c>
      <c r="K24" s="384" t="n">
        <v>20</v>
      </c>
      <c r="L24" s="368" t="n">
        <v>20</v>
      </c>
      <c r="M24" s="368" t="s">
        <v>402</v>
      </c>
      <c r="N24" s="396" t="n">
        <v>0.845</v>
      </c>
      <c r="O24" s="45" t="s">
        <v>336</v>
      </c>
      <c r="P24" s="384" t="n">
        <v>20</v>
      </c>
      <c r="U24" s="368" t="n">
        <v>18</v>
      </c>
      <c r="V24" s="368" t="s">
        <v>403</v>
      </c>
      <c r="W24" s="405" t="n">
        <v>0</v>
      </c>
      <c r="X24" s="406" t="n">
        <v>0</v>
      </c>
      <c r="Y24" s="405" t="n">
        <v>7.72</v>
      </c>
      <c r="Z24" s="406" t="n">
        <v>1.73</v>
      </c>
      <c r="AA24" s="405" t="n">
        <v>10.4</v>
      </c>
      <c r="AB24" s="406" t="n">
        <v>3.01</v>
      </c>
      <c r="AC24" s="405" t="n">
        <v>12.17</v>
      </c>
      <c r="AD24" s="406" t="n">
        <v>3.59</v>
      </c>
      <c r="AE24" s="405" t="n">
        <v>0</v>
      </c>
      <c r="AF24" s="406" t="n">
        <v>0</v>
      </c>
      <c r="AG24" s="407" t="n">
        <v>1.73</v>
      </c>
      <c r="AH24" s="31" t="s">
        <v>369</v>
      </c>
      <c r="AI24" s="384" t="n">
        <v>18</v>
      </c>
    </row>
    <row r="25" customFormat="false" ht="12.75" hidden="false" customHeight="false" outlineLevel="0" collapsed="false">
      <c r="A25" s="368" t="n">
        <v>21</v>
      </c>
      <c r="C25" s="384" t="n">
        <v>21</v>
      </c>
      <c r="H25" s="368" t="n">
        <f aca="false">H24+1</f>
        <v>21</v>
      </c>
      <c r="I25" s="368" t="s">
        <v>240</v>
      </c>
      <c r="J25" s="45" t="n">
        <v>1.385</v>
      </c>
      <c r="K25" s="384" t="n">
        <v>21</v>
      </c>
      <c r="L25" s="368" t="n">
        <v>21</v>
      </c>
      <c r="M25" s="368" t="s">
        <v>404</v>
      </c>
      <c r="N25" s="396" t="n">
        <v>0.979</v>
      </c>
      <c r="O25" s="45" t="s">
        <v>340</v>
      </c>
      <c r="P25" s="384" t="n">
        <v>21</v>
      </c>
      <c r="U25" s="368" t="n">
        <v>19</v>
      </c>
      <c r="V25" s="368" t="s">
        <v>405</v>
      </c>
      <c r="W25" s="405" t="n">
        <v>6.57</v>
      </c>
      <c r="X25" s="406" t="n">
        <v>1.14</v>
      </c>
      <c r="Y25" s="405" t="n">
        <v>0</v>
      </c>
      <c r="Z25" s="406" t="n">
        <v>0</v>
      </c>
      <c r="AA25" s="405" t="n">
        <v>13.26</v>
      </c>
      <c r="AB25" s="406" t="n">
        <v>3.89</v>
      </c>
      <c r="AC25" s="405" t="n">
        <v>13.25</v>
      </c>
      <c r="AD25" s="406" t="n">
        <v>3.87</v>
      </c>
      <c r="AE25" s="405" t="n">
        <v>0</v>
      </c>
      <c r="AF25" s="406" t="n">
        <v>0</v>
      </c>
      <c r="AG25" s="407" t="n">
        <v>1.14</v>
      </c>
      <c r="AH25" s="31" t="s">
        <v>406</v>
      </c>
      <c r="AI25" s="384" t="n">
        <v>19</v>
      </c>
    </row>
    <row r="26" customFormat="false" ht="12.75" hidden="false" customHeight="false" outlineLevel="0" collapsed="false">
      <c r="A26" s="368" t="n">
        <v>22</v>
      </c>
      <c r="C26" s="384" t="n">
        <v>22</v>
      </c>
      <c r="H26" s="368" t="n">
        <f aca="false">H25+1</f>
        <v>22</v>
      </c>
      <c r="I26" s="368" t="s">
        <v>407</v>
      </c>
      <c r="J26" s="45" t="n">
        <v>1.326</v>
      </c>
      <c r="K26" s="384" t="n">
        <v>22</v>
      </c>
      <c r="L26" s="368" t="n">
        <v>22</v>
      </c>
      <c r="M26" s="368" t="s">
        <v>408</v>
      </c>
      <c r="N26" s="396" t="n">
        <v>0.899</v>
      </c>
      <c r="O26" s="45" t="s">
        <v>340</v>
      </c>
      <c r="P26" s="384" t="n">
        <v>22</v>
      </c>
      <c r="U26" s="368" t="n">
        <v>20</v>
      </c>
      <c r="V26" s="368" t="s">
        <v>409</v>
      </c>
      <c r="W26" s="405" t="n">
        <v>3</v>
      </c>
      <c r="X26" s="406" t="n">
        <v>0.36</v>
      </c>
      <c r="Y26" s="405" t="n">
        <v>7.03</v>
      </c>
      <c r="Z26" s="406" t="n">
        <v>1.53</v>
      </c>
      <c r="AA26" s="405" t="n">
        <v>10.08</v>
      </c>
      <c r="AB26" s="406" t="n">
        <v>2.89</v>
      </c>
      <c r="AC26" s="405" t="n">
        <v>10.54</v>
      </c>
      <c r="AD26" s="406" t="n">
        <v>3.04</v>
      </c>
      <c r="AE26" s="405" t="n">
        <v>13.78</v>
      </c>
      <c r="AF26" s="406" t="n">
        <v>6.04</v>
      </c>
      <c r="AG26" s="407" t="n">
        <v>0.36</v>
      </c>
      <c r="AH26" s="31" t="s">
        <v>330</v>
      </c>
      <c r="AI26" s="384" t="n">
        <v>20</v>
      </c>
    </row>
    <row r="27" customFormat="false" ht="12.75" hidden="false" customHeight="false" outlineLevel="0" collapsed="false">
      <c r="A27" s="368" t="n">
        <v>23</v>
      </c>
      <c r="C27" s="384" t="n">
        <v>23</v>
      </c>
      <c r="H27" s="368" t="n">
        <f aca="false">H26+1</f>
        <v>23</v>
      </c>
      <c r="I27" s="368" t="s">
        <v>410</v>
      </c>
      <c r="J27" s="45" t="n">
        <v>1.22</v>
      </c>
      <c r="K27" s="384" t="n">
        <v>23</v>
      </c>
      <c r="L27" s="368" t="n">
        <v>23</v>
      </c>
      <c r="M27" s="368" t="s">
        <v>411</v>
      </c>
      <c r="N27" s="396" t="n">
        <v>1.185</v>
      </c>
      <c r="O27" s="45" t="s">
        <v>340</v>
      </c>
      <c r="P27" s="384" t="n">
        <v>23</v>
      </c>
      <c r="U27" s="368" t="n">
        <v>21</v>
      </c>
      <c r="V27" s="368" t="s">
        <v>412</v>
      </c>
      <c r="W27" s="405" t="n">
        <v>0</v>
      </c>
      <c r="X27" s="406" t="n">
        <v>0</v>
      </c>
      <c r="Y27" s="405" t="n">
        <v>0</v>
      </c>
      <c r="Z27" s="406" t="n">
        <v>0</v>
      </c>
      <c r="AA27" s="405" t="n">
        <v>7.5</v>
      </c>
      <c r="AB27" s="406" t="n">
        <v>1.97</v>
      </c>
      <c r="AC27" s="405" t="n">
        <v>7.88</v>
      </c>
      <c r="AD27" s="406" t="n">
        <v>2.09</v>
      </c>
      <c r="AE27" s="405" t="n">
        <v>0</v>
      </c>
      <c r="AF27" s="406" t="n">
        <v>0</v>
      </c>
      <c r="AG27" s="407" t="n">
        <v>1.97</v>
      </c>
      <c r="AH27" s="31" t="s">
        <v>344</v>
      </c>
      <c r="AI27" s="384" t="n">
        <v>21</v>
      </c>
    </row>
    <row r="28" customFormat="false" ht="12.75" hidden="false" customHeight="false" outlineLevel="0" collapsed="false">
      <c r="A28" s="368" t="n">
        <v>24</v>
      </c>
      <c r="C28" s="384" t="n">
        <v>24</v>
      </c>
      <c r="L28" s="368" t="n">
        <v>24</v>
      </c>
      <c r="M28" s="368" t="s">
        <v>413</v>
      </c>
      <c r="N28" s="396" t="n">
        <v>1.078</v>
      </c>
      <c r="O28" s="45" t="s">
        <v>414</v>
      </c>
      <c r="P28" s="384" t="n">
        <v>24</v>
      </c>
      <c r="U28" s="368" t="n">
        <v>22</v>
      </c>
      <c r="V28" s="368" t="s">
        <v>415</v>
      </c>
      <c r="W28" s="405" t="n">
        <v>0</v>
      </c>
      <c r="X28" s="406" t="n">
        <v>0</v>
      </c>
      <c r="Y28" s="405" t="n">
        <v>9.6</v>
      </c>
      <c r="Z28" s="406" t="n">
        <v>2.19</v>
      </c>
      <c r="AA28" s="405" t="n">
        <v>8.69</v>
      </c>
      <c r="AB28" s="406" t="n">
        <v>2.38</v>
      </c>
      <c r="AC28" s="405" t="n">
        <v>11.18</v>
      </c>
      <c r="AD28" s="406" t="n">
        <v>3.2</v>
      </c>
      <c r="AE28" s="405" t="n">
        <v>0</v>
      </c>
      <c r="AF28" s="406" t="n">
        <v>0</v>
      </c>
      <c r="AG28" s="407" t="n">
        <v>2.19</v>
      </c>
      <c r="AH28" s="31" t="s">
        <v>416</v>
      </c>
      <c r="AI28" s="384" t="n">
        <v>22</v>
      </c>
    </row>
    <row r="29" customFormat="false" ht="12.75" hidden="false" customHeight="false" outlineLevel="0" collapsed="false">
      <c r="A29" s="368" t="n">
        <v>25</v>
      </c>
      <c r="C29" s="384" t="n">
        <v>25</v>
      </c>
      <c r="L29" s="368" t="n">
        <v>25</v>
      </c>
      <c r="M29" s="368" t="s">
        <v>417</v>
      </c>
      <c r="N29" s="396" t="n">
        <v>0.481</v>
      </c>
      <c r="O29" s="45" t="s">
        <v>340</v>
      </c>
      <c r="P29" s="384" t="n">
        <v>25</v>
      </c>
      <c r="U29" s="368" t="n">
        <v>23</v>
      </c>
      <c r="V29" s="368" t="s">
        <v>418</v>
      </c>
      <c r="W29" s="405" t="n">
        <v>0</v>
      </c>
      <c r="X29" s="406" t="n">
        <v>0</v>
      </c>
      <c r="Y29" s="405" t="n">
        <v>0</v>
      </c>
      <c r="Z29" s="406" t="n">
        <v>0</v>
      </c>
      <c r="AA29" s="405" t="n">
        <v>0</v>
      </c>
      <c r="AB29" s="406" t="n">
        <v>0</v>
      </c>
      <c r="AC29" s="405" t="n">
        <v>11.04</v>
      </c>
      <c r="AD29" s="406" t="n">
        <v>3.68</v>
      </c>
      <c r="AE29" s="405" t="n">
        <v>0</v>
      </c>
      <c r="AF29" s="406" t="n">
        <v>0</v>
      </c>
      <c r="AG29" s="407" t="n">
        <v>2.86</v>
      </c>
      <c r="AH29" s="31" t="s">
        <v>419</v>
      </c>
      <c r="AI29" s="384" t="n">
        <v>23</v>
      </c>
    </row>
    <row r="30" customFormat="false" ht="12.75" hidden="false" customHeight="false" outlineLevel="0" collapsed="false">
      <c r="A30" s="368" t="n">
        <v>26</v>
      </c>
      <c r="C30" s="384" t="n">
        <v>26</v>
      </c>
      <c r="L30" s="368" t="n">
        <v>26</v>
      </c>
      <c r="M30" s="368" t="s">
        <v>420</v>
      </c>
      <c r="N30" s="396" t="n">
        <v>-0.075</v>
      </c>
      <c r="O30" s="45" t="s">
        <v>406</v>
      </c>
      <c r="P30" s="384" t="n">
        <v>26</v>
      </c>
      <c r="U30" s="368" t="n">
        <v>24</v>
      </c>
      <c r="V30" s="368" t="s">
        <v>421</v>
      </c>
      <c r="W30" s="405" t="n">
        <v>4.54</v>
      </c>
      <c r="X30" s="406" t="n">
        <v>0.67</v>
      </c>
      <c r="Y30" s="405" t="n">
        <v>8.22</v>
      </c>
      <c r="Z30" s="406" t="n">
        <v>1.8</v>
      </c>
      <c r="AA30" s="405" t="n">
        <v>11.11</v>
      </c>
      <c r="AB30" s="406" t="n">
        <v>3.17</v>
      </c>
      <c r="AC30" s="405" t="n">
        <v>11.21</v>
      </c>
      <c r="AD30" s="406" t="n">
        <v>3.2</v>
      </c>
      <c r="AE30" s="405" t="n">
        <v>0</v>
      </c>
      <c r="AF30" s="406" t="n">
        <v>0</v>
      </c>
      <c r="AG30" s="407" t="n">
        <v>0.67</v>
      </c>
      <c r="AH30" s="31" t="s">
        <v>344</v>
      </c>
      <c r="AI30" s="384" t="n">
        <v>24</v>
      </c>
    </row>
    <row r="31" customFormat="false" ht="12.75" hidden="false" customHeight="false" outlineLevel="0" collapsed="false">
      <c r="A31" s="368" t="n">
        <v>27</v>
      </c>
      <c r="C31" s="384" t="n">
        <v>27</v>
      </c>
      <c r="L31" s="368" t="n">
        <v>27</v>
      </c>
      <c r="M31" s="368" t="s">
        <v>422</v>
      </c>
      <c r="N31" s="396" t="n">
        <v>-0.075</v>
      </c>
      <c r="O31" s="45" t="s">
        <v>406</v>
      </c>
      <c r="P31" s="384" t="n">
        <v>27</v>
      </c>
      <c r="U31" s="368" t="n">
        <v>25</v>
      </c>
      <c r="V31" s="368" t="s">
        <v>423</v>
      </c>
      <c r="W31" s="405" t="n">
        <v>0</v>
      </c>
      <c r="X31" s="406" t="n">
        <v>0</v>
      </c>
      <c r="Y31" s="405" t="n">
        <v>0</v>
      </c>
      <c r="Z31" s="406" t="n">
        <v>0</v>
      </c>
      <c r="AA31" s="405" t="n">
        <v>0</v>
      </c>
      <c r="AB31" s="406" t="n">
        <v>0</v>
      </c>
      <c r="AC31" s="405" t="n">
        <v>11.7</v>
      </c>
      <c r="AD31" s="406" t="n">
        <v>3.9</v>
      </c>
      <c r="AE31" s="405" t="n">
        <v>0</v>
      </c>
      <c r="AF31" s="406" t="n">
        <v>0</v>
      </c>
      <c r="AG31" s="407" t="n">
        <v>2.86</v>
      </c>
      <c r="AH31" s="31" t="s">
        <v>424</v>
      </c>
      <c r="AI31" s="384" t="n">
        <v>25</v>
      </c>
    </row>
    <row r="32" customFormat="false" ht="12.75" hidden="false" customHeight="false" outlineLevel="0" collapsed="false">
      <c r="A32" s="368" t="n">
        <v>28</v>
      </c>
      <c r="C32" s="384" t="n">
        <v>28</v>
      </c>
      <c r="L32" s="368" t="n">
        <v>28</v>
      </c>
      <c r="M32" s="368" t="s">
        <v>425</v>
      </c>
      <c r="N32" s="396" t="n">
        <v>0.719</v>
      </c>
      <c r="O32" s="45" t="s">
        <v>383</v>
      </c>
      <c r="P32" s="384" t="n">
        <v>28</v>
      </c>
      <c r="U32" s="368" t="n">
        <v>26</v>
      </c>
      <c r="V32" s="368" t="s">
        <v>426</v>
      </c>
      <c r="W32" s="405" t="n">
        <v>1.73</v>
      </c>
      <c r="X32" s="406" t="n">
        <v>0.08</v>
      </c>
      <c r="Y32" s="405" t="n">
        <v>0</v>
      </c>
      <c r="Z32" s="406" t="n">
        <v>0</v>
      </c>
      <c r="AA32" s="405" t="n">
        <v>11.24</v>
      </c>
      <c r="AB32" s="406" t="n">
        <v>3.29</v>
      </c>
      <c r="AC32" s="405" t="n">
        <v>9.64</v>
      </c>
      <c r="AD32" s="406" t="n">
        <v>2.75</v>
      </c>
      <c r="AE32" s="405" t="n">
        <v>0</v>
      </c>
      <c r="AF32" s="406" t="n">
        <v>0</v>
      </c>
      <c r="AG32" s="407" t="n">
        <v>0.08</v>
      </c>
      <c r="AH32" s="31" t="s">
        <v>340</v>
      </c>
      <c r="AI32" s="384" t="n">
        <v>26</v>
      </c>
    </row>
    <row r="33" customFormat="false" ht="12.75" hidden="false" customHeight="false" outlineLevel="0" collapsed="false">
      <c r="A33" s="368" t="n">
        <v>29</v>
      </c>
      <c r="C33" s="384" t="n">
        <v>29</v>
      </c>
      <c r="L33" s="368" t="n">
        <v>29</v>
      </c>
      <c r="M33" s="368" t="s">
        <v>427</v>
      </c>
      <c r="N33" s="396" t="n">
        <v>0.749</v>
      </c>
      <c r="O33" s="45" t="s">
        <v>414</v>
      </c>
      <c r="P33" s="384" t="n">
        <v>29</v>
      </c>
      <c r="U33" s="368" t="n">
        <v>27</v>
      </c>
      <c r="V33" s="368" t="s">
        <v>428</v>
      </c>
      <c r="W33" s="405" t="n">
        <v>0</v>
      </c>
      <c r="X33" s="406" t="n">
        <v>0</v>
      </c>
      <c r="Y33" s="405" t="n">
        <v>0</v>
      </c>
      <c r="Z33" s="406" t="n">
        <v>0</v>
      </c>
      <c r="AA33" s="405" t="n">
        <v>0</v>
      </c>
      <c r="AB33" s="406" t="n">
        <v>0</v>
      </c>
      <c r="AC33" s="405" t="n">
        <v>11.36</v>
      </c>
      <c r="AD33" s="406" t="n">
        <v>3.28</v>
      </c>
      <c r="AE33" s="405" t="n">
        <v>0</v>
      </c>
      <c r="AF33" s="406" t="n">
        <v>0</v>
      </c>
      <c r="AG33" s="407" t="n">
        <v>2.86</v>
      </c>
      <c r="AH33" s="31" t="s">
        <v>377</v>
      </c>
      <c r="AI33" s="384" t="n">
        <v>27</v>
      </c>
    </row>
    <row r="34" customFormat="false" ht="12.75" hidden="false" customHeight="false" outlineLevel="0" collapsed="false">
      <c r="A34" s="368" t="n">
        <v>30</v>
      </c>
      <c r="C34" s="384" t="n">
        <v>30</v>
      </c>
      <c r="L34" s="368" t="n">
        <v>30</v>
      </c>
      <c r="M34" s="368" t="s">
        <v>429</v>
      </c>
      <c r="N34" s="396" t="n">
        <v>1.087</v>
      </c>
      <c r="O34" s="45" t="s">
        <v>336</v>
      </c>
      <c r="P34" s="384" t="n">
        <v>30</v>
      </c>
      <c r="U34" s="368" t="n">
        <v>28</v>
      </c>
      <c r="V34" s="368" t="s">
        <v>430</v>
      </c>
      <c r="W34" s="405" t="n">
        <v>0</v>
      </c>
      <c r="X34" s="406" t="n">
        <v>0</v>
      </c>
      <c r="Y34" s="405" t="n">
        <v>0</v>
      </c>
      <c r="Z34" s="406" t="n">
        <v>0</v>
      </c>
      <c r="AA34" s="405" t="n">
        <v>12.43</v>
      </c>
      <c r="AB34" s="406" t="n">
        <v>3.76</v>
      </c>
      <c r="AC34" s="405" t="n">
        <v>7.47</v>
      </c>
      <c r="AD34" s="406" t="n">
        <v>2.09</v>
      </c>
      <c r="AE34" s="405" t="n">
        <v>0</v>
      </c>
      <c r="AF34" s="406" t="n">
        <v>0</v>
      </c>
      <c r="AG34" s="407" t="n">
        <v>2.09</v>
      </c>
      <c r="AH34" s="31" t="s">
        <v>414</v>
      </c>
      <c r="AI34" s="384" t="n">
        <v>28</v>
      </c>
    </row>
    <row r="35" customFormat="false" ht="12.75" hidden="false" customHeight="false" outlineLevel="0" collapsed="false">
      <c r="A35" s="368" t="n">
        <v>31</v>
      </c>
      <c r="C35" s="384" t="n">
        <v>31</v>
      </c>
      <c r="L35" s="368" t="n">
        <v>31</v>
      </c>
      <c r="M35" s="368" t="s">
        <v>431</v>
      </c>
      <c r="N35" s="396" t="n">
        <v>0.928</v>
      </c>
      <c r="O35" s="45" t="s">
        <v>340</v>
      </c>
      <c r="P35" s="384" t="n">
        <v>31</v>
      </c>
      <c r="U35" s="368" t="n">
        <v>29</v>
      </c>
      <c r="V35" s="368" t="s">
        <v>432</v>
      </c>
      <c r="W35" s="405" t="n">
        <v>7.55</v>
      </c>
      <c r="X35" s="406" t="n">
        <v>1.45</v>
      </c>
      <c r="Y35" s="405" t="n">
        <v>10.43</v>
      </c>
      <c r="Z35" s="406" t="n">
        <v>2.5</v>
      </c>
      <c r="AA35" s="405" t="n">
        <v>11.99</v>
      </c>
      <c r="AB35" s="406" t="n">
        <v>3.58</v>
      </c>
      <c r="AC35" s="405" t="n">
        <v>11.45</v>
      </c>
      <c r="AD35" s="406" t="n">
        <v>3.39</v>
      </c>
      <c r="AE35" s="405" t="n">
        <v>0</v>
      </c>
      <c r="AF35" s="406" t="n">
        <v>0</v>
      </c>
      <c r="AG35" s="407" t="n">
        <v>2.86</v>
      </c>
      <c r="AH35" s="31" t="s">
        <v>386</v>
      </c>
      <c r="AI35" s="384" t="n">
        <v>29</v>
      </c>
    </row>
    <row r="36" customFormat="false" ht="12.75" hidden="false" customHeight="false" outlineLevel="0" collapsed="false">
      <c r="A36" s="368" t="n">
        <v>32</v>
      </c>
      <c r="C36" s="384" t="n">
        <v>32</v>
      </c>
      <c r="L36" s="368" t="n">
        <v>32</v>
      </c>
      <c r="M36" s="368" t="s">
        <v>433</v>
      </c>
      <c r="N36" s="396" t="n">
        <v>0.964</v>
      </c>
      <c r="O36" s="45" t="s">
        <v>377</v>
      </c>
      <c r="P36" s="384" t="n">
        <v>32</v>
      </c>
      <c r="U36" s="368" t="n">
        <v>30</v>
      </c>
      <c r="V36" s="368" t="s">
        <v>434</v>
      </c>
      <c r="W36" s="405" t="n">
        <v>0</v>
      </c>
      <c r="X36" s="406" t="n">
        <v>0</v>
      </c>
      <c r="Y36" s="405" t="n">
        <v>10.1</v>
      </c>
      <c r="Z36" s="406" t="n">
        <v>2.26</v>
      </c>
      <c r="AA36" s="405" t="n">
        <v>0</v>
      </c>
      <c r="AB36" s="406" t="n">
        <v>0</v>
      </c>
      <c r="AC36" s="405" t="n">
        <v>11.87</v>
      </c>
      <c r="AD36" s="406" t="n">
        <v>3.35</v>
      </c>
      <c r="AE36" s="405" t="n">
        <v>0</v>
      </c>
      <c r="AF36" s="406" t="n">
        <v>0</v>
      </c>
      <c r="AG36" s="407" t="n">
        <v>2.26</v>
      </c>
      <c r="AH36" s="31" t="s">
        <v>435</v>
      </c>
      <c r="AI36" s="384" t="n">
        <v>30</v>
      </c>
    </row>
    <row r="37" customFormat="false" ht="12.75" hidden="false" customHeight="false" outlineLevel="0" collapsed="false">
      <c r="A37" s="368" t="n">
        <v>33</v>
      </c>
      <c r="C37" s="384" t="n">
        <v>33</v>
      </c>
      <c r="L37" s="368" t="n">
        <v>33</v>
      </c>
      <c r="M37" s="368" t="s">
        <v>436</v>
      </c>
      <c r="N37" s="396" t="n">
        <v>-0.128</v>
      </c>
      <c r="O37" s="45" t="s">
        <v>437</v>
      </c>
      <c r="P37" s="384" t="n">
        <v>33</v>
      </c>
      <c r="U37" s="368" t="n">
        <v>31</v>
      </c>
      <c r="V37" s="368" t="s">
        <v>438</v>
      </c>
      <c r="W37" s="405" t="n">
        <v>8.03</v>
      </c>
      <c r="X37" s="406" t="n">
        <v>1.58</v>
      </c>
      <c r="Y37" s="405" t="n">
        <v>8.21</v>
      </c>
      <c r="Z37" s="406" t="n">
        <v>1.92</v>
      </c>
      <c r="AA37" s="405" t="n">
        <v>11.17</v>
      </c>
      <c r="AB37" s="406" t="n">
        <v>3.33</v>
      </c>
      <c r="AC37" s="405" t="n">
        <v>10.79</v>
      </c>
      <c r="AD37" s="406" t="n">
        <v>3.2</v>
      </c>
      <c r="AE37" s="405" t="n">
        <v>11.09</v>
      </c>
      <c r="AF37" s="406" t="n">
        <v>4.84</v>
      </c>
      <c r="AG37" s="407" t="n">
        <v>1.58</v>
      </c>
      <c r="AH37" s="31" t="s">
        <v>414</v>
      </c>
      <c r="AI37" s="384" t="n">
        <v>31</v>
      </c>
    </row>
    <row r="38" customFormat="false" ht="12.75" hidden="false" customHeight="false" outlineLevel="0" collapsed="false">
      <c r="A38" s="368" t="n">
        <v>34</v>
      </c>
      <c r="C38" s="384" t="n">
        <v>34</v>
      </c>
      <c r="L38" s="368" t="n">
        <v>34</v>
      </c>
      <c r="M38" s="368" t="s">
        <v>439</v>
      </c>
      <c r="N38" s="396" t="n">
        <v>-0.075</v>
      </c>
      <c r="O38" s="45" t="s">
        <v>406</v>
      </c>
      <c r="P38" s="384" t="n">
        <v>34</v>
      </c>
      <c r="U38" s="368" t="n">
        <v>32</v>
      </c>
      <c r="V38" s="368" t="s">
        <v>440</v>
      </c>
      <c r="W38" s="405" t="n">
        <v>0</v>
      </c>
      <c r="X38" s="406" t="n">
        <v>0</v>
      </c>
      <c r="Y38" s="405" t="n">
        <v>12.18</v>
      </c>
      <c r="Z38" s="406" t="n">
        <v>2.81</v>
      </c>
      <c r="AA38" s="405" t="n">
        <v>0</v>
      </c>
      <c r="AB38" s="406" t="n">
        <v>0</v>
      </c>
      <c r="AC38" s="405" t="n">
        <v>13.83</v>
      </c>
      <c r="AD38" s="406" t="n">
        <v>3.97</v>
      </c>
      <c r="AE38" s="405" t="n">
        <v>0</v>
      </c>
      <c r="AF38" s="406" t="n">
        <v>0</v>
      </c>
      <c r="AG38" s="407" t="n">
        <v>2.81</v>
      </c>
      <c r="AH38" s="31" t="s">
        <v>441</v>
      </c>
      <c r="AI38" s="384" t="n">
        <v>32</v>
      </c>
    </row>
    <row r="39" customFormat="false" ht="12.75" hidden="false" customHeight="false" outlineLevel="0" collapsed="false">
      <c r="A39" s="368" t="n">
        <v>35</v>
      </c>
      <c r="C39" s="384" t="n">
        <v>35</v>
      </c>
      <c r="L39" s="368" t="n">
        <v>35</v>
      </c>
      <c r="M39" s="368" t="s">
        <v>442</v>
      </c>
      <c r="N39" s="396" t="n">
        <v>0.545</v>
      </c>
      <c r="O39" s="45" t="s">
        <v>340</v>
      </c>
      <c r="P39" s="384" t="n">
        <v>35</v>
      </c>
      <c r="U39" s="368" t="n">
        <v>33</v>
      </c>
      <c r="V39" s="368" t="s">
        <v>443</v>
      </c>
      <c r="W39" s="405" t="n">
        <v>0</v>
      </c>
      <c r="X39" s="406" t="n">
        <v>0</v>
      </c>
      <c r="Y39" s="405" t="n">
        <v>0</v>
      </c>
      <c r="Z39" s="406" t="n">
        <v>0</v>
      </c>
      <c r="AA39" s="405" t="n">
        <v>0</v>
      </c>
      <c r="AB39" s="406" t="n">
        <v>0</v>
      </c>
      <c r="AC39" s="405" t="n">
        <v>10.98</v>
      </c>
      <c r="AD39" s="406" t="n">
        <v>3.2</v>
      </c>
      <c r="AE39" s="405" t="n">
        <v>0</v>
      </c>
      <c r="AF39" s="406" t="n">
        <v>0</v>
      </c>
      <c r="AG39" s="407" t="n">
        <v>2.86</v>
      </c>
      <c r="AH39" s="31" t="s">
        <v>340</v>
      </c>
      <c r="AI39" s="384" t="n">
        <v>33</v>
      </c>
    </row>
    <row r="40" customFormat="false" ht="12.75" hidden="false" customHeight="false" outlineLevel="0" collapsed="false">
      <c r="A40" s="368" t="n">
        <v>36</v>
      </c>
      <c r="C40" s="384" t="n">
        <v>36</v>
      </c>
      <c r="L40" s="368" t="n">
        <v>36</v>
      </c>
      <c r="M40" s="368" t="s">
        <v>444</v>
      </c>
      <c r="N40" s="396" t="n">
        <v>0.502</v>
      </c>
      <c r="O40" s="45" t="s">
        <v>340</v>
      </c>
      <c r="P40" s="384" t="n">
        <v>36</v>
      </c>
      <c r="U40" s="368" t="n">
        <v>34</v>
      </c>
      <c r="V40" s="368" t="s">
        <v>445</v>
      </c>
      <c r="W40" s="405" t="n">
        <v>2.67</v>
      </c>
      <c r="X40" s="406" t="n">
        <v>0.29</v>
      </c>
      <c r="Y40" s="405" t="n">
        <v>8.27</v>
      </c>
      <c r="Z40" s="406" t="n">
        <v>1.88</v>
      </c>
      <c r="AA40" s="405" t="n">
        <v>0</v>
      </c>
      <c r="AB40" s="406" t="n">
        <v>0</v>
      </c>
      <c r="AC40" s="405" t="n">
        <v>10.72</v>
      </c>
      <c r="AD40" s="406" t="n">
        <v>3.11</v>
      </c>
      <c r="AE40" s="405" t="n">
        <v>0</v>
      </c>
      <c r="AF40" s="406" t="n">
        <v>0</v>
      </c>
      <c r="AG40" s="407" t="n">
        <v>0.29</v>
      </c>
      <c r="AH40" s="31" t="s">
        <v>340</v>
      </c>
      <c r="AI40" s="384" t="n">
        <v>34</v>
      </c>
    </row>
    <row r="41" customFormat="false" ht="12.75" hidden="false" customHeight="false" outlineLevel="0" collapsed="false">
      <c r="A41" s="368" t="n">
        <v>37</v>
      </c>
      <c r="C41" s="384" t="n">
        <v>37</v>
      </c>
      <c r="L41" s="368" t="n">
        <v>37</v>
      </c>
      <c r="M41" s="368" t="s">
        <v>446</v>
      </c>
      <c r="N41" s="396" t="n">
        <v>0.958</v>
      </c>
      <c r="O41" s="45" t="s">
        <v>330</v>
      </c>
      <c r="P41" s="384" t="n">
        <v>37</v>
      </c>
      <c r="U41" s="368" t="n">
        <v>35</v>
      </c>
      <c r="V41" s="368" t="s">
        <v>447</v>
      </c>
      <c r="W41" s="405" t="n">
        <v>0</v>
      </c>
      <c r="X41" s="406" t="n">
        <v>0</v>
      </c>
      <c r="Y41" s="405" t="n">
        <v>0</v>
      </c>
      <c r="Z41" s="406" t="n">
        <v>0</v>
      </c>
      <c r="AA41" s="405" t="n">
        <v>9.77</v>
      </c>
      <c r="AB41" s="406" t="n">
        <v>2.8</v>
      </c>
      <c r="AC41" s="405" t="n">
        <v>11.66</v>
      </c>
      <c r="AD41" s="406" t="n">
        <v>3.42</v>
      </c>
      <c r="AE41" s="405" t="n">
        <v>0</v>
      </c>
      <c r="AF41" s="406" t="n">
        <v>0</v>
      </c>
      <c r="AG41" s="407" t="n">
        <v>2.8</v>
      </c>
      <c r="AH41" s="31" t="s">
        <v>340</v>
      </c>
      <c r="AI41" s="384" t="n">
        <v>35</v>
      </c>
    </row>
    <row r="42" customFormat="false" ht="12.75" hidden="false" customHeight="false" outlineLevel="0" collapsed="false">
      <c r="A42" s="368" t="n">
        <v>38</v>
      </c>
      <c r="C42" s="384" t="n">
        <v>38</v>
      </c>
      <c r="L42" s="368" t="n">
        <v>38</v>
      </c>
      <c r="M42" s="368" t="s">
        <v>448</v>
      </c>
      <c r="N42" s="396" t="n">
        <v>0.851</v>
      </c>
      <c r="O42" s="45" t="s">
        <v>330</v>
      </c>
      <c r="P42" s="384" t="n">
        <v>38</v>
      </c>
      <c r="U42" s="368" t="n">
        <v>36</v>
      </c>
      <c r="V42" s="368" t="s">
        <v>449</v>
      </c>
      <c r="W42" s="405" t="n">
        <v>0</v>
      </c>
      <c r="X42" s="406" t="n">
        <v>0</v>
      </c>
      <c r="Y42" s="405" t="n">
        <v>0</v>
      </c>
      <c r="Z42" s="406" t="n">
        <v>0</v>
      </c>
      <c r="AA42" s="405" t="n">
        <v>0</v>
      </c>
      <c r="AB42" s="406" t="n">
        <v>0</v>
      </c>
      <c r="AC42" s="405" t="n">
        <v>7.33</v>
      </c>
      <c r="AD42" s="406" t="n">
        <v>2.08</v>
      </c>
      <c r="AE42" s="405" t="n">
        <v>0</v>
      </c>
      <c r="AF42" s="406" t="n">
        <v>0</v>
      </c>
      <c r="AG42" s="407" t="n">
        <v>2.08</v>
      </c>
      <c r="AH42" s="31" t="s">
        <v>336</v>
      </c>
      <c r="AI42" s="384" t="n">
        <v>36</v>
      </c>
    </row>
    <row r="43" customFormat="false" ht="12.75" hidden="false" customHeight="false" outlineLevel="0" collapsed="false">
      <c r="A43" s="368" t="n">
        <v>39</v>
      </c>
      <c r="C43" s="384" t="n">
        <v>39</v>
      </c>
      <c r="L43" s="368" t="n">
        <v>39</v>
      </c>
      <c r="M43" s="368" t="s">
        <v>450</v>
      </c>
      <c r="N43" s="396" t="n">
        <v>0.505</v>
      </c>
      <c r="O43" s="45" t="s">
        <v>340</v>
      </c>
      <c r="P43" s="384" t="n">
        <v>39</v>
      </c>
      <c r="U43" s="368" t="n">
        <v>37</v>
      </c>
      <c r="V43" s="368" t="s">
        <v>451</v>
      </c>
      <c r="W43" s="405" t="n">
        <v>0</v>
      </c>
      <c r="X43" s="406" t="n">
        <v>0</v>
      </c>
      <c r="Y43" s="405" t="n">
        <v>0</v>
      </c>
      <c r="Z43" s="406" t="n">
        <v>0</v>
      </c>
      <c r="AA43" s="405" t="n">
        <v>0</v>
      </c>
      <c r="AB43" s="406" t="n">
        <v>0</v>
      </c>
      <c r="AC43" s="405" t="n">
        <v>8.86</v>
      </c>
      <c r="AD43" s="406" t="n">
        <v>2.48</v>
      </c>
      <c r="AE43" s="405" t="n">
        <v>0</v>
      </c>
      <c r="AF43" s="406" t="n">
        <v>0</v>
      </c>
      <c r="AG43" s="407" t="n">
        <v>2.48</v>
      </c>
      <c r="AH43" s="31" t="s">
        <v>330</v>
      </c>
      <c r="AI43" s="384" t="n">
        <v>37</v>
      </c>
    </row>
    <row r="44" customFormat="false" ht="12.75" hidden="false" customHeight="false" outlineLevel="0" collapsed="false">
      <c r="A44" s="368" t="n">
        <v>40</v>
      </c>
      <c r="C44" s="384" t="n">
        <v>40</v>
      </c>
      <c r="L44" s="368" t="n">
        <v>40</v>
      </c>
      <c r="M44" s="368" t="s">
        <v>452</v>
      </c>
      <c r="N44" s="396" t="n">
        <v>0.058</v>
      </c>
      <c r="O44" s="45" t="s">
        <v>344</v>
      </c>
      <c r="P44" s="384" t="n">
        <v>40</v>
      </c>
      <c r="U44" s="368" t="n">
        <v>38</v>
      </c>
      <c r="V44" s="368" t="s">
        <v>453</v>
      </c>
      <c r="W44" s="405" t="n">
        <v>1.63</v>
      </c>
      <c r="X44" s="406" t="n">
        <v>0.06</v>
      </c>
      <c r="Y44" s="405" t="n">
        <v>0</v>
      </c>
      <c r="Z44" s="406" t="n">
        <v>0</v>
      </c>
      <c r="AA44" s="405" t="n">
        <v>9.89</v>
      </c>
      <c r="AB44" s="406" t="n">
        <v>2.84</v>
      </c>
      <c r="AC44" s="405" t="n">
        <v>10.11</v>
      </c>
      <c r="AD44" s="406" t="n">
        <v>2.91</v>
      </c>
      <c r="AE44" s="405" t="n">
        <v>0</v>
      </c>
      <c r="AF44" s="406" t="n">
        <v>0</v>
      </c>
      <c r="AG44" s="407" t="n">
        <v>0.06</v>
      </c>
      <c r="AH44" s="31"/>
      <c r="AI44" s="384" t="n">
        <v>38</v>
      </c>
    </row>
    <row r="45" customFormat="false" ht="12.75" hidden="false" customHeight="false" outlineLevel="0" collapsed="false">
      <c r="A45" s="368" t="n">
        <v>41</v>
      </c>
      <c r="C45" s="384" t="n">
        <v>41</v>
      </c>
      <c r="L45" s="368" t="n">
        <v>41</v>
      </c>
      <c r="M45" s="368" t="s">
        <v>454</v>
      </c>
      <c r="N45" s="396" t="n">
        <v>1.042</v>
      </c>
      <c r="O45" s="45" t="s">
        <v>414</v>
      </c>
      <c r="P45" s="384" t="n">
        <v>41</v>
      </c>
      <c r="U45" s="368" t="n">
        <v>39</v>
      </c>
      <c r="V45" s="368" t="s">
        <v>245</v>
      </c>
      <c r="W45" s="405" t="n">
        <v>2.6</v>
      </c>
      <c r="X45" s="406" t="n">
        <v>0.28</v>
      </c>
      <c r="Y45" s="405" t="n">
        <v>0</v>
      </c>
      <c r="Z45" s="406" t="n">
        <v>0</v>
      </c>
      <c r="AA45" s="405" t="n">
        <v>13.07</v>
      </c>
      <c r="AB45" s="406" t="n">
        <v>3.9</v>
      </c>
      <c r="AC45" s="405" t="n">
        <v>10.63</v>
      </c>
      <c r="AD45" s="406" t="n">
        <v>3.08</v>
      </c>
      <c r="AE45" s="405" t="n">
        <v>0</v>
      </c>
      <c r="AF45" s="406" t="n">
        <v>0</v>
      </c>
      <c r="AG45" s="407" t="n">
        <v>0.28</v>
      </c>
      <c r="AH45" s="31" t="s">
        <v>340</v>
      </c>
      <c r="AI45" s="384" t="n">
        <v>39</v>
      </c>
    </row>
    <row r="46" customFormat="false" ht="12.75" hidden="false" customHeight="false" outlineLevel="0" collapsed="false">
      <c r="A46" s="368" t="n">
        <v>42</v>
      </c>
      <c r="C46" s="384" t="n">
        <v>42</v>
      </c>
      <c r="L46" s="368" t="n">
        <v>42</v>
      </c>
      <c r="M46" s="368" t="s">
        <v>455</v>
      </c>
      <c r="N46" s="396" t="n">
        <v>0.207</v>
      </c>
      <c r="O46" s="45" t="s">
        <v>344</v>
      </c>
      <c r="P46" s="384" t="n">
        <v>42</v>
      </c>
      <c r="U46" s="368" t="n">
        <v>40</v>
      </c>
      <c r="V46" s="368" t="s">
        <v>456</v>
      </c>
      <c r="W46" s="405" t="n">
        <v>0</v>
      </c>
      <c r="X46" s="406" t="n">
        <v>0</v>
      </c>
      <c r="Y46" s="405" t="n">
        <v>0</v>
      </c>
      <c r="Z46" s="406" t="n">
        <v>0</v>
      </c>
      <c r="AA46" s="405" t="n">
        <v>0</v>
      </c>
      <c r="AB46" s="406" t="n">
        <v>0</v>
      </c>
      <c r="AC46" s="405" t="n">
        <v>11.42</v>
      </c>
      <c r="AD46" s="406" t="n">
        <v>3.81</v>
      </c>
      <c r="AE46" s="405" t="n">
        <v>0</v>
      </c>
      <c r="AF46" s="406" t="n">
        <v>0</v>
      </c>
      <c r="AG46" s="407" t="n">
        <v>2.86</v>
      </c>
      <c r="AH46" s="31" t="s">
        <v>457</v>
      </c>
      <c r="AI46" s="384" t="n">
        <v>40</v>
      </c>
    </row>
    <row r="47" customFormat="false" ht="12.75" hidden="false" customHeight="false" outlineLevel="0" collapsed="false">
      <c r="A47" s="368" t="n">
        <v>43</v>
      </c>
      <c r="C47" s="384" t="n">
        <v>43</v>
      </c>
      <c r="L47" s="368" t="n">
        <v>43</v>
      </c>
      <c r="M47" s="368" t="s">
        <v>458</v>
      </c>
      <c r="N47" s="396" t="n">
        <v>1.567</v>
      </c>
      <c r="O47" s="45" t="s">
        <v>414</v>
      </c>
      <c r="P47" s="384" t="n">
        <v>43</v>
      </c>
      <c r="U47" s="368" t="n">
        <v>41</v>
      </c>
      <c r="V47" s="368" t="s">
        <v>459</v>
      </c>
      <c r="W47" s="405" t="n">
        <v>0</v>
      </c>
      <c r="X47" s="406" t="n">
        <v>0</v>
      </c>
      <c r="Y47" s="405" t="n">
        <v>0</v>
      </c>
      <c r="Z47" s="406" t="n">
        <v>0</v>
      </c>
      <c r="AA47" s="405" t="n">
        <v>0</v>
      </c>
      <c r="AB47" s="406" t="n">
        <v>0</v>
      </c>
      <c r="AC47" s="405" t="n">
        <v>7.8</v>
      </c>
      <c r="AD47" s="406" t="n">
        <v>2.24</v>
      </c>
      <c r="AE47" s="405" t="n">
        <v>0</v>
      </c>
      <c r="AF47" s="406" t="n">
        <v>0</v>
      </c>
      <c r="AG47" s="407" t="n">
        <v>2.24</v>
      </c>
      <c r="AH47" s="31" t="s">
        <v>336</v>
      </c>
      <c r="AI47" s="384" t="n">
        <v>41</v>
      </c>
    </row>
    <row r="48" customFormat="false" ht="12.75" hidden="false" customHeight="false" outlineLevel="0" collapsed="false">
      <c r="A48" s="368" t="n">
        <v>44</v>
      </c>
      <c r="C48" s="384" t="n">
        <v>44</v>
      </c>
      <c r="L48" s="368" t="n">
        <v>44</v>
      </c>
      <c r="M48" s="368" t="s">
        <v>460</v>
      </c>
      <c r="N48" s="396" t="n">
        <v>0.055</v>
      </c>
      <c r="O48" s="45" t="s">
        <v>386</v>
      </c>
      <c r="P48" s="384" t="n">
        <v>44</v>
      </c>
      <c r="U48" s="368" t="n">
        <v>42</v>
      </c>
      <c r="V48" s="368" t="s">
        <v>461</v>
      </c>
      <c r="W48" s="405" t="n">
        <v>1.76</v>
      </c>
      <c r="X48" s="406" t="n">
        <v>0.09</v>
      </c>
      <c r="Y48" s="405" t="n">
        <v>0</v>
      </c>
      <c r="Z48" s="406" t="n">
        <v>0</v>
      </c>
      <c r="AA48" s="405" t="n">
        <v>10.13</v>
      </c>
      <c r="AB48" s="406" t="n">
        <v>2.92</v>
      </c>
      <c r="AC48" s="405" t="n">
        <v>10.75</v>
      </c>
      <c r="AD48" s="406" t="n">
        <v>3.12</v>
      </c>
      <c r="AE48" s="405" t="n">
        <v>13.83</v>
      </c>
      <c r="AF48" s="406" t="n">
        <v>6.09</v>
      </c>
      <c r="AG48" s="407" t="n">
        <v>0.09</v>
      </c>
      <c r="AH48" s="31" t="s">
        <v>340</v>
      </c>
      <c r="AI48" s="384" t="n">
        <v>42</v>
      </c>
    </row>
    <row r="49" customFormat="false" ht="12.75" hidden="false" customHeight="false" outlineLevel="0" collapsed="false">
      <c r="A49" s="368" t="n">
        <v>45</v>
      </c>
      <c r="C49" s="384" t="n">
        <v>45</v>
      </c>
      <c r="L49" s="368" t="n">
        <v>45</v>
      </c>
      <c r="M49" s="368" t="s">
        <v>460</v>
      </c>
      <c r="N49" s="396" t="n">
        <v>0.276</v>
      </c>
      <c r="O49" s="45" t="s">
        <v>344</v>
      </c>
      <c r="P49" s="384" t="n">
        <v>45</v>
      </c>
      <c r="U49" s="368" t="n">
        <v>43</v>
      </c>
      <c r="V49" s="368" t="s">
        <v>462</v>
      </c>
      <c r="W49" s="405" t="n">
        <v>0</v>
      </c>
      <c r="X49" s="406" t="n">
        <v>0</v>
      </c>
      <c r="Y49" s="405" t="n">
        <v>9.77</v>
      </c>
      <c r="Z49" s="406" t="n">
        <v>2.31</v>
      </c>
      <c r="AA49" s="405" t="n">
        <v>0</v>
      </c>
      <c r="AB49" s="406" t="n">
        <v>0</v>
      </c>
      <c r="AC49" s="405" t="n">
        <v>11.84</v>
      </c>
      <c r="AD49" s="406" t="n">
        <v>3.5</v>
      </c>
      <c r="AE49" s="405" t="n">
        <v>0</v>
      </c>
      <c r="AF49" s="406" t="n">
        <v>0</v>
      </c>
      <c r="AG49" s="407" t="n">
        <v>2.31</v>
      </c>
      <c r="AH49" s="31" t="s">
        <v>463</v>
      </c>
      <c r="AI49" s="384" t="n">
        <v>43</v>
      </c>
    </row>
    <row r="50" customFormat="false" ht="12.75" hidden="false" customHeight="false" outlineLevel="0" collapsed="false">
      <c r="A50" s="368" t="n">
        <v>46</v>
      </c>
      <c r="C50" s="384" t="n">
        <v>46</v>
      </c>
      <c r="L50" s="368" t="n">
        <v>46</v>
      </c>
      <c r="M50" s="368" t="s">
        <v>464</v>
      </c>
      <c r="N50" s="396" t="n">
        <v>0.81</v>
      </c>
      <c r="O50" s="45" t="s">
        <v>330</v>
      </c>
      <c r="P50" s="384" t="n">
        <v>46</v>
      </c>
      <c r="U50" s="368" t="n">
        <v>44</v>
      </c>
      <c r="V50" s="368" t="s">
        <v>465</v>
      </c>
      <c r="W50" s="405" t="n">
        <v>7.92</v>
      </c>
      <c r="X50" s="406" t="n">
        <v>1.51</v>
      </c>
      <c r="Y50" s="405" t="n">
        <v>11.52</v>
      </c>
      <c r="Z50" s="406" t="n">
        <v>2.78</v>
      </c>
      <c r="AA50" s="405" t="n">
        <v>13.67</v>
      </c>
      <c r="AB50" s="406" t="n">
        <v>4.12</v>
      </c>
      <c r="AC50" s="405" t="n">
        <v>12.63</v>
      </c>
      <c r="AD50" s="406" t="n">
        <v>3.76</v>
      </c>
      <c r="AE50" s="405" t="n">
        <v>0</v>
      </c>
      <c r="AF50" s="406" t="n">
        <v>0</v>
      </c>
      <c r="AG50" s="407" t="n">
        <v>1.51</v>
      </c>
      <c r="AH50" s="31" t="s">
        <v>394</v>
      </c>
      <c r="AI50" s="384" t="n">
        <v>44</v>
      </c>
    </row>
    <row r="51" customFormat="false" ht="12.75" hidden="false" customHeight="false" outlineLevel="0" collapsed="false">
      <c r="A51" s="368" t="n">
        <v>47</v>
      </c>
      <c r="C51" s="384" t="n">
        <v>47</v>
      </c>
      <c r="L51" s="368" t="n">
        <v>47</v>
      </c>
      <c r="M51" s="368" t="s">
        <v>466</v>
      </c>
      <c r="N51" s="396" t="n">
        <v>0.493</v>
      </c>
      <c r="O51" s="45" t="s">
        <v>330</v>
      </c>
      <c r="P51" s="384" t="n">
        <v>47</v>
      </c>
      <c r="U51" s="368" t="n">
        <v>45</v>
      </c>
      <c r="V51" s="368" t="s">
        <v>467</v>
      </c>
      <c r="W51" s="405" t="n">
        <v>4.18</v>
      </c>
      <c r="X51" s="406" t="n">
        <v>0.55</v>
      </c>
      <c r="Y51" s="405" t="n">
        <v>7.1</v>
      </c>
      <c r="Z51" s="406" t="n">
        <v>1.45</v>
      </c>
      <c r="AA51" s="405" t="n">
        <v>10.36</v>
      </c>
      <c r="AB51" s="406" t="n">
        <v>2.86</v>
      </c>
      <c r="AC51" s="405" t="n">
        <v>9.52</v>
      </c>
      <c r="AD51" s="406" t="n">
        <v>2.58</v>
      </c>
      <c r="AE51" s="405" t="n">
        <v>0</v>
      </c>
      <c r="AF51" s="406" t="n">
        <v>0</v>
      </c>
      <c r="AG51" s="407" t="n">
        <v>0.55</v>
      </c>
      <c r="AH51" s="31" t="s">
        <v>437</v>
      </c>
      <c r="AI51" s="384" t="n">
        <v>45</v>
      </c>
    </row>
    <row r="52" customFormat="false" ht="12.75" hidden="false" customHeight="false" outlineLevel="0" collapsed="false">
      <c r="A52" s="368" t="n">
        <v>48</v>
      </c>
      <c r="C52" s="384" t="n">
        <v>48</v>
      </c>
      <c r="L52" s="368" t="n">
        <v>48</v>
      </c>
      <c r="M52" s="368" t="s">
        <v>468</v>
      </c>
      <c r="N52" s="396" t="n">
        <v>0.775</v>
      </c>
      <c r="O52" s="45" t="s">
        <v>383</v>
      </c>
      <c r="P52" s="384" t="n">
        <v>48</v>
      </c>
      <c r="U52" s="368" t="n">
        <v>46</v>
      </c>
      <c r="V52" s="368" t="s">
        <v>469</v>
      </c>
      <c r="W52" s="405" t="n">
        <v>0</v>
      </c>
      <c r="X52" s="406" t="n">
        <v>0</v>
      </c>
      <c r="Y52" s="405" t="n">
        <v>0</v>
      </c>
      <c r="Z52" s="406" t="n">
        <v>0</v>
      </c>
      <c r="AA52" s="405" t="n">
        <v>0</v>
      </c>
      <c r="AB52" s="406" t="n">
        <v>0</v>
      </c>
      <c r="AC52" s="405" t="n">
        <v>14.2</v>
      </c>
      <c r="AD52" s="406" t="n">
        <v>4.34</v>
      </c>
      <c r="AE52" s="405" t="n">
        <v>0</v>
      </c>
      <c r="AF52" s="406" t="n">
        <v>0</v>
      </c>
      <c r="AG52" s="407" t="n">
        <v>2.86</v>
      </c>
      <c r="AH52" s="31" t="s">
        <v>414</v>
      </c>
      <c r="AI52" s="384" t="n">
        <v>46</v>
      </c>
    </row>
    <row r="53" customFormat="false" ht="12.75" hidden="false" customHeight="false" outlineLevel="0" collapsed="false">
      <c r="A53" s="368" t="n">
        <v>49</v>
      </c>
      <c r="C53" s="384" t="n">
        <v>49</v>
      </c>
      <c r="L53" s="368" t="n">
        <v>49</v>
      </c>
      <c r="M53" s="368" t="s">
        <v>470</v>
      </c>
      <c r="N53" s="396" t="n">
        <v>0.532</v>
      </c>
      <c r="O53" s="45" t="s">
        <v>340</v>
      </c>
      <c r="P53" s="384" t="n">
        <v>49</v>
      </c>
      <c r="U53" s="368" t="n">
        <v>47</v>
      </c>
      <c r="V53" s="368" t="s">
        <v>471</v>
      </c>
      <c r="W53" s="405" t="n">
        <v>4.62</v>
      </c>
      <c r="X53" s="406" t="n">
        <v>0.74</v>
      </c>
      <c r="Y53" s="405" t="n">
        <v>0</v>
      </c>
      <c r="Z53" s="406" t="n">
        <v>0</v>
      </c>
      <c r="AA53" s="405" t="n">
        <v>10.91</v>
      </c>
      <c r="AB53" s="406" t="n">
        <v>3.18</v>
      </c>
      <c r="AC53" s="405" t="n">
        <v>12.6</v>
      </c>
      <c r="AD53" s="406" t="n">
        <v>3.74</v>
      </c>
      <c r="AE53" s="405" t="n">
        <v>0</v>
      </c>
      <c r="AF53" s="406" t="n">
        <v>0</v>
      </c>
      <c r="AG53" s="407" t="n">
        <v>0.74</v>
      </c>
      <c r="AH53" s="31" t="s">
        <v>340</v>
      </c>
      <c r="AI53" s="384" t="n">
        <v>47</v>
      </c>
    </row>
    <row r="54" customFormat="false" ht="12.75" hidden="false" customHeight="false" outlineLevel="0" collapsed="false">
      <c r="A54" s="368" t="n">
        <v>50</v>
      </c>
      <c r="C54" s="384" t="n">
        <v>50</v>
      </c>
      <c r="L54" s="368" t="n">
        <v>50</v>
      </c>
      <c r="M54" s="368" t="s">
        <v>472</v>
      </c>
      <c r="N54" s="396" t="n">
        <v>0.749</v>
      </c>
      <c r="O54" s="45" t="s">
        <v>414</v>
      </c>
      <c r="P54" s="384" t="n">
        <v>50</v>
      </c>
      <c r="U54" s="368" t="n">
        <v>48</v>
      </c>
      <c r="V54" s="368" t="s">
        <v>473</v>
      </c>
      <c r="W54" s="405" t="n">
        <v>0</v>
      </c>
      <c r="X54" s="406" t="n">
        <v>0</v>
      </c>
      <c r="Y54" s="405" t="n">
        <v>0</v>
      </c>
      <c r="Z54" s="406" t="n">
        <v>0</v>
      </c>
      <c r="AA54" s="405" t="n">
        <v>0</v>
      </c>
      <c r="AB54" s="406" t="n">
        <v>0</v>
      </c>
      <c r="AC54" s="405" t="n">
        <v>6.64</v>
      </c>
      <c r="AD54" s="406" t="n">
        <v>1.8</v>
      </c>
      <c r="AE54" s="405" t="n">
        <v>0</v>
      </c>
      <c r="AF54" s="406" t="n">
        <v>0</v>
      </c>
      <c r="AG54" s="407" t="n">
        <v>1.8</v>
      </c>
      <c r="AH54" s="31" t="s">
        <v>383</v>
      </c>
      <c r="AI54" s="384" t="n">
        <v>48</v>
      </c>
    </row>
    <row r="55" customFormat="false" ht="12.75" hidden="false" customHeight="false" outlineLevel="0" collapsed="false">
      <c r="A55" s="368" t="n">
        <v>51</v>
      </c>
      <c r="C55" s="384" t="n">
        <v>51</v>
      </c>
      <c r="L55" s="368" t="n">
        <v>51</v>
      </c>
      <c r="M55" s="368" t="s">
        <v>474</v>
      </c>
      <c r="N55" s="396" t="n">
        <v>0.862</v>
      </c>
      <c r="O55" s="45" t="s">
        <v>336</v>
      </c>
      <c r="P55" s="384" t="n">
        <v>51</v>
      </c>
      <c r="U55" s="368" t="n">
        <v>49</v>
      </c>
      <c r="V55" s="368" t="s">
        <v>475</v>
      </c>
      <c r="W55" s="405" t="n">
        <v>2.6</v>
      </c>
      <c r="X55" s="406" t="n">
        <v>0.23</v>
      </c>
      <c r="Y55" s="405" t="n">
        <v>0</v>
      </c>
      <c r="Z55" s="406" t="n">
        <v>0</v>
      </c>
      <c r="AA55" s="405" t="n">
        <v>10.54</v>
      </c>
      <c r="AB55" s="406" t="n">
        <v>2.98</v>
      </c>
      <c r="AC55" s="405" t="n">
        <v>10.8</v>
      </c>
      <c r="AD55" s="406" t="n">
        <v>3.06</v>
      </c>
      <c r="AE55" s="405" t="n">
        <v>14.07</v>
      </c>
      <c r="AF55" s="406" t="n">
        <v>6.09</v>
      </c>
      <c r="AG55" s="407" t="n">
        <v>0.23</v>
      </c>
      <c r="AH55" s="31" t="s">
        <v>344</v>
      </c>
      <c r="AI55" s="384" t="n">
        <v>49</v>
      </c>
    </row>
    <row r="56" customFormat="false" ht="12.75" hidden="false" customHeight="false" outlineLevel="0" collapsed="false">
      <c r="A56" s="368" t="n">
        <v>52</v>
      </c>
      <c r="C56" s="384" t="n">
        <v>52</v>
      </c>
      <c r="L56" s="368" t="n">
        <v>52</v>
      </c>
      <c r="M56" s="368" t="s">
        <v>476</v>
      </c>
      <c r="N56" s="396" t="n">
        <v>0.482</v>
      </c>
      <c r="O56" s="45" t="s">
        <v>330</v>
      </c>
      <c r="P56" s="384" t="n">
        <v>52</v>
      </c>
      <c r="U56" s="368" t="n">
        <v>50</v>
      </c>
      <c r="V56" s="368" t="s">
        <v>477</v>
      </c>
      <c r="W56" s="405" t="n">
        <v>0</v>
      </c>
      <c r="X56" s="406" t="n">
        <v>0</v>
      </c>
      <c r="Y56" s="405" t="n">
        <v>11.86</v>
      </c>
      <c r="Z56" s="406" t="n">
        <v>3.24</v>
      </c>
      <c r="AA56" s="405" t="n">
        <v>0</v>
      </c>
      <c r="AB56" s="406" t="n">
        <v>0</v>
      </c>
      <c r="AC56" s="405" t="n">
        <v>13.58</v>
      </c>
      <c r="AD56" s="406" t="n">
        <v>4.52</v>
      </c>
      <c r="AE56" s="405" t="n">
        <v>0</v>
      </c>
      <c r="AF56" s="406" t="n">
        <v>0</v>
      </c>
      <c r="AG56" s="407" t="n">
        <v>2.86</v>
      </c>
      <c r="AH56" s="31" t="s">
        <v>366</v>
      </c>
      <c r="AI56" s="384" t="n">
        <v>50</v>
      </c>
    </row>
    <row r="57" customFormat="false" ht="12.75" hidden="false" customHeight="false" outlineLevel="0" collapsed="false">
      <c r="A57" s="368" t="n">
        <v>53</v>
      </c>
      <c r="C57" s="384" t="n">
        <v>53</v>
      </c>
      <c r="L57" s="368" t="n">
        <v>53</v>
      </c>
      <c r="M57" s="368" t="s">
        <v>478</v>
      </c>
      <c r="N57" s="396" t="n">
        <v>0.741</v>
      </c>
      <c r="O57" s="45" t="s">
        <v>340</v>
      </c>
      <c r="P57" s="384" t="n">
        <v>53</v>
      </c>
      <c r="U57" s="368" t="n">
        <v>51</v>
      </c>
      <c r="V57" s="368" t="s">
        <v>479</v>
      </c>
      <c r="W57" s="405" t="n">
        <v>0</v>
      </c>
      <c r="X57" s="406" t="n">
        <v>0</v>
      </c>
      <c r="Y57" s="405" t="n">
        <v>0</v>
      </c>
      <c r="Z57" s="406" t="n">
        <v>0</v>
      </c>
      <c r="AA57" s="405" t="n">
        <v>9.05</v>
      </c>
      <c r="AB57" s="406" t="n">
        <v>2.56</v>
      </c>
      <c r="AC57" s="405" t="n">
        <v>9.47</v>
      </c>
      <c r="AD57" s="406" t="n">
        <v>2.7</v>
      </c>
      <c r="AE57" s="405" t="n">
        <v>0</v>
      </c>
      <c r="AF57" s="406" t="n">
        <v>0</v>
      </c>
      <c r="AG57" s="407" t="n">
        <v>2.56</v>
      </c>
      <c r="AH57" s="31" t="s">
        <v>340</v>
      </c>
      <c r="AI57" s="384" t="n">
        <v>51</v>
      </c>
    </row>
    <row r="58" customFormat="false" ht="12.75" hidden="false" customHeight="false" outlineLevel="0" collapsed="false">
      <c r="A58" s="368" t="n">
        <v>54</v>
      </c>
      <c r="C58" s="384" t="n">
        <v>54</v>
      </c>
      <c r="L58" s="368" t="n">
        <v>54</v>
      </c>
      <c r="M58" s="368" t="s">
        <v>480</v>
      </c>
      <c r="N58" s="396" t="n">
        <v>0.705</v>
      </c>
      <c r="O58" s="45" t="s">
        <v>340</v>
      </c>
      <c r="P58" s="384" t="n">
        <v>54</v>
      </c>
      <c r="U58" s="368" t="n">
        <v>52</v>
      </c>
      <c r="V58" s="368" t="s">
        <v>481</v>
      </c>
      <c r="W58" s="405" t="n">
        <v>0</v>
      </c>
      <c r="X58" s="406" t="n">
        <v>0</v>
      </c>
      <c r="Y58" s="405" t="n">
        <v>0</v>
      </c>
      <c r="Z58" s="406" t="n">
        <v>0</v>
      </c>
      <c r="AA58" s="405" t="n">
        <v>0</v>
      </c>
      <c r="AB58" s="406" t="n">
        <v>0</v>
      </c>
      <c r="AC58" s="405" t="n">
        <v>7.88</v>
      </c>
      <c r="AD58" s="406" t="n">
        <v>2.27</v>
      </c>
      <c r="AE58" s="405" t="n">
        <v>0</v>
      </c>
      <c r="AF58" s="406" t="n">
        <v>0</v>
      </c>
      <c r="AG58" s="407" t="n">
        <v>2.27</v>
      </c>
      <c r="AH58" s="31" t="s">
        <v>336</v>
      </c>
      <c r="AI58" s="384" t="n">
        <v>52</v>
      </c>
    </row>
    <row r="59" customFormat="false" ht="12.75" hidden="false" customHeight="false" outlineLevel="0" collapsed="false">
      <c r="A59" s="368" t="n">
        <v>55</v>
      </c>
      <c r="C59" s="384" t="n">
        <v>55</v>
      </c>
      <c r="L59" s="368" t="n">
        <v>55</v>
      </c>
      <c r="M59" s="368" t="s">
        <v>482</v>
      </c>
      <c r="N59" s="396" t="n">
        <v>0.754</v>
      </c>
      <c r="O59" s="45" t="s">
        <v>330</v>
      </c>
      <c r="P59" s="384" t="n">
        <v>55</v>
      </c>
      <c r="U59" s="368" t="n">
        <v>53</v>
      </c>
      <c r="V59" s="368" t="s">
        <v>483</v>
      </c>
      <c r="W59" s="405" t="n">
        <v>0</v>
      </c>
      <c r="X59" s="406" t="n">
        <v>0</v>
      </c>
      <c r="Y59" s="405" t="n">
        <v>0</v>
      </c>
      <c r="Z59" s="406" t="n">
        <v>0</v>
      </c>
      <c r="AA59" s="405" t="n">
        <v>16.07</v>
      </c>
      <c r="AB59" s="406" t="n">
        <v>4.91</v>
      </c>
      <c r="AC59" s="405" t="n">
        <v>10.19</v>
      </c>
      <c r="AD59" s="406" t="n">
        <v>2.93</v>
      </c>
      <c r="AE59" s="405" t="n">
        <v>0</v>
      </c>
      <c r="AF59" s="406" t="n">
        <v>0</v>
      </c>
      <c r="AG59" s="407" t="n">
        <v>2.86</v>
      </c>
      <c r="AH59" s="31" t="s">
        <v>340</v>
      </c>
      <c r="AI59" s="384" t="n">
        <v>53</v>
      </c>
    </row>
    <row r="60" customFormat="false" ht="12.75" hidden="false" customHeight="false" outlineLevel="0" collapsed="false">
      <c r="A60" s="368" t="n">
        <v>56</v>
      </c>
      <c r="C60" s="384" t="n">
        <v>56</v>
      </c>
      <c r="L60" s="368" t="n">
        <v>56</v>
      </c>
      <c r="M60" s="368" t="s">
        <v>484</v>
      </c>
      <c r="N60" s="396" t="n">
        <v>0.408</v>
      </c>
      <c r="O60" s="45" t="s">
        <v>330</v>
      </c>
      <c r="P60" s="384" t="n">
        <v>56</v>
      </c>
      <c r="U60" s="368" t="n">
        <v>54</v>
      </c>
      <c r="V60" s="368" t="s">
        <v>485</v>
      </c>
      <c r="W60" s="405" t="n">
        <v>0</v>
      </c>
      <c r="X60" s="406" t="n">
        <v>0</v>
      </c>
      <c r="Y60" s="405" t="n">
        <v>0</v>
      </c>
      <c r="Z60" s="406" t="n">
        <v>0</v>
      </c>
      <c r="AA60" s="405" t="n">
        <v>7.08</v>
      </c>
      <c r="AB60" s="406" t="n">
        <v>1.97</v>
      </c>
      <c r="AC60" s="405" t="n">
        <v>7.39</v>
      </c>
      <c r="AD60" s="406" t="n">
        <v>2.07</v>
      </c>
      <c r="AE60" s="405" t="n">
        <v>0</v>
      </c>
      <c r="AF60" s="406" t="n">
        <v>0</v>
      </c>
      <c r="AG60" s="407" t="n">
        <v>1.97</v>
      </c>
      <c r="AH60" s="31" t="s">
        <v>414</v>
      </c>
      <c r="AI60" s="384" t="n">
        <v>54</v>
      </c>
    </row>
    <row r="61" customFormat="false" ht="12.75" hidden="false" customHeight="false" outlineLevel="0" collapsed="false">
      <c r="A61" s="368" t="n">
        <v>57</v>
      </c>
      <c r="C61" s="384" t="n">
        <v>57</v>
      </c>
      <c r="L61" s="368" t="n">
        <v>57</v>
      </c>
      <c r="M61" s="368" t="s">
        <v>486</v>
      </c>
      <c r="N61" s="396" t="n">
        <v>0.07</v>
      </c>
      <c r="O61" s="45" t="s">
        <v>344</v>
      </c>
      <c r="P61" s="384" t="n">
        <v>57</v>
      </c>
      <c r="U61" s="368" t="n">
        <v>55</v>
      </c>
      <c r="V61" s="368" t="s">
        <v>487</v>
      </c>
      <c r="W61" s="405" t="n">
        <v>0</v>
      </c>
      <c r="X61" s="406" t="n">
        <v>0</v>
      </c>
      <c r="Y61" s="405" t="n">
        <v>0</v>
      </c>
      <c r="Z61" s="406" t="n">
        <v>0</v>
      </c>
      <c r="AA61" s="405" t="n">
        <v>0</v>
      </c>
      <c r="AB61" s="406" t="n">
        <v>0</v>
      </c>
      <c r="AC61" s="405" t="n">
        <v>7.61</v>
      </c>
      <c r="AD61" s="406" t="n">
        <v>2.17</v>
      </c>
      <c r="AE61" s="405" t="n">
        <v>0</v>
      </c>
      <c r="AF61" s="406" t="n">
        <v>0</v>
      </c>
      <c r="AG61" s="407" t="n">
        <v>2.17</v>
      </c>
      <c r="AH61" s="31" t="s">
        <v>336</v>
      </c>
      <c r="AI61" s="384" t="n">
        <v>55</v>
      </c>
    </row>
    <row r="62" customFormat="false" ht="12.75" hidden="false" customHeight="false" outlineLevel="0" collapsed="false">
      <c r="A62" s="368" t="n">
        <v>58</v>
      </c>
      <c r="C62" s="384" t="n">
        <v>58</v>
      </c>
      <c r="L62" s="368" t="n">
        <v>58</v>
      </c>
      <c r="M62" s="368" t="s">
        <v>488</v>
      </c>
      <c r="N62" s="396" t="n">
        <v>1.087</v>
      </c>
      <c r="O62" s="45" t="s">
        <v>340</v>
      </c>
      <c r="P62" s="384" t="n">
        <v>58</v>
      </c>
      <c r="U62" s="368" t="n">
        <v>56</v>
      </c>
      <c r="V62" s="368" t="s">
        <v>489</v>
      </c>
      <c r="W62" s="405" t="n">
        <v>0</v>
      </c>
      <c r="X62" s="406" t="n">
        <v>0</v>
      </c>
      <c r="Y62" s="405" t="n">
        <v>0</v>
      </c>
      <c r="Z62" s="406" t="n">
        <v>0</v>
      </c>
      <c r="AA62" s="405" t="n">
        <v>7.35</v>
      </c>
      <c r="AB62" s="406" t="n">
        <v>1.99</v>
      </c>
      <c r="AC62" s="405" t="n">
        <v>10.42</v>
      </c>
      <c r="AD62" s="406" t="n">
        <v>3.01</v>
      </c>
      <c r="AE62" s="405" t="n">
        <v>0</v>
      </c>
      <c r="AF62" s="406" t="n">
        <v>0</v>
      </c>
      <c r="AG62" s="407" t="n">
        <v>1.99</v>
      </c>
      <c r="AH62" s="31" t="s">
        <v>340</v>
      </c>
      <c r="AI62" s="384" t="n">
        <v>56</v>
      </c>
    </row>
    <row r="63" customFormat="false" ht="12.75" hidden="false" customHeight="false" outlineLevel="0" collapsed="false">
      <c r="A63" s="368" t="n">
        <v>59</v>
      </c>
      <c r="C63" s="384" t="n">
        <v>59</v>
      </c>
      <c r="L63" s="368" t="n">
        <v>59</v>
      </c>
      <c r="M63" s="368" t="s">
        <v>490</v>
      </c>
      <c r="N63" s="396" t="n">
        <v>1.017</v>
      </c>
      <c r="O63" s="45" t="s">
        <v>414</v>
      </c>
      <c r="P63" s="384" t="n">
        <v>59</v>
      </c>
      <c r="U63" s="368" t="n">
        <v>57</v>
      </c>
      <c r="V63" s="368" t="s">
        <v>491</v>
      </c>
      <c r="W63" s="405" t="n">
        <v>0</v>
      </c>
      <c r="X63" s="406" t="n">
        <v>0</v>
      </c>
      <c r="Y63" s="405" t="n">
        <v>11.57</v>
      </c>
      <c r="Z63" s="406" t="n">
        <v>2.87</v>
      </c>
      <c r="AA63" s="405" t="n">
        <v>13.28</v>
      </c>
      <c r="AB63" s="406" t="n">
        <v>4.08</v>
      </c>
      <c r="AC63" s="405" t="n">
        <v>13.09</v>
      </c>
      <c r="AD63" s="406" t="n">
        <v>4</v>
      </c>
      <c r="AE63" s="405" t="n">
        <v>0</v>
      </c>
      <c r="AF63" s="406" t="n">
        <v>0</v>
      </c>
      <c r="AG63" s="407" t="n">
        <v>2.86</v>
      </c>
      <c r="AH63" s="31"/>
      <c r="AI63" s="384" t="n">
        <v>57</v>
      </c>
    </row>
    <row r="64" customFormat="false" ht="12.75" hidden="false" customHeight="false" outlineLevel="0" collapsed="false">
      <c r="A64" s="368" t="n">
        <v>60</v>
      </c>
      <c r="C64" s="384" t="n">
        <v>60</v>
      </c>
      <c r="L64" s="368" t="n">
        <v>60</v>
      </c>
      <c r="M64" s="368" t="s">
        <v>492</v>
      </c>
      <c r="N64" s="396" t="n">
        <v>1.586</v>
      </c>
      <c r="O64" s="45" t="s">
        <v>414</v>
      </c>
      <c r="P64" s="384" t="n">
        <v>60</v>
      </c>
      <c r="U64" s="368" t="n">
        <v>58</v>
      </c>
      <c r="V64" s="368" t="s">
        <v>493</v>
      </c>
      <c r="W64" s="405" t="n">
        <v>0</v>
      </c>
      <c r="X64" s="406" t="n">
        <v>0</v>
      </c>
      <c r="Y64" s="405" t="n">
        <v>10.13</v>
      </c>
      <c r="Z64" s="406" t="n">
        <v>2.32</v>
      </c>
      <c r="AA64" s="405" t="n">
        <v>0</v>
      </c>
      <c r="AB64" s="406" t="n">
        <v>0</v>
      </c>
      <c r="AC64" s="405" t="n">
        <v>11.45</v>
      </c>
      <c r="AD64" s="406" t="n">
        <v>3.27</v>
      </c>
      <c r="AE64" s="405" t="n">
        <v>0</v>
      </c>
      <c r="AF64" s="406" t="n">
        <v>0</v>
      </c>
      <c r="AG64" s="407" t="n">
        <v>2.32</v>
      </c>
      <c r="AH64" s="31" t="s">
        <v>379</v>
      </c>
      <c r="AI64" s="384" t="n">
        <v>58</v>
      </c>
    </row>
    <row r="65" customFormat="false" ht="12.75" hidden="false" customHeight="false" outlineLevel="0" collapsed="false">
      <c r="A65" s="368" t="n">
        <v>61</v>
      </c>
      <c r="C65" s="384" t="n">
        <v>61</v>
      </c>
      <c r="L65" s="368" t="n">
        <v>61</v>
      </c>
      <c r="M65" s="368" t="s">
        <v>494</v>
      </c>
      <c r="N65" s="396" t="n">
        <v>1.497</v>
      </c>
      <c r="O65" s="45" t="s">
        <v>386</v>
      </c>
      <c r="P65" s="384" t="n">
        <v>61</v>
      </c>
      <c r="U65" s="368" t="n">
        <v>59</v>
      </c>
      <c r="V65" s="368" t="s">
        <v>495</v>
      </c>
      <c r="W65" s="405" t="n">
        <v>0</v>
      </c>
      <c r="X65" s="406" t="n">
        <v>0</v>
      </c>
      <c r="Y65" s="405" t="n">
        <v>6.61</v>
      </c>
      <c r="Z65" s="406" t="n">
        <v>1.43</v>
      </c>
      <c r="AA65" s="405" t="n">
        <v>10.4</v>
      </c>
      <c r="AB65" s="406" t="n">
        <v>3.01</v>
      </c>
      <c r="AC65" s="405" t="n">
        <v>8.65</v>
      </c>
      <c r="AD65" s="406" t="n">
        <v>2.42</v>
      </c>
      <c r="AE65" s="405" t="n">
        <v>0</v>
      </c>
      <c r="AF65" s="406" t="n">
        <v>0</v>
      </c>
      <c r="AG65" s="407" t="n">
        <v>1.43</v>
      </c>
      <c r="AH65" s="31" t="s">
        <v>340</v>
      </c>
      <c r="AI65" s="384" t="n">
        <v>59</v>
      </c>
    </row>
    <row r="66" customFormat="false" ht="12.75" hidden="false" customHeight="false" outlineLevel="0" collapsed="false">
      <c r="A66" s="368" t="n">
        <v>62</v>
      </c>
      <c r="C66" s="384" t="n">
        <v>62</v>
      </c>
      <c r="L66" s="368" t="n">
        <v>62</v>
      </c>
      <c r="M66" s="368" t="s">
        <v>496</v>
      </c>
      <c r="N66" s="396" t="n">
        <v>1.253</v>
      </c>
      <c r="O66" s="45" t="s">
        <v>336</v>
      </c>
      <c r="P66" s="384" t="n">
        <v>62</v>
      </c>
      <c r="U66" s="368" t="n">
        <v>60</v>
      </c>
      <c r="V66" s="368" t="s">
        <v>497</v>
      </c>
      <c r="W66" s="405" t="n">
        <v>0</v>
      </c>
      <c r="X66" s="406" t="n">
        <v>0</v>
      </c>
      <c r="Y66" s="405" t="n">
        <v>0</v>
      </c>
      <c r="Z66" s="406" t="n">
        <v>0</v>
      </c>
      <c r="AA66" s="405" t="n">
        <v>0</v>
      </c>
      <c r="AB66" s="406" t="n">
        <v>0</v>
      </c>
      <c r="AC66" s="405" t="n">
        <v>8.28</v>
      </c>
      <c r="AD66" s="406" t="n">
        <v>2.16</v>
      </c>
      <c r="AE66" s="405" t="n">
        <v>0</v>
      </c>
      <c r="AF66" s="406" t="n">
        <v>0</v>
      </c>
      <c r="AG66" s="407" t="n">
        <v>2.16</v>
      </c>
      <c r="AH66" s="31" t="s">
        <v>437</v>
      </c>
      <c r="AI66" s="384" t="n">
        <v>60</v>
      </c>
    </row>
    <row r="67" customFormat="false" ht="12.75" hidden="false" customHeight="false" outlineLevel="0" collapsed="false">
      <c r="A67" s="368" t="n">
        <v>63</v>
      </c>
      <c r="C67" s="384" t="n">
        <v>63</v>
      </c>
      <c r="L67" s="368" t="n">
        <v>63</v>
      </c>
      <c r="M67" s="368" t="s">
        <v>498</v>
      </c>
      <c r="N67" s="396" t="n">
        <v>1.093</v>
      </c>
      <c r="O67" s="45" t="s">
        <v>330</v>
      </c>
      <c r="P67" s="384" t="n">
        <v>63</v>
      </c>
      <c r="U67" s="368" t="n">
        <v>61</v>
      </c>
      <c r="V67" s="368" t="s">
        <v>499</v>
      </c>
      <c r="W67" s="405" t="n">
        <v>0</v>
      </c>
      <c r="X67" s="406" t="n">
        <v>0</v>
      </c>
      <c r="Y67" s="405" t="n">
        <v>6.89</v>
      </c>
      <c r="Z67" s="406" t="n">
        <v>1.52</v>
      </c>
      <c r="AA67" s="405" t="n">
        <v>0</v>
      </c>
      <c r="AB67" s="406" t="n">
        <v>0</v>
      </c>
      <c r="AC67" s="405" t="n">
        <v>11.41</v>
      </c>
      <c r="AD67" s="406" t="n">
        <v>3.36</v>
      </c>
      <c r="AE67" s="405" t="n">
        <v>0</v>
      </c>
      <c r="AF67" s="406" t="n">
        <v>0</v>
      </c>
      <c r="AG67" s="407" t="n">
        <v>1.52</v>
      </c>
      <c r="AH67" s="31" t="s">
        <v>463</v>
      </c>
      <c r="AI67" s="384" t="n">
        <v>61</v>
      </c>
    </row>
    <row r="68" customFormat="false" ht="12.75" hidden="false" customHeight="false" outlineLevel="0" collapsed="false">
      <c r="A68" s="368" t="n">
        <v>64</v>
      </c>
      <c r="C68" s="384" t="n">
        <v>64</v>
      </c>
      <c r="L68" s="368" t="n">
        <v>64</v>
      </c>
      <c r="M68" s="368" t="s">
        <v>500</v>
      </c>
      <c r="N68" s="396" t="n">
        <v>0.356</v>
      </c>
      <c r="O68" s="45" t="s">
        <v>330</v>
      </c>
      <c r="P68" s="384" t="n">
        <v>64</v>
      </c>
      <c r="U68" s="368" t="n">
        <v>62</v>
      </c>
      <c r="V68" s="368" t="s">
        <v>501</v>
      </c>
      <c r="W68" s="405" t="n">
        <v>0</v>
      </c>
      <c r="X68" s="406" t="n">
        <v>0</v>
      </c>
      <c r="Y68" s="405" t="n">
        <v>0</v>
      </c>
      <c r="Z68" s="406" t="n">
        <v>0</v>
      </c>
      <c r="AA68" s="405" t="n">
        <v>0</v>
      </c>
      <c r="AB68" s="406" t="n">
        <v>0</v>
      </c>
      <c r="AC68" s="405" t="n">
        <v>7.05</v>
      </c>
      <c r="AD68" s="406" t="n">
        <v>1.99</v>
      </c>
      <c r="AE68" s="405" t="n">
        <v>0</v>
      </c>
      <c r="AF68" s="406" t="n">
        <v>0</v>
      </c>
      <c r="AG68" s="407" t="n">
        <v>1.99</v>
      </c>
      <c r="AH68" s="31" t="s">
        <v>336</v>
      </c>
      <c r="AI68" s="384" t="n">
        <v>62</v>
      </c>
    </row>
    <row r="69" customFormat="false" ht="12.75" hidden="false" customHeight="false" outlineLevel="0" collapsed="false">
      <c r="A69" s="368" t="n">
        <v>65</v>
      </c>
      <c r="C69" s="384" t="n">
        <v>65</v>
      </c>
      <c r="L69" s="368" t="n">
        <v>65</v>
      </c>
      <c r="M69" s="368" t="s">
        <v>502</v>
      </c>
      <c r="N69" s="396" t="n">
        <v>1.321</v>
      </c>
      <c r="O69" s="45" t="s">
        <v>336</v>
      </c>
      <c r="P69" s="384" t="n">
        <v>65</v>
      </c>
      <c r="U69" s="368" t="n">
        <v>63</v>
      </c>
      <c r="V69" s="368" t="s">
        <v>503</v>
      </c>
      <c r="W69" s="405" t="n">
        <v>0</v>
      </c>
      <c r="X69" s="406" t="n">
        <v>0</v>
      </c>
      <c r="Y69" s="405" t="s">
        <v>340</v>
      </c>
      <c r="Z69" s="406" t="n">
        <v>0</v>
      </c>
      <c r="AA69" s="405" t="n">
        <v>0</v>
      </c>
      <c r="AB69" s="406" t="n">
        <v>0</v>
      </c>
      <c r="AC69" s="405" t="n">
        <v>10.7</v>
      </c>
      <c r="AD69" s="406" t="n">
        <v>3.15</v>
      </c>
      <c r="AE69" s="405" t="n">
        <v>0</v>
      </c>
      <c r="AF69" s="406" t="n">
        <v>0</v>
      </c>
      <c r="AG69" s="407" t="n">
        <v>2.86</v>
      </c>
      <c r="AH69" s="31" t="s">
        <v>383</v>
      </c>
      <c r="AI69" s="384" t="n">
        <v>63</v>
      </c>
    </row>
    <row r="70" customFormat="false" ht="12.75" hidden="false" customHeight="false" outlineLevel="0" collapsed="false">
      <c r="A70" s="368" t="n">
        <v>66</v>
      </c>
      <c r="C70" s="384" t="n">
        <v>66</v>
      </c>
      <c r="L70" s="368" t="n">
        <v>66</v>
      </c>
      <c r="M70" s="368" t="s">
        <v>504</v>
      </c>
      <c r="N70" s="396" t="n">
        <v>0.844</v>
      </c>
      <c r="O70" s="45" t="s">
        <v>330</v>
      </c>
      <c r="P70" s="384" t="n">
        <v>66</v>
      </c>
      <c r="U70" s="368" t="n">
        <v>64</v>
      </c>
      <c r="V70" s="368" t="s">
        <v>505</v>
      </c>
      <c r="W70" s="405" t="n">
        <v>0</v>
      </c>
      <c r="X70" s="406" t="n">
        <v>0</v>
      </c>
      <c r="Y70" s="405" t="n">
        <v>0</v>
      </c>
      <c r="Z70" s="406" t="n">
        <v>0</v>
      </c>
      <c r="AA70" s="405" t="n">
        <v>0</v>
      </c>
      <c r="AB70" s="406" t="n">
        <v>0</v>
      </c>
      <c r="AC70" s="405" t="n">
        <v>8.46</v>
      </c>
      <c r="AD70" s="406" t="n">
        <v>2.41</v>
      </c>
      <c r="AE70" s="405" t="n">
        <v>0</v>
      </c>
      <c r="AF70" s="406" t="n">
        <v>0</v>
      </c>
      <c r="AG70" s="407" t="n">
        <v>2.41</v>
      </c>
      <c r="AH70" s="31" t="s">
        <v>383</v>
      </c>
      <c r="AI70" s="384" t="n">
        <v>64</v>
      </c>
    </row>
    <row r="71" customFormat="false" ht="12.75" hidden="false" customHeight="false" outlineLevel="0" collapsed="false">
      <c r="A71" s="368" t="n">
        <v>67</v>
      </c>
      <c r="C71" s="384" t="n">
        <v>67</v>
      </c>
      <c r="L71" s="368" t="n">
        <v>67</v>
      </c>
      <c r="M71" s="368" t="s">
        <v>506</v>
      </c>
      <c r="N71" s="396" t="n">
        <v>0.316</v>
      </c>
      <c r="O71" s="45" t="s">
        <v>340</v>
      </c>
      <c r="P71" s="384" t="n">
        <v>67</v>
      </c>
      <c r="U71" s="368" t="n">
        <v>66</v>
      </c>
      <c r="W71" s="405"/>
      <c r="X71" s="406"/>
      <c r="Y71" s="405"/>
      <c r="Z71" s="406"/>
      <c r="AA71" s="405"/>
      <c r="AB71" s="406"/>
      <c r="AC71" s="405"/>
      <c r="AD71" s="406"/>
      <c r="AE71" s="405"/>
      <c r="AF71" s="406"/>
      <c r="AG71" s="407"/>
      <c r="AH71" s="31"/>
      <c r="AI71" s="384" t="n">
        <v>65</v>
      </c>
    </row>
    <row r="72" customFormat="false" ht="12.75" hidden="false" customHeight="false" outlineLevel="0" collapsed="false">
      <c r="A72" s="368" t="n">
        <v>68</v>
      </c>
      <c r="C72" s="384" t="n">
        <v>68</v>
      </c>
      <c r="L72" s="368" t="n">
        <v>68</v>
      </c>
      <c r="M72" s="368" t="s">
        <v>507</v>
      </c>
      <c r="N72" s="396" t="n">
        <v>0.528</v>
      </c>
      <c r="O72" s="45" t="s">
        <v>330</v>
      </c>
      <c r="P72" s="384" t="n">
        <v>68</v>
      </c>
      <c r="U72" s="368" t="n">
        <v>65</v>
      </c>
      <c r="W72" s="405"/>
      <c r="X72" s="406"/>
      <c r="Y72" s="405"/>
      <c r="Z72" s="406"/>
      <c r="AA72" s="405"/>
      <c r="AB72" s="406"/>
      <c r="AC72" s="405"/>
      <c r="AD72" s="406"/>
      <c r="AE72" s="405"/>
      <c r="AF72" s="406"/>
      <c r="AG72" s="407"/>
      <c r="AH72" s="31"/>
      <c r="AI72" s="384" t="n">
        <v>66</v>
      </c>
    </row>
    <row r="73" customFormat="false" ht="12.75" hidden="false" customHeight="false" outlineLevel="0" collapsed="false">
      <c r="A73" s="368" t="n">
        <v>69</v>
      </c>
      <c r="C73" s="384" t="n">
        <v>69</v>
      </c>
      <c r="L73" s="368" t="n">
        <v>69</v>
      </c>
      <c r="M73" s="368" t="s">
        <v>508</v>
      </c>
      <c r="N73" s="396" t="n">
        <v>1.262</v>
      </c>
      <c r="O73" s="45" t="s">
        <v>383</v>
      </c>
      <c r="P73" s="384" t="n">
        <v>69</v>
      </c>
      <c r="U73" s="368" t="n">
        <v>67</v>
      </c>
      <c r="W73" s="405"/>
      <c r="X73" s="406"/>
      <c r="Y73" s="405"/>
      <c r="Z73" s="406"/>
      <c r="AA73" s="405"/>
      <c r="AB73" s="406"/>
      <c r="AC73" s="405"/>
      <c r="AD73" s="406"/>
      <c r="AE73" s="405"/>
      <c r="AF73" s="406"/>
      <c r="AG73" s="407"/>
      <c r="AH73" s="31"/>
      <c r="AI73" s="384" t="n">
        <v>67</v>
      </c>
    </row>
    <row r="74" customFormat="false" ht="12.75" hidden="false" customHeight="false" outlineLevel="0" collapsed="false">
      <c r="A74" s="368" t="n">
        <v>70</v>
      </c>
      <c r="C74" s="384" t="n">
        <v>70</v>
      </c>
      <c r="L74" s="368" t="n">
        <v>70</v>
      </c>
      <c r="M74" s="368" t="s">
        <v>509</v>
      </c>
      <c r="N74" s="396" t="n">
        <v>1.262</v>
      </c>
      <c r="O74" s="45" t="s">
        <v>383</v>
      </c>
      <c r="P74" s="384" t="n">
        <v>70</v>
      </c>
      <c r="U74" s="368" t="n">
        <v>68</v>
      </c>
      <c r="W74" s="405"/>
      <c r="X74" s="406"/>
      <c r="Y74" s="405"/>
      <c r="Z74" s="406"/>
      <c r="AA74" s="405"/>
      <c r="AB74" s="406"/>
      <c r="AC74" s="405"/>
      <c r="AD74" s="406"/>
      <c r="AE74" s="405"/>
      <c r="AF74" s="406"/>
      <c r="AG74" s="407"/>
      <c r="AH74" s="31"/>
      <c r="AI74" s="384" t="n">
        <v>68</v>
      </c>
    </row>
    <row r="75" customFormat="false" ht="12.75" hidden="false" customHeight="false" outlineLevel="0" collapsed="false">
      <c r="A75" s="368" t="n">
        <v>71</v>
      </c>
      <c r="C75" s="384" t="n">
        <v>71</v>
      </c>
      <c r="L75" s="368" t="n">
        <v>71</v>
      </c>
      <c r="M75" s="368" t="s">
        <v>510</v>
      </c>
      <c r="N75" s="396" t="n">
        <v>1.262</v>
      </c>
      <c r="O75" s="45" t="s">
        <v>383</v>
      </c>
      <c r="P75" s="384" t="n">
        <v>71</v>
      </c>
      <c r="U75" s="368" t="n">
        <v>69</v>
      </c>
      <c r="W75" s="405"/>
      <c r="X75" s="406"/>
      <c r="Y75" s="405"/>
      <c r="Z75" s="406"/>
      <c r="AA75" s="405"/>
      <c r="AB75" s="406"/>
      <c r="AC75" s="405"/>
      <c r="AD75" s="406"/>
      <c r="AE75" s="405"/>
      <c r="AF75" s="406"/>
      <c r="AG75" s="407"/>
      <c r="AH75" s="31"/>
      <c r="AI75" s="384" t="n">
        <v>69</v>
      </c>
    </row>
    <row r="76" customFormat="false" ht="12.75" hidden="false" customHeight="false" outlineLevel="0" collapsed="false">
      <c r="A76" s="368" t="n">
        <v>72</v>
      </c>
      <c r="C76" s="384" t="n">
        <v>72</v>
      </c>
      <c r="L76" s="368" t="n">
        <v>72</v>
      </c>
      <c r="M76" s="368" t="s">
        <v>511</v>
      </c>
      <c r="N76" s="396" t="n">
        <v>-0.075</v>
      </c>
      <c r="O76" s="45" t="s">
        <v>406</v>
      </c>
      <c r="P76" s="384" t="n">
        <v>72</v>
      </c>
      <c r="U76" s="368" t="n">
        <v>70</v>
      </c>
      <c r="W76" s="405"/>
      <c r="X76" s="406"/>
      <c r="Y76" s="405"/>
      <c r="Z76" s="406"/>
      <c r="AA76" s="405"/>
      <c r="AB76" s="406"/>
      <c r="AC76" s="405"/>
      <c r="AD76" s="406"/>
      <c r="AE76" s="405"/>
      <c r="AF76" s="406"/>
      <c r="AG76" s="407"/>
      <c r="AH76" s="31"/>
      <c r="AI76" s="384" t="n">
        <v>70</v>
      </c>
    </row>
    <row r="77" customFormat="false" ht="12.75" hidden="false" customHeight="false" outlineLevel="0" collapsed="false">
      <c r="A77" s="368" t="n">
        <v>73</v>
      </c>
      <c r="C77" s="384" t="n">
        <v>73</v>
      </c>
      <c r="L77" s="368" t="n">
        <v>73</v>
      </c>
      <c r="M77" s="368" t="s">
        <v>512</v>
      </c>
      <c r="N77" s="396" t="n">
        <v>-0.075</v>
      </c>
      <c r="O77" s="45" t="s">
        <v>406</v>
      </c>
      <c r="P77" s="384" t="n">
        <v>73</v>
      </c>
      <c r="U77" s="368" t="n">
        <v>71</v>
      </c>
      <c r="W77" s="405"/>
      <c r="X77" s="406"/>
      <c r="Y77" s="405"/>
      <c r="Z77" s="406"/>
      <c r="AA77" s="405"/>
      <c r="AB77" s="406"/>
      <c r="AC77" s="405"/>
      <c r="AD77" s="406"/>
      <c r="AE77" s="405"/>
      <c r="AF77" s="406"/>
      <c r="AG77" s="407"/>
      <c r="AH77" s="31"/>
      <c r="AI77" s="384" t="n">
        <v>71</v>
      </c>
    </row>
    <row r="78" customFormat="false" ht="12.75" hidden="false" customHeight="false" outlineLevel="0" collapsed="false">
      <c r="A78" s="368" t="n">
        <v>74</v>
      </c>
      <c r="C78" s="384" t="n">
        <v>74</v>
      </c>
      <c r="L78" s="368" t="n">
        <v>74</v>
      </c>
      <c r="M78" s="368" t="s">
        <v>513</v>
      </c>
      <c r="N78" s="396" t="n">
        <v>1.062</v>
      </c>
      <c r="O78" s="45" t="s">
        <v>340</v>
      </c>
      <c r="P78" s="384" t="n">
        <v>74</v>
      </c>
      <c r="U78" s="368" t="n">
        <v>72</v>
      </c>
      <c r="W78" s="405"/>
      <c r="X78" s="406"/>
      <c r="Y78" s="405"/>
      <c r="Z78" s="406"/>
      <c r="AA78" s="405"/>
      <c r="AB78" s="406"/>
      <c r="AC78" s="405"/>
      <c r="AD78" s="406"/>
      <c r="AE78" s="405"/>
      <c r="AF78" s="406"/>
      <c r="AG78" s="407"/>
      <c r="AH78" s="31"/>
      <c r="AI78" s="384" t="n">
        <v>72</v>
      </c>
    </row>
    <row r="79" customFormat="false" ht="12.75" hidden="false" customHeight="false" outlineLevel="0" collapsed="false">
      <c r="A79" s="368" t="n">
        <v>75</v>
      </c>
      <c r="C79" s="384" t="n">
        <v>75</v>
      </c>
      <c r="L79" s="368" t="n">
        <v>75</v>
      </c>
      <c r="M79" s="368" t="s">
        <v>514</v>
      </c>
      <c r="N79" s="396" t="n">
        <v>0.73</v>
      </c>
      <c r="O79" s="45" t="s">
        <v>340</v>
      </c>
      <c r="P79" s="384" t="n">
        <v>75</v>
      </c>
      <c r="U79" s="368" t="n">
        <v>73</v>
      </c>
      <c r="W79" s="405"/>
      <c r="X79" s="406"/>
      <c r="Y79" s="405"/>
      <c r="Z79" s="406"/>
      <c r="AA79" s="405"/>
      <c r="AB79" s="406"/>
      <c r="AC79" s="405"/>
      <c r="AD79" s="406"/>
      <c r="AE79" s="405"/>
      <c r="AF79" s="406"/>
      <c r="AG79" s="407"/>
      <c r="AH79" s="31"/>
      <c r="AI79" s="384" t="n">
        <v>73</v>
      </c>
    </row>
    <row r="80" customFormat="false" ht="12.75" hidden="false" customHeight="false" outlineLevel="0" collapsed="false">
      <c r="A80" s="368" t="n">
        <v>76</v>
      </c>
      <c r="C80" s="384" t="n">
        <v>76</v>
      </c>
      <c r="L80" s="368" t="n">
        <v>76</v>
      </c>
      <c r="M80" s="368" t="s">
        <v>515</v>
      </c>
      <c r="N80" s="396" t="n">
        <v>1.185</v>
      </c>
      <c r="O80" s="45" t="s">
        <v>336</v>
      </c>
      <c r="P80" s="384" t="n">
        <v>76</v>
      </c>
      <c r="U80" s="368" t="n">
        <v>74</v>
      </c>
      <c r="W80" s="405"/>
      <c r="X80" s="406"/>
      <c r="Y80" s="405"/>
      <c r="Z80" s="406"/>
      <c r="AA80" s="405"/>
      <c r="AB80" s="406"/>
      <c r="AC80" s="405"/>
      <c r="AD80" s="406"/>
      <c r="AE80" s="405"/>
      <c r="AF80" s="406"/>
      <c r="AG80" s="407"/>
      <c r="AH80" s="31"/>
      <c r="AI80" s="384" t="n">
        <v>74</v>
      </c>
    </row>
    <row r="81" customFormat="false" ht="12.75" hidden="false" customHeight="false" outlineLevel="0" collapsed="false">
      <c r="A81" s="368" t="n">
        <v>77</v>
      </c>
      <c r="C81" s="384" t="n">
        <v>77</v>
      </c>
      <c r="L81" s="368" t="n">
        <v>77</v>
      </c>
      <c r="M81" s="368" t="s">
        <v>516</v>
      </c>
      <c r="N81" s="396" t="n">
        <v>0.504</v>
      </c>
      <c r="O81" s="45" t="s">
        <v>340</v>
      </c>
      <c r="P81" s="384" t="n">
        <v>77</v>
      </c>
      <c r="U81" s="368" t="n">
        <v>75</v>
      </c>
      <c r="W81" s="405"/>
      <c r="X81" s="406"/>
      <c r="Y81" s="405"/>
      <c r="Z81" s="406"/>
      <c r="AA81" s="405"/>
      <c r="AB81" s="406"/>
      <c r="AC81" s="405"/>
      <c r="AD81" s="406"/>
      <c r="AE81" s="405"/>
      <c r="AF81" s="406"/>
      <c r="AG81" s="407"/>
      <c r="AH81" s="31"/>
      <c r="AI81" s="384" t="n">
        <v>75</v>
      </c>
    </row>
    <row r="82" customFormat="false" ht="12.75" hidden="false" customHeight="false" outlineLevel="0" collapsed="false">
      <c r="A82" s="368" t="n">
        <v>78</v>
      </c>
      <c r="C82" s="384" t="n">
        <v>78</v>
      </c>
      <c r="L82" s="368" t="n">
        <v>78</v>
      </c>
      <c r="M82" s="368" t="s">
        <v>517</v>
      </c>
      <c r="N82" s="396" t="n">
        <v>0.008</v>
      </c>
      <c r="O82" s="45" t="s">
        <v>344</v>
      </c>
      <c r="P82" s="384" t="n">
        <v>78</v>
      </c>
      <c r="U82" s="368" t="n">
        <v>76</v>
      </c>
      <c r="W82" s="405"/>
      <c r="X82" s="406"/>
      <c r="Y82" s="405"/>
      <c r="Z82" s="406"/>
      <c r="AA82" s="405"/>
      <c r="AB82" s="406"/>
      <c r="AC82" s="405"/>
      <c r="AD82" s="406"/>
      <c r="AE82" s="405"/>
      <c r="AF82" s="406"/>
      <c r="AG82" s="407"/>
      <c r="AH82" s="31"/>
      <c r="AI82" s="384" t="n">
        <v>76</v>
      </c>
    </row>
    <row r="83" customFormat="false" ht="12.75" hidden="false" customHeight="false" outlineLevel="0" collapsed="false">
      <c r="A83" s="368" t="n">
        <v>79</v>
      </c>
      <c r="C83" s="384" t="n">
        <v>79</v>
      </c>
      <c r="L83" s="368" t="n">
        <v>79</v>
      </c>
      <c r="M83" s="368" t="s">
        <v>518</v>
      </c>
      <c r="N83" s="396" t="n">
        <v>1.017</v>
      </c>
      <c r="O83" s="45" t="s">
        <v>330</v>
      </c>
      <c r="P83" s="384" t="n">
        <v>79</v>
      </c>
      <c r="U83" s="368" t="n">
        <v>77</v>
      </c>
      <c r="W83" s="405"/>
      <c r="X83" s="406"/>
      <c r="Y83" s="405"/>
      <c r="Z83" s="406"/>
      <c r="AA83" s="405"/>
      <c r="AB83" s="406"/>
      <c r="AC83" s="405"/>
      <c r="AD83" s="406"/>
      <c r="AE83" s="405"/>
      <c r="AF83" s="406"/>
      <c r="AG83" s="407"/>
      <c r="AH83" s="31"/>
      <c r="AI83" s="384" t="n">
        <v>77</v>
      </c>
    </row>
    <row r="84" customFormat="false" ht="12.75" hidden="false" customHeight="false" outlineLevel="0" collapsed="false">
      <c r="A84" s="368" t="n">
        <v>80</v>
      </c>
      <c r="C84" s="384" t="n">
        <v>80</v>
      </c>
      <c r="L84" s="368" t="n">
        <v>80</v>
      </c>
      <c r="M84" s="368" t="s">
        <v>519</v>
      </c>
      <c r="N84" s="396" t="n">
        <v>-0.112</v>
      </c>
      <c r="O84" s="45" t="s">
        <v>437</v>
      </c>
      <c r="P84" s="384" t="n">
        <v>80</v>
      </c>
      <c r="U84" s="368" t="n">
        <v>78</v>
      </c>
      <c r="W84" s="405"/>
      <c r="X84" s="406"/>
      <c r="Y84" s="405"/>
      <c r="Z84" s="406"/>
      <c r="AA84" s="405"/>
      <c r="AB84" s="406"/>
      <c r="AC84" s="405"/>
      <c r="AD84" s="406"/>
      <c r="AE84" s="405"/>
      <c r="AF84" s="406"/>
      <c r="AG84" s="407"/>
      <c r="AH84" s="31"/>
      <c r="AI84" s="384" t="n">
        <v>78</v>
      </c>
    </row>
    <row r="85" customFormat="false" ht="12.75" hidden="false" customHeight="false" outlineLevel="0" collapsed="false">
      <c r="A85" s="368" t="n">
        <v>81</v>
      </c>
      <c r="C85" s="384" t="n">
        <v>81</v>
      </c>
      <c r="L85" s="368" t="n">
        <v>81</v>
      </c>
      <c r="M85" s="368" t="s">
        <v>520</v>
      </c>
      <c r="N85" s="396" t="n">
        <v>0.745</v>
      </c>
      <c r="O85" s="45" t="s">
        <v>330</v>
      </c>
      <c r="P85" s="384" t="n">
        <v>81</v>
      </c>
      <c r="U85" s="368" t="n">
        <v>79</v>
      </c>
      <c r="W85" s="405"/>
      <c r="X85" s="406"/>
      <c r="Y85" s="405"/>
      <c r="Z85" s="406"/>
      <c r="AA85" s="405"/>
      <c r="AB85" s="406"/>
      <c r="AC85" s="405"/>
      <c r="AD85" s="406"/>
      <c r="AE85" s="405"/>
      <c r="AF85" s="406"/>
      <c r="AG85" s="407"/>
      <c r="AH85" s="31"/>
      <c r="AI85" s="384" t="n">
        <v>79</v>
      </c>
    </row>
    <row r="86" customFormat="false" ht="12.75" hidden="false" customHeight="false" outlineLevel="0" collapsed="false">
      <c r="A86" s="368" t="n">
        <v>82</v>
      </c>
      <c r="C86" s="384" t="n">
        <v>82</v>
      </c>
      <c r="L86" s="368" t="n">
        <v>82</v>
      </c>
      <c r="M86" s="368" t="s">
        <v>239</v>
      </c>
      <c r="N86" s="396" t="n">
        <v>0.704</v>
      </c>
      <c r="O86" s="45" t="s">
        <v>340</v>
      </c>
      <c r="P86" s="384" t="n">
        <v>82</v>
      </c>
      <c r="U86" s="368" t="n">
        <v>80</v>
      </c>
      <c r="W86" s="405"/>
      <c r="X86" s="406"/>
      <c r="Y86" s="405"/>
      <c r="Z86" s="406"/>
      <c r="AA86" s="405"/>
      <c r="AB86" s="406"/>
      <c r="AC86" s="405"/>
      <c r="AD86" s="406"/>
      <c r="AE86" s="405"/>
      <c r="AF86" s="406"/>
      <c r="AG86" s="407"/>
      <c r="AH86" s="31"/>
      <c r="AI86" s="384" t="n">
        <v>80</v>
      </c>
    </row>
    <row r="87" customFormat="false" ht="12.75" hidden="false" customHeight="false" outlineLevel="0" collapsed="false">
      <c r="A87" s="368" t="n">
        <v>83</v>
      </c>
      <c r="C87" s="384" t="n">
        <v>83</v>
      </c>
      <c r="L87" s="368" t="n">
        <v>83</v>
      </c>
      <c r="M87" s="368" t="s">
        <v>521</v>
      </c>
      <c r="N87" s="396" t="n">
        <v>0.747</v>
      </c>
      <c r="O87" s="45" t="s">
        <v>414</v>
      </c>
      <c r="P87" s="384" t="n">
        <v>83</v>
      </c>
      <c r="U87" s="368" t="n">
        <v>81</v>
      </c>
      <c r="W87" s="405"/>
      <c r="X87" s="406"/>
      <c r="Y87" s="405"/>
      <c r="Z87" s="406"/>
      <c r="AA87" s="405"/>
      <c r="AB87" s="406"/>
      <c r="AC87" s="405"/>
      <c r="AD87" s="406"/>
      <c r="AE87" s="405"/>
      <c r="AF87" s="406"/>
      <c r="AG87" s="407"/>
      <c r="AH87" s="31"/>
      <c r="AI87" s="384" t="n">
        <v>81</v>
      </c>
    </row>
    <row r="88" customFormat="false" ht="12.75" hidden="false" customHeight="false" outlineLevel="0" collapsed="false">
      <c r="A88" s="368" t="n">
        <v>84</v>
      </c>
      <c r="C88" s="384" t="n">
        <v>84</v>
      </c>
      <c r="L88" s="368" t="n">
        <v>84</v>
      </c>
      <c r="M88" s="368" t="s">
        <v>522</v>
      </c>
      <c r="N88" s="396" t="n">
        <v>0.958</v>
      </c>
      <c r="O88" s="45" t="s">
        <v>414</v>
      </c>
      <c r="P88" s="384" t="n">
        <v>84</v>
      </c>
      <c r="U88" s="368" t="n">
        <v>82</v>
      </c>
      <c r="W88" s="405"/>
      <c r="X88" s="406"/>
      <c r="Y88" s="405"/>
      <c r="Z88" s="406"/>
      <c r="AA88" s="405"/>
      <c r="AB88" s="406"/>
      <c r="AC88" s="405"/>
      <c r="AD88" s="406"/>
      <c r="AE88" s="405"/>
      <c r="AF88" s="406"/>
      <c r="AG88" s="407"/>
      <c r="AH88" s="31"/>
      <c r="AI88" s="384" t="n">
        <v>82</v>
      </c>
    </row>
    <row r="89" customFormat="false" ht="12.75" hidden="false" customHeight="false" outlineLevel="0" collapsed="false">
      <c r="A89" s="368" t="n">
        <v>85</v>
      </c>
      <c r="C89" s="384" t="n">
        <v>85</v>
      </c>
      <c r="L89" s="368" t="n">
        <v>85</v>
      </c>
      <c r="M89" s="368" t="s">
        <v>523</v>
      </c>
      <c r="N89" s="396" t="n">
        <v>1.488</v>
      </c>
      <c r="O89" s="45" t="s">
        <v>362</v>
      </c>
      <c r="P89" s="384" t="n">
        <v>85</v>
      </c>
      <c r="U89" s="368" t="n">
        <v>83</v>
      </c>
      <c r="W89" s="405"/>
      <c r="X89" s="406"/>
      <c r="Y89" s="405"/>
      <c r="Z89" s="406"/>
      <c r="AA89" s="405"/>
      <c r="AB89" s="406"/>
      <c r="AC89" s="405"/>
      <c r="AD89" s="406"/>
      <c r="AE89" s="405"/>
      <c r="AF89" s="406"/>
      <c r="AG89" s="407"/>
      <c r="AH89" s="31"/>
      <c r="AI89" s="384" t="n">
        <v>83</v>
      </c>
    </row>
    <row r="90" customFormat="false" ht="12.75" hidden="false" customHeight="false" outlineLevel="0" collapsed="false">
      <c r="A90" s="368" t="n">
        <v>86</v>
      </c>
      <c r="C90" s="384" t="n">
        <v>86</v>
      </c>
      <c r="L90" s="368" t="n">
        <v>86</v>
      </c>
      <c r="M90" s="368" t="s">
        <v>524</v>
      </c>
      <c r="N90" s="396" t="n">
        <v>0.208</v>
      </c>
      <c r="O90" s="45" t="s">
        <v>344</v>
      </c>
      <c r="P90" s="384" t="n">
        <v>86</v>
      </c>
      <c r="U90" s="368" t="n">
        <v>84</v>
      </c>
      <c r="W90" s="405"/>
      <c r="X90" s="406"/>
      <c r="Y90" s="405"/>
      <c r="Z90" s="406"/>
      <c r="AA90" s="405"/>
      <c r="AB90" s="406"/>
      <c r="AC90" s="405"/>
      <c r="AD90" s="406"/>
      <c r="AE90" s="405"/>
      <c r="AF90" s="406"/>
      <c r="AG90" s="407"/>
      <c r="AH90" s="31"/>
      <c r="AI90" s="384" t="n">
        <v>84</v>
      </c>
    </row>
    <row r="91" customFormat="false" ht="12.75" hidden="false" customHeight="false" outlineLevel="0" collapsed="false">
      <c r="A91" s="368" t="n">
        <v>87</v>
      </c>
      <c r="C91" s="384" t="n">
        <v>87</v>
      </c>
      <c r="L91" s="368" t="n">
        <v>87</v>
      </c>
      <c r="M91" s="368" t="s">
        <v>525</v>
      </c>
      <c r="N91" s="45" t="n">
        <v>0.746</v>
      </c>
      <c r="O91" s="45" t="s">
        <v>340</v>
      </c>
      <c r="P91" s="384" t="n">
        <v>87</v>
      </c>
      <c r="U91" s="368" t="n">
        <v>85</v>
      </c>
      <c r="W91" s="405"/>
      <c r="X91" s="406"/>
      <c r="Y91" s="405"/>
      <c r="Z91" s="406"/>
      <c r="AA91" s="405"/>
      <c r="AB91" s="406"/>
      <c r="AC91" s="405"/>
      <c r="AD91" s="406"/>
      <c r="AE91" s="405"/>
      <c r="AF91" s="406"/>
      <c r="AG91" s="407"/>
      <c r="AH91" s="31"/>
      <c r="AI91" s="384" t="n">
        <v>85</v>
      </c>
    </row>
    <row r="92" customFormat="false" ht="12.75" hidden="false" customHeight="false" outlineLevel="0" collapsed="false">
      <c r="A92" s="368" t="n">
        <v>88</v>
      </c>
      <c r="C92" s="384" t="n">
        <v>88</v>
      </c>
      <c r="L92" s="368" t="n">
        <v>88</v>
      </c>
      <c r="M92" s="368" t="s">
        <v>526</v>
      </c>
      <c r="N92" s="45" t="n">
        <v>0.947</v>
      </c>
      <c r="O92" s="45" t="s">
        <v>330</v>
      </c>
      <c r="P92" s="384" t="n">
        <v>88</v>
      </c>
      <c r="U92" s="368" t="n">
        <v>86</v>
      </c>
      <c r="W92" s="405"/>
      <c r="X92" s="406"/>
      <c r="Y92" s="405"/>
      <c r="Z92" s="406"/>
      <c r="AA92" s="405"/>
      <c r="AB92" s="406"/>
      <c r="AC92" s="405"/>
      <c r="AD92" s="406"/>
      <c r="AE92" s="405"/>
      <c r="AF92" s="406"/>
      <c r="AG92" s="407"/>
      <c r="AH92" s="31"/>
      <c r="AI92" s="384" t="n">
        <v>86</v>
      </c>
    </row>
    <row r="93" customFormat="false" ht="12.75" hidden="false" customHeight="false" outlineLevel="0" collapsed="false">
      <c r="A93" s="368" t="n">
        <v>89</v>
      </c>
      <c r="C93" s="384" t="n">
        <v>89</v>
      </c>
      <c r="L93" s="368" t="n">
        <v>89</v>
      </c>
      <c r="M93" s="368" t="s">
        <v>527</v>
      </c>
      <c r="N93" s="45" t="n">
        <v>0.332</v>
      </c>
      <c r="O93" s="45" t="s">
        <v>340</v>
      </c>
      <c r="P93" s="384" t="n">
        <v>89</v>
      </c>
      <c r="U93" s="368" t="n">
        <v>87</v>
      </c>
      <c r="W93" s="405"/>
      <c r="X93" s="406"/>
      <c r="Y93" s="405"/>
      <c r="Z93" s="406"/>
      <c r="AA93" s="405"/>
      <c r="AB93" s="406"/>
      <c r="AC93" s="405"/>
      <c r="AD93" s="406"/>
      <c r="AE93" s="405"/>
      <c r="AF93" s="406"/>
      <c r="AG93" s="407"/>
      <c r="AH93" s="31"/>
      <c r="AI93" s="384" t="n">
        <v>87</v>
      </c>
    </row>
    <row r="94" customFormat="false" ht="12.75" hidden="false" customHeight="false" outlineLevel="0" collapsed="false">
      <c r="A94" s="368" t="n">
        <v>90</v>
      </c>
      <c r="C94" s="384" t="n">
        <v>90</v>
      </c>
      <c r="L94" s="368" t="n">
        <v>90</v>
      </c>
      <c r="M94" s="368" t="s">
        <v>528</v>
      </c>
      <c r="N94" s="45" t="n">
        <v>0.626</v>
      </c>
      <c r="O94" s="45" t="s">
        <v>371</v>
      </c>
      <c r="P94" s="384" t="n">
        <v>90</v>
      </c>
      <c r="U94" s="368" t="n">
        <v>88</v>
      </c>
      <c r="W94" s="405"/>
      <c r="X94" s="406"/>
      <c r="Y94" s="405"/>
      <c r="Z94" s="406"/>
      <c r="AA94" s="405"/>
      <c r="AB94" s="406"/>
      <c r="AC94" s="405"/>
      <c r="AD94" s="406"/>
      <c r="AE94" s="405"/>
      <c r="AF94" s="406"/>
      <c r="AG94" s="407"/>
      <c r="AH94" s="31"/>
      <c r="AI94" s="384" t="n">
        <v>88</v>
      </c>
    </row>
    <row r="95" customFormat="false" ht="12.75" hidden="false" customHeight="false" outlineLevel="0" collapsed="false">
      <c r="A95" s="368" t="n">
        <v>91</v>
      </c>
      <c r="C95" s="384" t="n">
        <v>91</v>
      </c>
      <c r="L95" s="368" t="n">
        <v>91</v>
      </c>
      <c r="M95" s="368" t="s">
        <v>529</v>
      </c>
      <c r="N95" s="45" t="n">
        <v>1.059</v>
      </c>
      <c r="O95" s="45" t="s">
        <v>336</v>
      </c>
      <c r="P95" s="384" t="n">
        <v>91</v>
      </c>
      <c r="U95" s="368" t="n">
        <v>89</v>
      </c>
      <c r="W95" s="405"/>
      <c r="X95" s="406"/>
      <c r="Y95" s="405"/>
      <c r="Z95" s="406"/>
      <c r="AA95" s="405"/>
      <c r="AB95" s="406"/>
      <c r="AC95" s="405"/>
      <c r="AD95" s="406"/>
      <c r="AE95" s="405"/>
      <c r="AF95" s="406"/>
      <c r="AG95" s="407"/>
      <c r="AH95" s="31"/>
      <c r="AI95" s="384" t="n">
        <v>89</v>
      </c>
    </row>
    <row r="96" customFormat="false" ht="12.75" hidden="false" customHeight="false" outlineLevel="0" collapsed="false">
      <c r="A96" s="368" t="n">
        <v>92</v>
      </c>
      <c r="C96" s="384" t="n">
        <v>92</v>
      </c>
      <c r="L96" s="368" t="n">
        <v>92</v>
      </c>
      <c r="M96" s="368" t="s">
        <v>530</v>
      </c>
      <c r="N96" s="45" t="n">
        <v>1.247</v>
      </c>
      <c r="O96" s="45" t="s">
        <v>336</v>
      </c>
      <c r="P96" s="384" t="n">
        <v>92</v>
      </c>
      <c r="U96" s="368" t="n">
        <v>90</v>
      </c>
      <c r="W96" s="405"/>
      <c r="X96" s="406"/>
      <c r="Y96" s="405"/>
      <c r="Z96" s="406"/>
      <c r="AA96" s="405"/>
      <c r="AB96" s="406"/>
      <c r="AC96" s="405"/>
      <c r="AD96" s="406"/>
      <c r="AE96" s="405"/>
      <c r="AF96" s="406"/>
      <c r="AG96" s="407"/>
      <c r="AH96" s="31"/>
      <c r="AI96" s="384" t="n">
        <v>90</v>
      </c>
    </row>
    <row r="97" customFormat="false" ht="12.75" hidden="false" customHeight="false" outlineLevel="0" collapsed="false">
      <c r="A97" s="368" t="n">
        <v>93</v>
      </c>
      <c r="C97" s="384" t="n">
        <v>93</v>
      </c>
      <c r="L97" s="368" t="n">
        <v>93</v>
      </c>
      <c r="M97" s="368" t="s">
        <v>531</v>
      </c>
      <c r="N97" s="45" t="n">
        <v>1.418</v>
      </c>
      <c r="O97" s="45" t="s">
        <v>386</v>
      </c>
      <c r="P97" s="384" t="n">
        <v>93</v>
      </c>
      <c r="U97" s="368" t="n">
        <v>91</v>
      </c>
      <c r="W97" s="405"/>
      <c r="X97" s="406"/>
      <c r="Y97" s="405"/>
      <c r="Z97" s="406"/>
      <c r="AA97" s="405"/>
      <c r="AB97" s="406"/>
      <c r="AC97" s="405"/>
      <c r="AD97" s="406"/>
      <c r="AE97" s="405"/>
      <c r="AF97" s="406"/>
      <c r="AG97" s="407"/>
      <c r="AH97" s="31"/>
      <c r="AI97" s="384" t="n">
        <v>91</v>
      </c>
    </row>
    <row r="98" customFormat="false" ht="12.75" hidden="false" customHeight="false" outlineLevel="0" collapsed="false">
      <c r="A98" s="368" t="n">
        <v>94</v>
      </c>
      <c r="C98" s="384" t="n">
        <v>94</v>
      </c>
      <c r="L98" s="368" t="n">
        <v>94</v>
      </c>
      <c r="M98" s="368" t="s">
        <v>532</v>
      </c>
      <c r="N98" s="45" t="n">
        <v>1.532</v>
      </c>
      <c r="O98" s="45" t="s">
        <v>386</v>
      </c>
      <c r="P98" s="384" t="n">
        <v>94</v>
      </c>
      <c r="U98" s="368" t="n">
        <v>92</v>
      </c>
      <c r="W98" s="405"/>
      <c r="X98" s="406"/>
      <c r="Y98" s="405"/>
      <c r="Z98" s="406"/>
      <c r="AA98" s="405"/>
      <c r="AB98" s="406"/>
      <c r="AC98" s="405"/>
      <c r="AD98" s="406"/>
      <c r="AE98" s="405"/>
      <c r="AF98" s="406"/>
      <c r="AG98" s="407"/>
      <c r="AH98" s="31"/>
      <c r="AI98" s="384" t="n">
        <v>92</v>
      </c>
    </row>
    <row r="99" customFormat="false" ht="12.75" hidden="false" customHeight="false" outlineLevel="0" collapsed="false">
      <c r="A99" s="368" t="n">
        <v>95</v>
      </c>
      <c r="C99" s="384" t="n">
        <v>95</v>
      </c>
      <c r="L99" s="368" t="n">
        <v>95</v>
      </c>
      <c r="M99" s="368" t="s">
        <v>533</v>
      </c>
      <c r="N99" s="45" t="n">
        <v>0.755</v>
      </c>
      <c r="O99" s="45" t="s">
        <v>330</v>
      </c>
      <c r="P99" s="384" t="n">
        <v>95</v>
      </c>
      <c r="U99" s="368" t="n">
        <v>93</v>
      </c>
      <c r="W99" s="405"/>
      <c r="X99" s="406"/>
      <c r="Y99" s="405"/>
      <c r="Z99" s="406"/>
      <c r="AA99" s="405"/>
      <c r="AB99" s="406"/>
      <c r="AC99" s="405"/>
      <c r="AD99" s="406"/>
      <c r="AE99" s="405"/>
      <c r="AF99" s="406"/>
      <c r="AG99" s="407"/>
      <c r="AH99" s="31"/>
      <c r="AI99" s="384" t="n">
        <v>93</v>
      </c>
    </row>
    <row r="100" customFormat="false" ht="12.75" hidden="false" customHeight="false" outlineLevel="0" collapsed="false">
      <c r="A100" s="368" t="n">
        <v>96</v>
      </c>
      <c r="C100" s="384" t="n">
        <v>96</v>
      </c>
      <c r="L100" s="368" t="n">
        <v>96</v>
      </c>
      <c r="M100" s="368" t="s">
        <v>534</v>
      </c>
      <c r="N100" s="45" t="n">
        <v>0.203</v>
      </c>
      <c r="O100" s="45" t="s">
        <v>344</v>
      </c>
      <c r="P100" s="384" t="n">
        <v>96</v>
      </c>
      <c r="U100" s="368" t="n">
        <v>94</v>
      </c>
      <c r="W100" s="405"/>
      <c r="X100" s="406"/>
      <c r="Y100" s="405"/>
      <c r="Z100" s="406"/>
      <c r="AA100" s="405"/>
      <c r="AB100" s="406"/>
      <c r="AC100" s="405"/>
      <c r="AD100" s="406"/>
      <c r="AE100" s="405"/>
      <c r="AF100" s="406"/>
      <c r="AG100" s="407"/>
      <c r="AH100" s="31"/>
      <c r="AI100" s="384" t="n">
        <v>94</v>
      </c>
    </row>
    <row r="101" customFormat="false" ht="12.75" hidden="false" customHeight="false" outlineLevel="0" collapsed="false">
      <c r="A101" s="368" t="n">
        <v>97</v>
      </c>
      <c r="C101" s="384" t="n">
        <v>97</v>
      </c>
      <c r="L101" s="368" t="n">
        <v>97</v>
      </c>
      <c r="M101" s="368" t="s">
        <v>535</v>
      </c>
      <c r="N101" s="45" t="n">
        <v>0.058</v>
      </c>
      <c r="O101" s="45" t="s">
        <v>344</v>
      </c>
      <c r="P101" s="384" t="n">
        <v>97</v>
      </c>
      <c r="U101" s="368" t="n">
        <v>95</v>
      </c>
      <c r="W101" s="405"/>
      <c r="X101" s="406"/>
      <c r="Y101" s="405"/>
      <c r="Z101" s="406"/>
      <c r="AA101" s="405"/>
      <c r="AB101" s="406"/>
      <c r="AC101" s="405"/>
      <c r="AD101" s="406"/>
      <c r="AE101" s="405"/>
      <c r="AF101" s="406"/>
      <c r="AG101" s="407"/>
      <c r="AH101" s="31"/>
      <c r="AI101" s="384" t="n">
        <v>95</v>
      </c>
    </row>
    <row r="102" customFormat="false" ht="12.75" hidden="false" customHeight="false" outlineLevel="0" collapsed="false">
      <c r="A102" s="368" t="n">
        <v>98</v>
      </c>
      <c r="C102" s="384" t="n">
        <v>98</v>
      </c>
      <c r="L102" s="368" t="n">
        <v>98</v>
      </c>
      <c r="M102" s="368" t="s">
        <v>536</v>
      </c>
      <c r="N102" s="45" t="n">
        <v>0.504</v>
      </c>
      <c r="O102" s="45" t="s">
        <v>330</v>
      </c>
      <c r="P102" s="384" t="n">
        <v>98</v>
      </c>
      <c r="U102" s="368" t="n">
        <v>96</v>
      </c>
      <c r="W102" s="405"/>
      <c r="X102" s="406"/>
      <c r="Y102" s="405"/>
      <c r="Z102" s="406"/>
      <c r="AA102" s="405"/>
      <c r="AB102" s="406"/>
      <c r="AC102" s="405"/>
      <c r="AD102" s="406"/>
      <c r="AE102" s="405"/>
      <c r="AF102" s="406"/>
      <c r="AG102" s="407"/>
      <c r="AH102" s="31"/>
      <c r="AI102" s="384" t="n">
        <v>96</v>
      </c>
    </row>
    <row r="103" customFormat="false" ht="12.75" hidden="false" customHeight="false" outlineLevel="0" collapsed="false">
      <c r="A103" s="368" t="n">
        <v>99</v>
      </c>
      <c r="C103" s="384" t="n">
        <v>99</v>
      </c>
      <c r="L103" s="368" t="n">
        <v>99</v>
      </c>
      <c r="M103" s="368" t="s">
        <v>537</v>
      </c>
      <c r="N103" s="45" t="n">
        <v>0.726</v>
      </c>
      <c r="O103" s="45" t="s">
        <v>340</v>
      </c>
      <c r="P103" s="384" t="n">
        <v>99</v>
      </c>
      <c r="U103" s="368" t="n">
        <v>97</v>
      </c>
      <c r="W103" s="405"/>
      <c r="X103" s="406"/>
      <c r="Y103" s="405"/>
      <c r="Z103" s="406"/>
      <c r="AA103" s="405"/>
      <c r="AB103" s="406"/>
      <c r="AC103" s="405"/>
      <c r="AD103" s="406"/>
      <c r="AE103" s="405"/>
      <c r="AF103" s="406"/>
      <c r="AG103" s="407"/>
      <c r="AH103" s="31"/>
      <c r="AI103" s="384" t="n">
        <v>97</v>
      </c>
    </row>
    <row r="104" customFormat="false" ht="12.75" hidden="false" customHeight="false" outlineLevel="0" collapsed="false">
      <c r="A104" s="368" t="n">
        <v>100</v>
      </c>
      <c r="C104" s="384" t="n">
        <v>100</v>
      </c>
      <c r="L104" s="368" t="n">
        <v>100</v>
      </c>
      <c r="M104" s="368" t="s">
        <v>538</v>
      </c>
      <c r="N104" s="45" t="n">
        <v>0.551</v>
      </c>
      <c r="O104" s="45" t="s">
        <v>340</v>
      </c>
      <c r="P104" s="384" t="n">
        <v>100</v>
      </c>
      <c r="U104" s="368" t="n">
        <v>98</v>
      </c>
      <c r="W104" s="405"/>
      <c r="X104" s="406"/>
      <c r="Y104" s="405"/>
      <c r="Z104" s="406"/>
      <c r="AA104" s="405"/>
      <c r="AB104" s="406"/>
      <c r="AC104" s="405"/>
      <c r="AD104" s="406"/>
      <c r="AE104" s="405"/>
      <c r="AF104" s="406"/>
      <c r="AG104" s="407"/>
      <c r="AH104" s="31"/>
      <c r="AI104" s="384" t="n">
        <v>98</v>
      </c>
    </row>
    <row r="105" customFormat="false" ht="12.75" hidden="false" customHeight="false" outlineLevel="0" collapsed="false">
      <c r="A105" s="368" t="n">
        <v>101</v>
      </c>
      <c r="C105" s="384" t="n">
        <v>101</v>
      </c>
      <c r="L105" s="368" t="n">
        <v>101</v>
      </c>
      <c r="M105" s="368" t="s">
        <v>539</v>
      </c>
      <c r="N105" s="45" t="n">
        <v>1.166</v>
      </c>
      <c r="O105" s="45" t="s">
        <v>340</v>
      </c>
      <c r="P105" s="384" t="n">
        <v>101</v>
      </c>
      <c r="U105" s="368" t="n">
        <v>99</v>
      </c>
      <c r="W105" s="405"/>
      <c r="X105" s="406"/>
      <c r="Y105" s="405"/>
      <c r="Z105" s="406"/>
      <c r="AA105" s="405"/>
      <c r="AB105" s="406"/>
      <c r="AC105" s="405"/>
      <c r="AD105" s="406"/>
      <c r="AE105" s="405"/>
      <c r="AF105" s="406"/>
      <c r="AG105" s="407"/>
      <c r="AH105" s="31"/>
      <c r="AI105" s="384" t="n">
        <v>99</v>
      </c>
    </row>
    <row r="106" customFormat="false" ht="12.75" hidden="false" customHeight="false" outlineLevel="0" collapsed="false">
      <c r="A106" s="368" t="n">
        <v>102</v>
      </c>
      <c r="C106" s="384" t="n">
        <v>102</v>
      </c>
      <c r="L106" s="368" t="n">
        <v>102</v>
      </c>
      <c r="M106" s="368" t="s">
        <v>540</v>
      </c>
      <c r="N106" s="45" t="n">
        <v>1.244</v>
      </c>
      <c r="O106" s="45" t="s">
        <v>336</v>
      </c>
      <c r="P106" s="384" t="n">
        <v>102</v>
      </c>
      <c r="U106" s="368" t="n">
        <v>100</v>
      </c>
      <c r="W106" s="405"/>
      <c r="X106" s="406"/>
      <c r="Y106" s="405"/>
      <c r="Z106" s="406"/>
      <c r="AA106" s="405"/>
      <c r="AB106" s="406"/>
      <c r="AC106" s="405"/>
      <c r="AD106" s="406"/>
      <c r="AE106" s="405"/>
      <c r="AF106" s="406"/>
      <c r="AG106" s="407"/>
      <c r="AH106" s="31"/>
      <c r="AI106" s="384" t="n">
        <v>100</v>
      </c>
    </row>
    <row r="107" customFormat="false" ht="12.75" hidden="false" customHeight="false" outlineLevel="0" collapsed="false">
      <c r="A107" s="368" t="n">
        <v>103</v>
      </c>
      <c r="C107" s="384" t="n">
        <v>103</v>
      </c>
      <c r="L107" s="368" t="n">
        <v>103</v>
      </c>
      <c r="M107" s="368" t="s">
        <v>541</v>
      </c>
      <c r="N107" s="45" t="n">
        <v>0.728</v>
      </c>
      <c r="O107" s="45" t="s">
        <v>340</v>
      </c>
      <c r="P107" s="384" t="n">
        <v>103</v>
      </c>
      <c r="U107" s="368" t="n">
        <v>101</v>
      </c>
      <c r="W107" s="405"/>
      <c r="X107" s="406"/>
      <c r="Y107" s="405"/>
      <c r="Z107" s="406"/>
      <c r="AA107" s="405"/>
      <c r="AB107" s="406"/>
      <c r="AC107" s="405"/>
      <c r="AD107" s="406"/>
      <c r="AE107" s="405"/>
      <c r="AF107" s="406"/>
      <c r="AG107" s="407"/>
      <c r="AH107" s="31"/>
      <c r="AI107" s="384" t="n">
        <v>101</v>
      </c>
    </row>
    <row r="108" customFormat="false" ht="12.75" hidden="false" customHeight="false" outlineLevel="0" collapsed="false">
      <c r="A108" s="368" t="n">
        <v>104</v>
      </c>
      <c r="C108" s="384" t="n">
        <v>104</v>
      </c>
      <c r="L108" s="368" t="n">
        <v>104</v>
      </c>
      <c r="M108" s="368" t="s">
        <v>542</v>
      </c>
      <c r="N108" s="45" t="n">
        <v>-0.111</v>
      </c>
      <c r="O108" s="45" t="s">
        <v>437</v>
      </c>
      <c r="P108" s="384" t="n">
        <v>104</v>
      </c>
      <c r="U108" s="368" t="n">
        <v>102</v>
      </c>
      <c r="W108" s="405"/>
      <c r="X108" s="406"/>
      <c r="Y108" s="405"/>
      <c r="Z108" s="406"/>
      <c r="AA108" s="405"/>
      <c r="AB108" s="406"/>
      <c r="AC108" s="405"/>
      <c r="AD108" s="406"/>
      <c r="AE108" s="405"/>
      <c r="AF108" s="406"/>
      <c r="AG108" s="407"/>
      <c r="AH108" s="31"/>
      <c r="AI108" s="384" t="n">
        <v>102</v>
      </c>
    </row>
    <row r="109" customFormat="false" ht="12.75" hidden="false" customHeight="false" outlineLevel="0" collapsed="false">
      <c r="A109" s="368" t="n">
        <v>105</v>
      </c>
      <c r="C109" s="384" t="n">
        <v>105</v>
      </c>
      <c r="L109" s="368" t="n">
        <v>105</v>
      </c>
      <c r="M109" s="368" t="s">
        <v>543</v>
      </c>
      <c r="N109" s="45" t="n">
        <v>0.838</v>
      </c>
      <c r="O109" s="45" t="s">
        <v>340</v>
      </c>
      <c r="P109" s="384" t="n">
        <v>105</v>
      </c>
      <c r="U109" s="368" t="n">
        <v>103</v>
      </c>
      <c r="W109" s="405"/>
      <c r="X109" s="406"/>
      <c r="Y109" s="405"/>
      <c r="Z109" s="406"/>
      <c r="AA109" s="405"/>
      <c r="AB109" s="406"/>
      <c r="AC109" s="405"/>
      <c r="AD109" s="406"/>
      <c r="AE109" s="405"/>
      <c r="AF109" s="406"/>
      <c r="AG109" s="407"/>
      <c r="AH109" s="31"/>
      <c r="AI109" s="384" t="n">
        <v>103</v>
      </c>
    </row>
    <row r="110" customFormat="false" ht="12.75" hidden="false" customHeight="false" outlineLevel="0" collapsed="false">
      <c r="A110" s="368" t="n">
        <v>106</v>
      </c>
      <c r="C110" s="384" t="n">
        <v>106</v>
      </c>
      <c r="L110" s="368" t="n">
        <v>106</v>
      </c>
      <c r="M110" s="368" t="s">
        <v>544</v>
      </c>
      <c r="N110" s="45" t="n">
        <v>0.873</v>
      </c>
      <c r="O110" s="45" t="s">
        <v>330</v>
      </c>
      <c r="P110" s="384" t="n">
        <v>106</v>
      </c>
      <c r="U110" s="368" t="n">
        <v>104</v>
      </c>
      <c r="W110" s="405"/>
      <c r="X110" s="406"/>
      <c r="Y110" s="405"/>
      <c r="Z110" s="406"/>
      <c r="AA110" s="405"/>
      <c r="AB110" s="406"/>
      <c r="AC110" s="405"/>
      <c r="AD110" s="406"/>
      <c r="AE110" s="405"/>
      <c r="AF110" s="406"/>
      <c r="AG110" s="407"/>
      <c r="AH110" s="31"/>
      <c r="AI110" s="384" t="n">
        <v>104</v>
      </c>
    </row>
    <row r="111" customFormat="false" ht="12.75" hidden="false" customHeight="false" outlineLevel="0" collapsed="false">
      <c r="A111" s="368" t="n">
        <v>107</v>
      </c>
      <c r="C111" s="384" t="n">
        <v>107</v>
      </c>
      <c r="L111" s="368" t="n">
        <v>107</v>
      </c>
      <c r="M111" s="368" t="s">
        <v>545</v>
      </c>
      <c r="N111" s="45" t="n">
        <v>1.687</v>
      </c>
      <c r="O111" s="45" t="s">
        <v>414</v>
      </c>
      <c r="P111" s="384" t="n">
        <v>107</v>
      </c>
      <c r="U111" s="368" t="n">
        <v>105</v>
      </c>
      <c r="W111" s="405"/>
      <c r="X111" s="406"/>
      <c r="Y111" s="405"/>
      <c r="Z111" s="406"/>
      <c r="AA111" s="405"/>
      <c r="AB111" s="406"/>
      <c r="AC111" s="405"/>
      <c r="AD111" s="406"/>
      <c r="AE111" s="405"/>
      <c r="AF111" s="406"/>
      <c r="AG111" s="407"/>
      <c r="AH111" s="31"/>
      <c r="AI111" s="384" t="n">
        <v>105</v>
      </c>
    </row>
    <row r="112" customFormat="false" ht="12.75" hidden="false" customHeight="false" outlineLevel="0" collapsed="false">
      <c r="A112" s="368" t="n">
        <v>108</v>
      </c>
      <c r="C112" s="384" t="n">
        <v>108</v>
      </c>
      <c r="L112" s="368" t="n">
        <v>108</v>
      </c>
      <c r="M112" s="368" t="s">
        <v>546</v>
      </c>
      <c r="N112" s="45" t="n">
        <v>0.445</v>
      </c>
      <c r="O112" s="45" t="s">
        <v>330</v>
      </c>
      <c r="P112" s="384" t="n">
        <v>108</v>
      </c>
      <c r="U112" s="368" t="n">
        <v>106</v>
      </c>
      <c r="W112" s="405"/>
      <c r="X112" s="406"/>
      <c r="Y112" s="405"/>
      <c r="Z112" s="406"/>
      <c r="AA112" s="405"/>
      <c r="AB112" s="406"/>
      <c r="AC112" s="405"/>
      <c r="AD112" s="406"/>
      <c r="AE112" s="405"/>
      <c r="AF112" s="406"/>
      <c r="AG112" s="407"/>
      <c r="AH112" s="31"/>
      <c r="AI112" s="384" t="n">
        <v>106</v>
      </c>
    </row>
    <row r="113" customFormat="false" ht="12.75" hidden="false" customHeight="false" outlineLevel="0" collapsed="false">
      <c r="A113" s="368" t="n">
        <v>109</v>
      </c>
      <c r="C113" s="384" t="n">
        <v>109</v>
      </c>
      <c r="L113" s="368" t="n">
        <v>109</v>
      </c>
      <c r="M113" s="368" t="s">
        <v>547</v>
      </c>
      <c r="N113" s="45" t="n">
        <v>0.821</v>
      </c>
      <c r="O113" s="45" t="s">
        <v>340</v>
      </c>
      <c r="P113" s="384" t="n">
        <v>109</v>
      </c>
      <c r="U113" s="368" t="n">
        <v>107</v>
      </c>
      <c r="W113" s="405"/>
      <c r="X113" s="406"/>
      <c r="Y113" s="405"/>
      <c r="Z113" s="406"/>
      <c r="AA113" s="405"/>
      <c r="AB113" s="406"/>
      <c r="AC113" s="405"/>
      <c r="AD113" s="406"/>
      <c r="AE113" s="405"/>
      <c r="AF113" s="406"/>
      <c r="AG113" s="407"/>
      <c r="AH113" s="31"/>
      <c r="AI113" s="384" t="n">
        <v>107</v>
      </c>
    </row>
    <row r="114" customFormat="false" ht="12.75" hidden="false" customHeight="false" outlineLevel="0" collapsed="false">
      <c r="A114" s="368" t="n">
        <v>110</v>
      </c>
      <c r="C114" s="384" t="n">
        <v>110</v>
      </c>
      <c r="L114" s="368" t="n">
        <v>110</v>
      </c>
      <c r="M114" s="368" t="s">
        <v>548</v>
      </c>
      <c r="N114" s="45" t="n">
        <v>0.722</v>
      </c>
      <c r="O114" s="45" t="s">
        <v>394</v>
      </c>
      <c r="P114" s="384" t="n">
        <v>110</v>
      </c>
      <c r="U114" s="368" t="n">
        <v>108</v>
      </c>
      <c r="W114" s="405"/>
      <c r="X114" s="406"/>
      <c r="Y114" s="405"/>
      <c r="Z114" s="406"/>
      <c r="AA114" s="405"/>
      <c r="AB114" s="406"/>
      <c r="AC114" s="405"/>
      <c r="AD114" s="406"/>
      <c r="AE114" s="405"/>
      <c r="AF114" s="406"/>
      <c r="AG114" s="407"/>
      <c r="AH114" s="31"/>
      <c r="AI114" s="384" t="n">
        <v>108</v>
      </c>
    </row>
    <row r="115" customFormat="false" ht="12.75" hidden="false" customHeight="false" outlineLevel="0" collapsed="false">
      <c r="A115" s="368" t="n">
        <v>111</v>
      </c>
      <c r="C115" s="384" t="n">
        <v>111</v>
      </c>
      <c r="L115" s="368" t="n">
        <v>111</v>
      </c>
      <c r="M115" s="368" t="s">
        <v>549</v>
      </c>
      <c r="N115" s="45" t="n">
        <v>1.471</v>
      </c>
      <c r="O115" s="45" t="s">
        <v>414</v>
      </c>
      <c r="P115" s="384" t="n">
        <v>111</v>
      </c>
      <c r="U115" s="368" t="n">
        <v>109</v>
      </c>
      <c r="W115" s="405"/>
      <c r="X115" s="406"/>
      <c r="Y115" s="405"/>
      <c r="Z115" s="406"/>
      <c r="AA115" s="405"/>
      <c r="AB115" s="406"/>
      <c r="AC115" s="405"/>
      <c r="AD115" s="406"/>
      <c r="AE115" s="405"/>
      <c r="AF115" s="406"/>
      <c r="AG115" s="407"/>
      <c r="AH115" s="31"/>
      <c r="AI115" s="384" t="n">
        <v>109</v>
      </c>
    </row>
    <row r="116" customFormat="false" ht="12.75" hidden="false" customHeight="false" outlineLevel="0" collapsed="false">
      <c r="A116" s="368" t="n">
        <v>112</v>
      </c>
      <c r="C116" s="384" t="n">
        <v>112</v>
      </c>
      <c r="L116" s="368" t="n">
        <v>112</v>
      </c>
      <c r="M116" s="368" t="s">
        <v>550</v>
      </c>
      <c r="N116" s="45" t="n">
        <v>1.687</v>
      </c>
      <c r="O116" s="45" t="s">
        <v>414</v>
      </c>
      <c r="P116" s="384" t="n">
        <v>112</v>
      </c>
      <c r="U116" s="368" t="n">
        <v>110</v>
      </c>
      <c r="W116" s="405"/>
      <c r="X116" s="406"/>
      <c r="Y116" s="405"/>
      <c r="Z116" s="406"/>
      <c r="AA116" s="405"/>
      <c r="AB116" s="406"/>
      <c r="AC116" s="405"/>
      <c r="AD116" s="406"/>
      <c r="AE116" s="405"/>
      <c r="AF116" s="406"/>
      <c r="AG116" s="407"/>
      <c r="AH116" s="31"/>
      <c r="AI116" s="384" t="n">
        <v>110</v>
      </c>
    </row>
    <row r="117" customFormat="false" ht="12.75" hidden="false" customHeight="false" outlineLevel="0" collapsed="false">
      <c r="A117" s="368" t="n">
        <v>113</v>
      </c>
      <c r="C117" s="384" t="n">
        <v>113</v>
      </c>
      <c r="L117" s="368" t="n">
        <v>113</v>
      </c>
      <c r="M117" s="368" t="s">
        <v>551</v>
      </c>
      <c r="N117" s="45" t="n">
        <v>0.243</v>
      </c>
      <c r="O117" s="45" t="s">
        <v>340</v>
      </c>
      <c r="P117" s="384" t="n">
        <v>113</v>
      </c>
      <c r="U117" s="368" t="n">
        <v>111</v>
      </c>
      <c r="W117" s="405"/>
      <c r="X117" s="406"/>
      <c r="Y117" s="405"/>
      <c r="Z117" s="406"/>
      <c r="AA117" s="405"/>
      <c r="AB117" s="406"/>
      <c r="AC117" s="405"/>
      <c r="AD117" s="406"/>
      <c r="AE117" s="405"/>
      <c r="AF117" s="406"/>
      <c r="AG117" s="407"/>
      <c r="AH117" s="31"/>
      <c r="AI117" s="384" t="n">
        <v>111</v>
      </c>
    </row>
    <row r="118" customFormat="false" ht="12.75" hidden="false" customHeight="false" outlineLevel="0" collapsed="false">
      <c r="A118" s="368" t="n">
        <v>114</v>
      </c>
      <c r="C118" s="384" t="n">
        <v>114</v>
      </c>
      <c r="L118" s="368" t="n">
        <v>114</v>
      </c>
      <c r="M118" s="368" t="s">
        <v>552</v>
      </c>
      <c r="N118" s="45" t="n">
        <v>0.188</v>
      </c>
      <c r="O118" s="45" t="s">
        <v>344</v>
      </c>
      <c r="P118" s="384" t="n">
        <v>114</v>
      </c>
      <c r="U118" s="368" t="n">
        <v>112</v>
      </c>
      <c r="W118" s="405"/>
      <c r="X118" s="406"/>
      <c r="Y118" s="405"/>
      <c r="Z118" s="406"/>
      <c r="AA118" s="405"/>
      <c r="AB118" s="406"/>
      <c r="AC118" s="405"/>
      <c r="AD118" s="406"/>
      <c r="AE118" s="405"/>
      <c r="AF118" s="406"/>
      <c r="AG118" s="407"/>
      <c r="AH118" s="31"/>
      <c r="AI118" s="384" t="n">
        <v>112</v>
      </c>
    </row>
    <row r="119" customFormat="false" ht="12.75" hidden="false" customHeight="false" outlineLevel="0" collapsed="false">
      <c r="A119" s="368" t="n">
        <v>115</v>
      </c>
      <c r="C119" s="384" t="n">
        <v>115</v>
      </c>
      <c r="L119" s="368" t="n">
        <v>115</v>
      </c>
      <c r="M119" s="368" t="s">
        <v>553</v>
      </c>
      <c r="N119" s="45" t="n">
        <v>0.927</v>
      </c>
      <c r="O119" s="45" t="s">
        <v>330</v>
      </c>
      <c r="P119" s="384" t="n">
        <v>115</v>
      </c>
      <c r="U119" s="368" t="n">
        <v>113</v>
      </c>
      <c r="W119" s="405"/>
      <c r="X119" s="406"/>
      <c r="Y119" s="405"/>
      <c r="Z119" s="406"/>
      <c r="AA119" s="405"/>
      <c r="AB119" s="406"/>
      <c r="AC119" s="405"/>
      <c r="AD119" s="406"/>
      <c r="AE119" s="405"/>
      <c r="AF119" s="406"/>
      <c r="AG119" s="407"/>
      <c r="AH119" s="31"/>
      <c r="AI119" s="384" t="n">
        <v>113</v>
      </c>
    </row>
    <row r="120" customFormat="false" ht="12.75" hidden="false" customHeight="false" outlineLevel="0" collapsed="false">
      <c r="A120" s="368" t="n">
        <v>116</v>
      </c>
      <c r="C120" s="384" t="n">
        <v>116</v>
      </c>
      <c r="L120" s="368" t="n">
        <v>116</v>
      </c>
      <c r="M120" s="368" t="s">
        <v>554</v>
      </c>
      <c r="N120" s="45" t="n">
        <v>0.95</v>
      </c>
      <c r="O120" s="45" t="s">
        <v>336</v>
      </c>
      <c r="P120" s="384" t="n">
        <v>116</v>
      </c>
      <c r="U120" s="368" t="n">
        <v>114</v>
      </c>
      <c r="W120" s="405"/>
      <c r="X120" s="406"/>
      <c r="Y120" s="405"/>
      <c r="Z120" s="406"/>
      <c r="AA120" s="405"/>
      <c r="AB120" s="406"/>
      <c r="AC120" s="405"/>
      <c r="AD120" s="406"/>
      <c r="AE120" s="405"/>
      <c r="AF120" s="406"/>
      <c r="AG120" s="407"/>
      <c r="AH120" s="31"/>
      <c r="AI120" s="384" t="n">
        <v>114</v>
      </c>
    </row>
    <row r="121" customFormat="false" ht="12.75" hidden="false" customHeight="false" outlineLevel="0" collapsed="false">
      <c r="A121" s="368" t="n">
        <v>117</v>
      </c>
      <c r="C121" s="384" t="n">
        <v>117</v>
      </c>
      <c r="L121" s="368" t="n">
        <v>117</v>
      </c>
      <c r="M121" s="368" t="s">
        <v>555</v>
      </c>
      <c r="N121" s="45" t="n">
        <v>1.085</v>
      </c>
      <c r="O121" s="45" t="s">
        <v>330</v>
      </c>
      <c r="P121" s="384" t="n">
        <v>117</v>
      </c>
      <c r="U121" s="368" t="n">
        <v>115</v>
      </c>
      <c r="W121" s="405"/>
      <c r="X121" s="406"/>
      <c r="Y121" s="405"/>
      <c r="Z121" s="406"/>
      <c r="AA121" s="405"/>
      <c r="AB121" s="406"/>
      <c r="AC121" s="405"/>
      <c r="AD121" s="406"/>
      <c r="AE121" s="405"/>
      <c r="AF121" s="406"/>
      <c r="AG121" s="407"/>
      <c r="AH121" s="31"/>
      <c r="AI121" s="384" t="n">
        <v>115</v>
      </c>
    </row>
    <row r="122" customFormat="false" ht="12.75" hidden="false" customHeight="false" outlineLevel="0" collapsed="false">
      <c r="A122" s="368" t="n">
        <v>118</v>
      </c>
      <c r="C122" s="384" t="n">
        <v>118</v>
      </c>
      <c r="L122" s="368" t="n">
        <v>118</v>
      </c>
      <c r="M122" s="368" t="s">
        <v>556</v>
      </c>
      <c r="N122" s="45" t="n">
        <v>1.68</v>
      </c>
      <c r="O122" s="45" t="s">
        <v>414</v>
      </c>
      <c r="P122" s="384" t="n">
        <v>118</v>
      </c>
      <c r="U122" s="368" t="n">
        <v>116</v>
      </c>
      <c r="W122" s="405"/>
      <c r="X122" s="406"/>
      <c r="Y122" s="405"/>
      <c r="Z122" s="406"/>
      <c r="AA122" s="405"/>
      <c r="AB122" s="406"/>
      <c r="AC122" s="405"/>
      <c r="AD122" s="406"/>
      <c r="AE122" s="405"/>
      <c r="AF122" s="406"/>
      <c r="AG122" s="407"/>
      <c r="AH122" s="31"/>
      <c r="AI122" s="384" t="n">
        <v>116</v>
      </c>
    </row>
    <row r="123" customFormat="false" ht="12.75" hidden="false" customHeight="false" outlineLevel="0" collapsed="false">
      <c r="A123" s="368" t="n">
        <v>119</v>
      </c>
      <c r="C123" s="384" t="n">
        <v>119</v>
      </c>
      <c r="L123" s="368" t="n">
        <v>119</v>
      </c>
      <c r="M123" s="368" t="s">
        <v>557</v>
      </c>
      <c r="N123" s="45" t="n">
        <v>1.016</v>
      </c>
      <c r="O123" s="45" t="s">
        <v>377</v>
      </c>
      <c r="P123" s="384" t="n">
        <v>119</v>
      </c>
      <c r="U123" s="368" t="n">
        <v>117</v>
      </c>
      <c r="W123" s="405"/>
      <c r="X123" s="406"/>
      <c r="Y123" s="405"/>
      <c r="Z123" s="406"/>
      <c r="AA123" s="405"/>
      <c r="AB123" s="406"/>
      <c r="AC123" s="405"/>
      <c r="AD123" s="406"/>
      <c r="AE123" s="405"/>
      <c r="AF123" s="406"/>
      <c r="AG123" s="407"/>
      <c r="AH123" s="31"/>
      <c r="AI123" s="384" t="n">
        <v>117</v>
      </c>
    </row>
    <row r="124" customFormat="false" ht="12.75" hidden="false" customHeight="false" outlineLevel="0" collapsed="false">
      <c r="A124" s="368" t="n">
        <v>120</v>
      </c>
      <c r="C124" s="384" t="n">
        <v>120</v>
      </c>
      <c r="L124" s="368" t="n">
        <v>120</v>
      </c>
      <c r="M124" s="368" t="s">
        <v>558</v>
      </c>
      <c r="N124" s="45" t="n">
        <v>1.393</v>
      </c>
      <c r="O124" s="45" t="s">
        <v>386</v>
      </c>
      <c r="P124" s="384" t="n">
        <v>120</v>
      </c>
      <c r="U124" s="368" t="n">
        <v>118</v>
      </c>
      <c r="W124" s="405"/>
      <c r="X124" s="406"/>
      <c r="Y124" s="405"/>
      <c r="Z124" s="406"/>
      <c r="AA124" s="405"/>
      <c r="AB124" s="406"/>
      <c r="AC124" s="405"/>
      <c r="AD124" s="406"/>
      <c r="AE124" s="405"/>
      <c r="AF124" s="406"/>
      <c r="AG124" s="407"/>
      <c r="AH124" s="31"/>
      <c r="AI124" s="384" t="n">
        <v>118</v>
      </c>
    </row>
    <row r="125" customFormat="false" ht="12.75" hidden="false" customHeight="false" outlineLevel="0" collapsed="false">
      <c r="A125" s="368" t="n">
        <v>121</v>
      </c>
      <c r="C125" s="384" t="n">
        <v>121</v>
      </c>
      <c r="L125" s="368" t="n">
        <v>121</v>
      </c>
      <c r="M125" s="368" t="s">
        <v>559</v>
      </c>
      <c r="N125" s="45" t="n">
        <v>-0.109</v>
      </c>
      <c r="O125" s="45" t="s">
        <v>437</v>
      </c>
      <c r="P125" s="384" t="n">
        <v>121</v>
      </c>
      <c r="U125" s="368" t="n">
        <v>119</v>
      </c>
      <c r="W125" s="405"/>
      <c r="X125" s="406"/>
      <c r="Y125" s="405"/>
      <c r="Z125" s="406"/>
      <c r="AA125" s="405"/>
      <c r="AB125" s="406"/>
      <c r="AC125" s="405"/>
      <c r="AD125" s="406"/>
      <c r="AE125" s="405"/>
      <c r="AF125" s="406"/>
      <c r="AG125" s="407"/>
      <c r="AH125" s="31"/>
      <c r="AI125" s="384" t="n">
        <v>119</v>
      </c>
    </row>
    <row r="126" customFormat="false" ht="12.75" hidden="false" customHeight="false" outlineLevel="0" collapsed="false">
      <c r="A126" s="368" t="n">
        <v>122</v>
      </c>
      <c r="C126" s="384" t="n">
        <v>122</v>
      </c>
      <c r="L126" s="368" t="n">
        <v>122</v>
      </c>
      <c r="M126" s="368" t="s">
        <v>560</v>
      </c>
      <c r="N126" s="45" t="n">
        <v>1.166</v>
      </c>
      <c r="O126" s="45" t="s">
        <v>340</v>
      </c>
      <c r="P126" s="384" t="n">
        <v>122</v>
      </c>
      <c r="U126" s="368" t="n">
        <v>120</v>
      </c>
      <c r="W126" s="405"/>
      <c r="X126" s="406"/>
      <c r="Y126" s="405"/>
      <c r="Z126" s="406"/>
      <c r="AA126" s="405"/>
      <c r="AB126" s="406"/>
      <c r="AC126" s="405"/>
      <c r="AD126" s="406"/>
      <c r="AE126" s="405"/>
      <c r="AF126" s="406"/>
      <c r="AG126" s="407"/>
      <c r="AH126" s="31"/>
      <c r="AI126" s="384" t="n">
        <v>120</v>
      </c>
    </row>
    <row r="127" customFormat="false" ht="12.75" hidden="false" customHeight="false" outlineLevel="0" collapsed="false">
      <c r="A127" s="368" t="n">
        <v>123</v>
      </c>
      <c r="C127" s="384" t="n">
        <v>123</v>
      </c>
      <c r="L127" s="368" t="n">
        <v>123</v>
      </c>
      <c r="M127" s="368" t="s">
        <v>561</v>
      </c>
      <c r="N127" s="45" t="n">
        <v>1.101</v>
      </c>
      <c r="O127" s="45" t="s">
        <v>340</v>
      </c>
      <c r="P127" s="384" t="n">
        <v>123</v>
      </c>
      <c r="U127" s="368" t="n">
        <v>121</v>
      </c>
      <c r="W127" s="405"/>
      <c r="X127" s="406"/>
      <c r="Y127" s="405"/>
      <c r="Z127" s="406"/>
      <c r="AA127" s="405"/>
      <c r="AB127" s="406"/>
      <c r="AC127" s="405"/>
      <c r="AD127" s="406"/>
      <c r="AE127" s="405"/>
      <c r="AF127" s="406"/>
      <c r="AG127" s="407"/>
      <c r="AH127" s="31"/>
      <c r="AI127" s="384" t="n">
        <v>121</v>
      </c>
    </row>
    <row r="128" customFormat="false" ht="12.75" hidden="false" customHeight="false" outlineLevel="0" collapsed="false">
      <c r="A128" s="368" t="n">
        <v>124</v>
      </c>
      <c r="C128" s="384" t="n">
        <v>124</v>
      </c>
      <c r="L128" s="368" t="n">
        <v>124</v>
      </c>
      <c r="M128" s="368" t="s">
        <v>562</v>
      </c>
      <c r="N128" s="45" t="n">
        <v>0.667</v>
      </c>
      <c r="O128" s="45" t="s">
        <v>330</v>
      </c>
      <c r="P128" s="384" t="n">
        <v>124</v>
      </c>
      <c r="U128" s="368" t="n">
        <v>122</v>
      </c>
      <c r="W128" s="405"/>
      <c r="X128" s="406"/>
      <c r="Y128" s="405"/>
      <c r="Z128" s="406"/>
      <c r="AA128" s="405"/>
      <c r="AB128" s="406"/>
      <c r="AC128" s="405"/>
      <c r="AD128" s="406"/>
      <c r="AE128" s="405"/>
      <c r="AF128" s="406"/>
      <c r="AG128" s="407"/>
      <c r="AH128" s="31"/>
      <c r="AI128" s="384" t="n">
        <v>122</v>
      </c>
    </row>
    <row r="129" customFormat="false" ht="12.75" hidden="false" customHeight="false" outlineLevel="0" collapsed="false">
      <c r="A129" s="368" t="n">
        <v>125</v>
      </c>
      <c r="C129" s="384" t="n">
        <v>125</v>
      </c>
      <c r="L129" s="368" t="n">
        <v>125</v>
      </c>
      <c r="M129" s="368" t="s">
        <v>563</v>
      </c>
      <c r="N129" s="45" t="n">
        <v>1.336</v>
      </c>
      <c r="O129" s="45" t="s">
        <v>391</v>
      </c>
      <c r="P129" s="384" t="n">
        <v>125</v>
      </c>
      <c r="U129" s="368" t="n">
        <v>123</v>
      </c>
      <c r="W129" s="405"/>
      <c r="X129" s="406"/>
      <c r="Y129" s="405"/>
      <c r="Z129" s="406"/>
      <c r="AA129" s="405"/>
      <c r="AB129" s="406"/>
      <c r="AC129" s="405"/>
      <c r="AD129" s="406"/>
      <c r="AE129" s="405"/>
      <c r="AF129" s="406"/>
      <c r="AG129" s="407"/>
      <c r="AH129" s="31"/>
      <c r="AI129" s="384" t="n">
        <v>123</v>
      </c>
    </row>
    <row r="130" customFormat="false" ht="12.75" hidden="false" customHeight="false" outlineLevel="0" collapsed="false">
      <c r="A130" s="368" t="n">
        <v>126</v>
      </c>
      <c r="C130" s="384" t="n">
        <v>126</v>
      </c>
      <c r="L130" s="368" t="n">
        <v>126</v>
      </c>
      <c r="M130" s="368" t="s">
        <v>564</v>
      </c>
      <c r="N130" s="368" t="n">
        <v>0.903</v>
      </c>
      <c r="O130" s="45" t="s">
        <v>330</v>
      </c>
      <c r="P130" s="384" t="n">
        <v>126</v>
      </c>
      <c r="U130" s="368" t="n">
        <v>124</v>
      </c>
      <c r="W130" s="405"/>
      <c r="X130" s="406"/>
      <c r="Y130" s="405"/>
      <c r="Z130" s="406"/>
      <c r="AA130" s="405"/>
      <c r="AB130" s="406"/>
      <c r="AC130" s="405"/>
      <c r="AD130" s="406"/>
      <c r="AE130" s="405"/>
      <c r="AF130" s="406"/>
      <c r="AG130" s="407"/>
      <c r="AH130" s="31"/>
      <c r="AI130" s="384" t="n">
        <v>124</v>
      </c>
    </row>
    <row r="131" customFormat="false" ht="12.75" hidden="false" customHeight="false" outlineLevel="0" collapsed="false">
      <c r="A131" s="368" t="n">
        <v>127</v>
      </c>
      <c r="C131" s="384" t="n">
        <v>127</v>
      </c>
      <c r="L131" s="368" t="n">
        <v>128</v>
      </c>
      <c r="M131" s="368" t="s">
        <v>565</v>
      </c>
      <c r="N131" s="368" t="n">
        <v>1.616</v>
      </c>
      <c r="O131" s="45" t="s">
        <v>463</v>
      </c>
      <c r="P131" s="384" t="n">
        <v>127</v>
      </c>
      <c r="U131" s="368" t="n">
        <v>125</v>
      </c>
      <c r="W131" s="405"/>
      <c r="X131" s="406"/>
      <c r="Y131" s="405"/>
      <c r="Z131" s="406"/>
      <c r="AA131" s="405"/>
      <c r="AB131" s="406"/>
      <c r="AC131" s="405"/>
      <c r="AD131" s="406"/>
      <c r="AE131" s="405"/>
      <c r="AF131" s="406"/>
      <c r="AG131" s="407"/>
      <c r="AH131" s="31"/>
      <c r="AI131" s="384" t="n">
        <v>125</v>
      </c>
    </row>
    <row r="132" customFormat="false" ht="12.75" hidden="false" customHeight="false" outlineLevel="0" collapsed="false">
      <c r="A132" s="368" t="n">
        <v>128</v>
      </c>
      <c r="C132" s="384" t="n">
        <v>128</v>
      </c>
      <c r="L132" s="368" t="n">
        <v>129</v>
      </c>
      <c r="O132" s="45"/>
      <c r="P132" s="384" t="n">
        <v>128</v>
      </c>
      <c r="U132" s="368" t="n">
        <v>126</v>
      </c>
      <c r="W132" s="405"/>
      <c r="X132" s="406"/>
      <c r="Y132" s="405"/>
      <c r="Z132" s="406"/>
      <c r="AA132" s="405"/>
      <c r="AB132" s="406"/>
      <c r="AC132" s="405"/>
      <c r="AD132" s="406"/>
      <c r="AE132" s="405"/>
      <c r="AF132" s="406"/>
      <c r="AG132" s="407"/>
      <c r="AH132" s="31"/>
      <c r="AI132" s="384" t="n">
        <v>126</v>
      </c>
    </row>
    <row r="133" customFormat="false" ht="12.75" hidden="false" customHeight="false" outlineLevel="0" collapsed="false">
      <c r="A133" s="368" t="n">
        <v>129</v>
      </c>
      <c r="C133" s="384" t="n">
        <v>129</v>
      </c>
      <c r="L133" s="368" t="n">
        <v>130</v>
      </c>
      <c r="O133" s="45"/>
      <c r="P133" s="384" t="n">
        <v>129</v>
      </c>
      <c r="U133" s="368" t="n">
        <v>127</v>
      </c>
      <c r="W133" s="405"/>
      <c r="X133" s="406"/>
      <c r="Y133" s="405"/>
      <c r="Z133" s="406"/>
      <c r="AA133" s="405"/>
      <c r="AB133" s="406"/>
      <c r="AC133" s="405"/>
      <c r="AD133" s="406"/>
      <c r="AE133" s="405"/>
      <c r="AF133" s="406"/>
      <c r="AG133" s="407"/>
      <c r="AH133" s="31"/>
      <c r="AI133" s="384" t="n">
        <v>127</v>
      </c>
    </row>
    <row r="134" customFormat="false" ht="12.75" hidden="false" customHeight="false" outlineLevel="0" collapsed="false">
      <c r="A134" s="368" t="n">
        <v>130</v>
      </c>
      <c r="C134" s="384" t="n">
        <v>130</v>
      </c>
      <c r="L134" s="368" t="n">
        <v>131</v>
      </c>
      <c r="O134" s="45"/>
      <c r="P134" s="384" t="n">
        <v>130</v>
      </c>
      <c r="U134" s="368" t="n">
        <v>128</v>
      </c>
      <c r="W134" s="405"/>
      <c r="X134" s="406"/>
      <c r="Y134" s="405"/>
      <c r="Z134" s="406"/>
      <c r="AA134" s="405"/>
      <c r="AB134" s="406"/>
      <c r="AC134" s="405"/>
      <c r="AD134" s="406"/>
      <c r="AE134" s="405"/>
      <c r="AF134" s="406"/>
      <c r="AG134" s="407"/>
      <c r="AH134" s="31"/>
      <c r="AI134" s="384" t="n">
        <v>128</v>
      </c>
    </row>
    <row r="135" customFormat="false" ht="12.75" hidden="false" customHeight="false" outlineLevel="0" collapsed="false">
      <c r="A135" s="368" t="n">
        <v>131</v>
      </c>
      <c r="C135" s="384" t="n">
        <v>131</v>
      </c>
      <c r="L135" s="368" t="n">
        <v>132</v>
      </c>
      <c r="O135" s="45"/>
      <c r="P135" s="384" t="n">
        <v>131</v>
      </c>
      <c r="U135" s="368" t="n">
        <v>129</v>
      </c>
      <c r="W135" s="405"/>
      <c r="X135" s="406"/>
      <c r="Y135" s="405"/>
      <c r="Z135" s="406"/>
      <c r="AA135" s="405"/>
      <c r="AB135" s="406"/>
      <c r="AC135" s="405"/>
      <c r="AD135" s="406"/>
      <c r="AE135" s="405"/>
      <c r="AF135" s="406"/>
      <c r="AG135" s="407"/>
      <c r="AH135" s="31"/>
      <c r="AI135" s="384" t="n">
        <v>129</v>
      </c>
    </row>
    <row r="136" customFormat="false" ht="12.75" hidden="false" customHeight="false" outlineLevel="0" collapsed="false">
      <c r="A136" s="368" t="n">
        <v>132</v>
      </c>
      <c r="C136" s="384" t="n">
        <v>132</v>
      </c>
      <c r="L136" s="368" t="n">
        <v>133</v>
      </c>
      <c r="O136" s="45"/>
      <c r="P136" s="384" t="n">
        <v>132</v>
      </c>
      <c r="U136" s="368" t="n">
        <v>130</v>
      </c>
      <c r="W136" s="405"/>
      <c r="X136" s="406"/>
      <c r="Y136" s="405"/>
      <c r="Z136" s="406"/>
      <c r="AA136" s="405"/>
      <c r="AB136" s="406"/>
      <c r="AC136" s="405"/>
      <c r="AD136" s="406"/>
      <c r="AE136" s="405"/>
      <c r="AF136" s="406"/>
      <c r="AG136" s="407"/>
      <c r="AH136" s="31"/>
      <c r="AI136" s="384" t="n">
        <v>130</v>
      </c>
    </row>
    <row r="137" customFormat="false" ht="12.75" hidden="false" customHeight="false" outlineLevel="0" collapsed="false">
      <c r="A137" s="368" t="n">
        <v>133</v>
      </c>
      <c r="C137" s="384" t="n">
        <v>133</v>
      </c>
      <c r="L137" s="368" t="n">
        <v>134</v>
      </c>
      <c r="O137" s="45"/>
      <c r="P137" s="384" t="n">
        <v>133</v>
      </c>
      <c r="U137" s="368" t="n">
        <v>131</v>
      </c>
      <c r="W137" s="405"/>
      <c r="X137" s="406"/>
      <c r="Y137" s="405"/>
      <c r="Z137" s="406"/>
      <c r="AA137" s="405"/>
      <c r="AB137" s="406"/>
      <c r="AC137" s="405"/>
      <c r="AD137" s="406"/>
      <c r="AE137" s="405"/>
      <c r="AF137" s="406"/>
      <c r="AG137" s="407"/>
      <c r="AH137" s="31"/>
      <c r="AI137" s="384" t="n">
        <v>131</v>
      </c>
    </row>
    <row r="138" customFormat="false" ht="12.75" hidden="false" customHeight="false" outlineLevel="0" collapsed="false">
      <c r="A138" s="368" t="n">
        <v>134</v>
      </c>
      <c r="C138" s="384" t="n">
        <v>134</v>
      </c>
      <c r="L138" s="368" t="n">
        <v>135</v>
      </c>
      <c r="O138" s="45"/>
      <c r="P138" s="384" t="n">
        <v>134</v>
      </c>
      <c r="U138" s="368" t="n">
        <v>132</v>
      </c>
      <c r="W138" s="405"/>
      <c r="X138" s="406"/>
      <c r="Y138" s="405"/>
      <c r="Z138" s="406"/>
      <c r="AA138" s="405"/>
      <c r="AB138" s="406"/>
      <c r="AC138" s="405"/>
      <c r="AD138" s="406"/>
      <c r="AE138" s="405"/>
      <c r="AF138" s="406"/>
      <c r="AG138" s="407"/>
      <c r="AH138" s="31"/>
      <c r="AI138" s="384" t="n">
        <v>132</v>
      </c>
    </row>
    <row r="139" customFormat="false" ht="12.75" hidden="false" customHeight="false" outlineLevel="0" collapsed="false">
      <c r="A139" s="368" t="n">
        <v>135</v>
      </c>
      <c r="C139" s="384" t="n">
        <v>135</v>
      </c>
      <c r="L139" s="368" t="n">
        <v>136</v>
      </c>
      <c r="O139" s="45"/>
      <c r="P139" s="384" t="n">
        <v>135</v>
      </c>
      <c r="U139" s="368" t="n">
        <v>133</v>
      </c>
      <c r="W139" s="405"/>
      <c r="X139" s="406"/>
      <c r="Y139" s="405"/>
      <c r="Z139" s="406"/>
      <c r="AA139" s="405"/>
      <c r="AB139" s="406"/>
      <c r="AC139" s="405"/>
      <c r="AD139" s="406"/>
      <c r="AE139" s="405"/>
      <c r="AF139" s="406"/>
      <c r="AG139" s="407"/>
      <c r="AH139" s="31"/>
      <c r="AI139" s="384" t="n">
        <v>133</v>
      </c>
    </row>
    <row r="140" customFormat="false" ht="12.75" hidden="false" customHeight="false" outlineLevel="0" collapsed="false">
      <c r="A140" s="368" t="n">
        <v>136</v>
      </c>
      <c r="C140" s="384" t="n">
        <v>136</v>
      </c>
      <c r="L140" s="368" t="n">
        <v>137</v>
      </c>
      <c r="O140" s="45"/>
      <c r="P140" s="384" t="n">
        <v>136</v>
      </c>
      <c r="U140" s="368" t="n">
        <v>134</v>
      </c>
      <c r="W140" s="405"/>
      <c r="X140" s="406"/>
      <c r="Y140" s="405"/>
      <c r="Z140" s="406"/>
      <c r="AA140" s="405"/>
      <c r="AB140" s="406"/>
      <c r="AC140" s="405"/>
      <c r="AD140" s="406"/>
      <c r="AE140" s="405"/>
      <c r="AF140" s="406"/>
      <c r="AG140" s="407"/>
      <c r="AH140" s="31"/>
      <c r="AI140" s="384" t="n">
        <v>134</v>
      </c>
    </row>
    <row r="141" customFormat="false" ht="12.75" hidden="false" customHeight="false" outlineLevel="0" collapsed="false">
      <c r="A141" s="368" t="n">
        <v>137</v>
      </c>
      <c r="C141" s="384" t="n">
        <v>137</v>
      </c>
      <c r="L141" s="368" t="n">
        <v>138</v>
      </c>
      <c r="O141" s="45"/>
      <c r="P141" s="384" t="n">
        <v>137</v>
      </c>
      <c r="U141" s="368" t="n">
        <v>135</v>
      </c>
      <c r="W141" s="405"/>
      <c r="X141" s="406"/>
      <c r="Y141" s="405"/>
      <c r="Z141" s="406"/>
      <c r="AA141" s="405"/>
      <c r="AB141" s="406"/>
      <c r="AC141" s="405"/>
      <c r="AD141" s="406"/>
      <c r="AE141" s="405"/>
      <c r="AF141" s="406"/>
      <c r="AG141" s="407"/>
      <c r="AH141" s="31"/>
      <c r="AI141" s="384" t="n">
        <v>135</v>
      </c>
    </row>
    <row r="142" customFormat="false" ht="12.75" hidden="false" customHeight="false" outlineLevel="0" collapsed="false">
      <c r="A142" s="368" t="n">
        <v>138</v>
      </c>
      <c r="C142" s="384" t="n">
        <v>138</v>
      </c>
      <c r="L142" s="368" t="n">
        <v>139</v>
      </c>
      <c r="O142" s="45"/>
      <c r="P142" s="384" t="n">
        <v>138</v>
      </c>
      <c r="U142" s="368" t="n">
        <v>136</v>
      </c>
      <c r="W142" s="405"/>
      <c r="X142" s="406"/>
      <c r="Y142" s="405"/>
      <c r="Z142" s="406"/>
      <c r="AA142" s="405"/>
      <c r="AB142" s="406"/>
      <c r="AC142" s="405"/>
      <c r="AD142" s="406"/>
      <c r="AE142" s="405"/>
      <c r="AF142" s="406"/>
      <c r="AG142" s="407"/>
      <c r="AH142" s="31"/>
      <c r="AI142" s="384" t="n">
        <v>136</v>
      </c>
    </row>
    <row r="143" customFormat="false" ht="12.75" hidden="false" customHeight="false" outlineLevel="0" collapsed="false">
      <c r="A143" s="368" t="n">
        <v>139</v>
      </c>
      <c r="C143" s="384" t="n">
        <v>139</v>
      </c>
      <c r="L143" s="368" t="n">
        <v>140</v>
      </c>
      <c r="P143" s="384" t="n">
        <v>139</v>
      </c>
      <c r="R143" s="45"/>
      <c r="S143" s="45"/>
      <c r="U143" s="368" t="n">
        <v>137</v>
      </c>
      <c r="W143" s="405"/>
      <c r="X143" s="406"/>
      <c r="Y143" s="405"/>
      <c r="Z143" s="406"/>
      <c r="AA143" s="405"/>
      <c r="AB143" s="406"/>
      <c r="AC143" s="405"/>
      <c r="AD143" s="406"/>
      <c r="AE143" s="405"/>
      <c r="AF143" s="406"/>
      <c r="AG143" s="407"/>
      <c r="AH143" s="31"/>
      <c r="AI143" s="384" t="n">
        <v>137</v>
      </c>
    </row>
    <row r="144" customFormat="false" ht="12.75" hidden="false" customHeight="false" outlineLevel="0" collapsed="false">
      <c r="A144" s="368" t="n">
        <v>140</v>
      </c>
      <c r="C144" s="384" t="n">
        <v>140</v>
      </c>
      <c r="L144" s="368" t="n">
        <v>141</v>
      </c>
      <c r="P144" s="384" t="n">
        <v>140</v>
      </c>
      <c r="U144" s="368" t="n">
        <v>138</v>
      </c>
      <c r="W144" s="405"/>
      <c r="X144" s="406"/>
      <c r="Y144" s="405"/>
      <c r="Z144" s="406"/>
      <c r="AA144" s="405"/>
      <c r="AB144" s="406"/>
      <c r="AC144" s="405"/>
      <c r="AD144" s="406"/>
      <c r="AE144" s="405"/>
      <c r="AF144" s="406"/>
      <c r="AG144" s="407"/>
      <c r="AH144" s="31"/>
      <c r="AI144" s="384" t="n">
        <v>138</v>
      </c>
    </row>
    <row r="145" customFormat="false" ht="12.75" hidden="false" customHeight="false" outlineLevel="0" collapsed="false">
      <c r="A145" s="368" t="n">
        <v>141</v>
      </c>
      <c r="C145" s="384" t="n">
        <v>141</v>
      </c>
      <c r="L145" s="368" t="n">
        <v>142</v>
      </c>
      <c r="P145" s="384" t="n">
        <v>141</v>
      </c>
      <c r="U145" s="368" t="n">
        <v>139</v>
      </c>
      <c r="W145" s="405"/>
      <c r="X145" s="406"/>
      <c r="Y145" s="405"/>
      <c r="Z145" s="406"/>
      <c r="AA145" s="405"/>
      <c r="AB145" s="406"/>
      <c r="AC145" s="405"/>
      <c r="AD145" s="406"/>
      <c r="AE145" s="405"/>
      <c r="AF145" s="406"/>
      <c r="AG145" s="407"/>
      <c r="AH145" s="31"/>
      <c r="AI145" s="384" t="n">
        <v>139</v>
      </c>
    </row>
    <row r="146" customFormat="false" ht="12.75" hidden="false" customHeight="false" outlineLevel="0" collapsed="false">
      <c r="A146" s="368" t="n">
        <v>142</v>
      </c>
      <c r="C146" s="384" t="n">
        <v>142</v>
      </c>
      <c r="L146" s="368" t="n">
        <v>143</v>
      </c>
      <c r="P146" s="384" t="n">
        <v>142</v>
      </c>
      <c r="U146" s="368" t="n">
        <v>140</v>
      </c>
      <c r="W146" s="405"/>
      <c r="X146" s="406"/>
      <c r="Y146" s="405"/>
      <c r="Z146" s="406"/>
      <c r="AA146" s="405"/>
      <c r="AB146" s="406"/>
      <c r="AC146" s="405"/>
      <c r="AD146" s="406"/>
      <c r="AE146" s="405"/>
      <c r="AF146" s="406"/>
      <c r="AG146" s="407"/>
      <c r="AH146" s="31"/>
      <c r="AI146" s="384" t="n">
        <v>140</v>
      </c>
    </row>
    <row r="147" customFormat="false" ht="12.75" hidden="false" customHeight="false" outlineLevel="0" collapsed="false">
      <c r="A147" s="368" t="n">
        <v>143</v>
      </c>
      <c r="C147" s="384" t="n">
        <v>143</v>
      </c>
      <c r="L147" s="368" t="n">
        <v>144</v>
      </c>
      <c r="P147" s="384" t="n">
        <v>143</v>
      </c>
      <c r="U147" s="368" t="n">
        <v>141</v>
      </c>
      <c r="W147" s="405"/>
      <c r="X147" s="406"/>
      <c r="Y147" s="405"/>
      <c r="Z147" s="406"/>
      <c r="AA147" s="405"/>
      <c r="AB147" s="406"/>
      <c r="AC147" s="405"/>
      <c r="AD147" s="406"/>
      <c r="AE147" s="405"/>
      <c r="AF147" s="406"/>
      <c r="AG147" s="407"/>
      <c r="AH147" s="31"/>
      <c r="AI147" s="384" t="n">
        <v>141</v>
      </c>
    </row>
    <row r="148" customFormat="false" ht="12.75" hidden="false" customHeight="false" outlineLevel="0" collapsed="false">
      <c r="A148" s="368" t="n">
        <v>144</v>
      </c>
      <c r="C148" s="384" t="n">
        <v>144</v>
      </c>
      <c r="L148" s="368" t="n">
        <v>145</v>
      </c>
      <c r="P148" s="384" t="n">
        <v>144</v>
      </c>
      <c r="U148" s="368" t="n">
        <v>142</v>
      </c>
      <c r="W148" s="405"/>
      <c r="X148" s="406"/>
      <c r="Y148" s="405"/>
      <c r="Z148" s="406"/>
      <c r="AA148" s="405"/>
      <c r="AB148" s="406"/>
      <c r="AC148" s="405"/>
      <c r="AD148" s="406"/>
      <c r="AE148" s="405"/>
      <c r="AF148" s="406"/>
      <c r="AG148" s="407"/>
      <c r="AH148" s="31"/>
      <c r="AI148" s="384" t="n">
        <v>142</v>
      </c>
    </row>
    <row r="149" customFormat="false" ht="12.75" hidden="false" customHeight="false" outlineLevel="0" collapsed="false">
      <c r="A149" s="368" t="n">
        <v>145</v>
      </c>
      <c r="C149" s="384" t="n">
        <v>145</v>
      </c>
      <c r="L149" s="368" t="n">
        <v>146</v>
      </c>
      <c r="P149" s="384" t="n">
        <v>145</v>
      </c>
      <c r="U149" s="368" t="n">
        <v>143</v>
      </c>
      <c r="W149" s="405"/>
      <c r="X149" s="406"/>
      <c r="Y149" s="405"/>
      <c r="Z149" s="406"/>
      <c r="AA149" s="405"/>
      <c r="AB149" s="406"/>
      <c r="AC149" s="405"/>
      <c r="AD149" s="406"/>
      <c r="AE149" s="405"/>
      <c r="AF149" s="406"/>
      <c r="AG149" s="407"/>
      <c r="AH149" s="31"/>
      <c r="AI149" s="384" t="n">
        <v>143</v>
      </c>
    </row>
    <row r="150" customFormat="false" ht="12.75" hidden="false" customHeight="false" outlineLevel="0" collapsed="false">
      <c r="A150" s="368" t="n">
        <v>146</v>
      </c>
      <c r="C150" s="384" t="n">
        <v>146</v>
      </c>
      <c r="L150" s="368" t="n">
        <v>147</v>
      </c>
      <c r="P150" s="384" t="n">
        <v>146</v>
      </c>
      <c r="U150" s="368" t="n">
        <v>144</v>
      </c>
      <c r="W150" s="405"/>
      <c r="X150" s="406"/>
      <c r="Y150" s="405"/>
      <c r="Z150" s="406"/>
      <c r="AA150" s="405"/>
      <c r="AB150" s="406"/>
      <c r="AC150" s="405"/>
      <c r="AD150" s="406"/>
      <c r="AE150" s="405"/>
      <c r="AF150" s="406"/>
      <c r="AG150" s="407"/>
      <c r="AH150" s="31"/>
      <c r="AI150" s="384" t="n">
        <v>144</v>
      </c>
    </row>
    <row r="151" customFormat="false" ht="12.75" hidden="false" customHeight="false" outlineLevel="0" collapsed="false">
      <c r="A151" s="368" t="n">
        <v>147</v>
      </c>
      <c r="C151" s="384" t="n">
        <v>147</v>
      </c>
      <c r="L151" s="368" t="n">
        <v>148</v>
      </c>
      <c r="P151" s="384" t="n">
        <v>147</v>
      </c>
      <c r="U151" s="368" t="n">
        <v>145</v>
      </c>
      <c r="W151" s="405"/>
      <c r="X151" s="406"/>
      <c r="Y151" s="405"/>
      <c r="Z151" s="406"/>
      <c r="AA151" s="405"/>
      <c r="AB151" s="406"/>
      <c r="AC151" s="405"/>
      <c r="AD151" s="406"/>
      <c r="AE151" s="405"/>
      <c r="AF151" s="406"/>
      <c r="AG151" s="407"/>
      <c r="AH151" s="31"/>
      <c r="AI151" s="384" t="n">
        <v>145</v>
      </c>
    </row>
    <row r="152" customFormat="false" ht="12.75" hidden="false" customHeight="false" outlineLevel="0" collapsed="false">
      <c r="A152" s="368" t="n">
        <v>148</v>
      </c>
      <c r="C152" s="384" t="n">
        <v>148</v>
      </c>
      <c r="L152" s="368" t="n">
        <v>149</v>
      </c>
      <c r="P152" s="384" t="n">
        <v>148</v>
      </c>
      <c r="U152" s="368" t="n">
        <v>146</v>
      </c>
      <c r="W152" s="405"/>
      <c r="X152" s="406"/>
      <c r="Y152" s="405"/>
      <c r="Z152" s="406"/>
      <c r="AA152" s="405"/>
      <c r="AB152" s="406"/>
      <c r="AC152" s="405"/>
      <c r="AD152" s="406"/>
      <c r="AE152" s="405"/>
      <c r="AF152" s="406"/>
      <c r="AG152" s="407"/>
      <c r="AH152" s="31"/>
      <c r="AI152" s="384" t="n">
        <v>146</v>
      </c>
    </row>
    <row r="153" customFormat="false" ht="12.75" hidden="false" customHeight="false" outlineLevel="0" collapsed="false">
      <c r="A153" s="368" t="n">
        <v>149</v>
      </c>
      <c r="C153" s="384" t="n">
        <v>149</v>
      </c>
      <c r="L153" s="368" t="n">
        <v>150</v>
      </c>
      <c r="P153" s="384" t="n">
        <v>149</v>
      </c>
      <c r="U153" s="368" t="n">
        <v>147</v>
      </c>
      <c r="W153" s="405"/>
      <c r="X153" s="406"/>
      <c r="Y153" s="405"/>
      <c r="Z153" s="406"/>
      <c r="AA153" s="405"/>
      <c r="AB153" s="406"/>
      <c r="AC153" s="405"/>
      <c r="AD153" s="406"/>
      <c r="AE153" s="405"/>
      <c r="AF153" s="406"/>
      <c r="AG153" s="407"/>
      <c r="AH153" s="31"/>
      <c r="AI153" s="384" t="n">
        <v>147</v>
      </c>
    </row>
    <row r="154" customFormat="false" ht="12.75" hidden="false" customHeight="false" outlineLevel="0" collapsed="false">
      <c r="A154" s="368" t="n">
        <v>150</v>
      </c>
      <c r="C154" s="384" t="n">
        <v>150</v>
      </c>
      <c r="L154" s="368" t="n">
        <v>151</v>
      </c>
      <c r="P154" s="384" t="n">
        <v>150</v>
      </c>
      <c r="U154" s="368" t="n">
        <v>148</v>
      </c>
      <c r="W154" s="405"/>
      <c r="X154" s="406"/>
      <c r="Y154" s="405"/>
      <c r="Z154" s="406"/>
      <c r="AA154" s="405"/>
      <c r="AB154" s="406"/>
      <c r="AC154" s="405"/>
      <c r="AD154" s="406"/>
      <c r="AE154" s="405"/>
      <c r="AF154" s="406"/>
      <c r="AG154" s="407"/>
      <c r="AH154" s="31"/>
      <c r="AI154" s="384" t="n">
        <v>148</v>
      </c>
    </row>
    <row r="155" customFormat="false" ht="12.75" hidden="false" customHeight="false" outlineLevel="0" collapsed="false">
      <c r="A155" s="368" t="n">
        <v>151</v>
      </c>
      <c r="C155" s="384" t="n">
        <v>151</v>
      </c>
      <c r="L155" s="368" t="n">
        <v>152</v>
      </c>
      <c r="P155" s="384" t="n">
        <v>151</v>
      </c>
      <c r="U155" s="368" t="n">
        <v>149</v>
      </c>
      <c r="W155" s="405"/>
      <c r="X155" s="406"/>
      <c r="Y155" s="405"/>
      <c r="Z155" s="406"/>
      <c r="AA155" s="405"/>
      <c r="AB155" s="406"/>
      <c r="AC155" s="405"/>
      <c r="AD155" s="406"/>
      <c r="AE155" s="405"/>
      <c r="AF155" s="406"/>
      <c r="AG155" s="407"/>
      <c r="AH155" s="31"/>
      <c r="AI155" s="384" t="n">
        <v>149</v>
      </c>
    </row>
    <row r="156" customFormat="false" ht="12.75" hidden="false" customHeight="false" outlineLevel="0" collapsed="false">
      <c r="A156" s="368" t="n">
        <v>152</v>
      </c>
      <c r="C156" s="384" t="n">
        <v>152</v>
      </c>
      <c r="L156" s="368" t="n">
        <v>153</v>
      </c>
      <c r="P156" s="384" t="n">
        <v>152</v>
      </c>
      <c r="U156" s="368" t="n">
        <v>150</v>
      </c>
      <c r="W156" s="405"/>
      <c r="X156" s="406"/>
      <c r="Y156" s="405"/>
      <c r="Z156" s="406"/>
      <c r="AA156" s="405"/>
      <c r="AB156" s="406"/>
      <c r="AC156" s="405"/>
      <c r="AD156" s="406"/>
      <c r="AE156" s="405"/>
      <c r="AF156" s="406"/>
      <c r="AG156" s="407"/>
      <c r="AH156" s="31"/>
      <c r="AI156" s="384" t="n">
        <v>150</v>
      </c>
    </row>
    <row r="157" customFormat="false" ht="12.75" hidden="false" customHeight="false" outlineLevel="0" collapsed="false">
      <c r="A157" s="368" t="n">
        <v>153</v>
      </c>
      <c r="C157" s="384" t="n">
        <v>153</v>
      </c>
      <c r="L157" s="368" t="n">
        <v>154</v>
      </c>
      <c r="P157" s="384" t="n">
        <v>153</v>
      </c>
      <c r="U157" s="368" t="n">
        <v>151</v>
      </c>
      <c r="W157" s="405"/>
      <c r="X157" s="406"/>
      <c r="Y157" s="405"/>
      <c r="Z157" s="406"/>
      <c r="AA157" s="405"/>
      <c r="AB157" s="406"/>
      <c r="AC157" s="405"/>
      <c r="AD157" s="406"/>
      <c r="AE157" s="405"/>
      <c r="AF157" s="406"/>
      <c r="AG157" s="407"/>
      <c r="AH157" s="31"/>
      <c r="AI157" s="384" t="n">
        <v>151</v>
      </c>
    </row>
    <row r="158" customFormat="false" ht="12.75" hidden="false" customHeight="false" outlineLevel="0" collapsed="false">
      <c r="A158" s="368" t="n">
        <v>154</v>
      </c>
      <c r="C158" s="384" t="n">
        <v>154</v>
      </c>
      <c r="L158" s="368" t="n">
        <v>155</v>
      </c>
      <c r="P158" s="384" t="n">
        <v>154</v>
      </c>
      <c r="U158" s="368" t="n">
        <v>152</v>
      </c>
      <c r="W158" s="405"/>
      <c r="X158" s="406"/>
      <c r="Y158" s="405"/>
      <c r="Z158" s="406"/>
      <c r="AA158" s="405"/>
      <c r="AB158" s="406"/>
      <c r="AC158" s="405"/>
      <c r="AD158" s="406"/>
      <c r="AE158" s="405"/>
      <c r="AF158" s="406"/>
      <c r="AG158" s="407"/>
      <c r="AH158" s="31"/>
      <c r="AI158" s="384" t="n">
        <v>152</v>
      </c>
    </row>
    <row r="159" customFormat="false" ht="12.75" hidden="false" customHeight="false" outlineLevel="0" collapsed="false">
      <c r="A159" s="368" t="n">
        <v>155</v>
      </c>
      <c r="C159" s="384" t="n">
        <v>155</v>
      </c>
      <c r="L159" s="368" t="n">
        <v>156</v>
      </c>
      <c r="P159" s="384" t="n">
        <v>155</v>
      </c>
      <c r="U159" s="368" t="n">
        <v>153</v>
      </c>
      <c r="W159" s="405"/>
      <c r="X159" s="406"/>
      <c r="Y159" s="405"/>
      <c r="Z159" s="406"/>
      <c r="AA159" s="405"/>
      <c r="AB159" s="406"/>
      <c r="AC159" s="405"/>
      <c r="AD159" s="406"/>
      <c r="AE159" s="405"/>
      <c r="AF159" s="406"/>
      <c r="AG159" s="407"/>
      <c r="AH159" s="31"/>
      <c r="AI159" s="384" t="n">
        <v>153</v>
      </c>
    </row>
    <row r="160" customFormat="false" ht="12.75" hidden="false" customHeight="false" outlineLevel="0" collapsed="false">
      <c r="A160" s="368" t="n">
        <v>156</v>
      </c>
      <c r="C160" s="384" t="n">
        <v>156</v>
      </c>
      <c r="L160" s="368" t="n">
        <v>157</v>
      </c>
      <c r="P160" s="384" t="n">
        <v>156</v>
      </c>
      <c r="U160" s="368" t="n">
        <v>154</v>
      </c>
      <c r="W160" s="405"/>
      <c r="X160" s="406"/>
      <c r="Y160" s="405"/>
      <c r="Z160" s="406"/>
      <c r="AA160" s="405"/>
      <c r="AB160" s="406"/>
      <c r="AC160" s="405"/>
      <c r="AD160" s="406"/>
      <c r="AE160" s="405"/>
      <c r="AF160" s="406"/>
      <c r="AG160" s="407"/>
      <c r="AH160" s="31"/>
      <c r="AI160" s="384" t="n">
        <v>154</v>
      </c>
    </row>
    <row r="161" customFormat="false" ht="12.75" hidden="false" customHeight="false" outlineLevel="0" collapsed="false">
      <c r="A161" s="368" t="n">
        <v>157</v>
      </c>
      <c r="C161" s="384" t="n">
        <v>157</v>
      </c>
      <c r="L161" s="368" t="n">
        <v>158</v>
      </c>
      <c r="P161" s="384" t="n">
        <v>157</v>
      </c>
      <c r="U161" s="368" t="n">
        <v>155</v>
      </c>
      <c r="W161" s="405"/>
      <c r="X161" s="406"/>
      <c r="Y161" s="405"/>
      <c r="Z161" s="406"/>
      <c r="AA161" s="405"/>
      <c r="AB161" s="406"/>
      <c r="AC161" s="405"/>
      <c r="AD161" s="406"/>
      <c r="AE161" s="405"/>
      <c r="AF161" s="406"/>
      <c r="AG161" s="407"/>
      <c r="AH161" s="31"/>
      <c r="AI161" s="384" t="n">
        <v>155</v>
      </c>
    </row>
    <row r="162" customFormat="false" ht="12.75" hidden="false" customHeight="false" outlineLevel="0" collapsed="false">
      <c r="A162" s="368" t="n">
        <v>158</v>
      </c>
      <c r="C162" s="384" t="n">
        <v>158</v>
      </c>
      <c r="L162" s="368" t="n">
        <v>159</v>
      </c>
      <c r="P162" s="384" t="n">
        <v>158</v>
      </c>
      <c r="U162" s="368" t="n">
        <v>156</v>
      </c>
      <c r="W162" s="405"/>
      <c r="X162" s="406"/>
      <c r="Y162" s="405"/>
      <c r="Z162" s="406"/>
      <c r="AA162" s="405"/>
      <c r="AB162" s="406"/>
      <c r="AC162" s="405"/>
      <c r="AD162" s="406"/>
      <c r="AE162" s="405"/>
      <c r="AF162" s="406"/>
      <c r="AG162" s="407"/>
      <c r="AH162" s="31"/>
      <c r="AI162" s="384" t="n">
        <v>156</v>
      </c>
    </row>
    <row r="163" customFormat="false" ht="12.75" hidden="false" customHeight="false" outlineLevel="0" collapsed="false">
      <c r="A163" s="368" t="n">
        <v>159</v>
      </c>
      <c r="C163" s="384" t="n">
        <v>159</v>
      </c>
      <c r="L163" s="368" t="n">
        <v>160</v>
      </c>
      <c r="P163" s="384" t="n">
        <v>159</v>
      </c>
      <c r="U163" s="368" t="n">
        <v>157</v>
      </c>
      <c r="W163" s="405"/>
      <c r="X163" s="406"/>
      <c r="Y163" s="405"/>
      <c r="Z163" s="406"/>
      <c r="AA163" s="405"/>
      <c r="AB163" s="406"/>
      <c r="AC163" s="405"/>
      <c r="AD163" s="406"/>
      <c r="AE163" s="405"/>
      <c r="AF163" s="406"/>
      <c r="AG163" s="407"/>
      <c r="AH163" s="31"/>
      <c r="AI163" s="384" t="n">
        <v>157</v>
      </c>
    </row>
    <row r="164" customFormat="false" ht="12.75" hidden="false" customHeight="false" outlineLevel="0" collapsed="false">
      <c r="A164" s="368" t="n">
        <v>160</v>
      </c>
      <c r="C164" s="384" t="n">
        <v>160</v>
      </c>
      <c r="L164" s="368" t="n">
        <v>161</v>
      </c>
      <c r="P164" s="384" t="n">
        <v>160</v>
      </c>
      <c r="U164" s="368" t="n">
        <v>158</v>
      </c>
      <c r="W164" s="405"/>
      <c r="X164" s="406"/>
      <c r="Y164" s="405"/>
      <c r="Z164" s="406"/>
      <c r="AA164" s="405"/>
      <c r="AB164" s="406"/>
      <c r="AC164" s="405"/>
      <c r="AD164" s="406"/>
      <c r="AE164" s="405"/>
      <c r="AF164" s="406"/>
      <c r="AG164" s="407"/>
      <c r="AH164" s="31"/>
      <c r="AI164" s="384" t="n">
        <v>158</v>
      </c>
    </row>
    <row r="165" customFormat="false" ht="12.75" hidden="false" customHeight="false" outlineLevel="0" collapsed="false">
      <c r="A165" s="368" t="n">
        <v>161</v>
      </c>
      <c r="C165" s="384" t="n">
        <v>161</v>
      </c>
      <c r="L165" s="368" t="n">
        <v>162</v>
      </c>
      <c r="P165" s="384" t="n">
        <v>161</v>
      </c>
      <c r="U165" s="368" t="n">
        <v>159</v>
      </c>
      <c r="W165" s="405"/>
      <c r="X165" s="406"/>
      <c r="Y165" s="405"/>
      <c r="Z165" s="406"/>
      <c r="AA165" s="405"/>
      <c r="AB165" s="406"/>
      <c r="AC165" s="405"/>
      <c r="AD165" s="406"/>
      <c r="AE165" s="405"/>
      <c r="AF165" s="406"/>
      <c r="AG165" s="407"/>
      <c r="AH165" s="31"/>
      <c r="AI165" s="384" t="n">
        <v>159</v>
      </c>
    </row>
    <row r="166" customFormat="false" ht="12.75" hidden="false" customHeight="false" outlineLevel="0" collapsed="false">
      <c r="A166" s="368" t="n">
        <v>162</v>
      </c>
      <c r="C166" s="384" t="n">
        <v>162</v>
      </c>
      <c r="L166" s="368" t="n">
        <v>163</v>
      </c>
      <c r="P166" s="384" t="n">
        <v>162</v>
      </c>
      <c r="U166" s="368" t="n">
        <v>160</v>
      </c>
      <c r="W166" s="405"/>
      <c r="X166" s="406"/>
      <c r="Y166" s="405"/>
      <c r="Z166" s="406"/>
      <c r="AA166" s="405"/>
      <c r="AB166" s="406"/>
      <c r="AC166" s="405"/>
      <c r="AD166" s="406"/>
      <c r="AE166" s="405"/>
      <c r="AF166" s="406"/>
      <c r="AG166" s="407"/>
      <c r="AH166" s="31"/>
      <c r="AI166" s="384" t="n">
        <v>160</v>
      </c>
    </row>
    <row r="167" customFormat="false" ht="12.75" hidden="false" customHeight="false" outlineLevel="0" collapsed="false">
      <c r="A167" s="368" t="n">
        <v>163</v>
      </c>
      <c r="C167" s="384" t="n">
        <v>163</v>
      </c>
      <c r="L167" s="368" t="n">
        <v>164</v>
      </c>
      <c r="P167" s="384" t="n">
        <v>163</v>
      </c>
      <c r="U167" s="368" t="n">
        <v>161</v>
      </c>
      <c r="W167" s="405"/>
      <c r="X167" s="406"/>
      <c r="Y167" s="405"/>
      <c r="Z167" s="406"/>
      <c r="AA167" s="405"/>
      <c r="AB167" s="406"/>
      <c r="AC167" s="405"/>
      <c r="AD167" s="406"/>
      <c r="AE167" s="405"/>
      <c r="AF167" s="406"/>
      <c r="AG167" s="407"/>
      <c r="AH167" s="31"/>
      <c r="AI167" s="384" t="n">
        <v>161</v>
      </c>
    </row>
    <row r="168" customFormat="false" ht="12.75" hidden="false" customHeight="false" outlineLevel="0" collapsed="false">
      <c r="A168" s="368" t="n">
        <v>164</v>
      </c>
      <c r="C168" s="384" t="n">
        <v>164</v>
      </c>
      <c r="L168" s="368" t="n">
        <v>165</v>
      </c>
      <c r="P168" s="384" t="n">
        <v>164</v>
      </c>
      <c r="U168" s="368" t="n">
        <v>162</v>
      </c>
      <c r="W168" s="405"/>
      <c r="X168" s="406"/>
      <c r="Y168" s="405"/>
      <c r="Z168" s="406"/>
      <c r="AA168" s="405"/>
      <c r="AB168" s="406"/>
      <c r="AC168" s="405"/>
      <c r="AD168" s="406"/>
      <c r="AE168" s="405"/>
      <c r="AF168" s="406"/>
      <c r="AG168" s="407"/>
      <c r="AH168" s="31"/>
      <c r="AI168" s="384" t="n">
        <v>162</v>
      </c>
    </row>
    <row r="169" customFormat="false" ht="12.75" hidden="false" customHeight="false" outlineLevel="0" collapsed="false">
      <c r="A169" s="368" t="n">
        <v>165</v>
      </c>
      <c r="C169" s="384" t="n">
        <v>165</v>
      </c>
      <c r="L169" s="368" t="n">
        <v>166</v>
      </c>
      <c r="P169" s="384" t="n">
        <v>165</v>
      </c>
      <c r="U169" s="368" t="n">
        <v>163</v>
      </c>
      <c r="W169" s="405"/>
      <c r="X169" s="406"/>
      <c r="Y169" s="405"/>
      <c r="Z169" s="406"/>
      <c r="AA169" s="405"/>
      <c r="AB169" s="406"/>
      <c r="AC169" s="405"/>
      <c r="AD169" s="406"/>
      <c r="AE169" s="405"/>
      <c r="AF169" s="406"/>
      <c r="AG169" s="407"/>
      <c r="AH169" s="31"/>
      <c r="AI169" s="384" t="n">
        <v>163</v>
      </c>
    </row>
    <row r="170" customFormat="false" ht="12.75" hidden="false" customHeight="false" outlineLevel="0" collapsed="false">
      <c r="A170" s="368" t="n">
        <v>166</v>
      </c>
      <c r="C170" s="384" t="n">
        <v>166</v>
      </c>
      <c r="L170" s="368" t="n">
        <v>167</v>
      </c>
      <c r="P170" s="384" t="n">
        <v>166</v>
      </c>
      <c r="U170" s="368" t="n">
        <v>164</v>
      </c>
      <c r="W170" s="405"/>
      <c r="X170" s="406"/>
      <c r="Y170" s="405"/>
      <c r="Z170" s="406"/>
      <c r="AA170" s="405"/>
      <c r="AB170" s="406"/>
      <c r="AC170" s="405"/>
      <c r="AD170" s="406"/>
      <c r="AE170" s="405"/>
      <c r="AF170" s="406"/>
      <c r="AG170" s="407"/>
      <c r="AH170" s="31"/>
      <c r="AI170" s="384" t="n">
        <v>164</v>
      </c>
    </row>
    <row r="171" customFormat="false" ht="12.75" hidden="false" customHeight="false" outlineLevel="0" collapsed="false">
      <c r="A171" s="368" t="n">
        <v>167</v>
      </c>
      <c r="C171" s="384" t="n">
        <v>167</v>
      </c>
      <c r="L171" s="368" t="n">
        <v>168</v>
      </c>
      <c r="P171" s="384" t="n">
        <v>167</v>
      </c>
      <c r="U171" s="368" t="n">
        <v>165</v>
      </c>
      <c r="W171" s="405"/>
      <c r="X171" s="406"/>
      <c r="Y171" s="405"/>
      <c r="Z171" s="406"/>
      <c r="AA171" s="405"/>
      <c r="AB171" s="406"/>
      <c r="AC171" s="405"/>
      <c r="AD171" s="406"/>
      <c r="AE171" s="405"/>
      <c r="AF171" s="406"/>
      <c r="AG171" s="407"/>
      <c r="AH171" s="31"/>
      <c r="AI171" s="384" t="n">
        <v>165</v>
      </c>
    </row>
    <row r="172" customFormat="false" ht="12.75" hidden="false" customHeight="false" outlineLevel="0" collapsed="false">
      <c r="A172" s="368" t="n">
        <v>168</v>
      </c>
      <c r="C172" s="384" t="n">
        <v>168</v>
      </c>
      <c r="L172" s="368" t="n">
        <v>169</v>
      </c>
      <c r="P172" s="384" t="n">
        <v>168</v>
      </c>
      <c r="U172" s="368" t="n">
        <v>166</v>
      </c>
      <c r="W172" s="405"/>
      <c r="X172" s="406"/>
      <c r="Y172" s="405"/>
      <c r="Z172" s="406"/>
      <c r="AA172" s="405"/>
      <c r="AB172" s="406"/>
      <c r="AC172" s="405"/>
      <c r="AD172" s="406"/>
      <c r="AE172" s="405"/>
      <c r="AF172" s="406"/>
      <c r="AG172" s="407"/>
      <c r="AH172" s="31"/>
      <c r="AI172" s="384" t="n">
        <v>166</v>
      </c>
    </row>
    <row r="173" customFormat="false" ht="12.75" hidden="false" customHeight="false" outlineLevel="0" collapsed="false">
      <c r="A173" s="368" t="n">
        <v>169</v>
      </c>
      <c r="C173" s="384" t="n">
        <v>169</v>
      </c>
      <c r="L173" s="368" t="n">
        <v>170</v>
      </c>
      <c r="P173" s="384" t="n">
        <v>169</v>
      </c>
      <c r="U173" s="368" t="n">
        <v>167</v>
      </c>
      <c r="W173" s="405"/>
      <c r="X173" s="406"/>
      <c r="Y173" s="405"/>
      <c r="Z173" s="406"/>
      <c r="AA173" s="405"/>
      <c r="AB173" s="406"/>
      <c r="AC173" s="405"/>
      <c r="AD173" s="406"/>
      <c r="AE173" s="405"/>
      <c r="AF173" s="406"/>
      <c r="AG173" s="407"/>
      <c r="AH173" s="31"/>
      <c r="AI173" s="384" t="n">
        <v>167</v>
      </c>
    </row>
    <row r="174" customFormat="false" ht="12.75" hidden="false" customHeight="false" outlineLevel="0" collapsed="false">
      <c r="A174" s="368" t="n">
        <v>170</v>
      </c>
      <c r="C174" s="384" t="n">
        <v>170</v>
      </c>
      <c r="L174" s="368" t="n">
        <v>171</v>
      </c>
      <c r="P174" s="384" t="n">
        <v>170</v>
      </c>
      <c r="U174" s="368" t="n">
        <v>168</v>
      </c>
      <c r="W174" s="405"/>
      <c r="X174" s="406"/>
      <c r="Y174" s="405"/>
      <c r="Z174" s="406"/>
      <c r="AA174" s="405"/>
      <c r="AB174" s="406"/>
      <c r="AC174" s="405"/>
      <c r="AD174" s="406"/>
      <c r="AE174" s="405"/>
      <c r="AF174" s="406"/>
      <c r="AG174" s="407"/>
      <c r="AH174" s="31"/>
      <c r="AI174" s="384" t="n">
        <v>168</v>
      </c>
    </row>
    <row r="175" customFormat="false" ht="12.75" hidden="false" customHeight="false" outlineLevel="0" collapsed="false">
      <c r="A175" s="368" t="n">
        <v>171</v>
      </c>
      <c r="C175" s="384" t="n">
        <v>171</v>
      </c>
      <c r="L175" s="368" t="n">
        <v>172</v>
      </c>
      <c r="P175" s="384" t="n">
        <v>171</v>
      </c>
      <c r="U175" s="368" t="n">
        <v>169</v>
      </c>
      <c r="W175" s="405"/>
      <c r="X175" s="406"/>
      <c r="Y175" s="405"/>
      <c r="Z175" s="406"/>
      <c r="AA175" s="405"/>
      <c r="AB175" s="406"/>
      <c r="AC175" s="405"/>
      <c r="AD175" s="406"/>
      <c r="AE175" s="405"/>
      <c r="AF175" s="406"/>
      <c r="AG175" s="407"/>
      <c r="AH175" s="31"/>
      <c r="AI175" s="384" t="n">
        <v>169</v>
      </c>
    </row>
    <row r="176" customFormat="false" ht="12.75" hidden="false" customHeight="false" outlineLevel="0" collapsed="false">
      <c r="A176" s="368" t="n">
        <v>172</v>
      </c>
      <c r="C176" s="384" t="n">
        <v>172</v>
      </c>
      <c r="L176" s="368" t="n">
        <v>173</v>
      </c>
      <c r="P176" s="384" t="n">
        <v>172</v>
      </c>
      <c r="U176" s="368" t="n">
        <v>170</v>
      </c>
      <c r="W176" s="405"/>
      <c r="X176" s="406"/>
      <c r="Y176" s="405"/>
      <c r="Z176" s="406"/>
      <c r="AA176" s="405"/>
      <c r="AB176" s="406"/>
      <c r="AC176" s="405"/>
      <c r="AD176" s="406"/>
      <c r="AE176" s="405"/>
      <c r="AF176" s="406"/>
      <c r="AG176" s="407"/>
      <c r="AH176" s="31"/>
      <c r="AI176" s="384" t="n">
        <v>170</v>
      </c>
    </row>
    <row r="177" customFormat="false" ht="12.75" hidden="false" customHeight="false" outlineLevel="0" collapsed="false">
      <c r="A177" s="368" t="n">
        <v>173</v>
      </c>
      <c r="C177" s="384" t="n">
        <v>173</v>
      </c>
      <c r="L177" s="368" t="n">
        <v>174</v>
      </c>
      <c r="P177" s="384" t="n">
        <v>173</v>
      </c>
      <c r="U177" s="368" t="n">
        <v>171</v>
      </c>
      <c r="W177" s="405"/>
      <c r="X177" s="406"/>
      <c r="Y177" s="405"/>
      <c r="Z177" s="406"/>
      <c r="AA177" s="405"/>
      <c r="AB177" s="406"/>
      <c r="AC177" s="405"/>
      <c r="AD177" s="406"/>
      <c r="AE177" s="405"/>
      <c r="AF177" s="406"/>
      <c r="AG177" s="407"/>
      <c r="AH177" s="31"/>
      <c r="AI177" s="384" t="n">
        <v>171</v>
      </c>
    </row>
    <row r="178" customFormat="false" ht="12.75" hidden="false" customHeight="false" outlineLevel="0" collapsed="false">
      <c r="A178" s="368" t="n">
        <v>174</v>
      </c>
      <c r="C178" s="384" t="n">
        <v>174</v>
      </c>
      <c r="L178" s="368" t="n">
        <v>175</v>
      </c>
      <c r="P178" s="384" t="n">
        <v>174</v>
      </c>
      <c r="U178" s="368" t="n">
        <v>172</v>
      </c>
      <c r="W178" s="405"/>
      <c r="X178" s="406"/>
      <c r="Y178" s="405"/>
      <c r="Z178" s="406"/>
      <c r="AA178" s="405"/>
      <c r="AB178" s="406"/>
      <c r="AC178" s="405"/>
      <c r="AD178" s="406"/>
      <c r="AE178" s="405"/>
      <c r="AF178" s="406"/>
      <c r="AG178" s="407"/>
      <c r="AH178" s="31"/>
      <c r="AI178" s="384" t="n">
        <v>172</v>
      </c>
    </row>
    <row r="179" customFormat="false" ht="12.75" hidden="false" customHeight="false" outlineLevel="0" collapsed="false">
      <c r="A179" s="368" t="n">
        <v>175</v>
      </c>
      <c r="C179" s="384" t="n">
        <v>175</v>
      </c>
      <c r="L179" s="368" t="n">
        <v>176</v>
      </c>
      <c r="P179" s="384" t="n">
        <v>175</v>
      </c>
      <c r="U179" s="368" t="n">
        <v>173</v>
      </c>
      <c r="W179" s="405"/>
      <c r="X179" s="406"/>
      <c r="Y179" s="405"/>
      <c r="Z179" s="406"/>
      <c r="AA179" s="405"/>
      <c r="AB179" s="406"/>
      <c r="AC179" s="405"/>
      <c r="AD179" s="406"/>
      <c r="AE179" s="405"/>
      <c r="AF179" s="406"/>
      <c r="AG179" s="407"/>
      <c r="AH179" s="31"/>
      <c r="AI179" s="384" t="n">
        <v>173</v>
      </c>
    </row>
    <row r="180" customFormat="false" ht="12.75" hidden="false" customHeight="false" outlineLevel="0" collapsed="false">
      <c r="A180" s="368" t="n">
        <v>176</v>
      </c>
      <c r="C180" s="384" t="n">
        <v>176</v>
      </c>
      <c r="L180" s="368" t="n">
        <v>177</v>
      </c>
      <c r="P180" s="384" t="n">
        <v>176</v>
      </c>
      <c r="U180" s="368" t="n">
        <v>174</v>
      </c>
      <c r="W180" s="405"/>
      <c r="X180" s="406"/>
      <c r="Y180" s="405"/>
      <c r="Z180" s="406"/>
      <c r="AA180" s="405"/>
      <c r="AB180" s="406"/>
      <c r="AC180" s="405"/>
      <c r="AD180" s="406"/>
      <c r="AE180" s="405"/>
      <c r="AF180" s="406"/>
      <c r="AG180" s="407"/>
      <c r="AH180" s="31"/>
      <c r="AI180" s="384" t="n">
        <v>174</v>
      </c>
    </row>
    <row r="181" customFormat="false" ht="12.75" hidden="false" customHeight="false" outlineLevel="0" collapsed="false">
      <c r="A181" s="368" t="n">
        <v>177</v>
      </c>
      <c r="C181" s="384" t="n">
        <v>177</v>
      </c>
      <c r="L181" s="368" t="n">
        <v>178</v>
      </c>
      <c r="P181" s="384" t="n">
        <v>177</v>
      </c>
      <c r="U181" s="368" t="n">
        <v>175</v>
      </c>
      <c r="W181" s="405"/>
      <c r="X181" s="406"/>
      <c r="Y181" s="405"/>
      <c r="Z181" s="406"/>
      <c r="AA181" s="405"/>
      <c r="AB181" s="406"/>
      <c r="AC181" s="405"/>
      <c r="AD181" s="406"/>
      <c r="AE181" s="405"/>
      <c r="AF181" s="406"/>
      <c r="AG181" s="407"/>
      <c r="AH181" s="31"/>
      <c r="AI181" s="384" t="n">
        <v>175</v>
      </c>
    </row>
    <row r="182" customFormat="false" ht="12.75" hidden="false" customHeight="false" outlineLevel="0" collapsed="false">
      <c r="A182" s="368" t="n">
        <v>178</v>
      </c>
      <c r="C182" s="384" t="n">
        <v>178</v>
      </c>
      <c r="L182" s="368" t="n">
        <v>179</v>
      </c>
      <c r="P182" s="384" t="n">
        <v>178</v>
      </c>
      <c r="U182" s="368" t="n">
        <v>176</v>
      </c>
      <c r="W182" s="405"/>
      <c r="X182" s="406"/>
      <c r="Y182" s="405"/>
      <c r="Z182" s="406"/>
      <c r="AA182" s="405"/>
      <c r="AB182" s="406"/>
      <c r="AC182" s="405"/>
      <c r="AD182" s="406"/>
      <c r="AE182" s="405"/>
      <c r="AF182" s="406"/>
      <c r="AG182" s="407"/>
      <c r="AH182" s="31"/>
      <c r="AI182" s="384" t="n">
        <v>176</v>
      </c>
    </row>
    <row r="183" customFormat="false" ht="12.75" hidden="false" customHeight="false" outlineLevel="0" collapsed="false">
      <c r="A183" s="368" t="n">
        <v>179</v>
      </c>
      <c r="C183" s="384" t="n">
        <v>179</v>
      </c>
      <c r="L183" s="368" t="n">
        <v>180</v>
      </c>
      <c r="P183" s="384" t="n">
        <v>179</v>
      </c>
      <c r="U183" s="368" t="n">
        <v>177</v>
      </c>
      <c r="W183" s="405"/>
      <c r="X183" s="406"/>
      <c r="Y183" s="405"/>
      <c r="Z183" s="406"/>
      <c r="AA183" s="405"/>
      <c r="AB183" s="406"/>
      <c r="AC183" s="405"/>
      <c r="AD183" s="406"/>
      <c r="AE183" s="405"/>
      <c r="AF183" s="406"/>
      <c r="AG183" s="407"/>
      <c r="AH183" s="31"/>
      <c r="AI183" s="384" t="n">
        <v>177</v>
      </c>
    </row>
    <row r="184" customFormat="false" ht="12.75" hidden="false" customHeight="false" outlineLevel="0" collapsed="false">
      <c r="A184" s="368" t="n">
        <v>180</v>
      </c>
      <c r="C184" s="384" t="n">
        <v>180</v>
      </c>
      <c r="L184" s="368" t="n">
        <v>181</v>
      </c>
      <c r="P184" s="384" t="n">
        <v>180</v>
      </c>
      <c r="U184" s="368" t="n">
        <v>178</v>
      </c>
      <c r="W184" s="405"/>
      <c r="X184" s="406"/>
      <c r="Y184" s="405"/>
      <c r="Z184" s="406"/>
      <c r="AA184" s="405"/>
      <c r="AB184" s="406"/>
      <c r="AC184" s="405"/>
      <c r="AD184" s="406"/>
      <c r="AE184" s="405"/>
      <c r="AF184" s="406"/>
      <c r="AG184" s="407"/>
      <c r="AH184" s="31"/>
      <c r="AI184" s="384" t="n">
        <v>178</v>
      </c>
    </row>
    <row r="185" customFormat="false" ht="12.75" hidden="false" customHeight="false" outlineLevel="0" collapsed="false">
      <c r="A185" s="368" t="n">
        <v>181</v>
      </c>
      <c r="C185" s="384" t="n">
        <v>181</v>
      </c>
      <c r="L185" s="368" t="n">
        <v>182</v>
      </c>
      <c r="P185" s="384" t="n">
        <v>181</v>
      </c>
      <c r="U185" s="368" t="n">
        <v>179</v>
      </c>
      <c r="W185" s="405"/>
      <c r="X185" s="406"/>
      <c r="Y185" s="405"/>
      <c r="Z185" s="406"/>
      <c r="AA185" s="405"/>
      <c r="AB185" s="406"/>
      <c r="AC185" s="405"/>
      <c r="AD185" s="406"/>
      <c r="AE185" s="405"/>
      <c r="AF185" s="406"/>
      <c r="AG185" s="407"/>
      <c r="AH185" s="31"/>
      <c r="AI185" s="384" t="n">
        <v>179</v>
      </c>
    </row>
    <row r="186" customFormat="false" ht="12.75" hidden="false" customHeight="false" outlineLevel="0" collapsed="false">
      <c r="A186" s="368" t="n">
        <v>182</v>
      </c>
      <c r="C186" s="384" t="n">
        <v>182</v>
      </c>
      <c r="L186" s="368" t="n">
        <v>183</v>
      </c>
      <c r="P186" s="384" t="n">
        <v>182</v>
      </c>
      <c r="U186" s="368" t="n">
        <v>180</v>
      </c>
      <c r="W186" s="405"/>
      <c r="X186" s="406"/>
      <c r="Y186" s="405"/>
      <c r="Z186" s="406"/>
      <c r="AA186" s="405"/>
      <c r="AB186" s="406"/>
      <c r="AC186" s="405"/>
      <c r="AD186" s="406"/>
      <c r="AE186" s="405"/>
      <c r="AF186" s="406"/>
      <c r="AG186" s="407"/>
      <c r="AH186" s="31"/>
      <c r="AI186" s="384" t="n">
        <v>180</v>
      </c>
    </row>
    <row r="187" customFormat="false" ht="12.75" hidden="false" customHeight="false" outlineLevel="0" collapsed="false">
      <c r="A187" s="368" t="n">
        <v>183</v>
      </c>
      <c r="C187" s="384" t="n">
        <v>183</v>
      </c>
      <c r="L187" s="368" t="n">
        <v>184</v>
      </c>
      <c r="P187" s="384" t="n">
        <v>183</v>
      </c>
      <c r="U187" s="368" t="n">
        <v>181</v>
      </c>
      <c r="W187" s="405"/>
      <c r="X187" s="406"/>
      <c r="Y187" s="405"/>
      <c r="Z187" s="406"/>
      <c r="AA187" s="405"/>
      <c r="AB187" s="406"/>
      <c r="AC187" s="405"/>
      <c r="AD187" s="406"/>
      <c r="AE187" s="405"/>
      <c r="AF187" s="406"/>
      <c r="AG187" s="407"/>
      <c r="AH187" s="31"/>
      <c r="AI187" s="384" t="n">
        <v>181</v>
      </c>
    </row>
    <row r="188" customFormat="false" ht="12.75" hidden="false" customHeight="false" outlineLevel="0" collapsed="false">
      <c r="A188" s="368" t="n">
        <v>184</v>
      </c>
      <c r="C188" s="384" t="n">
        <v>184</v>
      </c>
      <c r="L188" s="368" t="n">
        <v>185</v>
      </c>
      <c r="P188" s="384" t="n">
        <v>184</v>
      </c>
      <c r="U188" s="368" t="n">
        <v>182</v>
      </c>
      <c r="W188" s="405"/>
      <c r="X188" s="406"/>
      <c r="Y188" s="405"/>
      <c r="Z188" s="406"/>
      <c r="AA188" s="405"/>
      <c r="AB188" s="406"/>
      <c r="AC188" s="405"/>
      <c r="AD188" s="406"/>
      <c r="AE188" s="405"/>
      <c r="AF188" s="406"/>
      <c r="AG188" s="407"/>
      <c r="AH188" s="31"/>
      <c r="AI188" s="384" t="n">
        <v>182</v>
      </c>
    </row>
    <row r="189" customFormat="false" ht="12.75" hidden="false" customHeight="false" outlineLevel="0" collapsed="false">
      <c r="A189" s="368" t="n">
        <v>185</v>
      </c>
      <c r="C189" s="384" t="n">
        <v>185</v>
      </c>
      <c r="L189" s="368" t="n">
        <v>186</v>
      </c>
      <c r="P189" s="384" t="n">
        <v>185</v>
      </c>
      <c r="U189" s="368" t="n">
        <v>183</v>
      </c>
      <c r="W189" s="405"/>
      <c r="X189" s="406"/>
      <c r="Y189" s="405"/>
      <c r="Z189" s="406"/>
      <c r="AA189" s="405"/>
      <c r="AB189" s="406"/>
      <c r="AC189" s="405"/>
      <c r="AD189" s="406"/>
      <c r="AE189" s="405"/>
      <c r="AF189" s="406"/>
      <c r="AG189" s="407"/>
      <c r="AH189" s="31"/>
      <c r="AI189" s="384" t="n">
        <v>183</v>
      </c>
    </row>
    <row r="190" customFormat="false" ht="12.75" hidden="false" customHeight="false" outlineLevel="0" collapsed="false">
      <c r="A190" s="368" t="n">
        <v>186</v>
      </c>
      <c r="C190" s="384" t="n">
        <v>186</v>
      </c>
      <c r="L190" s="368" t="n">
        <v>187</v>
      </c>
      <c r="P190" s="384" t="n">
        <v>186</v>
      </c>
      <c r="U190" s="368" t="n">
        <v>184</v>
      </c>
      <c r="W190" s="405"/>
      <c r="X190" s="406"/>
      <c r="Y190" s="405"/>
      <c r="Z190" s="406"/>
      <c r="AA190" s="405"/>
      <c r="AB190" s="406"/>
      <c r="AC190" s="405"/>
      <c r="AD190" s="406"/>
      <c r="AE190" s="405"/>
      <c r="AF190" s="406"/>
      <c r="AG190" s="407"/>
      <c r="AH190" s="31"/>
      <c r="AI190" s="384" t="n">
        <v>184</v>
      </c>
    </row>
    <row r="191" customFormat="false" ht="12.75" hidden="false" customHeight="false" outlineLevel="0" collapsed="false">
      <c r="A191" s="368" t="n">
        <v>187</v>
      </c>
      <c r="C191" s="384" t="n">
        <v>187</v>
      </c>
      <c r="L191" s="368" t="n">
        <v>188</v>
      </c>
      <c r="P191" s="384" t="n">
        <v>187</v>
      </c>
      <c r="U191" s="368" t="n">
        <v>185</v>
      </c>
      <c r="W191" s="405"/>
      <c r="X191" s="406"/>
      <c r="Y191" s="405"/>
      <c r="Z191" s="406"/>
      <c r="AA191" s="405"/>
      <c r="AB191" s="406"/>
      <c r="AC191" s="405"/>
      <c r="AD191" s="406"/>
      <c r="AE191" s="405"/>
      <c r="AF191" s="406"/>
      <c r="AG191" s="407"/>
      <c r="AH191" s="31"/>
      <c r="AI191" s="384" t="n">
        <v>185</v>
      </c>
    </row>
    <row r="192" customFormat="false" ht="12.75" hidden="false" customHeight="false" outlineLevel="0" collapsed="false">
      <c r="A192" s="368" t="n">
        <v>188</v>
      </c>
      <c r="C192" s="384" t="n">
        <v>188</v>
      </c>
      <c r="L192" s="368" t="n">
        <v>189</v>
      </c>
      <c r="P192" s="384" t="n">
        <v>188</v>
      </c>
      <c r="U192" s="368" t="n">
        <v>186</v>
      </c>
      <c r="W192" s="405"/>
      <c r="X192" s="406"/>
      <c r="Y192" s="405"/>
      <c r="Z192" s="406"/>
      <c r="AA192" s="405"/>
      <c r="AB192" s="406"/>
      <c r="AC192" s="405"/>
      <c r="AD192" s="406"/>
      <c r="AE192" s="405"/>
      <c r="AF192" s="406"/>
      <c r="AG192" s="407"/>
      <c r="AH192" s="31"/>
      <c r="AI192" s="384" t="n">
        <v>186</v>
      </c>
    </row>
    <row r="193" customFormat="false" ht="12.75" hidden="false" customHeight="false" outlineLevel="0" collapsed="false">
      <c r="A193" s="368" t="n">
        <v>189</v>
      </c>
      <c r="C193" s="384" t="n">
        <v>189</v>
      </c>
      <c r="L193" s="368" t="n">
        <v>190</v>
      </c>
      <c r="P193" s="384" t="n">
        <v>189</v>
      </c>
      <c r="U193" s="368" t="n">
        <v>187</v>
      </c>
      <c r="W193" s="405"/>
      <c r="X193" s="406"/>
      <c r="Y193" s="405"/>
      <c r="Z193" s="406"/>
      <c r="AA193" s="405"/>
      <c r="AB193" s="406"/>
      <c r="AC193" s="405"/>
      <c r="AD193" s="406"/>
      <c r="AE193" s="405"/>
      <c r="AF193" s="406"/>
      <c r="AG193" s="407"/>
      <c r="AH193" s="31"/>
      <c r="AI193" s="384" t="n">
        <v>187</v>
      </c>
    </row>
    <row r="194" customFormat="false" ht="12.75" hidden="false" customHeight="false" outlineLevel="0" collapsed="false">
      <c r="A194" s="368" t="n">
        <v>190</v>
      </c>
      <c r="C194" s="384" t="n">
        <v>190</v>
      </c>
      <c r="L194" s="368" t="n">
        <v>191</v>
      </c>
      <c r="P194" s="384" t="n">
        <v>190</v>
      </c>
      <c r="U194" s="368" t="n">
        <v>188</v>
      </c>
      <c r="W194" s="405"/>
      <c r="X194" s="406"/>
      <c r="Y194" s="405"/>
      <c r="Z194" s="406"/>
      <c r="AA194" s="405"/>
      <c r="AB194" s="406"/>
      <c r="AC194" s="405"/>
      <c r="AD194" s="406"/>
      <c r="AE194" s="405"/>
      <c r="AF194" s="406"/>
      <c r="AG194" s="407"/>
      <c r="AH194" s="31"/>
      <c r="AI194" s="384" t="n">
        <v>188</v>
      </c>
    </row>
    <row r="195" customFormat="false" ht="12.75" hidden="false" customHeight="false" outlineLevel="0" collapsed="false">
      <c r="A195" s="368" t="n">
        <v>191</v>
      </c>
      <c r="C195" s="384" t="n">
        <v>191</v>
      </c>
      <c r="L195" s="368" t="n">
        <v>192</v>
      </c>
      <c r="P195" s="384" t="n">
        <v>191</v>
      </c>
      <c r="U195" s="368" t="n">
        <v>189</v>
      </c>
      <c r="W195" s="405"/>
      <c r="X195" s="406"/>
      <c r="Y195" s="405"/>
      <c r="Z195" s="406"/>
      <c r="AA195" s="405"/>
      <c r="AB195" s="406"/>
      <c r="AC195" s="405"/>
      <c r="AD195" s="406"/>
      <c r="AE195" s="405"/>
      <c r="AF195" s="406"/>
      <c r="AG195" s="407"/>
      <c r="AH195" s="31"/>
      <c r="AI195" s="384" t="n">
        <v>189</v>
      </c>
    </row>
    <row r="196" customFormat="false" ht="12.75" hidden="false" customHeight="false" outlineLevel="0" collapsed="false">
      <c r="A196" s="368" t="n">
        <v>192</v>
      </c>
      <c r="C196" s="384" t="n">
        <v>192</v>
      </c>
      <c r="L196" s="368" t="n">
        <v>193</v>
      </c>
      <c r="P196" s="384" t="n">
        <v>192</v>
      </c>
      <c r="U196" s="368" t="n">
        <v>190</v>
      </c>
      <c r="W196" s="405"/>
      <c r="X196" s="406"/>
      <c r="Y196" s="405"/>
      <c r="Z196" s="406"/>
      <c r="AA196" s="405"/>
      <c r="AB196" s="406"/>
      <c r="AC196" s="405"/>
      <c r="AD196" s="406"/>
      <c r="AE196" s="405"/>
      <c r="AF196" s="406"/>
      <c r="AG196" s="407"/>
      <c r="AH196" s="31"/>
      <c r="AI196" s="384" t="n">
        <v>190</v>
      </c>
    </row>
    <row r="197" customFormat="false" ht="12.75" hidden="false" customHeight="false" outlineLevel="0" collapsed="false">
      <c r="A197" s="368" t="n">
        <v>193</v>
      </c>
      <c r="C197" s="384" t="n">
        <v>193</v>
      </c>
      <c r="L197" s="368" t="n">
        <v>194</v>
      </c>
      <c r="P197" s="384" t="n">
        <v>193</v>
      </c>
      <c r="U197" s="368" t="n">
        <v>191</v>
      </c>
      <c r="W197" s="405"/>
      <c r="X197" s="406"/>
      <c r="Y197" s="405"/>
      <c r="Z197" s="406"/>
      <c r="AA197" s="405"/>
      <c r="AB197" s="406"/>
      <c r="AC197" s="405"/>
      <c r="AD197" s="406"/>
      <c r="AE197" s="405"/>
      <c r="AF197" s="406"/>
      <c r="AG197" s="407"/>
      <c r="AH197" s="31"/>
      <c r="AI197" s="384" t="n">
        <v>191</v>
      </c>
    </row>
    <row r="198" customFormat="false" ht="12.75" hidden="false" customHeight="false" outlineLevel="0" collapsed="false">
      <c r="A198" s="368" t="n">
        <v>194</v>
      </c>
      <c r="C198" s="384" t="n">
        <v>194</v>
      </c>
      <c r="L198" s="368" t="n">
        <v>195</v>
      </c>
      <c r="P198" s="384" t="n">
        <v>194</v>
      </c>
      <c r="U198" s="368" t="n">
        <v>192</v>
      </c>
      <c r="W198" s="405"/>
      <c r="X198" s="406"/>
      <c r="Y198" s="405"/>
      <c r="Z198" s="406"/>
      <c r="AA198" s="405"/>
      <c r="AB198" s="406"/>
      <c r="AC198" s="405"/>
      <c r="AD198" s="406"/>
      <c r="AE198" s="405"/>
      <c r="AF198" s="406"/>
      <c r="AG198" s="407"/>
      <c r="AH198" s="31"/>
      <c r="AI198" s="384" t="n">
        <v>192</v>
      </c>
    </row>
    <row r="199" customFormat="false" ht="12.75" hidden="false" customHeight="false" outlineLevel="0" collapsed="false">
      <c r="A199" s="368" t="n">
        <v>195</v>
      </c>
      <c r="C199" s="384" t="n">
        <v>195</v>
      </c>
      <c r="L199" s="368" t="n">
        <v>196</v>
      </c>
      <c r="P199" s="384" t="n">
        <v>195</v>
      </c>
      <c r="U199" s="368" t="n">
        <v>193</v>
      </c>
      <c r="W199" s="405"/>
      <c r="X199" s="406"/>
      <c r="Y199" s="405"/>
      <c r="Z199" s="406"/>
      <c r="AA199" s="405"/>
      <c r="AB199" s="406"/>
      <c r="AC199" s="405"/>
      <c r="AD199" s="406"/>
      <c r="AE199" s="405"/>
      <c r="AF199" s="406"/>
      <c r="AG199" s="407"/>
      <c r="AH199" s="31"/>
      <c r="AI199" s="384" t="n">
        <v>193</v>
      </c>
    </row>
    <row r="200" customFormat="false" ht="12.75" hidden="false" customHeight="false" outlineLevel="0" collapsed="false">
      <c r="A200" s="368" t="n">
        <v>196</v>
      </c>
      <c r="C200" s="384" t="n">
        <v>196</v>
      </c>
      <c r="L200" s="368" t="n">
        <v>197</v>
      </c>
      <c r="P200" s="384" t="n">
        <v>196</v>
      </c>
      <c r="U200" s="368" t="n">
        <v>194</v>
      </c>
      <c r="W200" s="405"/>
      <c r="X200" s="406"/>
      <c r="Y200" s="405"/>
      <c r="Z200" s="406"/>
      <c r="AA200" s="405"/>
      <c r="AB200" s="406"/>
      <c r="AC200" s="405"/>
      <c r="AD200" s="406"/>
      <c r="AE200" s="405"/>
      <c r="AF200" s="406"/>
      <c r="AG200" s="407"/>
      <c r="AH200" s="31"/>
      <c r="AI200" s="384" t="n">
        <v>194</v>
      </c>
    </row>
    <row r="201" customFormat="false" ht="12.75" hidden="false" customHeight="false" outlineLevel="0" collapsed="false">
      <c r="A201" s="368" t="n">
        <v>197</v>
      </c>
      <c r="C201" s="384" t="n">
        <v>197</v>
      </c>
      <c r="L201" s="368" t="n">
        <v>198</v>
      </c>
      <c r="P201" s="384" t="n">
        <v>197</v>
      </c>
      <c r="U201" s="368" t="n">
        <v>195</v>
      </c>
      <c r="W201" s="405"/>
      <c r="X201" s="406"/>
      <c r="Y201" s="405"/>
      <c r="Z201" s="406"/>
      <c r="AA201" s="405"/>
      <c r="AB201" s="406"/>
      <c r="AC201" s="405"/>
      <c r="AD201" s="406"/>
      <c r="AE201" s="405"/>
      <c r="AF201" s="406"/>
      <c r="AG201" s="407"/>
      <c r="AH201" s="31"/>
      <c r="AI201" s="384" t="n">
        <v>195</v>
      </c>
    </row>
    <row r="202" customFormat="false" ht="12.75" hidden="false" customHeight="false" outlineLevel="0" collapsed="false">
      <c r="A202" s="368" t="n">
        <v>198</v>
      </c>
      <c r="C202" s="384" t="n">
        <v>198</v>
      </c>
      <c r="L202" s="368" t="n">
        <v>199</v>
      </c>
      <c r="P202" s="384" t="n">
        <v>198</v>
      </c>
      <c r="U202" s="368" t="n">
        <v>196</v>
      </c>
      <c r="W202" s="405"/>
      <c r="X202" s="406"/>
      <c r="Y202" s="405"/>
      <c r="Z202" s="406"/>
      <c r="AA202" s="405"/>
      <c r="AB202" s="406"/>
      <c r="AC202" s="405"/>
      <c r="AD202" s="406"/>
      <c r="AE202" s="405"/>
      <c r="AF202" s="406"/>
      <c r="AG202" s="407"/>
      <c r="AH202" s="31"/>
      <c r="AI202" s="384" t="n">
        <v>196</v>
      </c>
    </row>
    <row r="203" customFormat="false" ht="12.75" hidden="false" customHeight="false" outlineLevel="0" collapsed="false">
      <c r="A203" s="368" t="n">
        <v>199</v>
      </c>
      <c r="C203" s="384" t="n">
        <v>199</v>
      </c>
      <c r="L203" s="368" t="n">
        <v>200</v>
      </c>
      <c r="P203" s="384" t="n">
        <v>199</v>
      </c>
      <c r="U203" s="368" t="n">
        <v>197</v>
      </c>
      <c r="W203" s="405"/>
      <c r="X203" s="406"/>
      <c r="Y203" s="405"/>
      <c r="Z203" s="406"/>
      <c r="AA203" s="405"/>
      <c r="AB203" s="406"/>
      <c r="AC203" s="405"/>
      <c r="AD203" s="406"/>
      <c r="AE203" s="405"/>
      <c r="AF203" s="406"/>
      <c r="AG203" s="407"/>
      <c r="AH203" s="31"/>
      <c r="AI203" s="384" t="n">
        <v>197</v>
      </c>
    </row>
    <row r="204" customFormat="false" ht="12.75" hidden="false" customHeight="false" outlineLevel="0" collapsed="false">
      <c r="A204" s="368" t="n">
        <v>200</v>
      </c>
      <c r="C204" s="384" t="n">
        <v>200</v>
      </c>
      <c r="L204" s="368" t="n">
        <v>201</v>
      </c>
      <c r="P204" s="384" t="n">
        <v>200</v>
      </c>
      <c r="U204" s="368" t="n">
        <v>198</v>
      </c>
      <c r="W204" s="405"/>
      <c r="X204" s="406"/>
      <c r="Y204" s="405"/>
      <c r="Z204" s="406"/>
      <c r="AA204" s="405"/>
      <c r="AB204" s="406"/>
      <c r="AC204" s="405"/>
      <c r="AD204" s="406"/>
      <c r="AE204" s="405"/>
      <c r="AF204" s="406"/>
      <c r="AG204" s="407"/>
      <c r="AH204" s="31"/>
      <c r="AI204" s="384" t="n">
        <v>198</v>
      </c>
    </row>
    <row r="205" customFormat="false" ht="12.75" hidden="false" customHeight="false" outlineLevel="0" collapsed="false">
      <c r="A205" s="368" t="n">
        <v>201</v>
      </c>
      <c r="C205" s="384" t="n">
        <v>201</v>
      </c>
      <c r="L205" s="368" t="n">
        <v>202</v>
      </c>
      <c r="P205" s="384" t="n">
        <v>201</v>
      </c>
      <c r="U205" s="368" t="n">
        <v>199</v>
      </c>
      <c r="W205" s="405"/>
      <c r="X205" s="406"/>
      <c r="Y205" s="405"/>
      <c r="Z205" s="406"/>
      <c r="AA205" s="405"/>
      <c r="AB205" s="406"/>
      <c r="AC205" s="405"/>
      <c r="AD205" s="406"/>
      <c r="AE205" s="405"/>
      <c r="AF205" s="406"/>
      <c r="AG205" s="407"/>
      <c r="AH205" s="31"/>
      <c r="AI205" s="384" t="n">
        <v>199</v>
      </c>
    </row>
    <row r="206" customFormat="false" ht="12.75" hidden="false" customHeight="false" outlineLevel="0" collapsed="false">
      <c r="A206" s="368" t="n">
        <v>202</v>
      </c>
      <c r="C206" s="384" t="n">
        <v>202</v>
      </c>
      <c r="L206" s="368" t="n">
        <v>203</v>
      </c>
      <c r="P206" s="384" t="n">
        <v>202</v>
      </c>
      <c r="U206" s="368" t="n">
        <v>200</v>
      </c>
      <c r="W206" s="405"/>
      <c r="X206" s="406"/>
      <c r="Y206" s="405"/>
      <c r="Z206" s="406"/>
      <c r="AA206" s="405"/>
      <c r="AB206" s="406"/>
      <c r="AC206" s="405"/>
      <c r="AD206" s="406"/>
      <c r="AE206" s="405"/>
      <c r="AF206" s="406"/>
      <c r="AG206" s="407"/>
      <c r="AH206" s="31"/>
      <c r="AI206" s="384" t="n">
        <v>200</v>
      </c>
    </row>
    <row r="207" customFormat="false" ht="12.75" hidden="false" customHeight="false" outlineLevel="0" collapsed="false">
      <c r="A207" s="368" t="n">
        <v>203</v>
      </c>
      <c r="C207" s="384" t="n">
        <v>203</v>
      </c>
      <c r="L207" s="368" t="n">
        <v>204</v>
      </c>
      <c r="P207" s="384" t="n">
        <v>203</v>
      </c>
      <c r="U207" s="368" t="n">
        <v>201</v>
      </c>
      <c r="W207" s="405"/>
      <c r="X207" s="406"/>
      <c r="Y207" s="405"/>
      <c r="Z207" s="406"/>
      <c r="AA207" s="405"/>
      <c r="AB207" s="406"/>
      <c r="AC207" s="405"/>
      <c r="AD207" s="406"/>
      <c r="AE207" s="405"/>
      <c r="AF207" s="406"/>
      <c r="AG207" s="407"/>
      <c r="AH207" s="31"/>
      <c r="AI207" s="384" t="n">
        <v>201</v>
      </c>
    </row>
    <row r="208" customFormat="false" ht="12.75" hidden="false" customHeight="false" outlineLevel="0" collapsed="false">
      <c r="A208" s="368" t="n">
        <v>204</v>
      </c>
      <c r="C208" s="384" t="n">
        <v>204</v>
      </c>
      <c r="L208" s="368" t="n">
        <v>205</v>
      </c>
      <c r="P208" s="384" t="n">
        <v>204</v>
      </c>
      <c r="U208" s="368" t="n">
        <v>202</v>
      </c>
      <c r="W208" s="405"/>
      <c r="X208" s="406"/>
      <c r="Y208" s="405"/>
      <c r="Z208" s="406"/>
      <c r="AA208" s="405"/>
      <c r="AB208" s="406"/>
      <c r="AC208" s="405"/>
      <c r="AD208" s="406"/>
      <c r="AE208" s="405"/>
      <c r="AF208" s="406"/>
      <c r="AG208" s="407"/>
      <c r="AH208" s="31"/>
      <c r="AI208" s="384" t="n">
        <v>202</v>
      </c>
    </row>
    <row r="209" customFormat="false" ht="12.75" hidden="false" customHeight="false" outlineLevel="0" collapsed="false">
      <c r="A209" s="368" t="n">
        <v>205</v>
      </c>
      <c r="C209" s="384" t="n">
        <v>205</v>
      </c>
      <c r="L209" s="368" t="n">
        <v>206</v>
      </c>
      <c r="P209" s="384" t="n">
        <v>205</v>
      </c>
      <c r="U209" s="368" t="n">
        <v>203</v>
      </c>
      <c r="W209" s="405"/>
      <c r="X209" s="406"/>
      <c r="Y209" s="405"/>
      <c r="Z209" s="406"/>
      <c r="AA209" s="405"/>
      <c r="AB209" s="406"/>
      <c r="AC209" s="405"/>
      <c r="AD209" s="406"/>
      <c r="AE209" s="405"/>
      <c r="AF209" s="406"/>
      <c r="AG209" s="407"/>
      <c r="AH209" s="31"/>
      <c r="AI209" s="384" t="n">
        <v>203</v>
      </c>
    </row>
    <row r="210" customFormat="false" ht="12.75" hidden="false" customHeight="false" outlineLevel="0" collapsed="false">
      <c r="A210" s="368" t="n">
        <v>206</v>
      </c>
      <c r="C210" s="384" t="n">
        <v>206</v>
      </c>
      <c r="L210" s="368" t="n">
        <v>207</v>
      </c>
      <c r="P210" s="384" t="n">
        <v>206</v>
      </c>
      <c r="U210" s="368" t="n">
        <v>204</v>
      </c>
      <c r="W210" s="405"/>
      <c r="X210" s="406"/>
      <c r="Y210" s="405"/>
      <c r="Z210" s="406"/>
      <c r="AA210" s="405"/>
      <c r="AB210" s="406"/>
      <c r="AC210" s="405"/>
      <c r="AD210" s="406"/>
      <c r="AE210" s="405"/>
      <c r="AF210" s="406"/>
      <c r="AG210" s="407"/>
      <c r="AH210" s="31"/>
      <c r="AI210" s="384" t="n">
        <v>204</v>
      </c>
    </row>
    <row r="211" customFormat="false" ht="12.75" hidden="false" customHeight="false" outlineLevel="0" collapsed="false">
      <c r="A211" s="368" t="n">
        <v>207</v>
      </c>
      <c r="C211" s="384" t="n">
        <v>207</v>
      </c>
      <c r="L211" s="368" t="n">
        <v>208</v>
      </c>
      <c r="P211" s="384" t="n">
        <v>207</v>
      </c>
      <c r="U211" s="368" t="n">
        <v>205</v>
      </c>
      <c r="W211" s="405"/>
      <c r="X211" s="406"/>
      <c r="Y211" s="405"/>
      <c r="Z211" s="406"/>
      <c r="AA211" s="405"/>
      <c r="AB211" s="406"/>
      <c r="AC211" s="405"/>
      <c r="AD211" s="406"/>
      <c r="AE211" s="405"/>
      <c r="AF211" s="406"/>
      <c r="AG211" s="407"/>
      <c r="AH211" s="31"/>
      <c r="AI211" s="384" t="n">
        <v>205</v>
      </c>
    </row>
    <row r="212" customFormat="false" ht="12.75" hidden="false" customHeight="false" outlineLevel="0" collapsed="false">
      <c r="A212" s="368" t="n">
        <v>208</v>
      </c>
      <c r="C212" s="384" t="n">
        <v>208</v>
      </c>
      <c r="L212" s="368" t="n">
        <v>209</v>
      </c>
      <c r="P212" s="384" t="n">
        <v>208</v>
      </c>
      <c r="U212" s="368" t="n">
        <v>206</v>
      </c>
      <c r="W212" s="405"/>
      <c r="X212" s="406"/>
      <c r="Y212" s="405"/>
      <c r="Z212" s="406"/>
      <c r="AA212" s="405"/>
      <c r="AB212" s="406"/>
      <c r="AC212" s="405"/>
      <c r="AD212" s="406"/>
      <c r="AE212" s="405"/>
      <c r="AF212" s="406"/>
      <c r="AG212" s="407"/>
      <c r="AH212" s="31"/>
      <c r="AI212" s="384" t="n">
        <v>206</v>
      </c>
    </row>
    <row r="213" customFormat="false" ht="12.75" hidden="false" customHeight="false" outlineLevel="0" collapsed="false">
      <c r="A213" s="368" t="n">
        <v>209</v>
      </c>
      <c r="C213" s="384" t="n">
        <v>209</v>
      </c>
      <c r="L213" s="368" t="n">
        <v>210</v>
      </c>
      <c r="P213" s="384" t="n">
        <v>209</v>
      </c>
      <c r="U213" s="368" t="n">
        <v>207</v>
      </c>
      <c r="W213" s="405"/>
      <c r="X213" s="406"/>
      <c r="Y213" s="405"/>
      <c r="Z213" s="406"/>
      <c r="AA213" s="405"/>
      <c r="AB213" s="406"/>
      <c r="AC213" s="405"/>
      <c r="AD213" s="406"/>
      <c r="AE213" s="405"/>
      <c r="AF213" s="406"/>
      <c r="AG213" s="407"/>
      <c r="AH213" s="31"/>
      <c r="AI213" s="384" t="n">
        <v>207</v>
      </c>
    </row>
    <row r="214" customFormat="false" ht="12.75" hidden="false" customHeight="false" outlineLevel="0" collapsed="false">
      <c r="A214" s="368" t="n">
        <v>210</v>
      </c>
      <c r="C214" s="384" t="n">
        <v>210</v>
      </c>
      <c r="L214" s="368" t="n">
        <v>211</v>
      </c>
      <c r="P214" s="384" t="n">
        <v>210</v>
      </c>
      <c r="U214" s="368" t="n">
        <v>208</v>
      </c>
      <c r="W214" s="405"/>
      <c r="X214" s="406"/>
      <c r="Y214" s="405"/>
      <c r="Z214" s="406"/>
      <c r="AA214" s="405"/>
      <c r="AB214" s="406"/>
      <c r="AC214" s="405"/>
      <c r="AD214" s="406"/>
      <c r="AE214" s="405"/>
      <c r="AF214" s="406"/>
      <c r="AG214" s="407"/>
      <c r="AH214" s="31"/>
      <c r="AI214" s="384" t="n">
        <v>208</v>
      </c>
    </row>
    <row r="215" customFormat="false" ht="12.75" hidden="false" customHeight="false" outlineLevel="0" collapsed="false">
      <c r="A215" s="368" t="n">
        <v>211</v>
      </c>
      <c r="C215" s="384" t="n">
        <v>211</v>
      </c>
      <c r="L215" s="368" t="n">
        <v>212</v>
      </c>
      <c r="P215" s="384" t="n">
        <v>211</v>
      </c>
      <c r="U215" s="368" t="n">
        <v>209</v>
      </c>
      <c r="W215" s="405"/>
      <c r="X215" s="406"/>
      <c r="Y215" s="405"/>
      <c r="Z215" s="406"/>
      <c r="AA215" s="405"/>
      <c r="AB215" s="406"/>
      <c r="AC215" s="405"/>
      <c r="AD215" s="406"/>
      <c r="AE215" s="405"/>
      <c r="AF215" s="406"/>
      <c r="AG215" s="407"/>
      <c r="AH215" s="31"/>
      <c r="AI215" s="384" t="n">
        <v>209</v>
      </c>
    </row>
    <row r="216" customFormat="false" ht="12.75" hidden="false" customHeight="false" outlineLevel="0" collapsed="false">
      <c r="A216" s="368" t="n">
        <v>212</v>
      </c>
      <c r="C216" s="384" t="n">
        <v>212</v>
      </c>
      <c r="L216" s="368" t="n">
        <v>213</v>
      </c>
      <c r="P216" s="384" t="n">
        <v>212</v>
      </c>
      <c r="U216" s="368" t="n">
        <v>210</v>
      </c>
      <c r="W216" s="405"/>
      <c r="X216" s="406"/>
      <c r="Y216" s="405"/>
      <c r="Z216" s="406"/>
      <c r="AA216" s="405"/>
      <c r="AB216" s="406"/>
      <c r="AC216" s="405"/>
      <c r="AD216" s="406"/>
      <c r="AE216" s="405"/>
      <c r="AF216" s="406"/>
      <c r="AG216" s="407"/>
      <c r="AH216" s="31"/>
      <c r="AI216" s="384" t="n">
        <v>210</v>
      </c>
    </row>
    <row r="217" customFormat="false" ht="12.75" hidden="false" customHeight="false" outlineLevel="0" collapsed="false">
      <c r="A217" s="368" t="n">
        <v>213</v>
      </c>
      <c r="C217" s="384" t="n">
        <v>213</v>
      </c>
      <c r="L217" s="368" t="n">
        <v>214</v>
      </c>
      <c r="P217" s="384" t="n">
        <v>213</v>
      </c>
      <c r="U217" s="368" t="n">
        <v>211</v>
      </c>
      <c r="W217" s="405"/>
      <c r="X217" s="406"/>
      <c r="Y217" s="405"/>
      <c r="Z217" s="406"/>
      <c r="AA217" s="405"/>
      <c r="AB217" s="406"/>
      <c r="AC217" s="405"/>
      <c r="AD217" s="406"/>
      <c r="AE217" s="405"/>
      <c r="AF217" s="406"/>
      <c r="AG217" s="407"/>
      <c r="AH217" s="31"/>
      <c r="AI217" s="384" t="n">
        <v>211</v>
      </c>
    </row>
    <row r="218" customFormat="false" ht="12.75" hidden="false" customHeight="false" outlineLevel="0" collapsed="false">
      <c r="A218" s="368" t="n">
        <v>214</v>
      </c>
      <c r="C218" s="384" t="n">
        <v>214</v>
      </c>
      <c r="L218" s="368" t="n">
        <v>215</v>
      </c>
      <c r="P218" s="384" t="n">
        <v>214</v>
      </c>
      <c r="U218" s="368" t="n">
        <v>212</v>
      </c>
      <c r="W218" s="405"/>
      <c r="X218" s="406"/>
      <c r="Y218" s="405"/>
      <c r="Z218" s="406"/>
      <c r="AA218" s="405"/>
      <c r="AB218" s="406"/>
      <c r="AC218" s="405"/>
      <c r="AD218" s="406"/>
      <c r="AE218" s="405"/>
      <c r="AF218" s="406"/>
      <c r="AG218" s="407"/>
      <c r="AH218" s="31"/>
      <c r="AI218" s="384" t="n">
        <v>212</v>
      </c>
    </row>
    <row r="219" customFormat="false" ht="12.75" hidden="false" customHeight="false" outlineLevel="0" collapsed="false">
      <c r="A219" s="368" t="n">
        <v>215</v>
      </c>
      <c r="C219" s="384" t="n">
        <v>215</v>
      </c>
      <c r="L219" s="368" t="n">
        <v>216</v>
      </c>
      <c r="P219" s="384" t="n">
        <v>215</v>
      </c>
      <c r="U219" s="368" t="n">
        <v>213</v>
      </c>
      <c r="W219" s="405"/>
      <c r="X219" s="406"/>
      <c r="Y219" s="405"/>
      <c r="Z219" s="406"/>
      <c r="AA219" s="405"/>
      <c r="AB219" s="406"/>
      <c r="AC219" s="405"/>
      <c r="AD219" s="406"/>
      <c r="AE219" s="405"/>
      <c r="AF219" s="406"/>
      <c r="AG219" s="407"/>
      <c r="AH219" s="31"/>
      <c r="AI219" s="384" t="n">
        <v>213</v>
      </c>
    </row>
    <row r="220" customFormat="false" ht="12.75" hidden="false" customHeight="false" outlineLevel="0" collapsed="false">
      <c r="A220" s="368" t="n">
        <v>216</v>
      </c>
      <c r="C220" s="384" t="n">
        <v>216</v>
      </c>
      <c r="L220" s="368" t="n">
        <v>217</v>
      </c>
      <c r="P220" s="384" t="n">
        <v>216</v>
      </c>
      <c r="U220" s="368" t="n">
        <v>214</v>
      </c>
      <c r="W220" s="405"/>
      <c r="X220" s="406"/>
      <c r="Y220" s="405"/>
      <c r="Z220" s="406"/>
      <c r="AA220" s="405"/>
      <c r="AB220" s="406"/>
      <c r="AC220" s="405"/>
      <c r="AD220" s="406"/>
      <c r="AE220" s="405"/>
      <c r="AF220" s="406"/>
      <c r="AG220" s="407"/>
      <c r="AH220" s="31"/>
      <c r="AI220" s="384" t="n">
        <v>214</v>
      </c>
    </row>
    <row r="221" customFormat="false" ht="12.75" hidden="false" customHeight="false" outlineLevel="0" collapsed="false">
      <c r="A221" s="368" t="n">
        <v>217</v>
      </c>
      <c r="C221" s="384" t="n">
        <v>217</v>
      </c>
      <c r="L221" s="368" t="n">
        <v>218</v>
      </c>
      <c r="P221" s="384" t="n">
        <v>217</v>
      </c>
      <c r="U221" s="368" t="n">
        <v>215</v>
      </c>
      <c r="W221" s="405"/>
      <c r="X221" s="406"/>
      <c r="Y221" s="405"/>
      <c r="Z221" s="406"/>
      <c r="AA221" s="405"/>
      <c r="AB221" s="406"/>
      <c r="AC221" s="405"/>
      <c r="AD221" s="406"/>
      <c r="AE221" s="405"/>
      <c r="AF221" s="406"/>
      <c r="AG221" s="407"/>
      <c r="AH221" s="31"/>
      <c r="AI221" s="384" t="n">
        <v>215</v>
      </c>
    </row>
    <row r="222" customFormat="false" ht="12.75" hidden="false" customHeight="false" outlineLevel="0" collapsed="false">
      <c r="A222" s="368" t="n">
        <v>218</v>
      </c>
      <c r="C222" s="384" t="n">
        <v>218</v>
      </c>
      <c r="L222" s="368" t="n">
        <v>219</v>
      </c>
      <c r="P222" s="384" t="n">
        <v>218</v>
      </c>
      <c r="U222" s="368" t="n">
        <v>216</v>
      </c>
      <c r="W222" s="405"/>
      <c r="X222" s="406"/>
      <c r="Y222" s="405"/>
      <c r="Z222" s="406"/>
      <c r="AA222" s="405"/>
      <c r="AB222" s="406"/>
      <c r="AC222" s="405"/>
      <c r="AD222" s="406"/>
      <c r="AE222" s="405"/>
      <c r="AF222" s="406"/>
      <c r="AG222" s="407"/>
      <c r="AH222" s="31"/>
      <c r="AI222" s="384" t="n">
        <v>216</v>
      </c>
    </row>
    <row r="223" customFormat="false" ht="12.75" hidden="false" customHeight="false" outlineLevel="0" collapsed="false">
      <c r="A223" s="368" t="n">
        <v>219</v>
      </c>
      <c r="C223" s="384" t="n">
        <v>219</v>
      </c>
      <c r="L223" s="368" t="n">
        <v>220</v>
      </c>
      <c r="P223" s="384" t="n">
        <v>219</v>
      </c>
      <c r="U223" s="368" t="n">
        <v>217</v>
      </c>
      <c r="W223" s="405"/>
      <c r="X223" s="406"/>
      <c r="Y223" s="405"/>
      <c r="Z223" s="406"/>
      <c r="AA223" s="405"/>
      <c r="AB223" s="406"/>
      <c r="AC223" s="405"/>
      <c r="AD223" s="406"/>
      <c r="AE223" s="405"/>
      <c r="AF223" s="406"/>
      <c r="AG223" s="407"/>
      <c r="AH223" s="31"/>
      <c r="AI223" s="384" t="n">
        <v>217</v>
      </c>
    </row>
    <row r="224" customFormat="false" ht="12.75" hidden="false" customHeight="false" outlineLevel="0" collapsed="false">
      <c r="A224" s="368" t="n">
        <v>220</v>
      </c>
      <c r="C224" s="384" t="n">
        <v>220</v>
      </c>
      <c r="L224" s="368" t="n">
        <v>221</v>
      </c>
      <c r="P224" s="384" t="n">
        <v>220</v>
      </c>
      <c r="U224" s="368" t="n">
        <v>218</v>
      </c>
      <c r="W224" s="405"/>
      <c r="X224" s="406"/>
      <c r="Y224" s="405"/>
      <c r="Z224" s="406"/>
      <c r="AA224" s="405"/>
      <c r="AB224" s="406"/>
      <c r="AC224" s="405"/>
      <c r="AD224" s="406"/>
      <c r="AE224" s="405"/>
      <c r="AF224" s="406"/>
      <c r="AG224" s="407"/>
      <c r="AH224" s="31"/>
      <c r="AI224" s="384" t="n">
        <v>218</v>
      </c>
    </row>
    <row r="225" customFormat="false" ht="12.75" hidden="false" customHeight="false" outlineLevel="0" collapsed="false">
      <c r="A225" s="368" t="n">
        <v>221</v>
      </c>
      <c r="C225" s="384" t="n">
        <v>221</v>
      </c>
      <c r="L225" s="368" t="n">
        <v>222</v>
      </c>
      <c r="P225" s="384" t="n">
        <v>221</v>
      </c>
      <c r="U225" s="368" t="n">
        <v>219</v>
      </c>
      <c r="W225" s="405"/>
      <c r="X225" s="406"/>
      <c r="Y225" s="405"/>
      <c r="Z225" s="406"/>
      <c r="AA225" s="405"/>
      <c r="AB225" s="406"/>
      <c r="AC225" s="405"/>
      <c r="AD225" s="406"/>
      <c r="AE225" s="405"/>
      <c r="AF225" s="406"/>
      <c r="AG225" s="407"/>
      <c r="AH225" s="31"/>
      <c r="AI225" s="384" t="n">
        <v>219</v>
      </c>
    </row>
    <row r="226" customFormat="false" ht="12.75" hidden="false" customHeight="false" outlineLevel="0" collapsed="false">
      <c r="A226" s="368" t="n">
        <v>222</v>
      </c>
      <c r="C226" s="384" t="n">
        <v>222</v>
      </c>
      <c r="L226" s="368" t="n">
        <v>223</v>
      </c>
      <c r="P226" s="384" t="n">
        <v>222</v>
      </c>
      <c r="U226" s="368" t="n">
        <v>220</v>
      </c>
      <c r="W226" s="405"/>
      <c r="X226" s="406"/>
      <c r="Y226" s="405"/>
      <c r="Z226" s="406"/>
      <c r="AA226" s="405"/>
      <c r="AB226" s="406"/>
      <c r="AC226" s="405"/>
      <c r="AD226" s="406"/>
      <c r="AE226" s="405"/>
      <c r="AF226" s="406"/>
      <c r="AG226" s="407"/>
      <c r="AH226" s="31"/>
      <c r="AI226" s="384" t="n">
        <v>220</v>
      </c>
    </row>
    <row r="227" customFormat="false" ht="12.75" hidden="false" customHeight="false" outlineLevel="0" collapsed="false">
      <c r="A227" s="368" t="n">
        <v>223</v>
      </c>
      <c r="C227" s="384" t="n">
        <v>223</v>
      </c>
      <c r="L227" s="368" t="n">
        <v>224</v>
      </c>
      <c r="P227" s="384" t="n">
        <v>223</v>
      </c>
      <c r="U227" s="368" t="n">
        <v>221</v>
      </c>
      <c r="W227" s="405"/>
      <c r="X227" s="406"/>
      <c r="Y227" s="405"/>
      <c r="Z227" s="406"/>
      <c r="AA227" s="405"/>
      <c r="AB227" s="406"/>
      <c r="AC227" s="405"/>
      <c r="AD227" s="406"/>
      <c r="AE227" s="405"/>
      <c r="AF227" s="406"/>
      <c r="AG227" s="407"/>
      <c r="AH227" s="31"/>
      <c r="AI227" s="384" t="n">
        <v>221</v>
      </c>
    </row>
    <row r="228" customFormat="false" ht="12.75" hidden="false" customHeight="false" outlineLevel="0" collapsed="false">
      <c r="A228" s="368" t="n">
        <v>224</v>
      </c>
      <c r="C228" s="384" t="n">
        <v>224</v>
      </c>
      <c r="L228" s="368" t="n">
        <v>225</v>
      </c>
      <c r="P228" s="384" t="n">
        <v>224</v>
      </c>
      <c r="U228" s="368" t="n">
        <v>222</v>
      </c>
      <c r="W228" s="405"/>
      <c r="X228" s="406"/>
      <c r="Y228" s="405"/>
      <c r="Z228" s="406"/>
      <c r="AA228" s="405"/>
      <c r="AB228" s="406"/>
      <c r="AC228" s="405"/>
      <c r="AD228" s="406"/>
      <c r="AE228" s="405"/>
      <c r="AF228" s="406"/>
      <c r="AG228" s="407"/>
      <c r="AH228" s="31"/>
      <c r="AI228" s="384" t="n">
        <v>222</v>
      </c>
    </row>
    <row r="229" customFormat="false" ht="12.75" hidden="false" customHeight="false" outlineLevel="0" collapsed="false">
      <c r="A229" s="368" t="n">
        <v>225</v>
      </c>
      <c r="C229" s="384" t="n">
        <v>225</v>
      </c>
      <c r="L229" s="368" t="n">
        <v>226</v>
      </c>
      <c r="P229" s="384" t="n">
        <v>225</v>
      </c>
      <c r="U229" s="368" t="n">
        <v>223</v>
      </c>
      <c r="W229" s="405"/>
      <c r="X229" s="406"/>
      <c r="Y229" s="405"/>
      <c r="Z229" s="406"/>
      <c r="AA229" s="405"/>
      <c r="AB229" s="406"/>
      <c r="AC229" s="405"/>
      <c r="AD229" s="406"/>
      <c r="AE229" s="405"/>
      <c r="AF229" s="406"/>
      <c r="AG229" s="407"/>
      <c r="AH229" s="31"/>
      <c r="AI229" s="384" t="n">
        <v>223</v>
      </c>
    </row>
    <row r="230" customFormat="false" ht="12.75" hidden="false" customHeight="false" outlineLevel="0" collapsed="false">
      <c r="A230" s="368" t="n">
        <v>226</v>
      </c>
      <c r="C230" s="384" t="n">
        <v>226</v>
      </c>
      <c r="L230" s="368" t="n">
        <v>227</v>
      </c>
      <c r="P230" s="384" t="n">
        <v>226</v>
      </c>
      <c r="U230" s="368" t="n">
        <v>224</v>
      </c>
      <c r="W230" s="405"/>
      <c r="X230" s="406"/>
      <c r="Y230" s="405"/>
      <c r="Z230" s="406"/>
      <c r="AA230" s="405"/>
      <c r="AB230" s="406"/>
      <c r="AC230" s="405"/>
      <c r="AD230" s="406"/>
      <c r="AE230" s="405"/>
      <c r="AF230" s="406"/>
      <c r="AG230" s="407"/>
      <c r="AH230" s="31"/>
      <c r="AI230" s="384" t="n">
        <v>224</v>
      </c>
    </row>
    <row r="231" customFormat="false" ht="12.75" hidden="false" customHeight="false" outlineLevel="0" collapsed="false">
      <c r="A231" s="368" t="n">
        <v>227</v>
      </c>
      <c r="C231" s="384" t="n">
        <v>227</v>
      </c>
      <c r="L231" s="368" t="n">
        <v>228</v>
      </c>
      <c r="P231" s="384" t="n">
        <v>227</v>
      </c>
      <c r="U231" s="368" t="n">
        <v>225</v>
      </c>
      <c r="W231" s="405"/>
      <c r="X231" s="406"/>
      <c r="Y231" s="405"/>
      <c r="Z231" s="406"/>
      <c r="AA231" s="405"/>
      <c r="AB231" s="406"/>
      <c r="AC231" s="405"/>
      <c r="AD231" s="406"/>
      <c r="AE231" s="405"/>
      <c r="AF231" s="406"/>
      <c r="AG231" s="407"/>
      <c r="AH231" s="31"/>
      <c r="AI231" s="384" t="n">
        <v>225</v>
      </c>
    </row>
    <row r="232" customFormat="false" ht="12.75" hidden="false" customHeight="false" outlineLevel="0" collapsed="false">
      <c r="A232" s="368" t="n">
        <v>228</v>
      </c>
      <c r="C232" s="384" t="n">
        <v>228</v>
      </c>
      <c r="L232" s="368" t="n">
        <v>229</v>
      </c>
      <c r="P232" s="384" t="n">
        <v>228</v>
      </c>
      <c r="U232" s="368" t="n">
        <v>226</v>
      </c>
      <c r="W232" s="405"/>
      <c r="X232" s="406"/>
      <c r="Y232" s="405"/>
      <c r="Z232" s="406"/>
      <c r="AA232" s="405"/>
      <c r="AB232" s="406"/>
      <c r="AC232" s="405"/>
      <c r="AD232" s="406"/>
      <c r="AE232" s="405"/>
      <c r="AF232" s="406"/>
      <c r="AG232" s="407"/>
      <c r="AH232" s="31"/>
      <c r="AI232" s="384" t="n">
        <v>226</v>
      </c>
    </row>
    <row r="233" customFormat="false" ht="12.75" hidden="false" customHeight="false" outlineLevel="0" collapsed="false">
      <c r="A233" s="368" t="n">
        <v>229</v>
      </c>
      <c r="C233" s="384" t="n">
        <v>229</v>
      </c>
      <c r="L233" s="368" t="n">
        <v>230</v>
      </c>
      <c r="P233" s="384" t="n">
        <v>229</v>
      </c>
      <c r="U233" s="368" t="n">
        <v>227</v>
      </c>
      <c r="W233" s="405"/>
      <c r="X233" s="406"/>
      <c r="Y233" s="405"/>
      <c r="Z233" s="406"/>
      <c r="AA233" s="405"/>
      <c r="AB233" s="406"/>
      <c r="AC233" s="405"/>
      <c r="AD233" s="406"/>
      <c r="AE233" s="405"/>
      <c r="AF233" s="406"/>
      <c r="AG233" s="407"/>
      <c r="AH233" s="31"/>
      <c r="AI233" s="384" t="n">
        <v>227</v>
      </c>
    </row>
    <row r="234" customFormat="false" ht="12.75" hidden="false" customHeight="false" outlineLevel="0" collapsed="false">
      <c r="A234" s="368" t="n">
        <v>230</v>
      </c>
      <c r="C234" s="384" t="n">
        <v>230</v>
      </c>
      <c r="L234" s="368" t="n">
        <v>231</v>
      </c>
      <c r="P234" s="384" t="n">
        <v>230</v>
      </c>
      <c r="U234" s="368" t="n">
        <v>228</v>
      </c>
      <c r="W234" s="405"/>
      <c r="X234" s="406"/>
      <c r="Y234" s="405"/>
      <c r="Z234" s="406"/>
      <c r="AA234" s="405"/>
      <c r="AB234" s="406"/>
      <c r="AC234" s="405"/>
      <c r="AD234" s="406"/>
      <c r="AE234" s="405"/>
      <c r="AF234" s="406"/>
      <c r="AG234" s="407"/>
      <c r="AH234" s="31"/>
      <c r="AI234" s="384" t="n">
        <v>228</v>
      </c>
    </row>
    <row r="235" customFormat="false" ht="12.75" hidden="false" customHeight="false" outlineLevel="0" collapsed="false">
      <c r="A235" s="368" t="n">
        <v>231</v>
      </c>
      <c r="C235" s="384" t="n">
        <v>231</v>
      </c>
      <c r="L235" s="368" t="n">
        <v>232</v>
      </c>
      <c r="P235" s="384" t="n">
        <v>231</v>
      </c>
      <c r="U235" s="368" t="n">
        <v>229</v>
      </c>
      <c r="W235" s="405"/>
      <c r="X235" s="406"/>
      <c r="Y235" s="405"/>
      <c r="Z235" s="406"/>
      <c r="AA235" s="405"/>
      <c r="AB235" s="406"/>
      <c r="AC235" s="405"/>
      <c r="AD235" s="406"/>
      <c r="AE235" s="405"/>
      <c r="AF235" s="406"/>
      <c r="AG235" s="407"/>
      <c r="AH235" s="31"/>
      <c r="AI235" s="384" t="n">
        <v>229</v>
      </c>
    </row>
    <row r="236" customFormat="false" ht="12.75" hidden="false" customHeight="false" outlineLevel="0" collapsed="false">
      <c r="A236" s="368" t="n">
        <v>232</v>
      </c>
      <c r="C236" s="384" t="n">
        <v>232</v>
      </c>
      <c r="L236" s="368" t="n">
        <v>233</v>
      </c>
      <c r="P236" s="384" t="n">
        <v>232</v>
      </c>
      <c r="U236" s="368" t="n">
        <v>230</v>
      </c>
      <c r="W236" s="405"/>
      <c r="X236" s="406"/>
      <c r="Y236" s="405"/>
      <c r="Z236" s="406"/>
      <c r="AA236" s="405"/>
      <c r="AB236" s="406"/>
      <c r="AC236" s="405"/>
      <c r="AD236" s="406"/>
      <c r="AE236" s="405"/>
      <c r="AF236" s="406"/>
      <c r="AG236" s="407"/>
      <c r="AH236" s="31"/>
      <c r="AI236" s="384" t="n">
        <v>230</v>
      </c>
    </row>
    <row r="237" customFormat="false" ht="12.75" hidden="false" customHeight="false" outlineLevel="0" collapsed="false">
      <c r="A237" s="368" t="n">
        <v>233</v>
      </c>
      <c r="C237" s="384" t="n">
        <v>233</v>
      </c>
      <c r="L237" s="368" t="n">
        <v>234</v>
      </c>
      <c r="P237" s="384" t="n">
        <v>233</v>
      </c>
      <c r="U237" s="368" t="n">
        <v>231</v>
      </c>
      <c r="W237" s="405"/>
      <c r="X237" s="406"/>
      <c r="Y237" s="405"/>
      <c r="Z237" s="406"/>
      <c r="AA237" s="405"/>
      <c r="AB237" s="406"/>
      <c r="AC237" s="405"/>
      <c r="AD237" s="406"/>
      <c r="AE237" s="405"/>
      <c r="AF237" s="406"/>
      <c r="AG237" s="407"/>
      <c r="AH237" s="31"/>
      <c r="AI237" s="384" t="n">
        <v>231</v>
      </c>
    </row>
    <row r="238" customFormat="false" ht="12.75" hidden="false" customHeight="false" outlineLevel="0" collapsed="false">
      <c r="A238" s="368" t="n">
        <v>234</v>
      </c>
      <c r="C238" s="384" t="n">
        <v>234</v>
      </c>
      <c r="L238" s="368" t="n">
        <v>235</v>
      </c>
      <c r="P238" s="384" t="n">
        <v>234</v>
      </c>
      <c r="U238" s="368" t="n">
        <v>232</v>
      </c>
      <c r="W238" s="405"/>
      <c r="X238" s="406"/>
      <c r="Y238" s="405"/>
      <c r="Z238" s="406"/>
      <c r="AA238" s="405"/>
      <c r="AB238" s="406"/>
      <c r="AC238" s="405"/>
      <c r="AD238" s="406"/>
      <c r="AE238" s="405"/>
      <c r="AF238" s="406"/>
      <c r="AG238" s="407"/>
      <c r="AH238" s="31"/>
      <c r="AI238" s="384" t="n">
        <v>232</v>
      </c>
    </row>
    <row r="239" customFormat="false" ht="12.75" hidden="false" customHeight="false" outlineLevel="0" collapsed="false">
      <c r="A239" s="368" t="n">
        <v>235</v>
      </c>
      <c r="C239" s="384" t="n">
        <v>235</v>
      </c>
      <c r="L239" s="368" t="n">
        <v>236</v>
      </c>
      <c r="P239" s="384" t="n">
        <v>235</v>
      </c>
      <c r="U239" s="368" t="n">
        <v>233</v>
      </c>
      <c r="W239" s="405"/>
      <c r="X239" s="406"/>
      <c r="Y239" s="405"/>
      <c r="Z239" s="406"/>
      <c r="AA239" s="405"/>
      <c r="AB239" s="406"/>
      <c r="AC239" s="405"/>
      <c r="AD239" s="406"/>
      <c r="AE239" s="405"/>
      <c r="AF239" s="406"/>
      <c r="AG239" s="407"/>
      <c r="AH239" s="31"/>
      <c r="AI239" s="384" t="n">
        <v>233</v>
      </c>
    </row>
    <row r="240" customFormat="false" ht="12.75" hidden="false" customHeight="false" outlineLevel="0" collapsed="false">
      <c r="A240" s="368" t="n">
        <v>236</v>
      </c>
      <c r="C240" s="384" t="n">
        <v>236</v>
      </c>
      <c r="L240" s="368" t="n">
        <v>237</v>
      </c>
      <c r="P240" s="384" t="n">
        <v>236</v>
      </c>
      <c r="U240" s="368" t="n">
        <v>234</v>
      </c>
      <c r="W240" s="405"/>
      <c r="X240" s="406"/>
      <c r="Y240" s="405"/>
      <c r="Z240" s="406"/>
      <c r="AA240" s="405"/>
      <c r="AB240" s="406"/>
      <c r="AC240" s="405"/>
      <c r="AD240" s="406"/>
      <c r="AE240" s="405"/>
      <c r="AF240" s="406"/>
      <c r="AG240" s="407"/>
      <c r="AH240" s="31"/>
      <c r="AI240" s="384" t="n">
        <v>234</v>
      </c>
    </row>
    <row r="241" customFormat="false" ht="12.75" hidden="false" customHeight="false" outlineLevel="0" collapsed="false">
      <c r="A241" s="368" t="n">
        <v>237</v>
      </c>
      <c r="C241" s="384" t="n">
        <v>237</v>
      </c>
      <c r="L241" s="368" t="n">
        <v>238</v>
      </c>
      <c r="P241" s="384" t="n">
        <v>237</v>
      </c>
      <c r="U241" s="368" t="n">
        <v>235</v>
      </c>
      <c r="W241" s="405"/>
      <c r="X241" s="406"/>
      <c r="Y241" s="405"/>
      <c r="Z241" s="406"/>
      <c r="AA241" s="405"/>
      <c r="AB241" s="406"/>
      <c r="AC241" s="405"/>
      <c r="AD241" s="406"/>
      <c r="AE241" s="405"/>
      <c r="AF241" s="406"/>
      <c r="AG241" s="407"/>
      <c r="AH241" s="31"/>
      <c r="AI241" s="384" t="n">
        <v>235</v>
      </c>
    </row>
    <row r="242" customFormat="false" ht="12.75" hidden="false" customHeight="false" outlineLevel="0" collapsed="false">
      <c r="A242" s="368" t="n">
        <v>238</v>
      </c>
      <c r="C242" s="384" t="n">
        <v>238</v>
      </c>
      <c r="L242" s="368" t="n">
        <v>239</v>
      </c>
      <c r="P242" s="384" t="n">
        <v>238</v>
      </c>
      <c r="U242" s="368" t="n">
        <v>236</v>
      </c>
      <c r="W242" s="405"/>
      <c r="X242" s="406"/>
      <c r="Y242" s="405"/>
      <c r="Z242" s="406"/>
      <c r="AA242" s="405"/>
      <c r="AB242" s="406"/>
      <c r="AC242" s="405"/>
      <c r="AD242" s="406"/>
      <c r="AE242" s="405"/>
      <c r="AF242" s="406"/>
      <c r="AG242" s="407"/>
      <c r="AH242" s="31"/>
      <c r="AI242" s="384" t="n">
        <v>236</v>
      </c>
    </row>
    <row r="243" customFormat="false" ht="12.75" hidden="false" customHeight="false" outlineLevel="0" collapsed="false">
      <c r="A243" s="368" t="n">
        <v>239</v>
      </c>
      <c r="C243" s="384" t="n">
        <v>239</v>
      </c>
      <c r="L243" s="368" t="n">
        <v>240</v>
      </c>
      <c r="P243" s="384" t="n">
        <v>239</v>
      </c>
      <c r="U243" s="368" t="n">
        <v>237</v>
      </c>
      <c r="W243" s="405"/>
      <c r="X243" s="406"/>
      <c r="Y243" s="405"/>
      <c r="Z243" s="406"/>
      <c r="AA243" s="405"/>
      <c r="AB243" s="406"/>
      <c r="AC243" s="405"/>
      <c r="AD243" s="406"/>
      <c r="AE243" s="405"/>
      <c r="AF243" s="406"/>
      <c r="AG243" s="407"/>
      <c r="AH243" s="31"/>
      <c r="AI243" s="384" t="n">
        <v>237</v>
      </c>
    </row>
    <row r="244" customFormat="false" ht="12.75" hidden="false" customHeight="false" outlineLevel="0" collapsed="false">
      <c r="A244" s="368" t="n">
        <v>240</v>
      </c>
      <c r="C244" s="384" t="n">
        <v>240</v>
      </c>
      <c r="L244" s="368" t="n">
        <v>241</v>
      </c>
      <c r="P244" s="384" t="n">
        <v>240</v>
      </c>
      <c r="U244" s="368" t="n">
        <v>238</v>
      </c>
      <c r="W244" s="405"/>
      <c r="X244" s="406"/>
      <c r="Y244" s="405"/>
      <c r="Z244" s="406"/>
      <c r="AA244" s="405"/>
      <c r="AB244" s="406"/>
      <c r="AC244" s="405"/>
      <c r="AD244" s="406"/>
      <c r="AE244" s="405"/>
      <c r="AF244" s="406"/>
      <c r="AG244" s="407"/>
      <c r="AH244" s="31"/>
      <c r="AI244" s="384" t="n">
        <v>238</v>
      </c>
    </row>
    <row r="245" customFormat="false" ht="12.75" hidden="false" customHeight="false" outlineLevel="0" collapsed="false">
      <c r="A245" s="368" t="n">
        <v>241</v>
      </c>
      <c r="C245" s="384" t="n">
        <v>241</v>
      </c>
      <c r="L245" s="368" t="n">
        <v>242</v>
      </c>
      <c r="P245" s="384" t="n">
        <v>241</v>
      </c>
      <c r="U245" s="368" t="n">
        <v>239</v>
      </c>
      <c r="W245" s="405"/>
      <c r="X245" s="406"/>
      <c r="Y245" s="405"/>
      <c r="Z245" s="406"/>
      <c r="AA245" s="405"/>
      <c r="AB245" s="406"/>
      <c r="AC245" s="405"/>
      <c r="AD245" s="406"/>
      <c r="AE245" s="405"/>
      <c r="AF245" s="406"/>
      <c r="AG245" s="407"/>
      <c r="AH245" s="31"/>
      <c r="AI245" s="384" t="n">
        <v>239</v>
      </c>
    </row>
    <row r="246" customFormat="false" ht="12.75" hidden="false" customHeight="false" outlineLevel="0" collapsed="false">
      <c r="A246" s="368" t="n">
        <v>242</v>
      </c>
      <c r="C246" s="384" t="n">
        <v>242</v>
      </c>
      <c r="L246" s="368" t="n">
        <v>243</v>
      </c>
      <c r="P246" s="384" t="n">
        <v>242</v>
      </c>
      <c r="U246" s="368" t="n">
        <v>240</v>
      </c>
      <c r="W246" s="405"/>
      <c r="X246" s="406"/>
      <c r="Y246" s="405"/>
      <c r="Z246" s="406"/>
      <c r="AA246" s="405"/>
      <c r="AB246" s="406"/>
      <c r="AC246" s="405"/>
      <c r="AD246" s="406"/>
      <c r="AE246" s="405"/>
      <c r="AF246" s="406"/>
      <c r="AG246" s="407"/>
      <c r="AH246" s="31"/>
      <c r="AI246" s="384" t="n">
        <v>240</v>
      </c>
    </row>
    <row r="247" customFormat="false" ht="12.75" hidden="false" customHeight="false" outlineLevel="0" collapsed="false">
      <c r="A247" s="368" t="n">
        <v>243</v>
      </c>
      <c r="C247" s="384" t="n">
        <v>243</v>
      </c>
      <c r="L247" s="368" t="n">
        <v>244</v>
      </c>
      <c r="P247" s="384" t="n">
        <v>243</v>
      </c>
      <c r="U247" s="368" t="n">
        <v>241</v>
      </c>
      <c r="W247" s="405"/>
      <c r="X247" s="406"/>
      <c r="Y247" s="405"/>
      <c r="Z247" s="406"/>
      <c r="AA247" s="405"/>
      <c r="AB247" s="406"/>
      <c r="AC247" s="405"/>
      <c r="AD247" s="406"/>
      <c r="AE247" s="405"/>
      <c r="AF247" s="406"/>
      <c r="AG247" s="407"/>
      <c r="AH247" s="31"/>
      <c r="AI247" s="384" t="n">
        <v>241</v>
      </c>
    </row>
    <row r="248" customFormat="false" ht="12.75" hidden="false" customHeight="false" outlineLevel="0" collapsed="false">
      <c r="A248" s="368" t="n">
        <v>244</v>
      </c>
      <c r="C248" s="384" t="n">
        <v>244</v>
      </c>
      <c r="L248" s="368" t="n">
        <v>245</v>
      </c>
      <c r="P248" s="384" t="n">
        <v>244</v>
      </c>
      <c r="U248" s="368" t="n">
        <v>242</v>
      </c>
      <c r="W248" s="405"/>
      <c r="X248" s="406"/>
      <c r="Y248" s="405"/>
      <c r="Z248" s="406"/>
      <c r="AA248" s="405"/>
      <c r="AB248" s="406"/>
      <c r="AC248" s="405"/>
      <c r="AD248" s="406"/>
      <c r="AE248" s="405"/>
      <c r="AF248" s="406"/>
      <c r="AG248" s="407"/>
      <c r="AH248" s="31"/>
      <c r="AI248" s="384" t="n">
        <v>242</v>
      </c>
    </row>
    <row r="249" customFormat="false" ht="12.75" hidden="false" customHeight="false" outlineLevel="0" collapsed="false">
      <c r="A249" s="368" t="n">
        <v>245</v>
      </c>
      <c r="C249" s="384" t="n">
        <v>245</v>
      </c>
      <c r="L249" s="368" t="n">
        <v>246</v>
      </c>
      <c r="P249" s="384" t="n">
        <v>245</v>
      </c>
      <c r="U249" s="368" t="n">
        <v>243</v>
      </c>
      <c r="W249" s="405"/>
      <c r="X249" s="406"/>
      <c r="Y249" s="405"/>
      <c r="Z249" s="406"/>
      <c r="AA249" s="405"/>
      <c r="AB249" s="406"/>
      <c r="AC249" s="405"/>
      <c r="AD249" s="406"/>
      <c r="AE249" s="405"/>
      <c r="AF249" s="406"/>
      <c r="AG249" s="407"/>
      <c r="AH249" s="31"/>
      <c r="AI249" s="384" t="n">
        <v>243</v>
      </c>
    </row>
    <row r="250" customFormat="false" ht="12.75" hidden="false" customHeight="false" outlineLevel="0" collapsed="false">
      <c r="A250" s="368" t="n">
        <v>246</v>
      </c>
      <c r="C250" s="384" t="n">
        <v>246</v>
      </c>
      <c r="L250" s="368" t="n">
        <v>247</v>
      </c>
      <c r="P250" s="384" t="n">
        <v>246</v>
      </c>
      <c r="U250" s="368" t="n">
        <v>244</v>
      </c>
      <c r="W250" s="405"/>
      <c r="X250" s="406"/>
      <c r="Y250" s="405"/>
      <c r="Z250" s="406"/>
      <c r="AA250" s="405"/>
      <c r="AB250" s="406"/>
      <c r="AC250" s="405"/>
      <c r="AD250" s="406"/>
      <c r="AE250" s="405"/>
      <c r="AF250" s="406"/>
      <c r="AG250" s="407"/>
      <c r="AH250" s="31"/>
      <c r="AI250" s="384" t="n">
        <v>244</v>
      </c>
    </row>
    <row r="251" customFormat="false" ht="12.75" hidden="false" customHeight="false" outlineLevel="0" collapsed="false">
      <c r="A251" s="368" t="n">
        <v>247</v>
      </c>
      <c r="C251" s="384" t="n">
        <v>247</v>
      </c>
      <c r="L251" s="368" t="n">
        <v>248</v>
      </c>
      <c r="P251" s="384" t="n">
        <v>247</v>
      </c>
      <c r="U251" s="368" t="n">
        <v>245</v>
      </c>
      <c r="W251" s="405"/>
      <c r="X251" s="406"/>
      <c r="Y251" s="405"/>
      <c r="Z251" s="406"/>
      <c r="AA251" s="405"/>
      <c r="AB251" s="406"/>
      <c r="AC251" s="405"/>
      <c r="AD251" s="406"/>
      <c r="AE251" s="405"/>
      <c r="AF251" s="406"/>
      <c r="AG251" s="407"/>
      <c r="AH251" s="31"/>
      <c r="AI251" s="384" t="n">
        <v>245</v>
      </c>
    </row>
    <row r="252" customFormat="false" ht="12.75" hidden="false" customHeight="false" outlineLevel="0" collapsed="false">
      <c r="A252" s="368" t="n">
        <v>248</v>
      </c>
      <c r="C252" s="384" t="n">
        <v>248</v>
      </c>
      <c r="L252" s="368" t="n">
        <v>249</v>
      </c>
      <c r="P252" s="384" t="n">
        <v>248</v>
      </c>
      <c r="U252" s="368" t="n">
        <v>246</v>
      </c>
      <c r="W252" s="405"/>
      <c r="X252" s="406"/>
      <c r="Y252" s="405"/>
      <c r="Z252" s="406"/>
      <c r="AA252" s="405"/>
      <c r="AB252" s="406"/>
      <c r="AC252" s="405"/>
      <c r="AD252" s="406"/>
      <c r="AE252" s="405"/>
      <c r="AF252" s="406"/>
      <c r="AG252" s="407"/>
      <c r="AH252" s="31"/>
      <c r="AI252" s="384" t="n">
        <v>246</v>
      </c>
    </row>
    <row r="253" customFormat="false" ht="12.75" hidden="false" customHeight="false" outlineLevel="0" collapsed="false">
      <c r="A253" s="368" t="n">
        <v>249</v>
      </c>
      <c r="C253" s="384" t="n">
        <v>249</v>
      </c>
      <c r="L253" s="368" t="n">
        <v>250</v>
      </c>
      <c r="P253" s="384" t="n">
        <v>249</v>
      </c>
      <c r="U253" s="368" t="n">
        <v>247</v>
      </c>
      <c r="W253" s="405"/>
      <c r="X253" s="406"/>
      <c r="Y253" s="405"/>
      <c r="Z253" s="406"/>
      <c r="AA253" s="405"/>
      <c r="AB253" s="406"/>
      <c r="AC253" s="405"/>
      <c r="AD253" s="406"/>
      <c r="AE253" s="405"/>
      <c r="AF253" s="406"/>
      <c r="AG253" s="407"/>
      <c r="AH253" s="31"/>
      <c r="AI253" s="384" t="n">
        <v>247</v>
      </c>
    </row>
    <row r="254" customFormat="false" ht="12.75" hidden="false" customHeight="false" outlineLevel="0" collapsed="false">
      <c r="A254" s="368" t="n">
        <v>250</v>
      </c>
      <c r="C254" s="384" t="n">
        <v>250</v>
      </c>
      <c r="L254" s="368" t="n">
        <v>251</v>
      </c>
      <c r="P254" s="384" t="n">
        <v>250</v>
      </c>
      <c r="U254" s="368" t="n">
        <v>248</v>
      </c>
      <c r="W254" s="405"/>
      <c r="X254" s="406"/>
      <c r="Y254" s="405"/>
      <c r="Z254" s="406"/>
      <c r="AA254" s="405"/>
      <c r="AB254" s="406"/>
      <c r="AC254" s="405"/>
      <c r="AD254" s="406"/>
      <c r="AE254" s="405"/>
      <c r="AF254" s="406"/>
      <c r="AG254" s="407"/>
      <c r="AH254" s="31"/>
      <c r="AI254" s="384" t="n">
        <v>248</v>
      </c>
    </row>
    <row r="255" customFormat="false" ht="12.75" hidden="false" customHeight="false" outlineLevel="0" collapsed="false">
      <c r="A255" s="368" t="n">
        <v>251</v>
      </c>
      <c r="C255" s="384" t="n">
        <v>251</v>
      </c>
      <c r="L255" s="368" t="n">
        <v>252</v>
      </c>
      <c r="P255" s="384" t="n">
        <v>251</v>
      </c>
      <c r="U255" s="368" t="n">
        <v>249</v>
      </c>
      <c r="W255" s="405"/>
      <c r="X255" s="406"/>
      <c r="Y255" s="405"/>
      <c r="Z255" s="406"/>
      <c r="AA255" s="405"/>
      <c r="AB255" s="406"/>
      <c r="AC255" s="405"/>
      <c r="AD255" s="406"/>
      <c r="AE255" s="405"/>
      <c r="AF255" s="406"/>
      <c r="AG255" s="407"/>
      <c r="AH255" s="31"/>
      <c r="AI255" s="384" t="n">
        <v>249</v>
      </c>
    </row>
    <row r="256" customFormat="false" ht="12.75" hidden="false" customHeight="false" outlineLevel="0" collapsed="false">
      <c r="A256" s="368" t="n">
        <v>252</v>
      </c>
      <c r="C256" s="384" t="n">
        <v>252</v>
      </c>
      <c r="L256" s="368" t="n">
        <v>253</v>
      </c>
      <c r="P256" s="384" t="n">
        <v>252</v>
      </c>
      <c r="U256" s="368" t="n">
        <v>250</v>
      </c>
      <c r="W256" s="405"/>
      <c r="X256" s="406"/>
      <c r="Y256" s="405"/>
      <c r="Z256" s="406"/>
      <c r="AA256" s="405"/>
      <c r="AB256" s="406"/>
      <c r="AC256" s="405"/>
      <c r="AD256" s="406"/>
      <c r="AE256" s="405"/>
      <c r="AF256" s="406"/>
      <c r="AG256" s="407"/>
      <c r="AH256" s="31"/>
      <c r="AI256" s="384" t="n">
        <v>250</v>
      </c>
    </row>
    <row r="257" customFormat="false" ht="12.75" hidden="false" customHeight="false" outlineLevel="0" collapsed="false">
      <c r="A257" s="368" t="n">
        <v>253</v>
      </c>
      <c r="C257" s="384" t="n">
        <v>253</v>
      </c>
      <c r="L257" s="368" t="n">
        <v>254</v>
      </c>
      <c r="P257" s="384" t="n">
        <v>253</v>
      </c>
      <c r="U257" s="368" t="n">
        <v>251</v>
      </c>
      <c r="W257" s="405"/>
      <c r="X257" s="406"/>
      <c r="Y257" s="405"/>
      <c r="Z257" s="406"/>
      <c r="AA257" s="405"/>
      <c r="AB257" s="406"/>
      <c r="AC257" s="405"/>
      <c r="AD257" s="406"/>
      <c r="AE257" s="405"/>
      <c r="AF257" s="406"/>
      <c r="AG257" s="407"/>
      <c r="AH257" s="31"/>
      <c r="AI257" s="384" t="n">
        <v>251</v>
      </c>
    </row>
    <row r="258" customFormat="false" ht="12.75" hidden="false" customHeight="false" outlineLevel="0" collapsed="false">
      <c r="A258" s="368" t="n">
        <v>254</v>
      </c>
      <c r="C258" s="384" t="n">
        <v>254</v>
      </c>
      <c r="L258" s="368" t="n">
        <v>255</v>
      </c>
      <c r="P258" s="384" t="n">
        <v>254</v>
      </c>
      <c r="U258" s="368" t="n">
        <v>252</v>
      </c>
      <c r="W258" s="405"/>
      <c r="X258" s="406"/>
      <c r="Y258" s="405"/>
      <c r="Z258" s="406"/>
      <c r="AA258" s="405"/>
      <c r="AB258" s="406"/>
      <c r="AC258" s="405"/>
      <c r="AD258" s="406"/>
      <c r="AE258" s="405"/>
      <c r="AF258" s="406"/>
      <c r="AG258" s="407"/>
      <c r="AH258" s="31"/>
      <c r="AI258" s="384" t="n">
        <v>252</v>
      </c>
    </row>
    <row r="259" customFormat="false" ht="12.75" hidden="false" customHeight="false" outlineLevel="0" collapsed="false">
      <c r="A259" s="368" t="n">
        <v>255</v>
      </c>
      <c r="C259" s="384" t="n">
        <v>255</v>
      </c>
      <c r="L259" s="368" t="n">
        <v>256</v>
      </c>
      <c r="P259" s="384" t="n">
        <v>255</v>
      </c>
      <c r="U259" s="368" t="n">
        <v>253</v>
      </c>
      <c r="W259" s="405"/>
      <c r="X259" s="406"/>
      <c r="Y259" s="405"/>
      <c r="Z259" s="406"/>
      <c r="AA259" s="405"/>
      <c r="AB259" s="406"/>
      <c r="AC259" s="405"/>
      <c r="AD259" s="406"/>
      <c r="AE259" s="405"/>
      <c r="AF259" s="406"/>
      <c r="AG259" s="407"/>
      <c r="AH259" s="31"/>
      <c r="AI259" s="384" t="n">
        <v>253</v>
      </c>
    </row>
    <row r="260" customFormat="false" ht="12.75" hidden="false" customHeight="false" outlineLevel="0" collapsed="false">
      <c r="A260" s="368" t="n">
        <v>256</v>
      </c>
      <c r="C260" s="384" t="n">
        <v>256</v>
      </c>
      <c r="L260" s="368" t="n">
        <v>257</v>
      </c>
      <c r="P260" s="384" t="n">
        <v>256</v>
      </c>
      <c r="U260" s="368" t="n">
        <v>254</v>
      </c>
      <c r="W260" s="405"/>
      <c r="X260" s="406"/>
      <c r="Y260" s="405"/>
      <c r="Z260" s="406"/>
      <c r="AA260" s="405"/>
      <c r="AB260" s="406"/>
      <c r="AC260" s="405"/>
      <c r="AD260" s="406"/>
      <c r="AE260" s="405"/>
      <c r="AF260" s="406"/>
      <c r="AG260" s="407"/>
      <c r="AH260" s="31"/>
      <c r="AI260" s="384" t="n">
        <v>254</v>
      </c>
    </row>
    <row r="261" customFormat="false" ht="12.75" hidden="false" customHeight="false" outlineLevel="0" collapsed="false">
      <c r="A261" s="368" t="n">
        <v>257</v>
      </c>
      <c r="C261" s="384" t="n">
        <v>257</v>
      </c>
      <c r="L261" s="368" t="n">
        <v>258</v>
      </c>
      <c r="P261" s="384" t="n">
        <v>257</v>
      </c>
      <c r="U261" s="368" t="n">
        <v>255</v>
      </c>
      <c r="W261" s="405"/>
      <c r="X261" s="406"/>
      <c r="Y261" s="405"/>
      <c r="Z261" s="406"/>
      <c r="AA261" s="405"/>
      <c r="AB261" s="406"/>
      <c r="AC261" s="405"/>
      <c r="AD261" s="406"/>
      <c r="AE261" s="405"/>
      <c r="AF261" s="406"/>
      <c r="AG261" s="407"/>
      <c r="AH261" s="31"/>
      <c r="AI261" s="384" t="n">
        <v>255</v>
      </c>
    </row>
    <row r="262" customFormat="false" ht="12.75" hidden="false" customHeight="false" outlineLevel="0" collapsed="false">
      <c r="A262" s="368" t="n">
        <v>258</v>
      </c>
      <c r="C262" s="384" t="n">
        <v>258</v>
      </c>
      <c r="L262" s="368" t="n">
        <v>259</v>
      </c>
      <c r="P262" s="384" t="n">
        <v>258</v>
      </c>
      <c r="U262" s="368" t="n">
        <v>256</v>
      </c>
      <c r="W262" s="405"/>
      <c r="X262" s="406"/>
      <c r="Y262" s="405"/>
      <c r="Z262" s="406"/>
      <c r="AA262" s="405"/>
      <c r="AB262" s="406"/>
      <c r="AC262" s="405"/>
      <c r="AD262" s="406"/>
      <c r="AE262" s="405"/>
      <c r="AF262" s="406"/>
      <c r="AG262" s="407"/>
      <c r="AH262" s="31"/>
      <c r="AI262" s="384" t="n">
        <v>256</v>
      </c>
    </row>
    <row r="263" customFormat="false" ht="12.75" hidden="false" customHeight="false" outlineLevel="0" collapsed="false">
      <c r="A263" s="368" t="n">
        <v>259</v>
      </c>
      <c r="C263" s="384" t="n">
        <v>259</v>
      </c>
      <c r="L263" s="368" t="n">
        <v>260</v>
      </c>
      <c r="P263" s="384" t="n">
        <v>259</v>
      </c>
      <c r="U263" s="368" t="n">
        <v>257</v>
      </c>
      <c r="W263" s="405"/>
      <c r="X263" s="406"/>
      <c r="Y263" s="405"/>
      <c r="Z263" s="406"/>
      <c r="AA263" s="405"/>
      <c r="AB263" s="406"/>
      <c r="AC263" s="405"/>
      <c r="AD263" s="406"/>
      <c r="AE263" s="405"/>
      <c r="AF263" s="406"/>
      <c r="AG263" s="407"/>
      <c r="AH263" s="31"/>
      <c r="AI263" s="384" t="n">
        <v>257</v>
      </c>
    </row>
    <row r="264" customFormat="false" ht="12.75" hidden="false" customHeight="false" outlineLevel="0" collapsed="false">
      <c r="A264" s="368" t="n">
        <v>260</v>
      </c>
      <c r="C264" s="384" t="n">
        <v>260</v>
      </c>
      <c r="L264" s="368" t="n">
        <v>261</v>
      </c>
      <c r="P264" s="384" t="n">
        <v>260</v>
      </c>
      <c r="U264" s="368" t="n">
        <v>258</v>
      </c>
      <c r="W264" s="405"/>
      <c r="X264" s="406"/>
      <c r="Y264" s="405"/>
      <c r="Z264" s="406"/>
      <c r="AA264" s="405"/>
      <c r="AB264" s="406"/>
      <c r="AC264" s="405"/>
      <c r="AD264" s="406"/>
      <c r="AE264" s="405"/>
      <c r="AF264" s="406"/>
      <c r="AG264" s="407"/>
      <c r="AH264" s="31"/>
      <c r="AI264" s="384" t="n">
        <v>258</v>
      </c>
    </row>
    <row r="265" customFormat="false" ht="12.75" hidden="false" customHeight="false" outlineLevel="0" collapsed="false">
      <c r="A265" s="368" t="n">
        <v>261</v>
      </c>
      <c r="C265" s="384" t="n">
        <v>261</v>
      </c>
      <c r="L265" s="368" t="n">
        <v>262</v>
      </c>
      <c r="P265" s="384" t="n">
        <v>261</v>
      </c>
      <c r="U265" s="368" t="n">
        <v>259</v>
      </c>
      <c r="W265" s="405"/>
      <c r="X265" s="406"/>
      <c r="Y265" s="405"/>
      <c r="Z265" s="406"/>
      <c r="AA265" s="405"/>
      <c r="AB265" s="406"/>
      <c r="AC265" s="405"/>
      <c r="AD265" s="406"/>
      <c r="AE265" s="405"/>
      <c r="AF265" s="406"/>
      <c r="AG265" s="407"/>
      <c r="AH265" s="31"/>
      <c r="AI265" s="384" t="n">
        <v>259</v>
      </c>
    </row>
    <row r="266" customFormat="false" ht="12.75" hidden="false" customHeight="false" outlineLevel="0" collapsed="false">
      <c r="A266" s="368" t="n">
        <v>262</v>
      </c>
      <c r="C266" s="384" t="n">
        <v>262</v>
      </c>
      <c r="L266" s="368" t="n">
        <v>263</v>
      </c>
      <c r="P266" s="384" t="n">
        <v>262</v>
      </c>
      <c r="U266" s="368" t="n">
        <v>260</v>
      </c>
      <c r="W266" s="405"/>
      <c r="X266" s="406"/>
      <c r="Y266" s="405"/>
      <c r="Z266" s="406"/>
      <c r="AA266" s="405"/>
      <c r="AB266" s="406"/>
      <c r="AC266" s="405"/>
      <c r="AD266" s="406"/>
      <c r="AE266" s="405"/>
      <c r="AF266" s="406"/>
      <c r="AG266" s="407"/>
      <c r="AH266" s="31"/>
      <c r="AI266" s="384" t="n">
        <v>260</v>
      </c>
    </row>
    <row r="267" customFormat="false" ht="12.75" hidden="false" customHeight="false" outlineLevel="0" collapsed="false">
      <c r="A267" s="368" t="n">
        <v>263</v>
      </c>
      <c r="C267" s="384" t="n">
        <v>263</v>
      </c>
      <c r="L267" s="368" t="n">
        <v>264</v>
      </c>
      <c r="P267" s="384" t="n">
        <v>263</v>
      </c>
      <c r="U267" s="368" t="n">
        <v>261</v>
      </c>
      <c r="W267" s="405"/>
      <c r="X267" s="406"/>
      <c r="Y267" s="405"/>
      <c r="Z267" s="406"/>
      <c r="AA267" s="405"/>
      <c r="AB267" s="406"/>
      <c r="AC267" s="405"/>
      <c r="AD267" s="406"/>
      <c r="AE267" s="405"/>
      <c r="AF267" s="406"/>
      <c r="AG267" s="407"/>
      <c r="AH267" s="31"/>
      <c r="AI267" s="384" t="n">
        <v>261</v>
      </c>
    </row>
    <row r="268" customFormat="false" ht="12.75" hidden="false" customHeight="false" outlineLevel="0" collapsed="false">
      <c r="A268" s="368" t="n">
        <v>264</v>
      </c>
      <c r="C268" s="384" t="n">
        <v>264</v>
      </c>
      <c r="L268" s="368" t="n">
        <v>265</v>
      </c>
      <c r="P268" s="384" t="n">
        <v>264</v>
      </c>
      <c r="U268" s="368" t="n">
        <v>262</v>
      </c>
      <c r="W268" s="405"/>
      <c r="X268" s="406"/>
      <c r="Y268" s="405"/>
      <c r="Z268" s="406"/>
      <c r="AA268" s="405"/>
      <c r="AB268" s="406"/>
      <c r="AC268" s="405"/>
      <c r="AD268" s="406"/>
      <c r="AE268" s="405"/>
      <c r="AF268" s="406"/>
      <c r="AG268" s="407"/>
      <c r="AH268" s="31"/>
      <c r="AI268" s="384" t="n">
        <v>262</v>
      </c>
    </row>
    <row r="269" customFormat="false" ht="12.75" hidden="false" customHeight="false" outlineLevel="0" collapsed="false">
      <c r="A269" s="368" t="n">
        <v>265</v>
      </c>
      <c r="C269" s="384" t="n">
        <v>265</v>
      </c>
      <c r="L269" s="368" t="n">
        <v>266</v>
      </c>
      <c r="P269" s="384" t="n">
        <v>265</v>
      </c>
      <c r="U269" s="368" t="n">
        <v>263</v>
      </c>
      <c r="W269" s="405"/>
      <c r="X269" s="406"/>
      <c r="Y269" s="405"/>
      <c r="Z269" s="406"/>
      <c r="AA269" s="405"/>
      <c r="AB269" s="406"/>
      <c r="AC269" s="405"/>
      <c r="AD269" s="406"/>
      <c r="AE269" s="405"/>
      <c r="AF269" s="406"/>
      <c r="AG269" s="407"/>
      <c r="AH269" s="31"/>
      <c r="AI269" s="384" t="n">
        <v>263</v>
      </c>
    </row>
    <row r="270" customFormat="false" ht="12.75" hidden="false" customHeight="false" outlineLevel="0" collapsed="false">
      <c r="A270" s="368" t="n">
        <v>266</v>
      </c>
      <c r="C270" s="384" t="n">
        <v>266</v>
      </c>
      <c r="L270" s="368" t="n">
        <v>267</v>
      </c>
      <c r="P270" s="384" t="n">
        <v>266</v>
      </c>
      <c r="U270" s="368" t="n">
        <v>264</v>
      </c>
      <c r="W270" s="405"/>
      <c r="X270" s="406"/>
      <c r="Y270" s="405"/>
      <c r="Z270" s="406"/>
      <c r="AA270" s="405"/>
      <c r="AB270" s="406"/>
      <c r="AC270" s="405"/>
      <c r="AD270" s="406"/>
      <c r="AE270" s="405"/>
      <c r="AF270" s="406"/>
      <c r="AG270" s="407"/>
      <c r="AH270" s="31"/>
      <c r="AI270" s="384" t="n">
        <v>264</v>
      </c>
    </row>
    <row r="271" customFormat="false" ht="12.75" hidden="false" customHeight="false" outlineLevel="0" collapsed="false">
      <c r="A271" s="368" t="n">
        <v>267</v>
      </c>
      <c r="C271" s="384" t="n">
        <v>267</v>
      </c>
      <c r="L271" s="368" t="n">
        <v>268</v>
      </c>
      <c r="P271" s="384" t="n">
        <v>267</v>
      </c>
      <c r="U271" s="368" t="n">
        <v>265</v>
      </c>
      <c r="W271" s="405"/>
      <c r="X271" s="406"/>
      <c r="Y271" s="405"/>
      <c r="Z271" s="406"/>
      <c r="AA271" s="405"/>
      <c r="AB271" s="406"/>
      <c r="AC271" s="405"/>
      <c r="AD271" s="406"/>
      <c r="AE271" s="405"/>
      <c r="AF271" s="406"/>
      <c r="AG271" s="407"/>
      <c r="AH271" s="31"/>
      <c r="AI271" s="384" t="n">
        <v>265</v>
      </c>
    </row>
    <row r="272" customFormat="false" ht="12.75" hidden="false" customHeight="false" outlineLevel="0" collapsed="false">
      <c r="A272" s="368" t="n">
        <v>268</v>
      </c>
      <c r="C272" s="384" t="n">
        <v>268</v>
      </c>
      <c r="L272" s="368" t="n">
        <v>269</v>
      </c>
      <c r="P272" s="384" t="n">
        <v>268</v>
      </c>
      <c r="U272" s="368" t="n">
        <v>266</v>
      </c>
      <c r="W272" s="405"/>
      <c r="X272" s="406"/>
      <c r="Y272" s="405"/>
      <c r="Z272" s="406"/>
      <c r="AA272" s="405"/>
      <c r="AB272" s="406"/>
      <c r="AC272" s="405"/>
      <c r="AD272" s="406"/>
      <c r="AE272" s="405"/>
      <c r="AF272" s="406"/>
      <c r="AG272" s="407"/>
      <c r="AH272" s="31"/>
      <c r="AI272" s="384" t="n">
        <v>266</v>
      </c>
    </row>
    <row r="273" customFormat="false" ht="12.75" hidden="false" customHeight="false" outlineLevel="0" collapsed="false">
      <c r="A273" s="368" t="n">
        <v>269</v>
      </c>
      <c r="C273" s="384" t="n">
        <v>269</v>
      </c>
      <c r="L273" s="368" t="n">
        <v>270</v>
      </c>
      <c r="P273" s="384" t="n">
        <v>269</v>
      </c>
      <c r="U273" s="368" t="n">
        <v>267</v>
      </c>
      <c r="W273" s="405"/>
      <c r="X273" s="406"/>
      <c r="Y273" s="405"/>
      <c r="Z273" s="406"/>
      <c r="AA273" s="405"/>
      <c r="AB273" s="406"/>
      <c r="AC273" s="405"/>
      <c r="AD273" s="406"/>
      <c r="AE273" s="405"/>
      <c r="AF273" s="406"/>
      <c r="AG273" s="407"/>
      <c r="AH273" s="31"/>
      <c r="AI273" s="384" t="n">
        <v>267</v>
      </c>
    </row>
    <row r="274" customFormat="false" ht="12.75" hidden="false" customHeight="false" outlineLevel="0" collapsed="false">
      <c r="A274" s="368" t="n">
        <v>270</v>
      </c>
      <c r="C274" s="384" t="n">
        <v>270</v>
      </c>
      <c r="L274" s="368" t="n">
        <v>271</v>
      </c>
      <c r="P274" s="384" t="n">
        <v>270</v>
      </c>
      <c r="U274" s="368" t="n">
        <v>268</v>
      </c>
      <c r="W274" s="405"/>
      <c r="X274" s="406"/>
      <c r="Y274" s="405"/>
      <c r="Z274" s="406"/>
      <c r="AA274" s="405"/>
      <c r="AB274" s="406"/>
      <c r="AC274" s="405"/>
      <c r="AD274" s="406"/>
      <c r="AE274" s="405"/>
      <c r="AF274" s="406"/>
      <c r="AG274" s="407"/>
      <c r="AH274" s="31"/>
      <c r="AI274" s="384" t="n">
        <v>268</v>
      </c>
    </row>
    <row r="275" customFormat="false" ht="12.75" hidden="false" customHeight="false" outlineLevel="0" collapsed="false">
      <c r="A275" s="368" t="n">
        <v>271</v>
      </c>
      <c r="C275" s="384" t="n">
        <v>271</v>
      </c>
      <c r="L275" s="368" t="n">
        <v>272</v>
      </c>
      <c r="P275" s="384" t="n">
        <v>271</v>
      </c>
      <c r="U275" s="368" t="n">
        <v>269</v>
      </c>
      <c r="W275" s="405"/>
      <c r="X275" s="406"/>
      <c r="Y275" s="405"/>
      <c r="Z275" s="406"/>
      <c r="AA275" s="405"/>
      <c r="AB275" s="406"/>
      <c r="AC275" s="405"/>
      <c r="AD275" s="406"/>
      <c r="AE275" s="405"/>
      <c r="AF275" s="406"/>
      <c r="AG275" s="407"/>
      <c r="AH275" s="31"/>
      <c r="AI275" s="384" t="n">
        <v>269</v>
      </c>
    </row>
    <row r="276" customFormat="false" ht="12.75" hidden="false" customHeight="false" outlineLevel="0" collapsed="false">
      <c r="A276" s="368" t="n">
        <v>272</v>
      </c>
      <c r="C276" s="384" t="n">
        <v>272</v>
      </c>
      <c r="L276" s="368" t="n">
        <v>273</v>
      </c>
      <c r="P276" s="384" t="n">
        <v>272</v>
      </c>
      <c r="U276" s="368" t="n">
        <v>270</v>
      </c>
      <c r="W276" s="405"/>
      <c r="X276" s="406"/>
      <c r="Y276" s="405"/>
      <c r="Z276" s="406"/>
      <c r="AA276" s="405"/>
      <c r="AB276" s="406"/>
      <c r="AC276" s="405"/>
      <c r="AD276" s="406"/>
      <c r="AE276" s="405"/>
      <c r="AF276" s="406"/>
      <c r="AG276" s="407"/>
      <c r="AH276" s="31"/>
      <c r="AI276" s="384" t="n">
        <v>270</v>
      </c>
    </row>
    <row r="277" customFormat="false" ht="12.75" hidden="false" customHeight="false" outlineLevel="0" collapsed="false">
      <c r="A277" s="368" t="n">
        <v>273</v>
      </c>
      <c r="C277" s="384" t="n">
        <v>273</v>
      </c>
      <c r="L277" s="368" t="n">
        <v>274</v>
      </c>
      <c r="P277" s="384" t="n">
        <v>273</v>
      </c>
      <c r="U277" s="368" t="n">
        <v>271</v>
      </c>
      <c r="W277" s="405"/>
      <c r="X277" s="406"/>
      <c r="Y277" s="405"/>
      <c r="Z277" s="406"/>
      <c r="AA277" s="405"/>
      <c r="AB277" s="406"/>
      <c r="AC277" s="405"/>
      <c r="AD277" s="406"/>
      <c r="AE277" s="405"/>
      <c r="AF277" s="406"/>
      <c r="AG277" s="407"/>
      <c r="AH277" s="31"/>
      <c r="AI277" s="384" t="n">
        <v>271</v>
      </c>
    </row>
    <row r="278" customFormat="false" ht="12.75" hidden="false" customHeight="false" outlineLevel="0" collapsed="false">
      <c r="A278" s="368" t="n">
        <v>274</v>
      </c>
      <c r="C278" s="384" t="n">
        <v>274</v>
      </c>
      <c r="L278" s="368" t="n">
        <v>275</v>
      </c>
      <c r="P278" s="384" t="n">
        <v>274</v>
      </c>
      <c r="U278" s="368" t="n">
        <v>272</v>
      </c>
      <c r="W278" s="405"/>
      <c r="X278" s="406"/>
      <c r="Y278" s="405"/>
      <c r="Z278" s="406"/>
      <c r="AA278" s="405"/>
      <c r="AB278" s="406"/>
      <c r="AC278" s="405"/>
      <c r="AD278" s="406"/>
      <c r="AE278" s="405"/>
      <c r="AF278" s="406"/>
      <c r="AG278" s="407"/>
      <c r="AH278" s="31"/>
      <c r="AI278" s="384" t="n">
        <v>272</v>
      </c>
    </row>
    <row r="279" customFormat="false" ht="12.75" hidden="false" customHeight="false" outlineLevel="0" collapsed="false">
      <c r="A279" s="368" t="n">
        <v>275</v>
      </c>
      <c r="C279" s="384" t="n">
        <v>275</v>
      </c>
      <c r="L279" s="368" t="n">
        <v>276</v>
      </c>
      <c r="P279" s="384" t="n">
        <v>275</v>
      </c>
      <c r="U279" s="368" t="n">
        <v>273</v>
      </c>
      <c r="W279" s="405"/>
      <c r="X279" s="406"/>
      <c r="Y279" s="405"/>
      <c r="Z279" s="406"/>
      <c r="AA279" s="405"/>
      <c r="AB279" s="406"/>
      <c r="AC279" s="405"/>
      <c r="AD279" s="406"/>
      <c r="AE279" s="405"/>
      <c r="AF279" s="406"/>
      <c r="AG279" s="407"/>
      <c r="AH279" s="31"/>
      <c r="AI279" s="384" t="n">
        <v>273</v>
      </c>
    </row>
    <row r="280" customFormat="false" ht="12.75" hidden="false" customHeight="false" outlineLevel="0" collapsed="false">
      <c r="A280" s="368" t="n">
        <v>276</v>
      </c>
      <c r="C280" s="384" t="n">
        <v>276</v>
      </c>
      <c r="L280" s="368" t="n">
        <v>277</v>
      </c>
      <c r="P280" s="384" t="n">
        <v>276</v>
      </c>
      <c r="U280" s="368" t="n">
        <v>274</v>
      </c>
      <c r="W280" s="405"/>
      <c r="X280" s="406"/>
      <c r="Y280" s="405"/>
      <c r="Z280" s="406"/>
      <c r="AA280" s="405"/>
      <c r="AB280" s="406"/>
      <c r="AC280" s="405"/>
      <c r="AD280" s="406"/>
      <c r="AE280" s="405"/>
      <c r="AF280" s="406"/>
      <c r="AG280" s="407"/>
      <c r="AH280" s="31"/>
      <c r="AI280" s="384" t="n">
        <v>274</v>
      </c>
    </row>
    <row r="281" customFormat="false" ht="12.75" hidden="false" customHeight="false" outlineLevel="0" collapsed="false">
      <c r="A281" s="368" t="n">
        <v>277</v>
      </c>
      <c r="C281" s="384" t="n">
        <v>277</v>
      </c>
      <c r="L281" s="368" t="n">
        <v>278</v>
      </c>
      <c r="P281" s="384" t="n">
        <v>277</v>
      </c>
      <c r="U281" s="368" t="n">
        <v>275</v>
      </c>
      <c r="W281" s="405"/>
      <c r="X281" s="406"/>
      <c r="Y281" s="405"/>
      <c r="Z281" s="406"/>
      <c r="AA281" s="405"/>
      <c r="AB281" s="406"/>
      <c r="AC281" s="405"/>
      <c r="AD281" s="406"/>
      <c r="AE281" s="405"/>
      <c r="AF281" s="406"/>
      <c r="AG281" s="407"/>
      <c r="AH281" s="31"/>
      <c r="AI281" s="384" t="n">
        <v>275</v>
      </c>
    </row>
    <row r="282" customFormat="false" ht="12.75" hidden="false" customHeight="false" outlineLevel="0" collapsed="false">
      <c r="A282" s="368" t="n">
        <v>278</v>
      </c>
      <c r="C282" s="384" t="n">
        <v>278</v>
      </c>
      <c r="L282" s="368" t="n">
        <v>279</v>
      </c>
      <c r="P282" s="384" t="n">
        <v>278</v>
      </c>
      <c r="U282" s="368" t="n">
        <v>276</v>
      </c>
      <c r="W282" s="405"/>
      <c r="X282" s="406"/>
      <c r="Y282" s="405"/>
      <c r="Z282" s="406"/>
      <c r="AA282" s="405"/>
      <c r="AB282" s="406"/>
      <c r="AC282" s="405"/>
      <c r="AD282" s="406"/>
      <c r="AE282" s="405"/>
      <c r="AF282" s="406"/>
      <c r="AG282" s="407"/>
      <c r="AH282" s="31"/>
      <c r="AI282" s="384" t="n">
        <v>276</v>
      </c>
    </row>
    <row r="283" customFormat="false" ht="12.75" hidden="false" customHeight="false" outlineLevel="0" collapsed="false">
      <c r="A283" s="368" t="n">
        <v>279</v>
      </c>
      <c r="C283" s="384" t="n">
        <v>279</v>
      </c>
      <c r="L283" s="368" t="n">
        <v>280</v>
      </c>
      <c r="P283" s="384" t="n">
        <v>279</v>
      </c>
      <c r="U283" s="368" t="n">
        <v>277</v>
      </c>
      <c r="W283" s="405"/>
      <c r="X283" s="406"/>
      <c r="Y283" s="405"/>
      <c r="Z283" s="406"/>
      <c r="AA283" s="405"/>
      <c r="AB283" s="406"/>
      <c r="AC283" s="405"/>
      <c r="AD283" s="406"/>
      <c r="AE283" s="405"/>
      <c r="AF283" s="406"/>
      <c r="AG283" s="407"/>
      <c r="AH283" s="31"/>
      <c r="AI283" s="384" t="n">
        <v>277</v>
      </c>
    </row>
    <row r="284" customFormat="false" ht="12.75" hidden="false" customHeight="false" outlineLevel="0" collapsed="false">
      <c r="A284" s="368" t="n">
        <v>280</v>
      </c>
      <c r="C284" s="384" t="n">
        <v>280</v>
      </c>
      <c r="L284" s="368" t="n">
        <v>281</v>
      </c>
      <c r="P284" s="384" t="n">
        <v>280</v>
      </c>
      <c r="U284" s="368" t="n">
        <v>278</v>
      </c>
      <c r="W284" s="405"/>
      <c r="X284" s="406"/>
      <c r="Y284" s="405"/>
      <c r="Z284" s="406"/>
      <c r="AA284" s="405"/>
      <c r="AB284" s="406"/>
      <c r="AC284" s="405"/>
      <c r="AD284" s="406"/>
      <c r="AE284" s="405"/>
      <c r="AF284" s="406"/>
      <c r="AG284" s="407"/>
      <c r="AH284" s="31"/>
      <c r="AI284" s="384" t="n">
        <v>278</v>
      </c>
    </row>
    <row r="285" customFormat="false" ht="12.75" hidden="false" customHeight="false" outlineLevel="0" collapsed="false">
      <c r="A285" s="368" t="n">
        <v>281</v>
      </c>
      <c r="C285" s="384" t="n">
        <v>281</v>
      </c>
      <c r="L285" s="368" t="n">
        <v>282</v>
      </c>
      <c r="P285" s="384" t="n">
        <v>281</v>
      </c>
      <c r="U285" s="368" t="n">
        <v>279</v>
      </c>
      <c r="W285" s="405"/>
      <c r="X285" s="406"/>
      <c r="Y285" s="405"/>
      <c r="Z285" s="406"/>
      <c r="AA285" s="405"/>
      <c r="AB285" s="406"/>
      <c r="AC285" s="405"/>
      <c r="AD285" s="406"/>
      <c r="AE285" s="405"/>
      <c r="AF285" s="406"/>
      <c r="AG285" s="407"/>
      <c r="AH285" s="31"/>
      <c r="AI285" s="384" t="n">
        <v>279</v>
      </c>
    </row>
    <row r="286" customFormat="false" ht="12.75" hidden="false" customHeight="false" outlineLevel="0" collapsed="false">
      <c r="A286" s="368" t="n">
        <v>282</v>
      </c>
      <c r="C286" s="384" t="n">
        <v>282</v>
      </c>
      <c r="L286" s="368" t="n">
        <v>283</v>
      </c>
      <c r="P286" s="384" t="n">
        <v>282</v>
      </c>
      <c r="U286" s="368" t="n">
        <v>280</v>
      </c>
      <c r="W286" s="405"/>
      <c r="X286" s="406"/>
      <c r="Y286" s="405"/>
      <c r="Z286" s="406"/>
      <c r="AA286" s="405"/>
      <c r="AB286" s="406"/>
      <c r="AC286" s="405"/>
      <c r="AD286" s="406"/>
      <c r="AE286" s="405"/>
      <c r="AF286" s="406"/>
      <c r="AG286" s="407"/>
      <c r="AH286" s="31"/>
      <c r="AI286" s="384" t="n">
        <v>280</v>
      </c>
    </row>
    <row r="287" customFormat="false" ht="12.75" hidden="false" customHeight="false" outlineLevel="0" collapsed="false">
      <c r="A287" s="368" t="n">
        <v>283</v>
      </c>
      <c r="C287" s="384" t="n">
        <v>283</v>
      </c>
      <c r="L287" s="368" t="n">
        <v>284</v>
      </c>
      <c r="P287" s="384" t="n">
        <v>283</v>
      </c>
      <c r="U287" s="368" t="n">
        <v>281</v>
      </c>
      <c r="W287" s="405"/>
      <c r="X287" s="406"/>
      <c r="Y287" s="405"/>
      <c r="Z287" s="406"/>
      <c r="AA287" s="405"/>
      <c r="AB287" s="406"/>
      <c r="AC287" s="405"/>
      <c r="AD287" s="406"/>
      <c r="AE287" s="405"/>
      <c r="AF287" s="406"/>
      <c r="AG287" s="407"/>
      <c r="AH287" s="31"/>
      <c r="AI287" s="384" t="n">
        <v>281</v>
      </c>
    </row>
    <row r="288" customFormat="false" ht="12.75" hidden="false" customHeight="false" outlineLevel="0" collapsed="false">
      <c r="A288" s="368" t="n">
        <v>284</v>
      </c>
      <c r="C288" s="384" t="n">
        <v>284</v>
      </c>
      <c r="L288" s="368" t="n">
        <v>285</v>
      </c>
      <c r="P288" s="384" t="n">
        <v>284</v>
      </c>
      <c r="U288" s="368" t="n">
        <v>282</v>
      </c>
      <c r="W288" s="405"/>
      <c r="X288" s="406"/>
      <c r="Y288" s="405"/>
      <c r="Z288" s="406"/>
      <c r="AA288" s="405"/>
      <c r="AB288" s="406"/>
      <c r="AC288" s="405"/>
      <c r="AD288" s="406"/>
      <c r="AE288" s="405"/>
      <c r="AF288" s="406"/>
      <c r="AG288" s="407"/>
      <c r="AH288" s="31"/>
      <c r="AI288" s="384" t="n">
        <v>282</v>
      </c>
    </row>
    <row r="289" customFormat="false" ht="12.75" hidden="false" customHeight="false" outlineLevel="0" collapsed="false">
      <c r="A289" s="368" t="n">
        <v>285</v>
      </c>
      <c r="C289" s="384" t="n">
        <v>285</v>
      </c>
      <c r="L289" s="368" t="n">
        <v>286</v>
      </c>
      <c r="P289" s="384" t="n">
        <v>285</v>
      </c>
      <c r="U289" s="368" t="n">
        <v>283</v>
      </c>
      <c r="W289" s="405"/>
      <c r="X289" s="406"/>
      <c r="Y289" s="405"/>
      <c r="Z289" s="406"/>
      <c r="AA289" s="405"/>
      <c r="AB289" s="406"/>
      <c r="AC289" s="405"/>
      <c r="AD289" s="406"/>
      <c r="AE289" s="405"/>
      <c r="AF289" s="406"/>
      <c r="AG289" s="407"/>
      <c r="AH289" s="31"/>
      <c r="AI289" s="384" t="n">
        <v>283</v>
      </c>
    </row>
    <row r="290" customFormat="false" ht="12.75" hidden="false" customHeight="false" outlineLevel="0" collapsed="false">
      <c r="A290" s="368" t="n">
        <v>286</v>
      </c>
      <c r="C290" s="384" t="n">
        <v>286</v>
      </c>
      <c r="L290" s="368" t="n">
        <v>287</v>
      </c>
      <c r="P290" s="384" t="n">
        <v>286</v>
      </c>
      <c r="U290" s="368" t="n">
        <v>284</v>
      </c>
      <c r="W290" s="405"/>
      <c r="X290" s="406"/>
      <c r="Y290" s="405"/>
      <c r="Z290" s="406"/>
      <c r="AA290" s="405"/>
      <c r="AB290" s="406"/>
      <c r="AC290" s="405"/>
      <c r="AD290" s="406"/>
      <c r="AE290" s="405"/>
      <c r="AF290" s="406"/>
      <c r="AG290" s="407"/>
      <c r="AH290" s="31"/>
      <c r="AI290" s="384" t="n">
        <v>284</v>
      </c>
    </row>
    <row r="291" customFormat="false" ht="12.75" hidden="false" customHeight="false" outlineLevel="0" collapsed="false">
      <c r="A291" s="368" t="n">
        <v>287</v>
      </c>
      <c r="C291" s="384" t="n">
        <v>287</v>
      </c>
      <c r="L291" s="368" t="n">
        <v>288</v>
      </c>
      <c r="P291" s="384" t="n">
        <v>287</v>
      </c>
      <c r="U291" s="368" t="n">
        <v>285</v>
      </c>
      <c r="W291" s="405"/>
      <c r="X291" s="406"/>
      <c r="Y291" s="405"/>
      <c r="Z291" s="406"/>
      <c r="AA291" s="405"/>
      <c r="AB291" s="406"/>
      <c r="AC291" s="405"/>
      <c r="AD291" s="406"/>
      <c r="AE291" s="405"/>
      <c r="AF291" s="406"/>
      <c r="AG291" s="407"/>
      <c r="AH291" s="31"/>
      <c r="AI291" s="384" t="n">
        <v>285</v>
      </c>
    </row>
    <row r="292" customFormat="false" ht="12.75" hidden="false" customHeight="false" outlineLevel="0" collapsed="false">
      <c r="A292" s="368" t="n">
        <v>288</v>
      </c>
      <c r="C292" s="384" t="n">
        <v>288</v>
      </c>
      <c r="L292" s="368" t="n">
        <v>289</v>
      </c>
      <c r="P292" s="384" t="n">
        <v>288</v>
      </c>
      <c r="U292" s="368" t="n">
        <v>286</v>
      </c>
      <c r="W292" s="405"/>
      <c r="X292" s="406"/>
      <c r="Y292" s="405"/>
      <c r="Z292" s="406"/>
      <c r="AA292" s="405"/>
      <c r="AB292" s="406"/>
      <c r="AC292" s="405"/>
      <c r="AD292" s="406"/>
      <c r="AE292" s="405"/>
      <c r="AF292" s="406"/>
      <c r="AG292" s="407"/>
      <c r="AH292" s="31"/>
      <c r="AI292" s="384" t="n">
        <v>286</v>
      </c>
    </row>
    <row r="293" customFormat="false" ht="12.75" hidden="false" customHeight="false" outlineLevel="0" collapsed="false">
      <c r="A293" s="368" t="n">
        <v>289</v>
      </c>
      <c r="C293" s="384" t="n">
        <v>289</v>
      </c>
      <c r="L293" s="368" t="n">
        <v>290</v>
      </c>
      <c r="P293" s="384" t="n">
        <v>289</v>
      </c>
      <c r="U293" s="368" t="n">
        <v>287</v>
      </c>
      <c r="W293" s="405"/>
      <c r="X293" s="406"/>
      <c r="Y293" s="405"/>
      <c r="Z293" s="406"/>
      <c r="AA293" s="405"/>
      <c r="AB293" s="406"/>
      <c r="AC293" s="405"/>
      <c r="AD293" s="406"/>
      <c r="AE293" s="405"/>
      <c r="AF293" s="406"/>
      <c r="AG293" s="407"/>
      <c r="AH293" s="31"/>
      <c r="AI293" s="384" t="n">
        <v>287</v>
      </c>
    </row>
    <row r="294" customFormat="false" ht="12.75" hidden="false" customHeight="false" outlineLevel="0" collapsed="false">
      <c r="A294" s="368" t="n">
        <v>290</v>
      </c>
      <c r="C294" s="384" t="n">
        <v>290</v>
      </c>
      <c r="L294" s="368" t="n">
        <v>291</v>
      </c>
      <c r="P294" s="384" t="n">
        <v>290</v>
      </c>
      <c r="U294" s="368" t="n">
        <v>288</v>
      </c>
      <c r="W294" s="405"/>
      <c r="X294" s="406"/>
      <c r="Y294" s="405"/>
      <c r="Z294" s="406"/>
      <c r="AA294" s="405"/>
      <c r="AB294" s="406"/>
      <c r="AC294" s="405"/>
      <c r="AD294" s="406"/>
      <c r="AE294" s="405"/>
      <c r="AF294" s="406"/>
      <c r="AG294" s="407"/>
      <c r="AH294" s="31"/>
      <c r="AI294" s="384" t="n">
        <v>288</v>
      </c>
    </row>
    <row r="295" customFormat="false" ht="12.75" hidden="false" customHeight="false" outlineLevel="0" collapsed="false">
      <c r="A295" s="368" t="n">
        <v>291</v>
      </c>
      <c r="C295" s="384" t="n">
        <v>291</v>
      </c>
      <c r="L295" s="368" t="n">
        <v>292</v>
      </c>
      <c r="P295" s="384" t="n">
        <v>291</v>
      </c>
      <c r="U295" s="368" t="n">
        <v>289</v>
      </c>
      <c r="W295" s="405"/>
      <c r="X295" s="406"/>
      <c r="Y295" s="405"/>
      <c r="Z295" s="406"/>
      <c r="AA295" s="405"/>
      <c r="AB295" s="406"/>
      <c r="AC295" s="405"/>
      <c r="AD295" s="406"/>
      <c r="AE295" s="405"/>
      <c r="AF295" s="406"/>
      <c r="AG295" s="407"/>
      <c r="AH295" s="31"/>
      <c r="AI295" s="384" t="n">
        <v>289</v>
      </c>
    </row>
    <row r="296" customFormat="false" ht="12.75" hidden="false" customHeight="false" outlineLevel="0" collapsed="false">
      <c r="A296" s="368" t="n">
        <v>292</v>
      </c>
      <c r="C296" s="384" t="n">
        <v>292</v>
      </c>
      <c r="L296" s="368" t="n">
        <v>293</v>
      </c>
      <c r="P296" s="384" t="n">
        <v>292</v>
      </c>
      <c r="U296" s="368" t="n">
        <v>290</v>
      </c>
      <c r="W296" s="405"/>
      <c r="X296" s="406"/>
      <c r="Y296" s="405"/>
      <c r="Z296" s="406"/>
      <c r="AA296" s="405"/>
      <c r="AB296" s="406"/>
      <c r="AC296" s="405"/>
      <c r="AD296" s="406"/>
      <c r="AE296" s="405"/>
      <c r="AF296" s="406"/>
      <c r="AG296" s="407"/>
      <c r="AH296" s="31"/>
      <c r="AI296" s="384" t="n">
        <v>290</v>
      </c>
    </row>
    <row r="297" customFormat="false" ht="12.75" hidden="false" customHeight="false" outlineLevel="0" collapsed="false">
      <c r="A297" s="368" t="n">
        <v>293</v>
      </c>
      <c r="C297" s="384" t="n">
        <v>293</v>
      </c>
      <c r="L297" s="368" t="n">
        <v>294</v>
      </c>
      <c r="P297" s="384" t="n">
        <v>293</v>
      </c>
      <c r="U297" s="368" t="n">
        <v>291</v>
      </c>
      <c r="W297" s="405"/>
      <c r="X297" s="406"/>
      <c r="Y297" s="405"/>
      <c r="Z297" s="406"/>
      <c r="AA297" s="405"/>
      <c r="AB297" s="406"/>
      <c r="AC297" s="405"/>
      <c r="AD297" s="406"/>
      <c r="AE297" s="405"/>
      <c r="AF297" s="406"/>
      <c r="AG297" s="407"/>
      <c r="AH297" s="31"/>
      <c r="AI297" s="384" t="n">
        <v>291</v>
      </c>
    </row>
    <row r="298" customFormat="false" ht="12.75" hidden="false" customHeight="false" outlineLevel="0" collapsed="false">
      <c r="A298" s="368" t="n">
        <v>294</v>
      </c>
      <c r="C298" s="384" t="n">
        <v>294</v>
      </c>
      <c r="L298" s="368" t="n">
        <v>295</v>
      </c>
      <c r="P298" s="384" t="n">
        <v>294</v>
      </c>
      <c r="U298" s="368" t="n">
        <v>292</v>
      </c>
      <c r="W298" s="405"/>
      <c r="X298" s="406"/>
      <c r="Y298" s="405"/>
      <c r="Z298" s="406"/>
      <c r="AA298" s="405"/>
      <c r="AB298" s="406"/>
      <c r="AC298" s="405"/>
      <c r="AD298" s="406"/>
      <c r="AE298" s="405"/>
      <c r="AF298" s="406"/>
      <c r="AG298" s="407"/>
      <c r="AH298" s="31"/>
      <c r="AI298" s="384" t="n">
        <v>292</v>
      </c>
    </row>
    <row r="299" customFormat="false" ht="12.75" hidden="false" customHeight="false" outlineLevel="0" collapsed="false">
      <c r="A299" s="368" t="n">
        <v>295</v>
      </c>
      <c r="C299" s="384" t="n">
        <v>295</v>
      </c>
      <c r="L299" s="368" t="n">
        <v>296</v>
      </c>
      <c r="P299" s="384" t="n">
        <v>295</v>
      </c>
      <c r="U299" s="368" t="n">
        <v>293</v>
      </c>
      <c r="W299" s="405"/>
      <c r="X299" s="406"/>
      <c r="Y299" s="405"/>
      <c r="Z299" s="406"/>
      <c r="AA299" s="405"/>
      <c r="AB299" s="406"/>
      <c r="AC299" s="405"/>
      <c r="AD299" s="406"/>
      <c r="AE299" s="405"/>
      <c r="AF299" s="406"/>
      <c r="AG299" s="407"/>
      <c r="AH299" s="31"/>
      <c r="AI299" s="384" t="n">
        <v>293</v>
      </c>
    </row>
    <row r="300" customFormat="false" ht="12.75" hidden="false" customHeight="false" outlineLevel="0" collapsed="false">
      <c r="A300" s="368" t="n">
        <v>296</v>
      </c>
      <c r="C300" s="384" t="n">
        <v>296</v>
      </c>
      <c r="L300" s="368" t="n">
        <v>297</v>
      </c>
      <c r="P300" s="384" t="n">
        <v>296</v>
      </c>
      <c r="U300" s="368" t="n">
        <v>294</v>
      </c>
      <c r="W300" s="405"/>
      <c r="X300" s="406"/>
      <c r="Y300" s="405"/>
      <c r="Z300" s="406"/>
      <c r="AA300" s="405"/>
      <c r="AB300" s="406"/>
      <c r="AC300" s="405"/>
      <c r="AD300" s="406"/>
      <c r="AE300" s="405"/>
      <c r="AF300" s="406"/>
      <c r="AG300" s="407"/>
      <c r="AH300" s="31"/>
      <c r="AI300" s="384" t="n">
        <v>294</v>
      </c>
    </row>
    <row r="301" customFormat="false" ht="12.75" hidden="false" customHeight="false" outlineLevel="0" collapsed="false">
      <c r="A301" s="368" t="n">
        <v>297</v>
      </c>
      <c r="C301" s="384" t="n">
        <v>297</v>
      </c>
      <c r="L301" s="368" t="n">
        <v>298</v>
      </c>
      <c r="P301" s="384" t="n">
        <v>297</v>
      </c>
      <c r="U301" s="368" t="n">
        <v>295</v>
      </c>
      <c r="W301" s="405"/>
      <c r="X301" s="406"/>
      <c r="Y301" s="405"/>
      <c r="Z301" s="406"/>
      <c r="AA301" s="405"/>
      <c r="AB301" s="406"/>
      <c r="AC301" s="405"/>
      <c r="AD301" s="406"/>
      <c r="AE301" s="405"/>
      <c r="AF301" s="406"/>
      <c r="AG301" s="407"/>
      <c r="AH301" s="31"/>
      <c r="AI301" s="384" t="n">
        <v>295</v>
      </c>
    </row>
    <row r="302" customFormat="false" ht="12.75" hidden="false" customHeight="false" outlineLevel="0" collapsed="false">
      <c r="A302" s="368" t="n">
        <v>298</v>
      </c>
      <c r="C302" s="384" t="n">
        <v>298</v>
      </c>
      <c r="L302" s="368" t="n">
        <v>299</v>
      </c>
      <c r="P302" s="384" t="n">
        <v>298</v>
      </c>
      <c r="U302" s="368" t="n">
        <v>296</v>
      </c>
      <c r="W302" s="405"/>
      <c r="X302" s="406"/>
      <c r="Y302" s="405"/>
      <c r="Z302" s="406"/>
      <c r="AA302" s="405"/>
      <c r="AB302" s="406"/>
      <c r="AC302" s="405"/>
      <c r="AD302" s="406"/>
      <c r="AE302" s="405"/>
      <c r="AF302" s="406"/>
      <c r="AG302" s="407"/>
      <c r="AH302" s="31"/>
      <c r="AI302" s="384" t="n">
        <v>296</v>
      </c>
    </row>
    <row r="303" customFormat="false" ht="12.75" hidden="false" customHeight="false" outlineLevel="0" collapsed="false">
      <c r="A303" s="368" t="n">
        <v>299</v>
      </c>
      <c r="C303" s="384" t="n">
        <v>299</v>
      </c>
      <c r="L303" s="368" t="n">
        <v>300</v>
      </c>
      <c r="P303" s="384" t="n">
        <v>299</v>
      </c>
      <c r="U303" s="368" t="n">
        <v>297</v>
      </c>
      <c r="W303" s="405"/>
      <c r="X303" s="406"/>
      <c r="Y303" s="405"/>
      <c r="Z303" s="406"/>
      <c r="AA303" s="405"/>
      <c r="AB303" s="406"/>
      <c r="AC303" s="405"/>
      <c r="AD303" s="406"/>
      <c r="AE303" s="405"/>
      <c r="AF303" s="406"/>
      <c r="AG303" s="407"/>
      <c r="AH303" s="31"/>
      <c r="AI303" s="384" t="n">
        <v>297</v>
      </c>
    </row>
    <row r="304" customFormat="false" ht="12.75" hidden="false" customHeight="false" outlineLevel="0" collapsed="false">
      <c r="A304" s="368" t="n">
        <v>300</v>
      </c>
      <c r="C304" s="384" t="n">
        <v>300</v>
      </c>
      <c r="P304" s="384" t="n">
        <v>300</v>
      </c>
      <c r="U304" s="368" t="n">
        <v>298</v>
      </c>
      <c r="W304" s="405"/>
      <c r="X304" s="406"/>
      <c r="Y304" s="405"/>
      <c r="Z304" s="406"/>
      <c r="AA304" s="405"/>
      <c r="AB304" s="406"/>
      <c r="AC304" s="405"/>
      <c r="AD304" s="406"/>
      <c r="AE304" s="405"/>
      <c r="AF304" s="406"/>
      <c r="AG304" s="407"/>
      <c r="AH304" s="31"/>
      <c r="AI304" s="384" t="n">
        <v>298</v>
      </c>
    </row>
    <row r="305" customFormat="false" ht="12.75" hidden="false" customHeight="false" outlineLevel="0" collapsed="false">
      <c r="U305" s="368" t="n">
        <v>299</v>
      </c>
      <c r="W305" s="405"/>
      <c r="X305" s="406"/>
      <c r="Y305" s="405"/>
      <c r="Z305" s="406"/>
      <c r="AA305" s="405"/>
      <c r="AB305" s="406"/>
      <c r="AC305" s="405"/>
      <c r="AD305" s="406"/>
      <c r="AE305" s="405"/>
      <c r="AF305" s="406"/>
      <c r="AG305" s="407"/>
      <c r="AI305" s="384" t="n">
        <v>299</v>
      </c>
    </row>
    <row r="306" customFormat="false" ht="12.75" hidden="false" customHeight="false" outlineLevel="0" collapsed="false">
      <c r="U306" s="368" t="n">
        <v>300</v>
      </c>
      <c r="W306" s="405"/>
      <c r="X306" s="406"/>
      <c r="Y306" s="405"/>
      <c r="Z306" s="406"/>
      <c r="AA306" s="405"/>
      <c r="AB306" s="406"/>
      <c r="AC306" s="405"/>
      <c r="AD306" s="406"/>
      <c r="AE306" s="405"/>
      <c r="AF306" s="406"/>
      <c r="AG306" s="407"/>
      <c r="AI306" s="384" t="n">
        <v>300</v>
      </c>
    </row>
    <row r="599" customFormat="false" ht="12.75" hidden="false" customHeight="false" outlineLevel="0" collapsed="false">
      <c r="L599" s="368" t="n">
        <v>3</v>
      </c>
      <c r="M599" s="368" t="s">
        <v>329</v>
      </c>
      <c r="N599" s="396" t="n">
        <v>1.059</v>
      </c>
      <c r="O599" s="45" t="s">
        <v>330</v>
      </c>
    </row>
    <row r="600" customFormat="false" ht="12.75" hidden="false" customHeight="false" outlineLevel="0" collapsed="false">
      <c r="L600" s="368" t="n">
        <v>4</v>
      </c>
      <c r="M600" s="368" t="s">
        <v>329</v>
      </c>
      <c r="N600" s="396" t="n">
        <v>1.059</v>
      </c>
      <c r="O600" s="45" t="s">
        <v>330</v>
      </c>
    </row>
    <row r="601" customFormat="false" ht="12.75" hidden="false" customHeight="false" outlineLevel="0" collapsed="false">
      <c r="L601" s="368" t="n">
        <v>7</v>
      </c>
      <c r="M601" s="368" t="s">
        <v>343</v>
      </c>
      <c r="N601" s="396" t="n">
        <v>0.602</v>
      </c>
      <c r="O601" s="45" t="s">
        <v>344</v>
      </c>
    </row>
    <row r="602" customFormat="false" ht="12.75" hidden="false" customHeight="false" outlineLevel="0" collapsed="false">
      <c r="L602" s="368" t="n">
        <v>5</v>
      </c>
      <c r="M602" s="368" t="s">
        <v>335</v>
      </c>
      <c r="N602" s="396" t="n">
        <v>1.248</v>
      </c>
      <c r="O602" s="45" t="s">
        <v>336</v>
      </c>
    </row>
    <row r="603" customFormat="false" ht="12.75" hidden="false" customHeight="false" outlineLevel="0" collapsed="false">
      <c r="L603" s="368" t="n">
        <v>6</v>
      </c>
      <c r="M603" s="368" t="s">
        <v>339</v>
      </c>
      <c r="N603" s="396" t="n">
        <v>0.48</v>
      </c>
      <c r="O603" s="45" t="s">
        <v>340</v>
      </c>
    </row>
    <row r="604" customFormat="false" ht="12.75" hidden="false" customHeight="false" outlineLevel="0" collapsed="false">
      <c r="L604" s="368" t="n">
        <v>8</v>
      </c>
      <c r="M604" s="368" t="s">
        <v>348</v>
      </c>
      <c r="N604" s="396" t="n">
        <v>0.602</v>
      </c>
      <c r="O604" s="45" t="s">
        <v>344</v>
      </c>
    </row>
    <row r="605" customFormat="false" ht="12.75" hidden="false" customHeight="false" outlineLevel="0" collapsed="false">
      <c r="L605" s="368" t="n">
        <v>9</v>
      </c>
      <c r="M605" s="368" t="s">
        <v>353</v>
      </c>
      <c r="N605" s="396" t="n">
        <v>0.506</v>
      </c>
      <c r="O605" s="45" t="s">
        <v>330</v>
      </c>
    </row>
    <row r="606" customFormat="false" ht="12.75" hidden="false" customHeight="false" outlineLevel="0" collapsed="false">
      <c r="L606" s="368" t="n">
        <v>10</v>
      </c>
      <c r="M606" s="368" t="s">
        <v>356</v>
      </c>
      <c r="N606" s="396" t="n">
        <v>0.058</v>
      </c>
      <c r="O606" s="45" t="s">
        <v>344</v>
      </c>
    </row>
    <row r="607" customFormat="false" ht="12.75" hidden="false" customHeight="false" outlineLevel="0" collapsed="false">
      <c r="L607" s="368" t="n">
        <v>11</v>
      </c>
      <c r="M607" s="368" t="s">
        <v>360</v>
      </c>
      <c r="N607" s="396" t="n">
        <v>0.364</v>
      </c>
      <c r="O607" s="45" t="s">
        <v>340</v>
      </c>
    </row>
    <row r="608" customFormat="false" ht="12.75" hidden="false" customHeight="false" outlineLevel="0" collapsed="false">
      <c r="L608" s="368" t="n">
        <v>12</v>
      </c>
      <c r="M608" s="368" t="s">
        <v>364</v>
      </c>
      <c r="N608" s="396" t="n">
        <v>0.358</v>
      </c>
      <c r="O608" s="45" t="s">
        <v>340</v>
      </c>
    </row>
    <row r="609" customFormat="false" ht="12.75" hidden="false" customHeight="false" outlineLevel="0" collapsed="false">
      <c r="L609" s="368" t="n">
        <v>13</v>
      </c>
      <c r="M609" s="368" t="s">
        <v>368</v>
      </c>
      <c r="N609" s="396" t="n">
        <v>0.847</v>
      </c>
      <c r="O609" s="45" t="s">
        <v>369</v>
      </c>
    </row>
    <row r="610" customFormat="false" ht="12.75" hidden="false" customHeight="false" outlineLevel="0" collapsed="false">
      <c r="L610" s="368" t="n">
        <v>14</v>
      </c>
      <c r="M610" s="368" t="s">
        <v>373</v>
      </c>
      <c r="N610" s="396" t="n">
        <v>0.845</v>
      </c>
      <c r="O610" s="45" t="s">
        <v>336</v>
      </c>
    </row>
    <row r="611" customFormat="false" ht="12.75" hidden="false" customHeight="false" outlineLevel="0" collapsed="false">
      <c r="L611" s="368" t="n">
        <v>15</v>
      </c>
      <c r="M611" s="368" t="s">
        <v>376</v>
      </c>
      <c r="N611" s="396" t="n">
        <v>0.837</v>
      </c>
      <c r="O611" s="45" t="s">
        <v>377</v>
      </c>
    </row>
    <row r="612" customFormat="false" ht="12.75" hidden="false" customHeight="false" outlineLevel="0" collapsed="false">
      <c r="L612" s="368" t="n">
        <v>16</v>
      </c>
      <c r="M612" s="368" t="s">
        <v>381</v>
      </c>
      <c r="N612" s="396" t="n">
        <v>0.505</v>
      </c>
      <c r="O612" s="45" t="s">
        <v>340</v>
      </c>
    </row>
    <row r="613" customFormat="false" ht="12.75" hidden="false" customHeight="false" outlineLevel="0" collapsed="false">
      <c r="L613" s="368" t="n">
        <v>17</v>
      </c>
      <c r="M613" s="368" t="s">
        <v>385</v>
      </c>
      <c r="N613" s="396" t="n">
        <v>1.27</v>
      </c>
      <c r="O613" s="45" t="s">
        <v>386</v>
      </c>
    </row>
    <row r="614" customFormat="false" ht="12.75" hidden="false" customHeight="false" outlineLevel="0" collapsed="false">
      <c r="L614" s="368" t="n">
        <v>18</v>
      </c>
      <c r="M614" s="368" t="s">
        <v>389</v>
      </c>
      <c r="N614" s="396" t="n">
        <v>0.356</v>
      </c>
      <c r="O614" s="45" t="s">
        <v>330</v>
      </c>
    </row>
    <row r="615" customFormat="false" ht="12.75" hidden="false" customHeight="false" outlineLevel="0" collapsed="false">
      <c r="L615" s="368" t="n">
        <v>19</v>
      </c>
      <c r="M615" s="368" t="s">
        <v>393</v>
      </c>
      <c r="N615" s="396" t="n">
        <v>0.708</v>
      </c>
      <c r="O615" s="45" t="s">
        <v>394</v>
      </c>
    </row>
    <row r="616" customFormat="false" ht="12.75" hidden="false" customHeight="false" outlineLevel="0" collapsed="false">
      <c r="L616" s="368" t="n">
        <v>20</v>
      </c>
      <c r="M616" s="368" t="s">
        <v>398</v>
      </c>
      <c r="N616" s="396" t="n">
        <v>-0.009</v>
      </c>
      <c r="O616" s="45" t="s">
        <v>344</v>
      </c>
    </row>
    <row r="617" customFormat="false" ht="12.75" hidden="false" customHeight="false" outlineLevel="0" collapsed="false">
      <c r="L617" s="368" t="n">
        <v>21</v>
      </c>
      <c r="M617" s="368" t="s">
        <v>402</v>
      </c>
      <c r="N617" s="396" t="n">
        <v>0.845</v>
      </c>
      <c r="O617" s="45" t="s">
        <v>336</v>
      </c>
    </row>
    <row r="618" customFormat="false" ht="12.75" hidden="false" customHeight="false" outlineLevel="0" collapsed="false">
      <c r="L618" s="368" t="n">
        <v>22</v>
      </c>
      <c r="M618" s="368" t="s">
        <v>404</v>
      </c>
      <c r="N618" s="396" t="n">
        <v>0.979</v>
      </c>
      <c r="O618" s="45" t="s">
        <v>340</v>
      </c>
    </row>
    <row r="619" customFormat="false" ht="12.75" hidden="false" customHeight="false" outlineLevel="0" collapsed="false">
      <c r="L619" s="368" t="n">
        <v>23</v>
      </c>
      <c r="M619" s="368" t="s">
        <v>408</v>
      </c>
      <c r="N619" s="396" t="n">
        <v>0.899</v>
      </c>
      <c r="O619" s="45" t="s">
        <v>340</v>
      </c>
    </row>
    <row r="620" customFormat="false" ht="12.75" hidden="false" customHeight="false" outlineLevel="0" collapsed="false">
      <c r="L620" s="368" t="n">
        <v>24</v>
      </c>
      <c r="M620" s="368" t="s">
        <v>411</v>
      </c>
      <c r="N620" s="396" t="n">
        <v>1.185</v>
      </c>
      <c r="O620" s="45" t="s">
        <v>340</v>
      </c>
    </row>
    <row r="621" customFormat="false" ht="12.75" hidden="false" customHeight="false" outlineLevel="0" collapsed="false">
      <c r="L621" s="368" t="n">
        <v>25</v>
      </c>
      <c r="M621" s="368" t="s">
        <v>413</v>
      </c>
      <c r="N621" s="396" t="n">
        <v>1.078</v>
      </c>
      <c r="O621" s="45" t="s">
        <v>414</v>
      </c>
    </row>
    <row r="622" customFormat="false" ht="12.75" hidden="false" customHeight="false" outlineLevel="0" collapsed="false">
      <c r="L622" s="368" t="n">
        <v>26</v>
      </c>
      <c r="M622" s="368" t="s">
        <v>417</v>
      </c>
      <c r="N622" s="396" t="n">
        <v>0.481</v>
      </c>
      <c r="O622" s="45" t="s">
        <v>340</v>
      </c>
    </row>
    <row r="623" customFormat="false" ht="12.75" hidden="false" customHeight="false" outlineLevel="0" collapsed="false">
      <c r="L623" s="368" t="n">
        <v>27</v>
      </c>
      <c r="M623" s="368" t="s">
        <v>420</v>
      </c>
      <c r="N623" s="396" t="n">
        <v>-0.075</v>
      </c>
      <c r="O623" s="45" t="s">
        <v>406</v>
      </c>
    </row>
    <row r="624" customFormat="false" ht="12.75" hidden="false" customHeight="false" outlineLevel="0" collapsed="false">
      <c r="L624" s="368" t="n">
        <v>28</v>
      </c>
      <c r="M624" s="368" t="s">
        <v>422</v>
      </c>
      <c r="N624" s="396" t="n">
        <v>-0.075</v>
      </c>
      <c r="O624" s="45" t="s">
        <v>406</v>
      </c>
    </row>
    <row r="625" customFormat="false" ht="12.75" hidden="false" customHeight="false" outlineLevel="0" collapsed="false">
      <c r="L625" s="368" t="n">
        <v>29</v>
      </c>
      <c r="M625" s="368" t="s">
        <v>425</v>
      </c>
      <c r="N625" s="396" t="n">
        <v>0.719</v>
      </c>
      <c r="O625" s="45" t="s">
        <v>383</v>
      </c>
    </row>
    <row r="626" customFormat="false" ht="12.75" hidden="false" customHeight="false" outlineLevel="0" collapsed="false">
      <c r="L626" s="368" t="n">
        <v>30</v>
      </c>
      <c r="M626" s="368" t="s">
        <v>427</v>
      </c>
      <c r="N626" s="396" t="n">
        <v>0.749</v>
      </c>
      <c r="O626" s="45" t="s">
        <v>414</v>
      </c>
    </row>
    <row r="627" customFormat="false" ht="12.75" hidden="false" customHeight="false" outlineLevel="0" collapsed="false">
      <c r="L627" s="368" t="n">
        <v>31</v>
      </c>
      <c r="M627" s="368" t="s">
        <v>429</v>
      </c>
      <c r="N627" s="396" t="n">
        <v>1.087</v>
      </c>
      <c r="O627" s="45" t="s">
        <v>336</v>
      </c>
    </row>
    <row r="628" customFormat="false" ht="12.75" hidden="false" customHeight="false" outlineLevel="0" collapsed="false">
      <c r="L628" s="368" t="n">
        <v>32</v>
      </c>
      <c r="M628" s="368" t="s">
        <v>431</v>
      </c>
      <c r="N628" s="396" t="n">
        <v>0.928</v>
      </c>
      <c r="O628" s="45" t="s">
        <v>340</v>
      </c>
    </row>
    <row r="629" customFormat="false" ht="12.75" hidden="false" customHeight="false" outlineLevel="0" collapsed="false">
      <c r="L629" s="368" t="n">
        <v>33</v>
      </c>
      <c r="M629" s="368" t="s">
        <v>433</v>
      </c>
      <c r="N629" s="396" t="n">
        <v>0.964</v>
      </c>
      <c r="O629" s="45" t="s">
        <v>377</v>
      </c>
    </row>
    <row r="630" customFormat="false" ht="12.75" hidden="false" customHeight="false" outlineLevel="0" collapsed="false">
      <c r="L630" s="368" t="n">
        <v>34</v>
      </c>
      <c r="M630" s="368" t="s">
        <v>436</v>
      </c>
      <c r="N630" s="396" t="n">
        <v>-0.128</v>
      </c>
      <c r="O630" s="45" t="s">
        <v>437</v>
      </c>
    </row>
    <row r="631" customFormat="false" ht="12.75" hidden="false" customHeight="false" outlineLevel="0" collapsed="false">
      <c r="L631" s="368" t="n">
        <v>35</v>
      </c>
      <c r="M631" s="368" t="s">
        <v>439</v>
      </c>
      <c r="N631" s="396" t="n">
        <v>-0.075</v>
      </c>
      <c r="O631" s="45" t="s">
        <v>406</v>
      </c>
    </row>
    <row r="632" customFormat="false" ht="12.75" hidden="false" customHeight="false" outlineLevel="0" collapsed="false">
      <c r="L632" s="368" t="n">
        <v>36</v>
      </c>
      <c r="M632" s="368" t="s">
        <v>442</v>
      </c>
      <c r="N632" s="396" t="n">
        <v>0.545</v>
      </c>
      <c r="O632" s="45" t="s">
        <v>340</v>
      </c>
    </row>
    <row r="633" customFormat="false" ht="12.75" hidden="false" customHeight="false" outlineLevel="0" collapsed="false">
      <c r="L633" s="368" t="n">
        <v>37</v>
      </c>
      <c r="M633" s="368" t="s">
        <v>444</v>
      </c>
      <c r="N633" s="396" t="n">
        <v>0.502</v>
      </c>
      <c r="O633" s="45" t="s">
        <v>340</v>
      </c>
    </row>
    <row r="634" customFormat="false" ht="12.75" hidden="false" customHeight="false" outlineLevel="0" collapsed="false">
      <c r="L634" s="368" t="n">
        <v>38</v>
      </c>
      <c r="M634" s="368" t="s">
        <v>446</v>
      </c>
      <c r="N634" s="396" t="n">
        <v>0.958</v>
      </c>
      <c r="O634" s="45" t="s">
        <v>330</v>
      </c>
    </row>
    <row r="635" customFormat="false" ht="12.75" hidden="false" customHeight="false" outlineLevel="0" collapsed="false">
      <c r="L635" s="368" t="n">
        <v>39</v>
      </c>
      <c r="M635" s="368" t="s">
        <v>448</v>
      </c>
      <c r="N635" s="396" t="n">
        <v>0.851</v>
      </c>
      <c r="O635" s="45" t="s">
        <v>330</v>
      </c>
    </row>
    <row r="636" customFormat="false" ht="12.75" hidden="false" customHeight="false" outlineLevel="0" collapsed="false">
      <c r="L636" s="368" t="n">
        <v>40</v>
      </c>
      <c r="M636" s="368" t="s">
        <v>450</v>
      </c>
      <c r="N636" s="396" t="n">
        <v>0.505</v>
      </c>
      <c r="O636" s="45" t="s">
        <v>340</v>
      </c>
    </row>
    <row r="637" customFormat="false" ht="12.75" hidden="false" customHeight="false" outlineLevel="0" collapsed="false">
      <c r="L637" s="368" t="n">
        <v>41</v>
      </c>
      <c r="M637" s="368" t="s">
        <v>452</v>
      </c>
      <c r="N637" s="396" t="n">
        <v>0.058</v>
      </c>
      <c r="O637" s="45" t="s">
        <v>344</v>
      </c>
    </row>
    <row r="638" customFormat="false" ht="12.75" hidden="false" customHeight="false" outlineLevel="0" collapsed="false">
      <c r="L638" s="368" t="n">
        <v>42</v>
      </c>
      <c r="M638" s="368" t="s">
        <v>454</v>
      </c>
      <c r="N638" s="396" t="n">
        <v>1.042</v>
      </c>
      <c r="O638" s="45" t="s">
        <v>414</v>
      </c>
    </row>
    <row r="639" customFormat="false" ht="12.75" hidden="false" customHeight="false" outlineLevel="0" collapsed="false">
      <c r="L639" s="368" t="n">
        <v>43</v>
      </c>
      <c r="M639" s="368" t="s">
        <v>455</v>
      </c>
      <c r="N639" s="396" t="n">
        <v>0.207</v>
      </c>
      <c r="O639" s="45" t="s">
        <v>344</v>
      </c>
    </row>
    <row r="640" customFormat="false" ht="12.75" hidden="false" customHeight="false" outlineLevel="0" collapsed="false">
      <c r="L640" s="368" t="n">
        <v>44</v>
      </c>
      <c r="M640" s="368" t="s">
        <v>458</v>
      </c>
      <c r="N640" s="396" t="n">
        <v>1.567</v>
      </c>
      <c r="O640" s="45" t="s">
        <v>414</v>
      </c>
    </row>
    <row r="641" customFormat="false" ht="12.75" hidden="false" customHeight="false" outlineLevel="0" collapsed="false">
      <c r="L641" s="368" t="n">
        <v>45</v>
      </c>
      <c r="M641" s="368" t="s">
        <v>460</v>
      </c>
      <c r="N641" s="396" t="n">
        <v>0.055</v>
      </c>
      <c r="O641" s="45" t="s">
        <v>386</v>
      </c>
    </row>
    <row r="642" customFormat="false" ht="12.75" hidden="false" customHeight="false" outlineLevel="0" collapsed="false">
      <c r="L642" s="368" t="n">
        <v>46</v>
      </c>
      <c r="M642" s="368" t="s">
        <v>460</v>
      </c>
      <c r="N642" s="396" t="n">
        <v>0.276</v>
      </c>
      <c r="O642" s="45" t="s">
        <v>344</v>
      </c>
    </row>
    <row r="643" customFormat="false" ht="12.75" hidden="false" customHeight="false" outlineLevel="0" collapsed="false">
      <c r="L643" s="368" t="n">
        <v>47</v>
      </c>
      <c r="M643" s="368" t="s">
        <v>464</v>
      </c>
      <c r="N643" s="396" t="n">
        <v>0.81</v>
      </c>
      <c r="O643" s="45" t="s">
        <v>330</v>
      </c>
    </row>
    <row r="644" customFormat="false" ht="12.75" hidden="false" customHeight="false" outlineLevel="0" collapsed="false">
      <c r="L644" s="368" t="n">
        <v>48</v>
      </c>
      <c r="M644" s="368" t="s">
        <v>466</v>
      </c>
      <c r="N644" s="396" t="n">
        <v>0.493</v>
      </c>
      <c r="O644" s="45" t="s">
        <v>330</v>
      </c>
    </row>
    <row r="645" customFormat="false" ht="12.75" hidden="false" customHeight="false" outlineLevel="0" collapsed="false">
      <c r="L645" s="368" t="n">
        <v>49</v>
      </c>
      <c r="M645" s="368" t="s">
        <v>468</v>
      </c>
      <c r="N645" s="396" t="n">
        <v>0.775</v>
      </c>
      <c r="O645" s="45" t="s">
        <v>383</v>
      </c>
    </row>
    <row r="646" customFormat="false" ht="12.75" hidden="false" customHeight="false" outlineLevel="0" collapsed="false">
      <c r="L646" s="368" t="n">
        <v>50</v>
      </c>
      <c r="M646" s="368" t="s">
        <v>470</v>
      </c>
      <c r="N646" s="396" t="n">
        <v>0.532</v>
      </c>
      <c r="O646" s="45" t="s">
        <v>340</v>
      </c>
    </row>
    <row r="647" customFormat="false" ht="12.75" hidden="false" customHeight="false" outlineLevel="0" collapsed="false">
      <c r="L647" s="368" t="n">
        <v>51</v>
      </c>
      <c r="M647" s="368" t="s">
        <v>472</v>
      </c>
      <c r="N647" s="396" t="n">
        <v>0.749</v>
      </c>
      <c r="O647" s="45" t="s">
        <v>414</v>
      </c>
    </row>
    <row r="648" customFormat="false" ht="12.75" hidden="false" customHeight="false" outlineLevel="0" collapsed="false">
      <c r="L648" s="368" t="n">
        <v>52</v>
      </c>
      <c r="M648" s="368" t="s">
        <v>474</v>
      </c>
      <c r="N648" s="396" t="n">
        <v>0.862</v>
      </c>
      <c r="O648" s="45" t="s">
        <v>336</v>
      </c>
    </row>
    <row r="649" customFormat="false" ht="12.75" hidden="false" customHeight="false" outlineLevel="0" collapsed="false">
      <c r="L649" s="368" t="n">
        <v>53</v>
      </c>
      <c r="M649" s="368" t="s">
        <v>476</v>
      </c>
      <c r="N649" s="396" t="n">
        <v>0.482</v>
      </c>
      <c r="O649" s="45" t="s">
        <v>330</v>
      </c>
    </row>
    <row r="650" customFormat="false" ht="12.75" hidden="false" customHeight="false" outlineLevel="0" collapsed="false">
      <c r="L650" s="368" t="n">
        <v>54</v>
      </c>
      <c r="M650" s="368" t="s">
        <v>478</v>
      </c>
      <c r="N650" s="396" t="n">
        <v>0.741</v>
      </c>
      <c r="O650" s="45" t="s">
        <v>340</v>
      </c>
    </row>
    <row r="651" customFormat="false" ht="12.75" hidden="false" customHeight="false" outlineLevel="0" collapsed="false">
      <c r="L651" s="368" t="n">
        <v>55</v>
      </c>
      <c r="M651" s="368" t="s">
        <v>480</v>
      </c>
      <c r="N651" s="396" t="n">
        <v>0.705</v>
      </c>
      <c r="O651" s="45" t="s">
        <v>340</v>
      </c>
    </row>
    <row r="652" customFormat="false" ht="12.75" hidden="false" customHeight="false" outlineLevel="0" collapsed="false">
      <c r="L652" s="368" t="n">
        <v>56</v>
      </c>
      <c r="M652" s="368" t="s">
        <v>482</v>
      </c>
      <c r="N652" s="396" t="n">
        <v>0.754</v>
      </c>
      <c r="O652" s="45" t="s">
        <v>330</v>
      </c>
    </row>
    <row r="653" customFormat="false" ht="12.75" hidden="false" customHeight="false" outlineLevel="0" collapsed="false">
      <c r="L653" s="368" t="n">
        <v>57</v>
      </c>
      <c r="M653" s="368" t="s">
        <v>484</v>
      </c>
      <c r="N653" s="396" t="n">
        <v>0.408</v>
      </c>
      <c r="O653" s="45" t="s">
        <v>330</v>
      </c>
    </row>
    <row r="654" customFormat="false" ht="12.75" hidden="false" customHeight="false" outlineLevel="0" collapsed="false">
      <c r="L654" s="368" t="n">
        <v>58</v>
      </c>
      <c r="M654" s="368" t="s">
        <v>486</v>
      </c>
      <c r="N654" s="396" t="n">
        <v>0.07</v>
      </c>
      <c r="O654" s="45" t="s">
        <v>344</v>
      </c>
    </row>
    <row r="655" customFormat="false" ht="12.75" hidden="false" customHeight="false" outlineLevel="0" collapsed="false">
      <c r="L655" s="368" t="n">
        <v>59</v>
      </c>
      <c r="M655" s="368" t="s">
        <v>488</v>
      </c>
      <c r="N655" s="396" t="n">
        <v>1.087</v>
      </c>
      <c r="O655" s="45" t="s">
        <v>340</v>
      </c>
    </row>
    <row r="656" customFormat="false" ht="12.75" hidden="false" customHeight="false" outlineLevel="0" collapsed="false">
      <c r="L656" s="368" t="n">
        <v>60</v>
      </c>
      <c r="M656" s="368" t="s">
        <v>490</v>
      </c>
      <c r="N656" s="396" t="n">
        <v>1.017</v>
      </c>
      <c r="O656" s="45" t="s">
        <v>414</v>
      </c>
    </row>
    <row r="657" customFormat="false" ht="12.75" hidden="false" customHeight="false" outlineLevel="0" collapsed="false">
      <c r="L657" s="368" t="n">
        <v>61</v>
      </c>
      <c r="M657" s="368" t="s">
        <v>492</v>
      </c>
      <c r="N657" s="396" t="n">
        <v>1.586</v>
      </c>
      <c r="O657" s="45" t="s">
        <v>414</v>
      </c>
    </row>
    <row r="658" customFormat="false" ht="12.75" hidden="false" customHeight="false" outlineLevel="0" collapsed="false">
      <c r="L658" s="368" t="n">
        <v>62</v>
      </c>
      <c r="M658" s="368" t="s">
        <v>494</v>
      </c>
      <c r="N658" s="396" t="n">
        <v>1.497</v>
      </c>
      <c r="O658" s="45" t="s">
        <v>386</v>
      </c>
    </row>
    <row r="659" customFormat="false" ht="12.75" hidden="false" customHeight="false" outlineLevel="0" collapsed="false">
      <c r="L659" s="368" t="n">
        <v>63</v>
      </c>
      <c r="M659" s="368" t="s">
        <v>496</v>
      </c>
      <c r="N659" s="396" t="n">
        <v>1.253</v>
      </c>
      <c r="O659" s="45" t="s">
        <v>336</v>
      </c>
    </row>
    <row r="660" customFormat="false" ht="12.75" hidden="false" customHeight="false" outlineLevel="0" collapsed="false">
      <c r="L660" s="368" t="n">
        <v>64</v>
      </c>
      <c r="M660" s="368" t="s">
        <v>498</v>
      </c>
      <c r="N660" s="396" t="n">
        <v>1.093</v>
      </c>
      <c r="O660" s="45" t="s">
        <v>330</v>
      </c>
    </row>
    <row r="661" customFormat="false" ht="12.75" hidden="false" customHeight="false" outlineLevel="0" collapsed="false">
      <c r="L661" s="368" t="n">
        <v>65</v>
      </c>
      <c r="M661" s="368" t="s">
        <v>500</v>
      </c>
      <c r="N661" s="396" t="n">
        <v>0.356</v>
      </c>
      <c r="O661" s="45" t="s">
        <v>330</v>
      </c>
    </row>
    <row r="662" customFormat="false" ht="12.75" hidden="false" customHeight="false" outlineLevel="0" collapsed="false">
      <c r="L662" s="368" t="n">
        <v>66</v>
      </c>
      <c r="M662" s="368" t="s">
        <v>502</v>
      </c>
      <c r="N662" s="396" t="n">
        <v>1.321</v>
      </c>
      <c r="O662" s="45" t="s">
        <v>336</v>
      </c>
    </row>
    <row r="663" customFormat="false" ht="12.75" hidden="false" customHeight="false" outlineLevel="0" collapsed="false">
      <c r="L663" s="368" t="n">
        <v>67</v>
      </c>
      <c r="M663" s="368" t="s">
        <v>504</v>
      </c>
      <c r="N663" s="396" t="n">
        <v>0.844</v>
      </c>
      <c r="O663" s="45" t="s">
        <v>330</v>
      </c>
    </row>
    <row r="664" customFormat="false" ht="12.75" hidden="false" customHeight="false" outlineLevel="0" collapsed="false">
      <c r="L664" s="368" t="n">
        <v>68</v>
      </c>
      <c r="M664" s="368" t="s">
        <v>506</v>
      </c>
      <c r="N664" s="396" t="n">
        <v>0.316</v>
      </c>
      <c r="O664" s="45" t="s">
        <v>340</v>
      </c>
    </row>
    <row r="665" customFormat="false" ht="12.75" hidden="false" customHeight="false" outlineLevel="0" collapsed="false">
      <c r="L665" s="368" t="n">
        <v>69</v>
      </c>
      <c r="M665" s="368" t="s">
        <v>507</v>
      </c>
      <c r="N665" s="396" t="n">
        <v>0.528</v>
      </c>
      <c r="O665" s="45" t="s">
        <v>330</v>
      </c>
    </row>
    <row r="666" customFormat="false" ht="12.75" hidden="false" customHeight="false" outlineLevel="0" collapsed="false">
      <c r="L666" s="368" t="n">
        <v>70</v>
      </c>
      <c r="M666" s="368" t="s">
        <v>508</v>
      </c>
      <c r="N666" s="396" t="n">
        <v>1.262</v>
      </c>
      <c r="O666" s="45" t="s">
        <v>383</v>
      </c>
    </row>
    <row r="667" customFormat="false" ht="12.75" hidden="false" customHeight="false" outlineLevel="0" collapsed="false">
      <c r="L667" s="368" t="n">
        <v>71</v>
      </c>
      <c r="M667" s="368" t="s">
        <v>509</v>
      </c>
      <c r="N667" s="396" t="n">
        <v>1.262</v>
      </c>
      <c r="O667" s="45" t="s">
        <v>383</v>
      </c>
    </row>
    <row r="668" customFormat="false" ht="12.75" hidden="false" customHeight="false" outlineLevel="0" collapsed="false">
      <c r="L668" s="368" t="n">
        <v>72</v>
      </c>
      <c r="M668" s="368" t="s">
        <v>510</v>
      </c>
      <c r="N668" s="396" t="n">
        <v>1.262</v>
      </c>
      <c r="O668" s="45" t="s">
        <v>383</v>
      </c>
    </row>
    <row r="669" customFormat="false" ht="12.75" hidden="false" customHeight="false" outlineLevel="0" collapsed="false">
      <c r="L669" s="368" t="n">
        <v>73</v>
      </c>
      <c r="M669" s="368" t="s">
        <v>511</v>
      </c>
      <c r="N669" s="396" t="n">
        <v>-0.075</v>
      </c>
      <c r="O669" s="45" t="s">
        <v>406</v>
      </c>
    </row>
    <row r="670" customFormat="false" ht="12.75" hidden="false" customHeight="false" outlineLevel="0" collapsed="false">
      <c r="L670" s="368" t="n">
        <v>74</v>
      </c>
      <c r="M670" s="368" t="s">
        <v>512</v>
      </c>
      <c r="N670" s="396" t="n">
        <v>-0.075</v>
      </c>
      <c r="O670" s="45" t="s">
        <v>406</v>
      </c>
    </row>
    <row r="671" customFormat="false" ht="12.75" hidden="false" customHeight="false" outlineLevel="0" collapsed="false">
      <c r="L671" s="368" t="n">
        <v>75</v>
      </c>
      <c r="M671" s="368" t="s">
        <v>513</v>
      </c>
      <c r="N671" s="396" t="n">
        <v>1.062</v>
      </c>
      <c r="O671" s="45" t="s">
        <v>340</v>
      </c>
    </row>
    <row r="672" customFormat="false" ht="12.75" hidden="false" customHeight="false" outlineLevel="0" collapsed="false">
      <c r="L672" s="368" t="n">
        <v>76</v>
      </c>
      <c r="M672" s="368" t="s">
        <v>514</v>
      </c>
      <c r="N672" s="396" t="n">
        <v>0.73</v>
      </c>
      <c r="O672" s="45" t="s">
        <v>340</v>
      </c>
    </row>
    <row r="673" customFormat="false" ht="12.75" hidden="false" customHeight="false" outlineLevel="0" collapsed="false">
      <c r="L673" s="368" t="n">
        <v>77</v>
      </c>
      <c r="M673" s="368" t="s">
        <v>515</v>
      </c>
      <c r="N673" s="396" t="n">
        <v>1.185</v>
      </c>
      <c r="O673" s="45" t="s">
        <v>336</v>
      </c>
    </row>
    <row r="674" customFormat="false" ht="12.75" hidden="false" customHeight="false" outlineLevel="0" collapsed="false">
      <c r="L674" s="368" t="n">
        <v>78</v>
      </c>
      <c r="M674" s="368" t="s">
        <v>516</v>
      </c>
      <c r="N674" s="396" t="n">
        <v>0.504</v>
      </c>
      <c r="O674" s="45" t="s">
        <v>340</v>
      </c>
    </row>
    <row r="675" customFormat="false" ht="12.75" hidden="false" customHeight="false" outlineLevel="0" collapsed="false">
      <c r="L675" s="368" t="n">
        <v>79</v>
      </c>
      <c r="M675" s="368" t="s">
        <v>517</v>
      </c>
      <c r="N675" s="396" t="n">
        <v>0.008</v>
      </c>
      <c r="O675" s="45" t="s">
        <v>344</v>
      </c>
    </row>
    <row r="676" customFormat="false" ht="12.75" hidden="false" customHeight="false" outlineLevel="0" collapsed="false">
      <c r="L676" s="368" t="n">
        <v>80</v>
      </c>
      <c r="M676" s="368" t="s">
        <v>518</v>
      </c>
      <c r="N676" s="396" t="n">
        <v>1.017</v>
      </c>
      <c r="O676" s="45" t="s">
        <v>330</v>
      </c>
    </row>
    <row r="677" customFormat="false" ht="12.75" hidden="false" customHeight="false" outlineLevel="0" collapsed="false">
      <c r="L677" s="368" t="n">
        <v>81</v>
      </c>
      <c r="M677" s="368" t="s">
        <v>519</v>
      </c>
      <c r="N677" s="396" t="n">
        <v>-0.112</v>
      </c>
      <c r="O677" s="45" t="s">
        <v>437</v>
      </c>
    </row>
    <row r="678" customFormat="false" ht="12.75" hidden="false" customHeight="false" outlineLevel="0" collapsed="false">
      <c r="L678" s="368" t="n">
        <v>127</v>
      </c>
      <c r="M678" s="368" t="s">
        <v>520</v>
      </c>
      <c r="N678" s="45" t="n">
        <v>0.745</v>
      </c>
      <c r="O678" s="45" t="s">
        <v>330</v>
      </c>
    </row>
    <row r="679" customFormat="false" ht="12.75" hidden="false" customHeight="false" outlineLevel="0" collapsed="false">
      <c r="L679" s="368" t="n">
        <v>128</v>
      </c>
      <c r="M679" s="368" t="s">
        <v>239</v>
      </c>
      <c r="N679" s="368" t="n">
        <v>0.704</v>
      </c>
      <c r="O679" s="45" t="s">
        <v>340</v>
      </c>
    </row>
    <row r="680" customFormat="false" ht="12.75" hidden="false" customHeight="false" outlineLevel="0" collapsed="false">
      <c r="L680" s="368" t="n">
        <v>82</v>
      </c>
      <c r="M680" s="368" t="s">
        <v>521</v>
      </c>
      <c r="N680" s="396" t="n">
        <v>0.747</v>
      </c>
      <c r="O680" s="45" t="s">
        <v>414</v>
      </c>
    </row>
    <row r="681" customFormat="false" ht="12.75" hidden="false" customHeight="false" outlineLevel="0" collapsed="false">
      <c r="L681" s="368" t="n">
        <v>83</v>
      </c>
      <c r="M681" s="368" t="s">
        <v>522</v>
      </c>
      <c r="N681" s="396" t="n">
        <v>0.958</v>
      </c>
      <c r="O681" s="45" t="s">
        <v>414</v>
      </c>
    </row>
    <row r="682" customFormat="false" ht="12.75" hidden="false" customHeight="false" outlineLevel="0" collapsed="false">
      <c r="L682" s="368" t="n">
        <v>84</v>
      </c>
      <c r="M682" s="368" t="s">
        <v>523</v>
      </c>
      <c r="N682" s="396" t="n">
        <v>1.488</v>
      </c>
      <c r="O682" s="45" t="s">
        <v>362</v>
      </c>
    </row>
    <row r="683" customFormat="false" ht="12.75" hidden="false" customHeight="false" outlineLevel="0" collapsed="false">
      <c r="L683" s="368" t="n">
        <v>85</v>
      </c>
      <c r="M683" s="368" t="s">
        <v>524</v>
      </c>
      <c r="N683" s="396" t="n">
        <v>0.208</v>
      </c>
      <c r="O683" s="45" t="s">
        <v>344</v>
      </c>
    </row>
    <row r="684" customFormat="false" ht="12.75" hidden="false" customHeight="false" outlineLevel="0" collapsed="false">
      <c r="L684" s="368" t="n">
        <v>86</v>
      </c>
      <c r="M684" s="368" t="s">
        <v>525</v>
      </c>
      <c r="N684" s="396" t="n">
        <v>0.746</v>
      </c>
      <c r="O684" s="45" t="s">
        <v>340</v>
      </c>
    </row>
    <row r="685" customFormat="false" ht="12.75" hidden="false" customHeight="false" outlineLevel="0" collapsed="false">
      <c r="L685" s="368" t="n">
        <v>87</v>
      </c>
      <c r="M685" s="368" t="s">
        <v>526</v>
      </c>
      <c r="N685" s="396" t="n">
        <v>0.947</v>
      </c>
      <c r="O685" s="45" t="s">
        <v>330</v>
      </c>
    </row>
    <row r="686" customFormat="false" ht="12.75" hidden="false" customHeight="false" outlineLevel="0" collapsed="false">
      <c r="L686" s="368" t="n">
        <v>88</v>
      </c>
      <c r="M686" s="368" t="s">
        <v>527</v>
      </c>
      <c r="N686" s="45" t="n">
        <v>0.332</v>
      </c>
      <c r="O686" s="45" t="s">
        <v>340</v>
      </c>
    </row>
    <row r="687" customFormat="false" ht="12.75" hidden="false" customHeight="false" outlineLevel="0" collapsed="false">
      <c r="L687" s="368" t="n">
        <v>89</v>
      </c>
      <c r="M687" s="368" t="s">
        <v>528</v>
      </c>
      <c r="N687" s="45" t="n">
        <v>0.626</v>
      </c>
      <c r="O687" s="45" t="s">
        <v>371</v>
      </c>
    </row>
    <row r="688" customFormat="false" ht="12.75" hidden="false" customHeight="false" outlineLevel="0" collapsed="false">
      <c r="L688" s="368" t="n">
        <v>90</v>
      </c>
      <c r="M688" s="368" t="s">
        <v>529</v>
      </c>
      <c r="N688" s="45" t="n">
        <v>1.059</v>
      </c>
      <c r="O688" s="45" t="s">
        <v>336</v>
      </c>
    </row>
    <row r="689" customFormat="false" ht="12.75" hidden="false" customHeight="false" outlineLevel="0" collapsed="false">
      <c r="L689" s="368" t="n">
        <v>91</v>
      </c>
      <c r="M689" s="368" t="s">
        <v>530</v>
      </c>
      <c r="N689" s="45" t="n">
        <v>1.247</v>
      </c>
      <c r="O689" s="45" t="s">
        <v>336</v>
      </c>
    </row>
    <row r="690" customFormat="false" ht="12.75" hidden="false" customHeight="false" outlineLevel="0" collapsed="false">
      <c r="L690" s="368" t="n">
        <v>92</v>
      </c>
      <c r="M690" s="368" t="s">
        <v>531</v>
      </c>
      <c r="N690" s="45" t="n">
        <v>1.418</v>
      </c>
      <c r="O690" s="45" t="s">
        <v>386</v>
      </c>
    </row>
    <row r="691" customFormat="false" ht="12.75" hidden="false" customHeight="false" outlineLevel="0" collapsed="false">
      <c r="L691" s="368" t="n">
        <v>93</v>
      </c>
      <c r="M691" s="368" t="s">
        <v>532</v>
      </c>
      <c r="N691" s="45" t="n">
        <v>1.532</v>
      </c>
      <c r="O691" s="45" t="s">
        <v>386</v>
      </c>
    </row>
    <row r="692" customFormat="false" ht="12.75" hidden="false" customHeight="false" outlineLevel="0" collapsed="false">
      <c r="L692" s="368" t="n">
        <v>94</v>
      </c>
      <c r="M692" s="368" t="s">
        <v>533</v>
      </c>
      <c r="N692" s="45" t="n">
        <v>0.755</v>
      </c>
      <c r="O692" s="45" t="s">
        <v>330</v>
      </c>
    </row>
    <row r="693" customFormat="false" ht="12.75" hidden="false" customHeight="false" outlineLevel="0" collapsed="false">
      <c r="L693" s="368" t="n">
        <v>95</v>
      </c>
      <c r="M693" s="368" t="s">
        <v>534</v>
      </c>
      <c r="N693" s="45" t="n">
        <v>0.203</v>
      </c>
      <c r="O693" s="45" t="s">
        <v>344</v>
      </c>
    </row>
    <row r="694" customFormat="false" ht="12.75" hidden="false" customHeight="false" outlineLevel="0" collapsed="false">
      <c r="L694" s="368" t="n">
        <v>96</v>
      </c>
      <c r="M694" s="368" t="s">
        <v>535</v>
      </c>
      <c r="N694" s="45" t="n">
        <v>0.058</v>
      </c>
      <c r="O694" s="45" t="s">
        <v>344</v>
      </c>
    </row>
    <row r="695" customFormat="false" ht="12.75" hidden="false" customHeight="false" outlineLevel="0" collapsed="false">
      <c r="L695" s="368" t="n">
        <v>97</v>
      </c>
      <c r="M695" s="368" t="s">
        <v>536</v>
      </c>
      <c r="N695" s="45" t="n">
        <v>0.504</v>
      </c>
      <c r="O695" s="45" t="s">
        <v>330</v>
      </c>
    </row>
    <row r="696" customFormat="false" ht="12.75" hidden="false" customHeight="false" outlineLevel="0" collapsed="false">
      <c r="L696" s="368" t="n">
        <v>98</v>
      </c>
      <c r="M696" s="368" t="s">
        <v>537</v>
      </c>
      <c r="N696" s="45" t="n">
        <v>0.726</v>
      </c>
      <c r="O696" s="45" t="s">
        <v>340</v>
      </c>
    </row>
    <row r="697" customFormat="false" ht="12.75" hidden="false" customHeight="false" outlineLevel="0" collapsed="false">
      <c r="L697" s="368" t="n">
        <v>99</v>
      </c>
      <c r="M697" s="368" t="s">
        <v>538</v>
      </c>
      <c r="N697" s="45" t="n">
        <v>0.551</v>
      </c>
      <c r="O697" s="45" t="s">
        <v>340</v>
      </c>
    </row>
    <row r="698" customFormat="false" ht="12.75" hidden="false" customHeight="false" outlineLevel="0" collapsed="false">
      <c r="L698" s="368" t="n">
        <v>100</v>
      </c>
      <c r="M698" s="368" t="s">
        <v>539</v>
      </c>
      <c r="N698" s="45" t="n">
        <v>1.166</v>
      </c>
      <c r="O698" s="45" t="s">
        <v>340</v>
      </c>
    </row>
    <row r="699" customFormat="false" ht="12.75" hidden="false" customHeight="false" outlineLevel="0" collapsed="false">
      <c r="L699" s="368" t="n">
        <v>101</v>
      </c>
      <c r="M699" s="368" t="s">
        <v>540</v>
      </c>
      <c r="N699" s="45" t="n">
        <v>1.244</v>
      </c>
      <c r="O699" s="45" t="s">
        <v>336</v>
      </c>
    </row>
    <row r="700" customFormat="false" ht="12.75" hidden="false" customHeight="false" outlineLevel="0" collapsed="false">
      <c r="L700" s="368" t="n">
        <v>102</v>
      </c>
      <c r="M700" s="368" t="s">
        <v>541</v>
      </c>
      <c r="N700" s="45" t="n">
        <v>0.728</v>
      </c>
      <c r="O700" s="45" t="s">
        <v>340</v>
      </c>
    </row>
    <row r="701" customFormat="false" ht="12.75" hidden="false" customHeight="false" outlineLevel="0" collapsed="false">
      <c r="L701" s="368" t="n">
        <v>103</v>
      </c>
      <c r="M701" s="368" t="s">
        <v>542</v>
      </c>
      <c r="N701" s="45" t="n">
        <v>-0.111</v>
      </c>
      <c r="O701" s="45" t="s">
        <v>437</v>
      </c>
    </row>
    <row r="702" customFormat="false" ht="12.75" hidden="false" customHeight="false" outlineLevel="0" collapsed="false">
      <c r="L702" s="368" t="n">
        <v>104</v>
      </c>
      <c r="M702" s="368" t="s">
        <v>543</v>
      </c>
      <c r="N702" s="45" t="n">
        <v>0.838</v>
      </c>
      <c r="O702" s="45" t="s">
        <v>340</v>
      </c>
    </row>
    <row r="703" customFormat="false" ht="12.75" hidden="false" customHeight="false" outlineLevel="0" collapsed="false">
      <c r="L703" s="368" t="n">
        <v>105</v>
      </c>
      <c r="M703" s="368" t="s">
        <v>544</v>
      </c>
      <c r="N703" s="45" t="n">
        <v>0.873</v>
      </c>
      <c r="O703" s="45" t="s">
        <v>330</v>
      </c>
    </row>
    <row r="704" customFormat="false" ht="12.75" hidden="false" customHeight="false" outlineLevel="0" collapsed="false">
      <c r="L704" s="368" t="n">
        <v>106</v>
      </c>
      <c r="M704" s="368" t="s">
        <v>545</v>
      </c>
      <c r="N704" s="45" t="n">
        <v>1.687</v>
      </c>
      <c r="O704" s="45" t="s">
        <v>414</v>
      </c>
    </row>
    <row r="705" customFormat="false" ht="12.75" hidden="false" customHeight="false" outlineLevel="0" collapsed="false">
      <c r="L705" s="368" t="n">
        <v>107</v>
      </c>
      <c r="M705" s="368" t="s">
        <v>546</v>
      </c>
      <c r="N705" s="45" t="n">
        <v>0.445</v>
      </c>
      <c r="O705" s="45" t="s">
        <v>330</v>
      </c>
    </row>
    <row r="706" customFormat="false" ht="12.75" hidden="false" customHeight="false" outlineLevel="0" collapsed="false">
      <c r="L706" s="368" t="n">
        <v>108</v>
      </c>
      <c r="M706" s="368" t="s">
        <v>547</v>
      </c>
      <c r="N706" s="45" t="n">
        <v>0.821</v>
      </c>
      <c r="O706" s="45" t="s">
        <v>340</v>
      </c>
    </row>
    <row r="707" customFormat="false" ht="12.75" hidden="false" customHeight="false" outlineLevel="0" collapsed="false">
      <c r="L707" s="368" t="n">
        <v>109</v>
      </c>
      <c r="M707" s="368" t="s">
        <v>548</v>
      </c>
      <c r="N707" s="45" t="n">
        <v>0.722</v>
      </c>
      <c r="O707" s="45" t="s">
        <v>394</v>
      </c>
    </row>
    <row r="708" customFormat="false" ht="12.75" hidden="false" customHeight="false" outlineLevel="0" collapsed="false">
      <c r="L708" s="368" t="n">
        <v>110</v>
      </c>
      <c r="M708" s="368" t="s">
        <v>549</v>
      </c>
      <c r="N708" s="45" t="n">
        <v>1.471</v>
      </c>
      <c r="O708" s="45" t="s">
        <v>414</v>
      </c>
    </row>
    <row r="709" customFormat="false" ht="12.75" hidden="false" customHeight="false" outlineLevel="0" collapsed="false">
      <c r="L709" s="368" t="n">
        <v>111</v>
      </c>
      <c r="M709" s="368" t="s">
        <v>550</v>
      </c>
      <c r="N709" s="45" t="n">
        <v>1.687</v>
      </c>
      <c r="O709" s="45" t="s">
        <v>414</v>
      </c>
    </row>
    <row r="710" customFormat="false" ht="12.75" hidden="false" customHeight="false" outlineLevel="0" collapsed="false">
      <c r="L710" s="368" t="n">
        <v>112</v>
      </c>
      <c r="M710" s="368" t="s">
        <v>551</v>
      </c>
      <c r="N710" s="45" t="n">
        <v>0.243</v>
      </c>
      <c r="O710" s="45" t="s">
        <v>340</v>
      </c>
    </row>
    <row r="711" customFormat="false" ht="12.75" hidden="false" customHeight="false" outlineLevel="0" collapsed="false">
      <c r="L711" s="368" t="n">
        <v>113</v>
      </c>
      <c r="M711" s="368" t="s">
        <v>552</v>
      </c>
      <c r="N711" s="45" t="n">
        <v>0.188</v>
      </c>
      <c r="O711" s="45" t="s">
        <v>344</v>
      </c>
    </row>
    <row r="712" customFormat="false" ht="12.75" hidden="false" customHeight="false" outlineLevel="0" collapsed="false">
      <c r="L712" s="368" t="n">
        <v>114</v>
      </c>
      <c r="M712" s="368" t="s">
        <v>553</v>
      </c>
      <c r="N712" s="45" t="n">
        <v>0.927</v>
      </c>
      <c r="O712" s="45" t="s">
        <v>330</v>
      </c>
    </row>
    <row r="713" customFormat="false" ht="12.75" hidden="false" customHeight="false" outlineLevel="0" collapsed="false">
      <c r="L713" s="368" t="n">
        <v>115</v>
      </c>
      <c r="M713" s="368" t="s">
        <v>554</v>
      </c>
      <c r="N713" s="45" t="n">
        <v>0.95</v>
      </c>
      <c r="O713" s="45" t="s">
        <v>336</v>
      </c>
    </row>
    <row r="714" customFormat="false" ht="12.75" hidden="false" customHeight="false" outlineLevel="0" collapsed="false">
      <c r="L714" s="368" t="n">
        <v>116</v>
      </c>
      <c r="M714" s="368" t="s">
        <v>555</v>
      </c>
      <c r="N714" s="45" t="n">
        <v>1.085</v>
      </c>
      <c r="O714" s="45" t="s">
        <v>330</v>
      </c>
    </row>
    <row r="715" customFormat="false" ht="12.75" hidden="false" customHeight="false" outlineLevel="0" collapsed="false">
      <c r="L715" s="368" t="n">
        <v>117</v>
      </c>
      <c r="M715" s="368" t="s">
        <v>556</v>
      </c>
      <c r="N715" s="45" t="n">
        <v>1.68</v>
      </c>
      <c r="O715" s="45" t="s">
        <v>414</v>
      </c>
    </row>
    <row r="716" customFormat="false" ht="12.75" hidden="false" customHeight="false" outlineLevel="0" collapsed="false">
      <c r="L716" s="368" t="n">
        <v>118</v>
      </c>
      <c r="M716" s="368" t="s">
        <v>557</v>
      </c>
      <c r="N716" s="45" t="n">
        <v>1.016</v>
      </c>
      <c r="O716" s="45" t="s">
        <v>377</v>
      </c>
    </row>
    <row r="717" customFormat="false" ht="12.75" hidden="false" customHeight="false" outlineLevel="0" collapsed="false">
      <c r="L717" s="368" t="n">
        <v>119</v>
      </c>
      <c r="M717" s="368" t="s">
        <v>558</v>
      </c>
      <c r="N717" s="45" t="n">
        <v>1.393</v>
      </c>
      <c r="O717" s="45" t="s">
        <v>386</v>
      </c>
    </row>
    <row r="718" customFormat="false" ht="12.75" hidden="false" customHeight="false" outlineLevel="0" collapsed="false">
      <c r="L718" s="368" t="n">
        <v>120</v>
      </c>
      <c r="M718" s="368" t="s">
        <v>559</v>
      </c>
      <c r="N718" s="45" t="n">
        <v>-0.109</v>
      </c>
      <c r="O718" s="45" t="s">
        <v>437</v>
      </c>
    </row>
    <row r="719" customFormat="false" ht="12.75" hidden="false" customHeight="false" outlineLevel="0" collapsed="false">
      <c r="L719" s="368" t="n">
        <v>121</v>
      </c>
      <c r="M719" s="368" t="s">
        <v>560</v>
      </c>
      <c r="N719" s="45" t="n">
        <v>1.166</v>
      </c>
      <c r="O719" s="45" t="s">
        <v>340</v>
      </c>
    </row>
    <row r="720" customFormat="false" ht="12.75" hidden="false" customHeight="false" outlineLevel="0" collapsed="false">
      <c r="L720" s="368" t="n">
        <v>122</v>
      </c>
      <c r="M720" s="368" t="s">
        <v>561</v>
      </c>
      <c r="N720" s="45" t="n">
        <v>1.101</v>
      </c>
      <c r="O720" s="45" t="s">
        <v>340</v>
      </c>
    </row>
    <row r="721" customFormat="false" ht="12.75" hidden="false" customHeight="false" outlineLevel="0" collapsed="false">
      <c r="L721" s="368" t="n">
        <v>123</v>
      </c>
      <c r="M721" s="368" t="s">
        <v>562</v>
      </c>
      <c r="N721" s="45" t="n">
        <v>0.667</v>
      </c>
      <c r="O721" s="45" t="s">
        <v>330</v>
      </c>
    </row>
    <row r="722" customFormat="false" ht="12.75" hidden="false" customHeight="false" outlineLevel="0" collapsed="false">
      <c r="L722" s="368" t="n">
        <v>124</v>
      </c>
      <c r="M722" s="368" t="s">
        <v>563</v>
      </c>
      <c r="N722" s="45" t="n">
        <v>1.336</v>
      </c>
      <c r="O722" s="45" t="s">
        <v>391</v>
      </c>
    </row>
    <row r="723" customFormat="false" ht="12.75" hidden="false" customHeight="false" outlineLevel="0" collapsed="false">
      <c r="L723" s="368" t="n">
        <v>125</v>
      </c>
      <c r="M723" s="368" t="s">
        <v>564</v>
      </c>
      <c r="N723" s="45" t="n">
        <v>0.903</v>
      </c>
      <c r="O723" s="45" t="s">
        <v>330</v>
      </c>
    </row>
    <row r="724" customFormat="false" ht="12.75" hidden="false" customHeight="false" outlineLevel="0" collapsed="false">
      <c r="L724" s="368" t="n">
        <v>126</v>
      </c>
      <c r="M724" s="368" t="s">
        <v>565</v>
      </c>
      <c r="N724" s="368" t="n">
        <v>1.616</v>
      </c>
      <c r="O724" s="45" t="s">
        <v>463</v>
      </c>
    </row>
    <row r="725" customFormat="false" ht="12.75" hidden="false" customHeight="false" outlineLevel="0" collapsed="false">
      <c r="L725" s="368" t="n">
        <v>129</v>
      </c>
      <c r="O725" s="45"/>
    </row>
    <row r="726" customFormat="false" ht="12.75" hidden="false" customHeight="false" outlineLevel="0" collapsed="false">
      <c r="L726" s="368" t="n">
        <v>130</v>
      </c>
      <c r="O726" s="45"/>
    </row>
    <row r="727" customFormat="false" ht="12.75" hidden="false" customHeight="false" outlineLevel="0" collapsed="false">
      <c r="L727" s="368" t="n">
        <v>131</v>
      </c>
      <c r="O727" s="45"/>
    </row>
    <row r="728" customFormat="false" ht="12.75" hidden="false" customHeight="false" outlineLevel="0" collapsed="false">
      <c r="L728" s="368" t="n">
        <v>132</v>
      </c>
      <c r="O728" s="45"/>
    </row>
    <row r="729" customFormat="false" ht="12.75" hidden="false" customHeight="false" outlineLevel="0" collapsed="false">
      <c r="L729" s="368" t="n">
        <v>133</v>
      </c>
      <c r="O729" s="45"/>
    </row>
    <row r="730" customFormat="false" ht="12.75" hidden="false" customHeight="false" outlineLevel="0" collapsed="false">
      <c r="L730" s="368" t="n">
        <v>134</v>
      </c>
      <c r="O730" s="45"/>
    </row>
    <row r="731" customFormat="false" ht="12.75" hidden="false" customHeight="false" outlineLevel="0" collapsed="false">
      <c r="L731" s="368" t="n">
        <v>135</v>
      </c>
      <c r="O731" s="45"/>
    </row>
    <row r="732" customFormat="false" ht="12.75" hidden="false" customHeight="false" outlineLevel="0" collapsed="false">
      <c r="L732" s="368" t="n">
        <v>136</v>
      </c>
      <c r="O732" s="45"/>
    </row>
    <row r="733" customFormat="false" ht="12.75" hidden="false" customHeight="false" outlineLevel="0" collapsed="false">
      <c r="L733" s="368" t="n">
        <v>137</v>
      </c>
      <c r="O733" s="45"/>
    </row>
    <row r="734" customFormat="false" ht="12.75" hidden="false" customHeight="false" outlineLevel="0" collapsed="false">
      <c r="L734" s="368" t="n">
        <v>138</v>
      </c>
      <c r="O734" s="45"/>
    </row>
    <row r="735" customFormat="false" ht="12.75" hidden="false" customHeight="false" outlineLevel="0" collapsed="false">
      <c r="L735" s="368" t="n">
        <v>139</v>
      </c>
      <c r="O735" s="45"/>
    </row>
    <row r="736" customFormat="false" ht="12.75" hidden="false" customHeight="false" outlineLevel="0" collapsed="false">
      <c r="L736" s="368" t="n">
        <v>140</v>
      </c>
    </row>
    <row r="737" customFormat="false" ht="12.75" hidden="false" customHeight="false" outlineLevel="0" collapsed="false">
      <c r="L737" s="368" t="n">
        <v>141</v>
      </c>
    </row>
    <row r="738" customFormat="false" ht="12.75" hidden="false" customHeight="false" outlineLevel="0" collapsed="false">
      <c r="L738" s="368" t="n">
        <v>142</v>
      </c>
    </row>
    <row r="739" customFormat="false" ht="12.75" hidden="false" customHeight="false" outlineLevel="0" collapsed="false">
      <c r="L739" s="368" t="n">
        <v>143</v>
      </c>
    </row>
    <row r="740" customFormat="false" ht="12.75" hidden="false" customHeight="false" outlineLevel="0" collapsed="false">
      <c r="L740" s="368" t="n">
        <v>144</v>
      </c>
    </row>
    <row r="741" customFormat="false" ht="12.75" hidden="false" customHeight="false" outlineLevel="0" collapsed="false">
      <c r="L741" s="368" t="n">
        <v>145</v>
      </c>
    </row>
    <row r="742" customFormat="false" ht="12.75" hidden="false" customHeight="false" outlineLevel="0" collapsed="false">
      <c r="L742" s="368" t="n">
        <v>146</v>
      </c>
    </row>
    <row r="743" customFormat="false" ht="12.75" hidden="false" customHeight="false" outlineLevel="0" collapsed="false">
      <c r="L743" s="368" t="n">
        <v>147</v>
      </c>
    </row>
    <row r="744" customFormat="false" ht="12.75" hidden="false" customHeight="false" outlineLevel="0" collapsed="false">
      <c r="L744" s="368" t="n">
        <v>148</v>
      </c>
    </row>
    <row r="745" customFormat="false" ht="12.75" hidden="false" customHeight="false" outlineLevel="0" collapsed="false">
      <c r="L745" s="368" t="n">
        <v>149</v>
      </c>
    </row>
    <row r="746" customFormat="false" ht="12.75" hidden="false" customHeight="false" outlineLevel="0" collapsed="false">
      <c r="L746" s="368" t="n">
        <v>150</v>
      </c>
    </row>
    <row r="747" customFormat="false" ht="12.75" hidden="false" customHeight="false" outlineLevel="0" collapsed="false">
      <c r="L747" s="368" t="n">
        <v>151</v>
      </c>
    </row>
    <row r="748" customFormat="false" ht="12.75" hidden="false" customHeight="false" outlineLevel="0" collapsed="false">
      <c r="L748" s="368" t="n">
        <v>152</v>
      </c>
    </row>
    <row r="749" customFormat="false" ht="12.75" hidden="false" customHeight="false" outlineLevel="0" collapsed="false">
      <c r="L749" s="368" t="n">
        <v>153</v>
      </c>
    </row>
    <row r="750" customFormat="false" ht="12.75" hidden="false" customHeight="false" outlineLevel="0" collapsed="false">
      <c r="L750" s="368" t="n">
        <v>154</v>
      </c>
    </row>
    <row r="751" customFormat="false" ht="12.75" hidden="false" customHeight="false" outlineLevel="0" collapsed="false">
      <c r="L751" s="368" t="n">
        <v>155</v>
      </c>
    </row>
    <row r="752" customFormat="false" ht="12.75" hidden="false" customHeight="false" outlineLevel="0" collapsed="false">
      <c r="L752" s="368" t="n">
        <v>156</v>
      </c>
    </row>
    <row r="753" customFormat="false" ht="12.75" hidden="false" customHeight="false" outlineLevel="0" collapsed="false">
      <c r="L753" s="368" t="n">
        <v>157</v>
      </c>
    </row>
    <row r="754" customFormat="false" ht="12.75" hidden="false" customHeight="false" outlineLevel="0" collapsed="false">
      <c r="L754" s="368" t="n">
        <v>158</v>
      </c>
    </row>
    <row r="755" customFormat="false" ht="12.75" hidden="false" customHeight="false" outlineLevel="0" collapsed="false">
      <c r="L755" s="368" t="n">
        <v>159</v>
      </c>
    </row>
    <row r="756" customFormat="false" ht="12.75" hidden="false" customHeight="false" outlineLevel="0" collapsed="false">
      <c r="L756" s="368" t="n">
        <v>160</v>
      </c>
    </row>
    <row r="757" customFormat="false" ht="12.75" hidden="false" customHeight="false" outlineLevel="0" collapsed="false">
      <c r="L757" s="368" t="n">
        <v>161</v>
      </c>
    </row>
    <row r="758" customFormat="false" ht="12.75" hidden="false" customHeight="false" outlineLevel="0" collapsed="false">
      <c r="L758" s="368" t="n">
        <v>162</v>
      </c>
    </row>
    <row r="759" customFormat="false" ht="12.75" hidden="false" customHeight="false" outlineLevel="0" collapsed="false">
      <c r="L759" s="368" t="n">
        <v>163</v>
      </c>
    </row>
    <row r="760" customFormat="false" ht="12.75" hidden="false" customHeight="false" outlineLevel="0" collapsed="false">
      <c r="L760" s="368" t="n">
        <v>164</v>
      </c>
    </row>
    <row r="761" customFormat="false" ht="12.75" hidden="false" customHeight="false" outlineLevel="0" collapsed="false">
      <c r="L761" s="368" t="n">
        <v>165</v>
      </c>
    </row>
    <row r="762" customFormat="false" ht="12.75" hidden="false" customHeight="false" outlineLevel="0" collapsed="false">
      <c r="L762" s="368" t="n">
        <v>166</v>
      </c>
    </row>
    <row r="763" customFormat="false" ht="12.75" hidden="false" customHeight="false" outlineLevel="0" collapsed="false">
      <c r="L763" s="368" t="n">
        <v>167</v>
      </c>
    </row>
    <row r="764" customFormat="false" ht="12.75" hidden="false" customHeight="false" outlineLevel="0" collapsed="false">
      <c r="L764" s="368" t="n">
        <v>168</v>
      </c>
    </row>
    <row r="765" customFormat="false" ht="12.75" hidden="false" customHeight="false" outlineLevel="0" collapsed="false">
      <c r="L765" s="368" t="n">
        <v>169</v>
      </c>
    </row>
    <row r="766" customFormat="false" ht="12.75" hidden="false" customHeight="false" outlineLevel="0" collapsed="false">
      <c r="L766" s="368" t="n">
        <v>170</v>
      </c>
    </row>
    <row r="767" customFormat="false" ht="12.75" hidden="false" customHeight="false" outlineLevel="0" collapsed="false">
      <c r="L767" s="368" t="n">
        <v>171</v>
      </c>
    </row>
    <row r="768" customFormat="false" ht="12.75" hidden="false" customHeight="false" outlineLevel="0" collapsed="false">
      <c r="L768" s="368" t="n">
        <v>172</v>
      </c>
    </row>
    <row r="769" customFormat="false" ht="12.75" hidden="false" customHeight="false" outlineLevel="0" collapsed="false">
      <c r="L769" s="368" t="n">
        <v>173</v>
      </c>
    </row>
    <row r="770" customFormat="false" ht="12.75" hidden="false" customHeight="false" outlineLevel="0" collapsed="false">
      <c r="L770" s="368" t="n">
        <v>174</v>
      </c>
    </row>
    <row r="771" customFormat="false" ht="12.75" hidden="false" customHeight="false" outlineLevel="0" collapsed="false">
      <c r="L771" s="368" t="n">
        <v>175</v>
      </c>
    </row>
    <row r="772" customFormat="false" ht="12.75" hidden="false" customHeight="false" outlineLevel="0" collapsed="false">
      <c r="L772" s="368" t="n">
        <v>176</v>
      </c>
    </row>
    <row r="773" customFormat="false" ht="12.75" hidden="false" customHeight="false" outlineLevel="0" collapsed="false">
      <c r="L773" s="368" t="n">
        <v>177</v>
      </c>
    </row>
    <row r="774" customFormat="false" ht="12.75" hidden="false" customHeight="false" outlineLevel="0" collapsed="false">
      <c r="L774" s="368" t="n">
        <v>178</v>
      </c>
    </row>
    <row r="775" customFormat="false" ht="12.75" hidden="false" customHeight="false" outlineLevel="0" collapsed="false">
      <c r="L775" s="368" t="n">
        <v>179</v>
      </c>
    </row>
    <row r="776" customFormat="false" ht="12.75" hidden="false" customHeight="false" outlineLevel="0" collapsed="false">
      <c r="L776" s="368" t="n">
        <v>180</v>
      </c>
    </row>
    <row r="777" customFormat="false" ht="12.75" hidden="false" customHeight="false" outlineLevel="0" collapsed="false">
      <c r="L777" s="368" t="n">
        <v>181</v>
      </c>
    </row>
    <row r="778" customFormat="false" ht="12.75" hidden="false" customHeight="false" outlineLevel="0" collapsed="false">
      <c r="L778" s="368" t="n">
        <v>182</v>
      </c>
    </row>
    <row r="779" customFormat="false" ht="12.75" hidden="false" customHeight="false" outlineLevel="0" collapsed="false">
      <c r="L779" s="368" t="n">
        <v>183</v>
      </c>
    </row>
    <row r="780" customFormat="false" ht="12.75" hidden="false" customHeight="false" outlineLevel="0" collapsed="false">
      <c r="L780" s="368" t="n">
        <v>184</v>
      </c>
    </row>
    <row r="781" customFormat="false" ht="12.75" hidden="false" customHeight="false" outlineLevel="0" collapsed="false">
      <c r="L781" s="368" t="n">
        <v>185</v>
      </c>
    </row>
    <row r="782" customFormat="false" ht="12.75" hidden="false" customHeight="false" outlineLevel="0" collapsed="false">
      <c r="L782" s="368" t="n">
        <v>186</v>
      </c>
    </row>
    <row r="783" customFormat="false" ht="12.75" hidden="false" customHeight="false" outlineLevel="0" collapsed="false">
      <c r="L783" s="368" t="n">
        <v>187</v>
      </c>
    </row>
    <row r="784" customFormat="false" ht="12.75" hidden="false" customHeight="false" outlineLevel="0" collapsed="false">
      <c r="L784" s="368" t="n">
        <v>188</v>
      </c>
    </row>
    <row r="785" customFormat="false" ht="12.75" hidden="false" customHeight="false" outlineLevel="0" collapsed="false">
      <c r="L785" s="368" t="n">
        <v>189</v>
      </c>
    </row>
    <row r="786" customFormat="false" ht="12.75" hidden="false" customHeight="false" outlineLevel="0" collapsed="false">
      <c r="L786" s="368" t="n">
        <v>190</v>
      </c>
    </row>
    <row r="787" customFormat="false" ht="12.75" hidden="false" customHeight="false" outlineLevel="0" collapsed="false">
      <c r="L787" s="368" t="n">
        <v>191</v>
      </c>
    </row>
    <row r="788" customFormat="false" ht="12.75" hidden="false" customHeight="false" outlineLevel="0" collapsed="false">
      <c r="L788" s="368" t="n">
        <v>192</v>
      </c>
    </row>
    <row r="789" customFormat="false" ht="12.75" hidden="false" customHeight="false" outlineLevel="0" collapsed="false">
      <c r="L789" s="368" t="n">
        <v>193</v>
      </c>
    </row>
    <row r="790" customFormat="false" ht="12.75" hidden="false" customHeight="false" outlineLevel="0" collapsed="false">
      <c r="L790" s="368" t="n">
        <v>194</v>
      </c>
    </row>
    <row r="791" customFormat="false" ht="12.75" hidden="false" customHeight="false" outlineLevel="0" collapsed="false">
      <c r="L791" s="368" t="n">
        <v>195</v>
      </c>
    </row>
    <row r="792" customFormat="false" ht="12.75" hidden="false" customHeight="false" outlineLevel="0" collapsed="false">
      <c r="L792" s="368" t="n">
        <v>196</v>
      </c>
    </row>
    <row r="793" customFormat="false" ht="12.75" hidden="false" customHeight="false" outlineLevel="0" collapsed="false">
      <c r="L793" s="368" t="n">
        <v>197</v>
      </c>
    </row>
    <row r="794" customFormat="false" ht="12.75" hidden="false" customHeight="false" outlineLevel="0" collapsed="false">
      <c r="L794" s="368" t="n">
        <v>198</v>
      </c>
    </row>
    <row r="795" customFormat="false" ht="12.75" hidden="false" customHeight="false" outlineLevel="0" collapsed="false">
      <c r="L795" s="368" t="n">
        <v>199</v>
      </c>
    </row>
    <row r="796" customFormat="false" ht="12.75" hidden="false" customHeight="false" outlineLevel="0" collapsed="false">
      <c r="L796" s="368" t="n">
        <v>200</v>
      </c>
    </row>
    <row r="797" customFormat="false" ht="12.75" hidden="false" customHeight="false" outlineLevel="0" collapsed="false">
      <c r="L797" s="368" t="n">
        <v>201</v>
      </c>
    </row>
    <row r="798" customFormat="false" ht="12.75" hidden="false" customHeight="false" outlineLevel="0" collapsed="false">
      <c r="L798" s="368" t="n">
        <v>202</v>
      </c>
    </row>
    <row r="799" customFormat="false" ht="12.75" hidden="false" customHeight="false" outlineLevel="0" collapsed="false">
      <c r="L799" s="368" t="n">
        <v>203</v>
      </c>
    </row>
    <row r="800" customFormat="false" ht="12.75" hidden="false" customHeight="false" outlineLevel="0" collapsed="false">
      <c r="L800" s="368" t="n">
        <v>204</v>
      </c>
    </row>
    <row r="801" customFormat="false" ht="12.75" hidden="false" customHeight="false" outlineLevel="0" collapsed="false">
      <c r="L801" s="368" t="n">
        <v>205</v>
      </c>
    </row>
    <row r="802" customFormat="false" ht="12.75" hidden="false" customHeight="false" outlineLevel="0" collapsed="false">
      <c r="L802" s="368" t="n">
        <v>206</v>
      </c>
    </row>
    <row r="803" customFormat="false" ht="12.75" hidden="false" customHeight="false" outlineLevel="0" collapsed="false">
      <c r="L803" s="368" t="n">
        <v>207</v>
      </c>
    </row>
    <row r="804" customFormat="false" ht="12.75" hidden="false" customHeight="false" outlineLevel="0" collapsed="false">
      <c r="L804" s="368" t="n">
        <v>208</v>
      </c>
    </row>
    <row r="805" customFormat="false" ht="12.75" hidden="false" customHeight="false" outlineLevel="0" collapsed="false">
      <c r="L805" s="368" t="n">
        <v>209</v>
      </c>
    </row>
    <row r="806" customFormat="false" ht="12.75" hidden="false" customHeight="false" outlineLevel="0" collapsed="false">
      <c r="L806" s="368" t="n">
        <v>210</v>
      </c>
    </row>
    <row r="807" customFormat="false" ht="12.75" hidden="false" customHeight="false" outlineLevel="0" collapsed="false">
      <c r="L807" s="368" t="n">
        <v>211</v>
      </c>
    </row>
    <row r="808" customFormat="false" ht="12.75" hidden="false" customHeight="false" outlineLevel="0" collapsed="false">
      <c r="L808" s="368" t="n">
        <v>212</v>
      </c>
    </row>
    <row r="809" customFormat="false" ht="12.75" hidden="false" customHeight="false" outlineLevel="0" collapsed="false">
      <c r="L809" s="368" t="n">
        <v>213</v>
      </c>
    </row>
    <row r="810" customFormat="false" ht="12.75" hidden="false" customHeight="false" outlineLevel="0" collapsed="false">
      <c r="L810" s="368" t="n">
        <v>214</v>
      </c>
    </row>
    <row r="811" customFormat="false" ht="12.75" hidden="false" customHeight="false" outlineLevel="0" collapsed="false">
      <c r="L811" s="368" t="n">
        <v>215</v>
      </c>
    </row>
    <row r="812" customFormat="false" ht="12.75" hidden="false" customHeight="false" outlineLevel="0" collapsed="false">
      <c r="L812" s="368" t="n">
        <v>216</v>
      </c>
    </row>
    <row r="813" customFormat="false" ht="12.75" hidden="false" customHeight="false" outlineLevel="0" collapsed="false">
      <c r="L813" s="368" t="n">
        <v>217</v>
      </c>
    </row>
    <row r="814" customFormat="false" ht="12.75" hidden="false" customHeight="false" outlineLevel="0" collapsed="false">
      <c r="L814" s="368" t="n">
        <v>218</v>
      </c>
    </row>
    <row r="815" customFormat="false" ht="12.75" hidden="false" customHeight="false" outlineLevel="0" collapsed="false">
      <c r="L815" s="368" t="n">
        <v>219</v>
      </c>
    </row>
    <row r="816" customFormat="false" ht="12.75" hidden="false" customHeight="false" outlineLevel="0" collapsed="false">
      <c r="L816" s="368" t="n">
        <v>220</v>
      </c>
    </row>
    <row r="817" customFormat="false" ht="12.75" hidden="false" customHeight="false" outlineLevel="0" collapsed="false">
      <c r="L817" s="368" t="n">
        <v>221</v>
      </c>
    </row>
    <row r="818" customFormat="false" ht="12.75" hidden="false" customHeight="false" outlineLevel="0" collapsed="false">
      <c r="L818" s="368" t="n">
        <v>222</v>
      </c>
    </row>
    <row r="819" customFormat="false" ht="12.75" hidden="false" customHeight="false" outlineLevel="0" collapsed="false">
      <c r="L819" s="368" t="n">
        <v>223</v>
      </c>
    </row>
    <row r="820" customFormat="false" ht="12.75" hidden="false" customHeight="false" outlineLevel="0" collapsed="false">
      <c r="L820" s="368" t="n">
        <v>224</v>
      </c>
    </row>
    <row r="821" customFormat="false" ht="12.75" hidden="false" customHeight="false" outlineLevel="0" collapsed="false">
      <c r="L821" s="368" t="n">
        <v>225</v>
      </c>
    </row>
    <row r="822" customFormat="false" ht="12.75" hidden="false" customHeight="false" outlineLevel="0" collapsed="false">
      <c r="L822" s="368" t="n">
        <v>226</v>
      </c>
    </row>
    <row r="823" customFormat="false" ht="12.75" hidden="false" customHeight="false" outlineLevel="0" collapsed="false">
      <c r="L823" s="368" t="n">
        <v>227</v>
      </c>
    </row>
    <row r="824" customFormat="false" ht="12.75" hidden="false" customHeight="false" outlineLevel="0" collapsed="false">
      <c r="L824" s="368" t="n">
        <v>228</v>
      </c>
    </row>
    <row r="825" customFormat="false" ht="12.75" hidden="false" customHeight="false" outlineLevel="0" collapsed="false">
      <c r="L825" s="368" t="n">
        <v>229</v>
      </c>
    </row>
    <row r="826" customFormat="false" ht="12.75" hidden="false" customHeight="false" outlineLevel="0" collapsed="false">
      <c r="L826" s="368" t="n">
        <v>230</v>
      </c>
    </row>
    <row r="827" customFormat="false" ht="12.75" hidden="false" customHeight="false" outlineLevel="0" collapsed="false">
      <c r="L827" s="368" t="n">
        <v>231</v>
      </c>
    </row>
    <row r="828" customFormat="false" ht="12.75" hidden="false" customHeight="false" outlineLevel="0" collapsed="false">
      <c r="L828" s="368" t="n">
        <v>232</v>
      </c>
    </row>
    <row r="829" customFormat="false" ht="12.75" hidden="false" customHeight="false" outlineLevel="0" collapsed="false">
      <c r="L829" s="368" t="n">
        <v>233</v>
      </c>
    </row>
    <row r="830" customFormat="false" ht="12.75" hidden="false" customHeight="false" outlineLevel="0" collapsed="false">
      <c r="L830" s="368" t="n">
        <v>234</v>
      </c>
    </row>
    <row r="831" customFormat="false" ht="12.75" hidden="false" customHeight="false" outlineLevel="0" collapsed="false">
      <c r="L831" s="368" t="n">
        <v>235</v>
      </c>
    </row>
    <row r="832" customFormat="false" ht="12.75" hidden="false" customHeight="false" outlineLevel="0" collapsed="false">
      <c r="L832" s="368" t="n">
        <v>236</v>
      </c>
    </row>
    <row r="833" customFormat="false" ht="12.75" hidden="false" customHeight="false" outlineLevel="0" collapsed="false">
      <c r="L833" s="368" t="n">
        <v>237</v>
      </c>
    </row>
    <row r="834" customFormat="false" ht="12.75" hidden="false" customHeight="false" outlineLevel="0" collapsed="false">
      <c r="L834" s="368" t="n">
        <v>238</v>
      </c>
    </row>
    <row r="835" customFormat="false" ht="12.75" hidden="false" customHeight="false" outlineLevel="0" collapsed="false">
      <c r="L835" s="368" t="n">
        <v>239</v>
      </c>
    </row>
    <row r="836" customFormat="false" ht="12.75" hidden="false" customHeight="false" outlineLevel="0" collapsed="false">
      <c r="L836" s="368" t="n">
        <v>240</v>
      </c>
    </row>
    <row r="837" customFormat="false" ht="12.75" hidden="false" customHeight="false" outlineLevel="0" collapsed="false">
      <c r="L837" s="368" t="n">
        <v>241</v>
      </c>
    </row>
    <row r="838" customFormat="false" ht="12.75" hidden="false" customHeight="false" outlineLevel="0" collapsed="false">
      <c r="L838" s="368" t="n">
        <v>242</v>
      </c>
    </row>
    <row r="839" customFormat="false" ht="12.75" hidden="false" customHeight="false" outlineLevel="0" collapsed="false">
      <c r="L839" s="368" t="n">
        <v>243</v>
      </c>
    </row>
    <row r="840" customFormat="false" ht="12.75" hidden="false" customHeight="false" outlineLevel="0" collapsed="false">
      <c r="L840" s="368" t="n">
        <v>244</v>
      </c>
    </row>
    <row r="841" customFormat="false" ht="12.75" hidden="false" customHeight="false" outlineLevel="0" collapsed="false">
      <c r="L841" s="368" t="n">
        <v>245</v>
      </c>
    </row>
    <row r="842" customFormat="false" ht="12.75" hidden="false" customHeight="false" outlineLevel="0" collapsed="false">
      <c r="L842" s="368" t="n">
        <v>246</v>
      </c>
    </row>
    <row r="843" customFormat="false" ht="12.75" hidden="false" customHeight="false" outlineLevel="0" collapsed="false">
      <c r="L843" s="368" t="n">
        <v>247</v>
      </c>
    </row>
    <row r="844" customFormat="false" ht="12.75" hidden="false" customHeight="false" outlineLevel="0" collapsed="false">
      <c r="L844" s="368" t="n">
        <v>248</v>
      </c>
    </row>
    <row r="845" customFormat="false" ht="12.75" hidden="false" customHeight="false" outlineLevel="0" collapsed="false">
      <c r="L845" s="368" t="n">
        <v>249</v>
      </c>
    </row>
    <row r="846" customFormat="false" ht="12.75" hidden="false" customHeight="false" outlineLevel="0" collapsed="false">
      <c r="L846" s="368" t="n">
        <v>250</v>
      </c>
    </row>
    <row r="847" customFormat="false" ht="12.75" hidden="false" customHeight="false" outlineLevel="0" collapsed="false">
      <c r="L847" s="368" t="n">
        <v>251</v>
      </c>
    </row>
    <row r="848" customFormat="false" ht="12.75" hidden="false" customHeight="false" outlineLevel="0" collapsed="false">
      <c r="L848" s="368" t="n">
        <v>252</v>
      </c>
    </row>
    <row r="849" customFormat="false" ht="12.75" hidden="false" customHeight="false" outlineLevel="0" collapsed="false">
      <c r="L849" s="368" t="n">
        <v>253</v>
      </c>
    </row>
    <row r="850" customFormat="false" ht="12.75" hidden="false" customHeight="false" outlineLevel="0" collapsed="false">
      <c r="L850" s="368" t="n">
        <v>254</v>
      </c>
    </row>
    <row r="851" customFormat="false" ht="12.75" hidden="false" customHeight="false" outlineLevel="0" collapsed="false">
      <c r="L851" s="368" t="n">
        <v>255</v>
      </c>
    </row>
    <row r="852" customFormat="false" ht="12.75" hidden="false" customHeight="false" outlineLevel="0" collapsed="false">
      <c r="L852" s="368" t="n">
        <v>256</v>
      </c>
    </row>
    <row r="853" customFormat="false" ht="12.75" hidden="false" customHeight="false" outlineLevel="0" collapsed="false">
      <c r="L853" s="368" t="n">
        <v>257</v>
      </c>
    </row>
    <row r="854" customFormat="false" ht="12.75" hidden="false" customHeight="false" outlineLevel="0" collapsed="false">
      <c r="L854" s="368" t="n">
        <v>258</v>
      </c>
    </row>
    <row r="855" customFormat="false" ht="12.75" hidden="false" customHeight="false" outlineLevel="0" collapsed="false">
      <c r="L855" s="368" t="n">
        <v>259</v>
      </c>
    </row>
    <row r="856" customFormat="false" ht="12.75" hidden="false" customHeight="false" outlineLevel="0" collapsed="false">
      <c r="L856" s="368" t="n">
        <v>260</v>
      </c>
    </row>
    <row r="857" customFormat="false" ht="12.75" hidden="false" customHeight="false" outlineLevel="0" collapsed="false">
      <c r="L857" s="368" t="n">
        <v>261</v>
      </c>
    </row>
    <row r="858" customFormat="false" ht="12.75" hidden="false" customHeight="false" outlineLevel="0" collapsed="false">
      <c r="L858" s="368" t="n">
        <v>262</v>
      </c>
    </row>
    <row r="859" customFormat="false" ht="12.75" hidden="false" customHeight="false" outlineLevel="0" collapsed="false">
      <c r="L859" s="368" t="n">
        <v>263</v>
      </c>
    </row>
    <row r="860" customFormat="false" ht="12.75" hidden="false" customHeight="false" outlineLevel="0" collapsed="false">
      <c r="L860" s="368" t="n">
        <v>264</v>
      </c>
    </row>
    <row r="861" customFormat="false" ht="12.75" hidden="false" customHeight="false" outlineLevel="0" collapsed="false">
      <c r="L861" s="368" t="n">
        <v>265</v>
      </c>
    </row>
    <row r="862" customFormat="false" ht="12.75" hidden="false" customHeight="false" outlineLevel="0" collapsed="false">
      <c r="L862" s="368" t="n">
        <v>266</v>
      </c>
    </row>
    <row r="863" customFormat="false" ht="12.75" hidden="false" customHeight="false" outlineLevel="0" collapsed="false">
      <c r="L863" s="368" t="n">
        <v>267</v>
      </c>
    </row>
    <row r="864" customFormat="false" ht="12.75" hidden="false" customHeight="false" outlineLevel="0" collapsed="false">
      <c r="L864" s="368" t="n">
        <v>268</v>
      </c>
    </row>
    <row r="865" customFormat="false" ht="12.75" hidden="false" customHeight="false" outlineLevel="0" collapsed="false">
      <c r="L865" s="368" t="n">
        <v>269</v>
      </c>
    </row>
    <row r="866" customFormat="false" ht="12.75" hidden="false" customHeight="false" outlineLevel="0" collapsed="false">
      <c r="L866" s="368" t="n">
        <v>270</v>
      </c>
    </row>
    <row r="867" customFormat="false" ht="12.75" hidden="false" customHeight="false" outlineLevel="0" collapsed="false">
      <c r="L867" s="368" t="n">
        <v>271</v>
      </c>
    </row>
    <row r="868" customFormat="false" ht="12.75" hidden="false" customHeight="false" outlineLevel="0" collapsed="false">
      <c r="L868" s="368" t="n">
        <v>272</v>
      </c>
    </row>
    <row r="869" customFormat="false" ht="12.75" hidden="false" customHeight="false" outlineLevel="0" collapsed="false">
      <c r="L869" s="368" t="n">
        <v>273</v>
      </c>
    </row>
    <row r="870" customFormat="false" ht="12.75" hidden="false" customHeight="false" outlineLevel="0" collapsed="false">
      <c r="L870" s="368" t="n">
        <v>274</v>
      </c>
    </row>
    <row r="871" customFormat="false" ht="12.75" hidden="false" customHeight="false" outlineLevel="0" collapsed="false">
      <c r="L871" s="368" t="n">
        <v>275</v>
      </c>
    </row>
    <row r="872" customFormat="false" ht="12.75" hidden="false" customHeight="false" outlineLevel="0" collapsed="false">
      <c r="L872" s="368" t="n">
        <v>276</v>
      </c>
    </row>
    <row r="873" customFormat="false" ht="12.75" hidden="false" customHeight="false" outlineLevel="0" collapsed="false">
      <c r="L873" s="368" t="n">
        <v>277</v>
      </c>
    </row>
    <row r="874" customFormat="false" ht="12.75" hidden="false" customHeight="false" outlineLevel="0" collapsed="false">
      <c r="L874" s="368" t="n">
        <v>278</v>
      </c>
    </row>
    <row r="875" customFormat="false" ht="12.75" hidden="false" customHeight="false" outlineLevel="0" collapsed="false">
      <c r="L875" s="368" t="n">
        <v>279</v>
      </c>
    </row>
    <row r="876" customFormat="false" ht="12.75" hidden="false" customHeight="false" outlineLevel="0" collapsed="false">
      <c r="L876" s="368" t="n">
        <v>280</v>
      </c>
    </row>
    <row r="877" customFormat="false" ht="12.75" hidden="false" customHeight="false" outlineLevel="0" collapsed="false">
      <c r="L877" s="368" t="n">
        <v>281</v>
      </c>
    </row>
    <row r="878" customFormat="false" ht="12.75" hidden="false" customHeight="false" outlineLevel="0" collapsed="false">
      <c r="L878" s="368" t="n">
        <v>282</v>
      </c>
    </row>
    <row r="879" customFormat="false" ht="12.75" hidden="false" customHeight="false" outlineLevel="0" collapsed="false">
      <c r="L879" s="368" t="n">
        <v>283</v>
      </c>
    </row>
    <row r="880" customFormat="false" ht="12.75" hidden="false" customHeight="false" outlineLevel="0" collapsed="false">
      <c r="L880" s="368" t="n">
        <v>284</v>
      </c>
    </row>
    <row r="881" customFormat="false" ht="12.75" hidden="false" customHeight="false" outlineLevel="0" collapsed="false">
      <c r="L881" s="368" t="n">
        <v>285</v>
      </c>
    </row>
    <row r="882" customFormat="false" ht="12.75" hidden="false" customHeight="false" outlineLevel="0" collapsed="false">
      <c r="L882" s="368" t="n">
        <v>286</v>
      </c>
    </row>
    <row r="883" customFormat="false" ht="12.75" hidden="false" customHeight="false" outlineLevel="0" collapsed="false">
      <c r="L883" s="368" t="n">
        <v>287</v>
      </c>
    </row>
    <row r="884" customFormat="false" ht="12.75" hidden="false" customHeight="false" outlineLevel="0" collapsed="false">
      <c r="L884" s="368" t="n">
        <v>288</v>
      </c>
    </row>
    <row r="885" customFormat="false" ht="12.75" hidden="false" customHeight="false" outlineLevel="0" collapsed="false">
      <c r="L885" s="368" t="n">
        <v>289</v>
      </c>
    </row>
    <row r="886" customFormat="false" ht="12.75" hidden="false" customHeight="false" outlineLevel="0" collapsed="false">
      <c r="L886" s="368" t="n">
        <v>290</v>
      </c>
    </row>
    <row r="887" customFormat="false" ht="12.75" hidden="false" customHeight="false" outlineLevel="0" collapsed="false">
      <c r="L887" s="368" t="n">
        <v>291</v>
      </c>
    </row>
    <row r="888" customFormat="false" ht="12.75" hidden="false" customHeight="false" outlineLevel="0" collapsed="false">
      <c r="L888" s="368" t="n">
        <v>292</v>
      </c>
    </row>
    <row r="889" customFormat="false" ht="12.75" hidden="false" customHeight="false" outlineLevel="0" collapsed="false">
      <c r="L889" s="368" t="n">
        <v>293</v>
      </c>
    </row>
    <row r="890" customFormat="false" ht="12.75" hidden="false" customHeight="false" outlineLevel="0" collapsed="false">
      <c r="L890" s="368" t="n">
        <v>294</v>
      </c>
    </row>
    <row r="891" customFormat="false" ht="12.75" hidden="false" customHeight="false" outlineLevel="0" collapsed="false">
      <c r="L891" s="368" t="n">
        <v>295</v>
      </c>
    </row>
    <row r="892" customFormat="false" ht="12.75" hidden="false" customHeight="false" outlineLevel="0" collapsed="false">
      <c r="L892" s="368" t="n">
        <v>296</v>
      </c>
    </row>
    <row r="893" customFormat="false" ht="12.75" hidden="false" customHeight="false" outlineLevel="0" collapsed="false">
      <c r="L893" s="368" t="n">
        <v>297</v>
      </c>
    </row>
    <row r="894" customFormat="false" ht="12.75" hidden="false" customHeight="false" outlineLevel="0" collapsed="false">
      <c r="L894" s="368" t="n">
        <v>298</v>
      </c>
    </row>
    <row r="895" customFormat="false" ht="12.75" hidden="false" customHeight="false" outlineLevel="0" collapsed="false">
      <c r="L895" s="368" t="n">
        <v>299</v>
      </c>
    </row>
    <row r="896" customFormat="false" ht="12.75" hidden="false" customHeight="false" outlineLevel="0" collapsed="false">
      <c r="L896" s="368" t="n">
        <v>300</v>
      </c>
    </row>
  </sheetData>
  <mergeCells count="4">
    <mergeCell ref="Q4:S4"/>
    <mergeCell ref="AA5:AB5"/>
    <mergeCell ref="AC5:AD5"/>
    <mergeCell ref="AE5:AF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S1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68" width="8.41"/>
    <col collapsed="false" customWidth="true" hidden="false" outlineLevel="0" max="2" min="2" style="165" width="9.41"/>
    <col collapsed="false" customWidth="true" hidden="false" outlineLevel="0" max="3" min="3" style="370" width="7.42"/>
    <col collapsed="false" customWidth="true" hidden="false" outlineLevel="0" max="4" min="4" style="370" width="12.28"/>
    <col collapsed="false" customWidth="true" hidden="false" outlineLevel="0" max="5" min="5" style="370" width="18.28"/>
    <col collapsed="false" customWidth="true" hidden="false" outlineLevel="0" max="6" min="6" style="370" width="21.99"/>
    <col collapsed="false" customWidth="true" hidden="false" outlineLevel="0" max="7" min="7" style="370" width="16.42"/>
    <col collapsed="false" customWidth="true" hidden="false" outlineLevel="0" max="8" min="8" style="370" width="10.28"/>
    <col collapsed="false" customWidth="true" hidden="false" outlineLevel="0" max="9" min="9" style="370" width="22.99"/>
    <col collapsed="false" customWidth="true" hidden="false" outlineLevel="0" max="10" min="10" style="370" width="17.28"/>
    <col collapsed="false" customWidth="true" hidden="false" outlineLevel="0" max="11" min="11" style="370" width="25.13"/>
    <col collapsed="false" customWidth="true" hidden="false" outlineLevel="0" max="12" min="12" style="370" width="9.99"/>
    <col collapsed="false" customWidth="true" hidden="false" outlineLevel="0" max="13" min="13" style="370" width="17.14"/>
    <col collapsed="false" customWidth="true" hidden="false" outlineLevel="0" max="14" min="14" style="370" width="14.56"/>
    <col collapsed="false" customWidth="true" hidden="false" outlineLevel="0" max="15" min="15" style="361" width="10.56"/>
    <col collapsed="false" customWidth="true" hidden="false" outlineLevel="0" max="17" min="16" style="361" width="13.28"/>
    <col collapsed="false" customWidth="true" hidden="false" outlineLevel="0" max="18" min="18" style="361" width="15.99"/>
    <col collapsed="false" customWidth="true" hidden="false" outlineLevel="0" max="19" min="19" style="409" width="21.56"/>
    <col collapsed="false" customWidth="true" hidden="false" outlineLevel="0" max="20" min="20" style="409" width="22.42"/>
    <col collapsed="false" customWidth="true" hidden="false" outlineLevel="0" max="21" min="21" style="410" width="13.41"/>
    <col collapsed="false" customWidth="true" hidden="false" outlineLevel="0" max="22" min="22" style="361" width="15.41"/>
    <col collapsed="false" customWidth="true" hidden="false" outlineLevel="0" max="23" min="23" style="364" width="26.84"/>
    <col collapsed="false" customWidth="true" hidden="false" outlineLevel="0" max="24" min="24" style="365" width="20.13"/>
    <col collapsed="false" customWidth="true" hidden="false" outlineLevel="0" max="25" min="25" style="366" width="22.56"/>
    <col collapsed="false" customWidth="true" hidden="false" outlineLevel="0" max="26" min="26" style="366" width="25.41"/>
    <col collapsed="false" customWidth="true" hidden="false" outlineLevel="0" max="27" min="27" style="366" width="27.85"/>
    <col collapsed="false" customWidth="true" hidden="false" outlineLevel="0" max="28" min="28" style="366" width="19.56"/>
    <col collapsed="false" customWidth="true" hidden="false" outlineLevel="0" max="29" min="29" style="365" width="22.42"/>
    <col collapsed="false" customWidth="true" hidden="false" outlineLevel="0" max="30" min="30" style="366" width="24.85"/>
    <col collapsed="false" customWidth="true" hidden="false" outlineLevel="0" max="31" min="31" style="411" width="25.85"/>
    <col collapsed="false" customWidth="true" hidden="false" outlineLevel="0" max="32" min="32" style="366" width="23.28"/>
    <col collapsed="false" customWidth="true" hidden="false" outlineLevel="0" max="33" min="33" style="365" width="26.13"/>
    <col collapsed="false" customWidth="true" hidden="false" outlineLevel="0" max="34" min="34" style="366" width="28.56"/>
    <col collapsed="false" customWidth="true" hidden="false" outlineLevel="0" max="35" min="35" style="364" width="16.56"/>
    <col collapsed="false" customWidth="true" hidden="false" outlineLevel="0" max="36" min="36" style="378" width="21.13"/>
    <col collapsed="false" customWidth="true" hidden="false" outlineLevel="0" max="37" min="37" style="378" width="22.85"/>
    <col collapsed="false" customWidth="true" hidden="false" outlineLevel="0" max="38" min="38" style="367" width="30.99"/>
    <col collapsed="false" customWidth="true" hidden="false" outlineLevel="0" max="39" min="39" style="412" width="31.7"/>
    <col collapsed="false" customWidth="true" hidden="false" outlineLevel="0" max="40" min="40" style="412" width="34.56"/>
    <col collapsed="false" customWidth="true" hidden="false" outlineLevel="0" max="41" min="41" style="379" width="16.28"/>
    <col collapsed="false" customWidth="true" hidden="false" outlineLevel="0" max="42" min="42" style="364" width="11.28"/>
    <col collapsed="false" customWidth="true" hidden="false" outlineLevel="0" max="43" min="43" style="379" width="11.99"/>
    <col collapsed="false" customWidth="true" hidden="false" outlineLevel="0" max="44" min="44" style="366" width="17.28"/>
    <col collapsed="false" customWidth="true" hidden="false" outlineLevel="0" max="45" min="45" style="370" width="30.56"/>
    <col collapsed="false" customWidth="true" hidden="false" outlineLevel="0" max="46" min="46" style="370" width="17.42"/>
    <col collapsed="false" customWidth="true" hidden="false" outlineLevel="0" max="47" min="47" style="370" width="16.28"/>
    <col collapsed="false" customWidth="true" hidden="false" outlineLevel="0" max="48" min="48" style="370" width="17.99"/>
    <col collapsed="false" customWidth="true" hidden="false" outlineLevel="0" max="49" min="49" style="370" width="16.28"/>
    <col collapsed="false" customWidth="true" hidden="false" outlineLevel="0" max="50" min="50" style="370" width="12.99"/>
    <col collapsed="false" customWidth="true" hidden="false" outlineLevel="0" max="51" min="51" style="370" width="11.56"/>
    <col collapsed="false" customWidth="true" hidden="false" outlineLevel="0" max="52" min="52" style="370" width="12.28"/>
    <col collapsed="false" customWidth="true" hidden="false" outlineLevel="0" max="53" min="53" style="370" width="10.85"/>
    <col collapsed="false" customWidth="true" hidden="false" outlineLevel="0" max="54" min="54" style="370" width="13.14"/>
    <col collapsed="false" customWidth="true" hidden="false" outlineLevel="0" max="55" min="55" style="370" width="10.99"/>
    <col collapsed="false" customWidth="true" hidden="false" outlineLevel="0" max="60" min="56" style="370" width="17.42"/>
    <col collapsed="false" customWidth="true" hidden="false" outlineLevel="0" max="62" min="62" style="370" width="12.7"/>
    <col collapsed="false" customWidth="true" hidden="false" outlineLevel="0" max="63" min="63" style="370" width="18.41"/>
    <col collapsed="false" customWidth="true" hidden="false" outlineLevel="0" max="64" min="64" style="370" width="21.42"/>
    <col collapsed="false" customWidth="true" hidden="false" outlineLevel="0" max="65" min="65" style="370" width="10.28"/>
    <col collapsed="false" customWidth="true" hidden="false" outlineLevel="0" max="66" min="66" style="370" width="12.28"/>
    <col collapsed="false" customWidth="true" hidden="false" outlineLevel="0" max="67" min="67" style="370" width="12.85"/>
    <col collapsed="false" customWidth="true" hidden="false" outlineLevel="0" max="68" min="68" style="361" width="18.99"/>
    <col collapsed="false" customWidth="true" hidden="false" outlineLevel="0" max="70" min="70" style="368" width="24.85"/>
    <col collapsed="false" customWidth="true" hidden="false" outlineLevel="0" max="71" min="71" style="368" width="20.56"/>
  </cols>
  <sheetData>
    <row r="1" customFormat="false" ht="12.75" hidden="false" customHeight="false" outlineLevel="0" collapsed="false">
      <c r="A1" s="376" t="n">
        <v>1</v>
      </c>
      <c r="B1" s="376" t="n">
        <v>2</v>
      </c>
      <c r="C1" s="376" t="n">
        <v>0</v>
      </c>
      <c r="D1" s="370" t="n">
        <v>1</v>
      </c>
      <c r="E1" s="370" t="n">
        <v>2</v>
      </c>
      <c r="F1" s="370" t="n">
        <v>3</v>
      </c>
      <c r="G1" s="370" t="n">
        <v>4</v>
      </c>
      <c r="H1" s="370" t="n">
        <v>5</v>
      </c>
      <c r="I1" s="370" t="n">
        <v>6</v>
      </c>
      <c r="J1" s="370" t="n">
        <v>7</v>
      </c>
      <c r="K1" s="370" t="n">
        <v>8</v>
      </c>
      <c r="L1" s="370" t="n">
        <v>9</v>
      </c>
      <c r="N1" s="370" t="n">
        <v>10</v>
      </c>
      <c r="O1" s="376" t="n">
        <v>1</v>
      </c>
      <c r="P1" s="376" t="n">
        <v>2</v>
      </c>
      <c r="Q1" s="376"/>
      <c r="R1" s="376"/>
      <c r="S1" s="376"/>
      <c r="T1" s="376"/>
      <c r="U1" s="413"/>
      <c r="V1" s="361" t="n">
        <v>3</v>
      </c>
      <c r="W1" s="364" t="n">
        <v>0.04</v>
      </c>
      <c r="Y1" s="376" t="n">
        <v>5</v>
      </c>
      <c r="Z1" s="376" t="n">
        <v>6</v>
      </c>
      <c r="AA1" s="361" t="n">
        <v>7</v>
      </c>
      <c r="AB1" s="411" t="n">
        <v>0.08</v>
      </c>
      <c r="AC1" s="376" t="n">
        <v>9</v>
      </c>
      <c r="AD1" s="376" t="n">
        <v>10</v>
      </c>
      <c r="AE1" s="361" t="n">
        <v>11</v>
      </c>
      <c r="AF1" s="411" t="n">
        <v>0.12</v>
      </c>
      <c r="AG1" s="376" t="n">
        <v>13</v>
      </c>
      <c r="AH1" s="376" t="n">
        <v>14</v>
      </c>
      <c r="AI1" s="361" t="n">
        <v>15</v>
      </c>
      <c r="AJ1" s="411" t="n">
        <v>0.16</v>
      </c>
      <c r="AK1" s="376" t="n">
        <v>17</v>
      </c>
      <c r="AL1" s="376" t="n">
        <v>18</v>
      </c>
      <c r="AM1" s="361" t="n">
        <v>19</v>
      </c>
      <c r="AN1" s="411" t="n">
        <v>0.2</v>
      </c>
      <c r="AO1" s="376" t="n">
        <v>21</v>
      </c>
      <c r="AP1" s="376" t="n">
        <v>22</v>
      </c>
      <c r="AQ1" s="361" t="n">
        <v>23</v>
      </c>
      <c r="AR1" s="411" t="n">
        <v>0.24</v>
      </c>
      <c r="AS1" s="376" t="n">
        <v>25</v>
      </c>
      <c r="AT1" s="376" t="n">
        <v>26</v>
      </c>
      <c r="AU1" s="376" t="n">
        <v>1</v>
      </c>
      <c r="AV1" s="376" t="n">
        <v>2</v>
      </c>
      <c r="AW1" s="376" t="n">
        <v>3</v>
      </c>
      <c r="AX1" s="376" t="n">
        <v>4</v>
      </c>
      <c r="AY1" s="376" t="n">
        <v>5</v>
      </c>
      <c r="AZ1" s="376" t="n">
        <v>6</v>
      </c>
      <c r="BA1" s="376" t="n">
        <v>7</v>
      </c>
      <c r="BB1" s="376" t="n">
        <v>8</v>
      </c>
      <c r="BC1" s="376" t="n">
        <v>9</v>
      </c>
      <c r="BD1" s="376"/>
      <c r="BE1" s="376"/>
      <c r="BF1" s="376"/>
      <c r="BG1" s="376"/>
      <c r="BH1" s="376"/>
      <c r="BI1" s="376"/>
      <c r="BJ1" s="362" t="n">
        <v>3</v>
      </c>
      <c r="BK1" s="377"/>
      <c r="BL1" s="376"/>
      <c r="BN1" s="376"/>
      <c r="BO1" s="376"/>
      <c r="BP1" s="373"/>
      <c r="BQ1" s="376"/>
      <c r="BR1" s="376"/>
      <c r="BS1" s="376"/>
    </row>
    <row r="2" customFormat="false" ht="12.75" hidden="false" customHeight="false" outlineLevel="0" collapsed="false">
      <c r="A2" s="368" t="s">
        <v>566</v>
      </c>
      <c r="B2" s="165" t="s">
        <v>185</v>
      </c>
      <c r="C2" s="370" t="s">
        <v>184</v>
      </c>
      <c r="D2" s="370" t="s">
        <v>186</v>
      </c>
      <c r="E2" s="370" t="s">
        <v>187</v>
      </c>
      <c r="F2" s="370" t="s">
        <v>188</v>
      </c>
      <c r="G2" s="370" t="s">
        <v>189</v>
      </c>
      <c r="H2" s="370" t="s">
        <v>190</v>
      </c>
      <c r="I2" s="370" t="s">
        <v>191</v>
      </c>
      <c r="J2" s="370" t="s">
        <v>192</v>
      </c>
      <c r="K2" s="370" t="s">
        <v>193</v>
      </c>
      <c r="L2" s="370" t="s">
        <v>194</v>
      </c>
      <c r="M2" s="370" t="s">
        <v>195</v>
      </c>
      <c r="N2" s="370" t="s">
        <v>196</v>
      </c>
      <c r="O2" s="361" t="s">
        <v>197</v>
      </c>
      <c r="P2" s="361" t="s">
        <v>198</v>
      </c>
      <c r="Q2" s="361" t="s">
        <v>199</v>
      </c>
      <c r="R2" s="361" t="s">
        <v>200</v>
      </c>
      <c r="S2" s="376" t="s">
        <v>201</v>
      </c>
      <c r="T2" s="376" t="s">
        <v>202</v>
      </c>
      <c r="U2" s="413" t="s">
        <v>47</v>
      </c>
      <c r="V2" s="363" t="s">
        <v>203</v>
      </c>
      <c r="W2" s="364" t="s">
        <v>204</v>
      </c>
      <c r="X2" s="365" t="s">
        <v>205</v>
      </c>
      <c r="Y2" s="366" t="s">
        <v>206</v>
      </c>
      <c r="Z2" s="366" t="s">
        <v>207</v>
      </c>
      <c r="AA2" s="366" t="s">
        <v>208</v>
      </c>
      <c r="AB2" s="366" t="s">
        <v>209</v>
      </c>
      <c r="AC2" s="366" t="s">
        <v>210</v>
      </c>
      <c r="AD2" s="366" t="s">
        <v>249</v>
      </c>
      <c r="AE2" s="411" t="s">
        <v>250</v>
      </c>
      <c r="AF2" s="374" t="s">
        <v>213</v>
      </c>
      <c r="AG2" s="374" t="s">
        <v>251</v>
      </c>
      <c r="AH2" s="374" t="s">
        <v>215</v>
      </c>
      <c r="AI2" s="364" t="s">
        <v>216</v>
      </c>
      <c r="AJ2" s="378" t="s">
        <v>217</v>
      </c>
      <c r="AK2" s="378" t="s">
        <v>218</v>
      </c>
      <c r="AL2" s="367" t="s">
        <v>219</v>
      </c>
      <c r="AM2" s="367" t="s">
        <v>220</v>
      </c>
      <c r="AN2" s="367" t="s">
        <v>221</v>
      </c>
      <c r="AO2" s="379" t="s">
        <v>252</v>
      </c>
      <c r="AP2" s="364" t="s">
        <v>223</v>
      </c>
      <c r="AQ2" s="379" t="s">
        <v>224</v>
      </c>
      <c r="AR2" s="366" t="s">
        <v>253</v>
      </c>
      <c r="AS2" s="366" t="s">
        <v>226</v>
      </c>
      <c r="AT2" s="370" t="s">
        <v>227</v>
      </c>
      <c r="AU2" s="368" t="s">
        <v>228</v>
      </c>
      <c r="AV2" s="368" t="s">
        <v>229</v>
      </c>
      <c r="AW2" s="368" t="s">
        <v>230</v>
      </c>
      <c r="AX2" s="368" t="s">
        <v>231</v>
      </c>
      <c r="AY2" s="368" t="s">
        <v>232</v>
      </c>
      <c r="AZ2" s="368" t="s">
        <v>233</v>
      </c>
      <c r="BA2" s="368" t="s">
        <v>234</v>
      </c>
      <c r="BB2" s="368" t="s">
        <v>235</v>
      </c>
      <c r="BC2" s="368" t="s">
        <v>236</v>
      </c>
      <c r="BJ2" s="370" t="s">
        <v>567</v>
      </c>
      <c r="BK2" s="370" t="s">
        <v>568</v>
      </c>
      <c r="BL2" s="370" t="s">
        <v>569</v>
      </c>
      <c r="BM2" s="370" t="s">
        <v>570</v>
      </c>
      <c r="BN2" s="370" t="s">
        <v>571</v>
      </c>
      <c r="BO2" s="370" t="s">
        <v>572</v>
      </c>
      <c r="BP2" s="361" t="s">
        <v>573</v>
      </c>
      <c r="BR2" s="368" t="s">
        <v>574</v>
      </c>
      <c r="BS2" s="368" t="s">
        <v>575</v>
      </c>
    </row>
    <row r="3" customFormat="false" ht="12.75" hidden="false" customHeight="false" outlineLevel="0" collapsed="false">
      <c r="A3" s="370" t="n">
        <v>1</v>
      </c>
      <c r="B3" s="165" t="n">
        <v>36559</v>
      </c>
      <c r="C3" s="370" t="n">
        <v>1</v>
      </c>
      <c r="D3" s="370" t="s">
        <v>237</v>
      </c>
      <c r="E3" s="370" t="s">
        <v>238</v>
      </c>
      <c r="F3" s="370" t="s">
        <v>239</v>
      </c>
      <c r="G3" s="370" t="s">
        <v>240</v>
      </c>
      <c r="H3" s="370" t="s">
        <v>241</v>
      </c>
      <c r="I3" s="370" t="s">
        <v>242</v>
      </c>
      <c r="J3" s="370" t="s">
        <v>243</v>
      </c>
      <c r="K3" s="370" t="s">
        <v>118</v>
      </c>
      <c r="L3" s="370" t="s">
        <v>121</v>
      </c>
      <c r="M3" s="370" t="s">
        <v>244</v>
      </c>
      <c r="N3" s="414" t="s">
        <v>245</v>
      </c>
      <c r="O3" s="361" t="n">
        <v>36647</v>
      </c>
      <c r="P3" s="361" t="n">
        <v>36860</v>
      </c>
      <c r="Q3" s="361" t="n">
        <v>36677</v>
      </c>
      <c r="R3" s="361" t="n">
        <v>36830</v>
      </c>
      <c r="S3" s="409" t="n">
        <v>23</v>
      </c>
      <c r="T3" s="409" t="n">
        <v>23</v>
      </c>
      <c r="U3" s="410" t="n">
        <v>36647</v>
      </c>
      <c r="V3" s="363" t="n">
        <v>36860</v>
      </c>
      <c r="W3" s="364" t="n">
        <v>1</v>
      </c>
      <c r="X3" s="365" t="n">
        <v>-180000</v>
      </c>
      <c r="Y3" s="366" t="n">
        <v>40</v>
      </c>
      <c r="Z3" s="366" t="n">
        <v>40</v>
      </c>
      <c r="AA3" s="366" t="n">
        <v>18.5</v>
      </c>
      <c r="AB3" s="366" t="n">
        <v>1.7</v>
      </c>
      <c r="AC3" s="366" t="n">
        <v>1.7</v>
      </c>
      <c r="AD3" s="366" t="n">
        <v>0.3</v>
      </c>
      <c r="AE3" s="411" t="n">
        <v>1</v>
      </c>
      <c r="AF3" s="366" t="n">
        <v>42.8982274778405</v>
      </c>
      <c r="AG3" s="366" t="n">
        <v>42.8982274778405</v>
      </c>
      <c r="AH3" s="365" t="n">
        <v>19.0464615384615</v>
      </c>
      <c r="AI3" s="364" t="n">
        <v>0.025</v>
      </c>
      <c r="AJ3" s="378" t="n">
        <v>0</v>
      </c>
      <c r="AK3" s="378" t="n">
        <v>0.704</v>
      </c>
      <c r="AL3" s="367" t="n">
        <v>0.28</v>
      </c>
      <c r="AM3" s="367" t="n">
        <v>0</v>
      </c>
      <c r="AN3" s="367" t="n">
        <v>0</v>
      </c>
      <c r="AO3" s="379" t="n">
        <v>0.0365</v>
      </c>
      <c r="AP3" s="364" t="n">
        <v>0</v>
      </c>
      <c r="AQ3" s="379" t="n">
        <v>0.0038</v>
      </c>
      <c r="AR3" s="366" t="n">
        <v>3.8</v>
      </c>
      <c r="AS3" s="370" t="b">
        <f aca="false">TRUE()</f>
        <v>1</v>
      </c>
      <c r="AT3" s="370" t="b">
        <f aca="false">FALSE()</f>
        <v>0</v>
      </c>
      <c r="AU3" s="370" t="b">
        <f aca="false">TRUE()</f>
        <v>1</v>
      </c>
      <c r="AV3" s="370" t="b">
        <f aca="false">TRUE()</f>
        <v>1</v>
      </c>
      <c r="AW3" s="370" t="b">
        <f aca="false">TRUE()</f>
        <v>1</v>
      </c>
      <c r="AX3" s="370" t="b">
        <f aca="false">TRUE()</f>
        <v>1</v>
      </c>
      <c r="AY3" s="370" t="b">
        <f aca="false">FALSE()</f>
        <v>0</v>
      </c>
      <c r="AZ3" s="370" t="b">
        <f aca="false">TRUE()</f>
        <v>1</v>
      </c>
      <c r="BA3" s="370" t="b">
        <f aca="false">TRUE()</f>
        <v>1</v>
      </c>
      <c r="BB3" s="370" t="n">
        <v>-1</v>
      </c>
      <c r="BI3" s="368" t="n">
        <v>1</v>
      </c>
      <c r="BJ3" s="370" t="n">
        <f aca="false">C3</f>
        <v>1</v>
      </c>
      <c r="BK3" s="370" t="n">
        <f aca="false">AB3</f>
        <v>1.7</v>
      </c>
      <c r="BL3" s="370" t="n">
        <f aca="false">Y3</f>
        <v>40</v>
      </c>
      <c r="BM3" s="361" t="str">
        <f aca="false">H3</f>
        <v>Buy</v>
      </c>
      <c r="BN3" s="361" t="str">
        <f aca="false">I3</f>
        <v>Executed</v>
      </c>
      <c r="BO3" s="361" t="n">
        <f aca="false">O3</f>
        <v>36647</v>
      </c>
      <c r="BP3" s="361" t="n">
        <f aca="false">P3</f>
        <v>36860</v>
      </c>
      <c r="BR3" s="368" t="str">
        <f aca="false">IF(D3="","NONE",VLOOKUP(AuxCounter,A3:D102,4))</f>
        <v>Moema - 1</v>
      </c>
      <c r="BS3" s="384" t="n">
        <f aca="false">VLOOKUP(BR3,Aux!B5:C304,2)</f>
        <v>4</v>
      </c>
    </row>
    <row r="4" customFormat="false" ht="12.75" hidden="false" customHeight="false" outlineLevel="0" collapsed="false">
      <c r="A4" s="370" t="n">
        <v>2</v>
      </c>
      <c r="B4" s="165" t="n">
        <v>36559</v>
      </c>
      <c r="C4" s="370" t="n">
        <v>2</v>
      </c>
      <c r="D4" s="370" t="s">
        <v>237</v>
      </c>
      <c r="E4" s="370" t="s">
        <v>238</v>
      </c>
      <c r="F4" s="370" t="s">
        <v>239</v>
      </c>
      <c r="G4" s="370" t="s">
        <v>240</v>
      </c>
      <c r="H4" s="370" t="s">
        <v>241</v>
      </c>
      <c r="I4" s="370" t="s">
        <v>242</v>
      </c>
      <c r="J4" s="370" t="s">
        <v>243</v>
      </c>
      <c r="K4" s="370" t="s">
        <v>118</v>
      </c>
      <c r="L4" s="370" t="s">
        <v>121</v>
      </c>
      <c r="M4" s="370" t="s">
        <v>244</v>
      </c>
      <c r="N4" s="370" t="s">
        <v>245</v>
      </c>
      <c r="O4" s="361" t="n">
        <v>37012</v>
      </c>
      <c r="P4" s="361" t="n">
        <v>37225</v>
      </c>
      <c r="Q4" s="361" t="n">
        <v>37042</v>
      </c>
      <c r="R4" s="361" t="n">
        <v>37195</v>
      </c>
      <c r="S4" s="409" t="n">
        <v>23</v>
      </c>
      <c r="T4" s="409" t="n">
        <v>23</v>
      </c>
      <c r="U4" s="410" t="n">
        <v>36647</v>
      </c>
      <c r="V4" s="361" t="n">
        <v>37012</v>
      </c>
      <c r="W4" s="364" t="n">
        <v>1</v>
      </c>
      <c r="X4" s="365" t="n">
        <v>0</v>
      </c>
      <c r="Y4" s="366" t="n">
        <v>40</v>
      </c>
      <c r="Z4" s="366" t="n">
        <v>40</v>
      </c>
      <c r="AA4" s="366" t="n">
        <v>18.5</v>
      </c>
      <c r="AB4" s="366" t="n">
        <v>1.7</v>
      </c>
      <c r="AC4" s="365" t="n">
        <v>1.7</v>
      </c>
      <c r="AD4" s="366" t="n">
        <v>0.3</v>
      </c>
      <c r="AE4" s="411" t="n">
        <v>1</v>
      </c>
      <c r="AF4" s="366" t="n">
        <v>42.8982274778405</v>
      </c>
      <c r="AG4" s="365" t="n">
        <v>42.8982274778405</v>
      </c>
      <c r="AH4" s="366" t="n">
        <v>19.0464615384615</v>
      </c>
      <c r="AI4" s="364" t="n">
        <v>0.025</v>
      </c>
      <c r="AJ4" s="378" t="n">
        <v>0</v>
      </c>
      <c r="AK4" s="378" t="n">
        <v>0.704</v>
      </c>
      <c r="AL4" s="367" t="n">
        <v>0.28</v>
      </c>
      <c r="AM4" s="412" t="n">
        <v>0</v>
      </c>
      <c r="AN4" s="412" t="n">
        <v>0</v>
      </c>
      <c r="AO4" s="379" t="n">
        <v>0.0365</v>
      </c>
      <c r="AP4" s="364" t="n">
        <v>0</v>
      </c>
      <c r="AQ4" s="379" t="n">
        <v>0.0038</v>
      </c>
      <c r="AR4" s="366" t="n">
        <v>3.8</v>
      </c>
      <c r="AS4" s="370" t="b">
        <f aca="false">TRUE()</f>
        <v>1</v>
      </c>
      <c r="AT4" s="370" t="b">
        <f aca="false">FALSE()</f>
        <v>0</v>
      </c>
      <c r="AU4" s="370" t="b">
        <f aca="false">TRUE()</f>
        <v>1</v>
      </c>
      <c r="AV4" s="370" t="b">
        <f aca="false">TRUE()</f>
        <v>1</v>
      </c>
      <c r="AW4" s="370" t="b">
        <f aca="false">TRUE()</f>
        <v>1</v>
      </c>
      <c r="AX4" s="370" t="b">
        <f aca="false">TRUE()</f>
        <v>1</v>
      </c>
      <c r="AY4" s="370" t="b">
        <f aca="false">FALSE()</f>
        <v>0</v>
      </c>
      <c r="AZ4" s="370" t="b">
        <f aca="false">TRUE()</f>
        <v>1</v>
      </c>
      <c r="BA4" s="370" t="b">
        <f aca="false">TRUE()</f>
        <v>1</v>
      </c>
      <c r="BB4" s="370" t="n">
        <v>-1</v>
      </c>
      <c r="BI4" s="368" t="n">
        <v>2</v>
      </c>
      <c r="BJ4" s="370" t="n">
        <f aca="false">C4</f>
        <v>2</v>
      </c>
      <c r="BK4" s="370" t="n">
        <f aca="false">AB4</f>
        <v>1.7</v>
      </c>
      <c r="BL4" s="370" t="n">
        <f aca="false">Y4</f>
        <v>40</v>
      </c>
      <c r="BM4" s="361" t="str">
        <f aca="false">H4</f>
        <v>Buy</v>
      </c>
      <c r="BN4" s="361" t="str">
        <f aca="false">I4</f>
        <v>Executed</v>
      </c>
      <c r="BO4" s="361" t="n">
        <f aca="false">O4</f>
        <v>37012</v>
      </c>
      <c r="BP4" s="361" t="n">
        <f aca="false">P4</f>
        <v>37225</v>
      </c>
    </row>
    <row r="5" customFormat="false" ht="12.75" hidden="false" customHeight="false" outlineLevel="0" collapsed="false">
      <c r="A5" s="370" t="n">
        <v>3</v>
      </c>
      <c r="B5" s="165" t="n">
        <v>36559</v>
      </c>
      <c r="C5" s="370" t="n">
        <v>3</v>
      </c>
      <c r="D5" s="370" t="s">
        <v>237</v>
      </c>
      <c r="E5" s="370" t="s">
        <v>238</v>
      </c>
      <c r="F5" s="370" t="s">
        <v>239</v>
      </c>
      <c r="G5" s="370" t="s">
        <v>240</v>
      </c>
      <c r="H5" s="370" t="s">
        <v>241</v>
      </c>
      <c r="I5" s="370" t="s">
        <v>242</v>
      </c>
      <c r="J5" s="370" t="s">
        <v>243</v>
      </c>
      <c r="K5" s="370" t="s">
        <v>118</v>
      </c>
      <c r="L5" s="370" t="s">
        <v>121</v>
      </c>
      <c r="M5" s="370" t="s">
        <v>244</v>
      </c>
      <c r="N5" s="370" t="s">
        <v>245</v>
      </c>
      <c r="O5" s="361" t="n">
        <v>37377</v>
      </c>
      <c r="P5" s="361" t="n">
        <v>37590</v>
      </c>
      <c r="Q5" s="361" t="n">
        <v>37407</v>
      </c>
      <c r="R5" s="361" t="n">
        <v>37560</v>
      </c>
      <c r="S5" s="409" t="n">
        <v>23</v>
      </c>
      <c r="T5" s="409" t="n">
        <v>22</v>
      </c>
      <c r="U5" s="410" t="n">
        <v>36647</v>
      </c>
      <c r="V5" s="361" t="n">
        <v>37377</v>
      </c>
      <c r="W5" s="364" t="n">
        <v>1</v>
      </c>
      <c r="X5" s="365" t="n">
        <v>0</v>
      </c>
      <c r="Y5" s="366" t="n">
        <v>40</v>
      </c>
      <c r="Z5" s="366" t="n">
        <v>40</v>
      </c>
      <c r="AA5" s="366" t="n">
        <v>18.5</v>
      </c>
      <c r="AB5" s="366" t="n">
        <v>1.7</v>
      </c>
      <c r="AC5" s="365" t="n">
        <v>1.7</v>
      </c>
      <c r="AD5" s="366" t="n">
        <v>0.3</v>
      </c>
      <c r="AE5" s="411" t="n">
        <v>1</v>
      </c>
      <c r="AF5" s="366" t="n">
        <v>42.8982274778405</v>
      </c>
      <c r="AG5" s="365" t="n">
        <v>42.8982274778405</v>
      </c>
      <c r="AH5" s="366" t="n">
        <v>19.0464615384615</v>
      </c>
      <c r="AI5" s="364" t="n">
        <v>0.025</v>
      </c>
      <c r="AJ5" s="378" t="n">
        <v>0</v>
      </c>
      <c r="AK5" s="378" t="n">
        <v>0.704</v>
      </c>
      <c r="AL5" s="367" t="n">
        <v>0.28</v>
      </c>
      <c r="AM5" s="412" t="n">
        <v>0</v>
      </c>
      <c r="AN5" s="412" t="n">
        <v>0</v>
      </c>
      <c r="AO5" s="379" t="n">
        <v>0.0365</v>
      </c>
      <c r="AP5" s="364" t="n">
        <v>0</v>
      </c>
      <c r="AQ5" s="379" t="n">
        <v>0.0038</v>
      </c>
      <c r="AR5" s="366" t="n">
        <v>3.8</v>
      </c>
      <c r="AS5" s="370" t="b">
        <f aca="false">TRUE()</f>
        <v>1</v>
      </c>
      <c r="AT5" s="370" t="b">
        <f aca="false">FALSE()</f>
        <v>0</v>
      </c>
      <c r="AU5" s="370" t="b">
        <f aca="false">TRUE()</f>
        <v>1</v>
      </c>
      <c r="AV5" s="370" t="b">
        <f aca="false">TRUE()</f>
        <v>1</v>
      </c>
      <c r="AW5" s="370" t="b">
        <f aca="false">TRUE()</f>
        <v>1</v>
      </c>
      <c r="AX5" s="370" t="b">
        <f aca="false">TRUE()</f>
        <v>1</v>
      </c>
      <c r="AY5" s="370" t="b">
        <f aca="false">FALSE()</f>
        <v>0</v>
      </c>
      <c r="AZ5" s="370" t="b">
        <f aca="false">TRUE()</f>
        <v>1</v>
      </c>
      <c r="BA5" s="370" t="b">
        <f aca="false">TRUE()</f>
        <v>1</v>
      </c>
      <c r="BB5" s="370" t="n">
        <v>-1</v>
      </c>
      <c r="BI5" s="368" t="n">
        <v>3</v>
      </c>
      <c r="BJ5" s="370" t="n">
        <f aca="false">C5</f>
        <v>3</v>
      </c>
      <c r="BK5" s="370" t="n">
        <f aca="false">AB5</f>
        <v>1.7</v>
      </c>
      <c r="BL5" s="370" t="n">
        <f aca="false">Y5</f>
        <v>40</v>
      </c>
      <c r="BM5" s="361" t="str">
        <f aca="false">H5</f>
        <v>Buy</v>
      </c>
      <c r="BN5" s="361" t="str">
        <f aca="false">I5</f>
        <v>Executed</v>
      </c>
      <c r="BO5" s="361" t="n">
        <f aca="false">O5</f>
        <v>37377</v>
      </c>
      <c r="BP5" s="361" t="n">
        <f aca="false">P5</f>
        <v>37590</v>
      </c>
      <c r="BR5" s="368" t="s">
        <v>576</v>
      </c>
      <c r="BS5" s="368" t="s">
        <v>577</v>
      </c>
    </row>
    <row r="6" customFormat="false" ht="12.75" hidden="false" customHeight="false" outlineLevel="0" collapsed="false">
      <c r="A6" s="370" t="n">
        <v>4</v>
      </c>
      <c r="B6" s="165" t="n">
        <v>36559</v>
      </c>
      <c r="C6" s="370" t="n">
        <v>4</v>
      </c>
      <c r="D6" s="370" t="s">
        <v>237</v>
      </c>
      <c r="E6" s="370" t="s">
        <v>238</v>
      </c>
      <c r="F6" s="370" t="s">
        <v>239</v>
      </c>
      <c r="G6" s="370" t="s">
        <v>240</v>
      </c>
      <c r="H6" s="370" t="s">
        <v>241</v>
      </c>
      <c r="I6" s="370" t="s">
        <v>242</v>
      </c>
      <c r="J6" s="370" t="s">
        <v>243</v>
      </c>
      <c r="K6" s="370" t="s">
        <v>118</v>
      </c>
      <c r="L6" s="370" t="s">
        <v>121</v>
      </c>
      <c r="M6" s="370" t="s">
        <v>244</v>
      </c>
      <c r="N6" s="370" t="s">
        <v>245</v>
      </c>
      <c r="O6" s="361" t="n">
        <v>37742</v>
      </c>
      <c r="P6" s="361" t="n">
        <v>37955</v>
      </c>
      <c r="Q6" s="361" t="n">
        <v>37772</v>
      </c>
      <c r="R6" s="361" t="n">
        <v>37925</v>
      </c>
      <c r="S6" s="409" t="n">
        <v>22</v>
      </c>
      <c r="T6" s="409" t="n">
        <v>21</v>
      </c>
      <c r="U6" s="410" t="n">
        <v>36647</v>
      </c>
      <c r="V6" s="361" t="n">
        <v>37742</v>
      </c>
      <c r="W6" s="364" t="n">
        <v>1</v>
      </c>
      <c r="X6" s="365" t="n">
        <v>0</v>
      </c>
      <c r="Y6" s="366" t="n">
        <v>40</v>
      </c>
      <c r="Z6" s="366" t="n">
        <v>40</v>
      </c>
      <c r="AA6" s="366" t="n">
        <v>18.5</v>
      </c>
      <c r="AB6" s="366" t="n">
        <v>1.7</v>
      </c>
      <c r="AC6" s="365" t="n">
        <v>1.7</v>
      </c>
      <c r="AD6" s="366" t="n">
        <v>0.3</v>
      </c>
      <c r="AE6" s="411" t="n">
        <v>1</v>
      </c>
      <c r="AF6" s="366" t="n">
        <v>42.8982274778405</v>
      </c>
      <c r="AG6" s="365" t="n">
        <v>42.8982274778405</v>
      </c>
      <c r="AH6" s="366" t="n">
        <v>19.0464615384615</v>
      </c>
      <c r="AI6" s="364" t="n">
        <v>0.025</v>
      </c>
      <c r="AJ6" s="378" t="n">
        <v>0</v>
      </c>
      <c r="AK6" s="378" t="n">
        <v>0.704</v>
      </c>
      <c r="AL6" s="367" t="n">
        <v>0.28</v>
      </c>
      <c r="AM6" s="412" t="n">
        <v>0</v>
      </c>
      <c r="AN6" s="412" t="n">
        <v>0</v>
      </c>
      <c r="AO6" s="379" t="n">
        <v>0.0365</v>
      </c>
      <c r="AP6" s="364" t="n">
        <v>0</v>
      </c>
      <c r="AQ6" s="379" t="n">
        <v>0.0038</v>
      </c>
      <c r="AR6" s="366" t="n">
        <v>3.8</v>
      </c>
      <c r="AS6" s="370" t="b">
        <f aca="false">TRUE()</f>
        <v>1</v>
      </c>
      <c r="AT6" s="370" t="b">
        <f aca="false">FALSE()</f>
        <v>0</v>
      </c>
      <c r="AU6" s="370" t="b">
        <f aca="false">TRUE()</f>
        <v>1</v>
      </c>
      <c r="AV6" s="370" t="b">
        <f aca="false">TRUE()</f>
        <v>1</v>
      </c>
      <c r="AW6" s="370" t="b">
        <f aca="false">TRUE()</f>
        <v>1</v>
      </c>
      <c r="AX6" s="370" t="b">
        <f aca="false">TRUE()</f>
        <v>1</v>
      </c>
      <c r="AY6" s="370" t="b">
        <f aca="false">FALSE()</f>
        <v>0</v>
      </c>
      <c r="AZ6" s="370" t="b">
        <f aca="false">TRUE()</f>
        <v>1</v>
      </c>
      <c r="BA6" s="370" t="b">
        <f aca="false">TRUE()</f>
        <v>1</v>
      </c>
      <c r="BB6" s="370" t="n">
        <v>-1</v>
      </c>
      <c r="BI6" s="368" t="n">
        <v>4</v>
      </c>
      <c r="BJ6" s="370" t="n">
        <f aca="false">C6</f>
        <v>4</v>
      </c>
      <c r="BK6" s="370" t="n">
        <f aca="false">AB6</f>
        <v>1.7</v>
      </c>
      <c r="BL6" s="370" t="n">
        <f aca="false">Y6</f>
        <v>40</v>
      </c>
      <c r="BM6" s="361" t="str">
        <f aca="false">H6</f>
        <v>Buy</v>
      </c>
      <c r="BN6" s="361" t="str">
        <f aca="false">I6</f>
        <v>Executed</v>
      </c>
      <c r="BO6" s="361" t="n">
        <f aca="false">O6</f>
        <v>37742</v>
      </c>
      <c r="BP6" s="361" t="n">
        <f aca="false">P6</f>
        <v>37955</v>
      </c>
      <c r="BR6" s="384" t="str">
        <f aca="false">IF(E3="","NONE",VLOOKUP(AuxCounter,A3:E102,5))</f>
        <v>A4 - 25 / 2,3 kV</v>
      </c>
      <c r="BS6" s="384" t="n">
        <f aca="false">VLOOKUP(BR6,Aux!E5:F9,2)</f>
        <v>5</v>
      </c>
    </row>
    <row r="7" customFormat="false" ht="12.75" hidden="false" customHeight="false" outlineLevel="0" collapsed="false">
      <c r="A7" s="370" t="n">
        <v>5</v>
      </c>
      <c r="B7" s="165" t="n">
        <v>36559</v>
      </c>
      <c r="C7" s="370" t="n">
        <v>5</v>
      </c>
      <c r="D7" s="370" t="s">
        <v>237</v>
      </c>
      <c r="E7" s="370" t="s">
        <v>238</v>
      </c>
      <c r="F7" s="370" t="s">
        <v>239</v>
      </c>
      <c r="G7" s="370" t="s">
        <v>240</v>
      </c>
      <c r="H7" s="370" t="s">
        <v>241</v>
      </c>
      <c r="I7" s="370" t="s">
        <v>242</v>
      </c>
      <c r="J7" s="370" t="s">
        <v>243</v>
      </c>
      <c r="K7" s="370" t="s">
        <v>118</v>
      </c>
      <c r="L7" s="370" t="s">
        <v>121</v>
      </c>
      <c r="M7" s="370" t="s">
        <v>244</v>
      </c>
      <c r="N7" s="370" t="s">
        <v>245</v>
      </c>
      <c r="O7" s="361" t="n">
        <v>38108</v>
      </c>
      <c r="P7" s="361" t="n">
        <v>38321</v>
      </c>
      <c r="Q7" s="361" t="n">
        <v>38138</v>
      </c>
      <c r="R7" s="361" t="n">
        <v>38291</v>
      </c>
      <c r="S7" s="409" t="n">
        <v>21</v>
      </c>
      <c r="T7" s="409" t="n">
        <v>22</v>
      </c>
      <c r="U7" s="410" t="n">
        <v>36647</v>
      </c>
      <c r="V7" s="361" t="n">
        <v>38108</v>
      </c>
      <c r="W7" s="364" t="n">
        <v>1</v>
      </c>
      <c r="X7" s="365" t="n">
        <v>0</v>
      </c>
      <c r="Y7" s="366" t="n">
        <v>40</v>
      </c>
      <c r="Z7" s="366" t="n">
        <v>40</v>
      </c>
      <c r="AA7" s="366" t="n">
        <v>18.5</v>
      </c>
      <c r="AB7" s="366" t="n">
        <v>1.7</v>
      </c>
      <c r="AC7" s="365" t="n">
        <v>1.7</v>
      </c>
      <c r="AD7" s="366" t="n">
        <v>0.3</v>
      </c>
      <c r="AE7" s="411" t="n">
        <v>1</v>
      </c>
      <c r="AF7" s="366" t="n">
        <v>42.8982274778405</v>
      </c>
      <c r="AG7" s="365" t="n">
        <v>42.8982274778405</v>
      </c>
      <c r="AH7" s="366" t="n">
        <v>19.0464615384615</v>
      </c>
      <c r="AI7" s="364" t="n">
        <v>0.025</v>
      </c>
      <c r="AJ7" s="378" t="n">
        <v>0</v>
      </c>
      <c r="AK7" s="378" t="n">
        <v>0.704</v>
      </c>
      <c r="AL7" s="367" t="n">
        <v>0.28</v>
      </c>
      <c r="AM7" s="412" t="n">
        <v>0</v>
      </c>
      <c r="AN7" s="412" t="n">
        <v>0</v>
      </c>
      <c r="AO7" s="379" t="n">
        <v>0.0365</v>
      </c>
      <c r="AP7" s="364" t="n">
        <v>0</v>
      </c>
      <c r="AQ7" s="379" t="n">
        <v>0.0038</v>
      </c>
      <c r="AR7" s="366" t="n">
        <v>3.8</v>
      </c>
      <c r="AS7" s="370" t="b">
        <f aca="false">TRUE()</f>
        <v>1</v>
      </c>
      <c r="AT7" s="370" t="b">
        <f aca="false">FALSE()</f>
        <v>0</v>
      </c>
      <c r="AU7" s="370" t="b">
        <f aca="false">TRUE()</f>
        <v>1</v>
      </c>
      <c r="AV7" s="370" t="b">
        <f aca="false">TRUE()</f>
        <v>1</v>
      </c>
      <c r="AW7" s="370" t="b">
        <f aca="false">TRUE()</f>
        <v>1</v>
      </c>
      <c r="AX7" s="370" t="b">
        <f aca="false">TRUE()</f>
        <v>1</v>
      </c>
      <c r="AY7" s="370" t="b">
        <f aca="false">FALSE()</f>
        <v>0</v>
      </c>
      <c r="AZ7" s="370" t="b">
        <f aca="false">TRUE()</f>
        <v>1</v>
      </c>
      <c r="BA7" s="370" t="b">
        <f aca="false">TRUE()</f>
        <v>1</v>
      </c>
      <c r="BB7" s="370" t="n">
        <v>-1</v>
      </c>
      <c r="BI7" s="368" t="n">
        <v>5</v>
      </c>
      <c r="BJ7" s="370" t="n">
        <f aca="false">C7</f>
        <v>5</v>
      </c>
      <c r="BK7" s="370" t="n">
        <f aca="false">AB7</f>
        <v>1.7</v>
      </c>
      <c r="BL7" s="370" t="n">
        <f aca="false">Y7</f>
        <v>40</v>
      </c>
      <c r="BM7" s="361" t="str">
        <f aca="false">H7</f>
        <v>Buy</v>
      </c>
      <c r="BN7" s="361" t="str">
        <f aca="false">I7</f>
        <v>Executed</v>
      </c>
      <c r="BO7" s="361" t="n">
        <f aca="false">O7</f>
        <v>38108</v>
      </c>
      <c r="BP7" s="361" t="n">
        <f aca="false">P7</f>
        <v>38321</v>
      </c>
    </row>
    <row r="8" customFormat="false" ht="12.75" hidden="false" customHeight="false" outlineLevel="0" collapsed="false">
      <c r="A8" s="370" t="n">
        <v>6</v>
      </c>
      <c r="B8" s="165" t="n">
        <v>36559</v>
      </c>
      <c r="C8" s="370" t="n">
        <v>6</v>
      </c>
      <c r="D8" s="370" t="s">
        <v>237</v>
      </c>
      <c r="E8" s="370" t="s">
        <v>238</v>
      </c>
      <c r="F8" s="370" t="s">
        <v>239</v>
      </c>
      <c r="G8" s="370" t="s">
        <v>240</v>
      </c>
      <c r="H8" s="370" t="s">
        <v>241</v>
      </c>
      <c r="I8" s="370" t="s">
        <v>242</v>
      </c>
      <c r="J8" s="370" t="s">
        <v>243</v>
      </c>
      <c r="K8" s="370" t="s">
        <v>118</v>
      </c>
      <c r="L8" s="370" t="s">
        <v>121</v>
      </c>
      <c r="M8" s="370" t="s">
        <v>244</v>
      </c>
      <c r="N8" s="370" t="s">
        <v>245</v>
      </c>
      <c r="O8" s="361" t="n">
        <v>38473</v>
      </c>
      <c r="P8" s="361" t="n">
        <v>38686</v>
      </c>
      <c r="Q8" s="361" t="n">
        <v>38503</v>
      </c>
      <c r="R8" s="361" t="n">
        <v>38656</v>
      </c>
      <c r="S8" s="409" t="n">
        <v>22</v>
      </c>
      <c r="T8" s="409" t="n">
        <v>23</v>
      </c>
      <c r="U8" s="410" t="n">
        <v>36647</v>
      </c>
      <c r="V8" s="361" t="n">
        <v>38473</v>
      </c>
      <c r="W8" s="364" t="n">
        <v>1</v>
      </c>
      <c r="X8" s="365" t="n">
        <v>0</v>
      </c>
      <c r="Y8" s="366" t="n">
        <v>40</v>
      </c>
      <c r="Z8" s="366" t="n">
        <v>40</v>
      </c>
      <c r="AA8" s="366" t="n">
        <v>18.5</v>
      </c>
      <c r="AB8" s="366" t="n">
        <v>1.7</v>
      </c>
      <c r="AC8" s="365" t="n">
        <v>1.7</v>
      </c>
      <c r="AD8" s="366" t="n">
        <v>0.3</v>
      </c>
      <c r="AE8" s="411" t="n">
        <v>1</v>
      </c>
      <c r="AF8" s="366" t="n">
        <v>42.8982274778405</v>
      </c>
      <c r="AG8" s="365" t="n">
        <v>42.8982274778405</v>
      </c>
      <c r="AH8" s="366" t="n">
        <v>19.0464615384615</v>
      </c>
      <c r="AI8" s="364" t="n">
        <v>0.025</v>
      </c>
      <c r="AJ8" s="378" t="n">
        <v>0</v>
      </c>
      <c r="AK8" s="378" t="n">
        <v>0.704</v>
      </c>
      <c r="AL8" s="367" t="n">
        <v>0.28</v>
      </c>
      <c r="AM8" s="412" t="n">
        <v>0</v>
      </c>
      <c r="AN8" s="412" t="n">
        <v>0</v>
      </c>
      <c r="AO8" s="379" t="n">
        <v>0.0365</v>
      </c>
      <c r="AP8" s="364" t="n">
        <v>0</v>
      </c>
      <c r="AQ8" s="379" t="n">
        <v>0.0038</v>
      </c>
      <c r="AR8" s="366" t="n">
        <v>3.8</v>
      </c>
      <c r="AS8" s="370" t="b">
        <f aca="false">TRUE()</f>
        <v>1</v>
      </c>
      <c r="AT8" s="370" t="b">
        <f aca="false">FALSE()</f>
        <v>0</v>
      </c>
      <c r="AU8" s="370" t="b">
        <f aca="false">TRUE()</f>
        <v>1</v>
      </c>
      <c r="AV8" s="370" t="b">
        <f aca="false">TRUE()</f>
        <v>1</v>
      </c>
      <c r="AW8" s="370" t="b">
        <f aca="false">TRUE()</f>
        <v>1</v>
      </c>
      <c r="AX8" s="370" t="b">
        <f aca="false">TRUE()</f>
        <v>1</v>
      </c>
      <c r="AY8" s="370" t="b">
        <f aca="false">FALSE()</f>
        <v>0</v>
      </c>
      <c r="AZ8" s="370" t="b">
        <f aca="false">TRUE()</f>
        <v>1</v>
      </c>
      <c r="BA8" s="370" t="b">
        <f aca="false">TRUE()</f>
        <v>1</v>
      </c>
      <c r="BB8" s="370" t="n">
        <v>-1</v>
      </c>
      <c r="BI8" s="368" t="n">
        <v>6</v>
      </c>
      <c r="BJ8" s="370" t="n">
        <f aca="false">C8</f>
        <v>6</v>
      </c>
      <c r="BK8" s="370" t="n">
        <f aca="false">AB8</f>
        <v>1.7</v>
      </c>
      <c r="BL8" s="370" t="n">
        <f aca="false">Y8</f>
        <v>40</v>
      </c>
      <c r="BM8" s="361" t="str">
        <f aca="false">H8</f>
        <v>Buy</v>
      </c>
      <c r="BN8" s="361" t="str">
        <f aca="false">I8</f>
        <v>Executed</v>
      </c>
      <c r="BO8" s="361" t="n">
        <f aca="false">O8</f>
        <v>38473</v>
      </c>
      <c r="BP8" s="361" t="n">
        <f aca="false">P8</f>
        <v>38686</v>
      </c>
      <c r="BR8" s="368" t="s">
        <v>578</v>
      </c>
      <c r="BS8" s="368" t="s">
        <v>579</v>
      </c>
    </row>
    <row r="9" customFormat="false" ht="12.75" hidden="false" customHeight="false" outlineLevel="0" collapsed="false">
      <c r="A9" s="370" t="n">
        <v>7</v>
      </c>
      <c r="B9" s="165" t="n">
        <v>36559</v>
      </c>
      <c r="C9" s="370" t="n">
        <v>7</v>
      </c>
      <c r="D9" s="370" t="s">
        <v>237</v>
      </c>
      <c r="E9" s="370" t="s">
        <v>238</v>
      </c>
      <c r="F9" s="370" t="s">
        <v>239</v>
      </c>
      <c r="G9" s="370" t="s">
        <v>240</v>
      </c>
      <c r="H9" s="370" t="s">
        <v>241</v>
      </c>
      <c r="I9" s="370" t="s">
        <v>242</v>
      </c>
      <c r="J9" s="370" t="s">
        <v>243</v>
      </c>
      <c r="K9" s="370" t="s">
        <v>118</v>
      </c>
      <c r="L9" s="370" t="s">
        <v>121</v>
      </c>
      <c r="M9" s="370" t="s">
        <v>244</v>
      </c>
      <c r="N9" s="370" t="s">
        <v>245</v>
      </c>
      <c r="O9" s="361" t="n">
        <v>38838</v>
      </c>
      <c r="P9" s="361" t="n">
        <v>39051</v>
      </c>
      <c r="Q9" s="361" t="n">
        <v>38868</v>
      </c>
      <c r="R9" s="361" t="n">
        <v>39021</v>
      </c>
      <c r="S9" s="409" t="n">
        <v>23</v>
      </c>
      <c r="T9" s="409" t="n">
        <v>23</v>
      </c>
      <c r="U9" s="410" t="n">
        <v>36647</v>
      </c>
      <c r="V9" s="361" t="n">
        <v>38838</v>
      </c>
      <c r="W9" s="364" t="n">
        <v>1</v>
      </c>
      <c r="X9" s="365" t="n">
        <v>0</v>
      </c>
      <c r="Y9" s="366" t="n">
        <v>40</v>
      </c>
      <c r="Z9" s="366" t="n">
        <v>40</v>
      </c>
      <c r="AA9" s="366" t="n">
        <v>18.5</v>
      </c>
      <c r="AB9" s="366" t="n">
        <v>1.7</v>
      </c>
      <c r="AC9" s="365" t="n">
        <v>1.7</v>
      </c>
      <c r="AD9" s="366" t="n">
        <v>0.3</v>
      </c>
      <c r="AE9" s="411" t="n">
        <v>1</v>
      </c>
      <c r="AF9" s="366" t="n">
        <v>42.8982274778405</v>
      </c>
      <c r="AG9" s="365" t="n">
        <v>42.8982274778405</v>
      </c>
      <c r="AH9" s="366" t="n">
        <v>19.0464615384615</v>
      </c>
      <c r="AI9" s="364" t="n">
        <v>0.025</v>
      </c>
      <c r="AJ9" s="378" t="n">
        <v>0</v>
      </c>
      <c r="AK9" s="378" t="n">
        <v>0.704</v>
      </c>
      <c r="AL9" s="367" t="n">
        <v>0.28</v>
      </c>
      <c r="AM9" s="412" t="n">
        <v>0</v>
      </c>
      <c r="AN9" s="412" t="n">
        <v>0</v>
      </c>
      <c r="AO9" s="379" t="n">
        <v>0.0365</v>
      </c>
      <c r="AP9" s="364" t="n">
        <v>0</v>
      </c>
      <c r="AQ9" s="379" t="n">
        <v>0.0038</v>
      </c>
      <c r="AR9" s="366" t="n">
        <v>3.8</v>
      </c>
      <c r="AS9" s="370" t="b">
        <f aca="false">TRUE()</f>
        <v>1</v>
      </c>
      <c r="AT9" s="370" t="b">
        <f aca="false">FALSE()</f>
        <v>0</v>
      </c>
      <c r="AU9" s="370" t="b">
        <f aca="false">TRUE()</f>
        <v>1</v>
      </c>
      <c r="AV9" s="370" t="b">
        <f aca="false">TRUE()</f>
        <v>1</v>
      </c>
      <c r="AW9" s="370" t="b">
        <f aca="false">TRUE()</f>
        <v>1</v>
      </c>
      <c r="AX9" s="370" t="b">
        <f aca="false">TRUE()</f>
        <v>1</v>
      </c>
      <c r="AY9" s="370" t="b">
        <f aca="false">FALSE()</f>
        <v>0</v>
      </c>
      <c r="AZ9" s="370" t="b">
        <f aca="false">TRUE()</f>
        <v>1</v>
      </c>
      <c r="BA9" s="370" t="b">
        <f aca="false">TRUE()</f>
        <v>1</v>
      </c>
      <c r="BB9" s="370" t="n">
        <v>-1</v>
      </c>
      <c r="BI9" s="368" t="n">
        <v>7</v>
      </c>
      <c r="BJ9" s="370" t="n">
        <f aca="false">C9</f>
        <v>7</v>
      </c>
      <c r="BK9" s="370" t="n">
        <f aca="false">AB9</f>
        <v>1.7</v>
      </c>
      <c r="BL9" s="370" t="n">
        <f aca="false">Y9</f>
        <v>40</v>
      </c>
      <c r="BM9" s="361" t="str">
        <f aca="false">H9</f>
        <v>Buy</v>
      </c>
      <c r="BN9" s="361" t="str">
        <f aca="false">I9</f>
        <v>Executed</v>
      </c>
      <c r="BO9" s="361" t="n">
        <f aca="false">O9</f>
        <v>38838</v>
      </c>
      <c r="BP9" s="361" t="n">
        <f aca="false">P9</f>
        <v>39051</v>
      </c>
      <c r="BR9" s="384" t="str">
        <f aca="false">IF(H3="","NONE",VLOOKUP(AuxCounter,A3:H102,8))</f>
        <v>Buy</v>
      </c>
      <c r="BS9" s="384" t="n">
        <f aca="false">IF(BR9="Buy",1,2)</f>
        <v>1</v>
      </c>
    </row>
    <row r="10" customFormat="false" ht="12.75" hidden="false" customHeight="false" outlineLevel="0" collapsed="false">
      <c r="A10" s="370" t="n">
        <v>8</v>
      </c>
      <c r="B10" s="165" t="n">
        <v>36559</v>
      </c>
      <c r="C10" s="370" t="n">
        <v>8</v>
      </c>
      <c r="D10" s="370" t="s">
        <v>237</v>
      </c>
      <c r="E10" s="370" t="s">
        <v>238</v>
      </c>
      <c r="F10" s="370" t="s">
        <v>239</v>
      </c>
      <c r="G10" s="370" t="s">
        <v>240</v>
      </c>
      <c r="H10" s="370" t="s">
        <v>241</v>
      </c>
      <c r="I10" s="370" t="s">
        <v>242</v>
      </c>
      <c r="J10" s="370" t="s">
        <v>243</v>
      </c>
      <c r="K10" s="370" t="s">
        <v>118</v>
      </c>
      <c r="L10" s="370" t="s">
        <v>121</v>
      </c>
      <c r="M10" s="370" t="s">
        <v>244</v>
      </c>
      <c r="N10" s="370" t="s">
        <v>245</v>
      </c>
      <c r="O10" s="361" t="n">
        <v>39203</v>
      </c>
      <c r="P10" s="361" t="n">
        <v>39416</v>
      </c>
      <c r="Q10" s="361" t="n">
        <v>39233</v>
      </c>
      <c r="R10" s="361" t="n">
        <v>39386</v>
      </c>
      <c r="S10" s="409" t="n">
        <v>23</v>
      </c>
      <c r="T10" s="409" t="n">
        <v>23</v>
      </c>
      <c r="U10" s="410" t="n">
        <v>36647</v>
      </c>
      <c r="V10" s="361" t="n">
        <v>39203</v>
      </c>
      <c r="W10" s="364" t="n">
        <v>1</v>
      </c>
      <c r="X10" s="365" t="n">
        <v>0</v>
      </c>
      <c r="Y10" s="366" t="n">
        <v>40</v>
      </c>
      <c r="Z10" s="366" t="n">
        <v>40</v>
      </c>
      <c r="AA10" s="366" t="n">
        <v>18.5</v>
      </c>
      <c r="AB10" s="366" t="n">
        <v>1.7</v>
      </c>
      <c r="AC10" s="365" t="n">
        <v>1.7</v>
      </c>
      <c r="AD10" s="366" t="n">
        <v>0.3</v>
      </c>
      <c r="AE10" s="411" t="n">
        <v>1</v>
      </c>
      <c r="AF10" s="366" t="n">
        <v>42.8982274778405</v>
      </c>
      <c r="AG10" s="365" t="n">
        <v>42.8982274778405</v>
      </c>
      <c r="AH10" s="366" t="n">
        <v>19.0464615384615</v>
      </c>
      <c r="AI10" s="364" t="n">
        <v>0.025</v>
      </c>
      <c r="AJ10" s="378" t="n">
        <v>0</v>
      </c>
      <c r="AK10" s="378" t="n">
        <v>0.704</v>
      </c>
      <c r="AL10" s="367" t="n">
        <v>0.28</v>
      </c>
      <c r="AM10" s="412" t="n">
        <v>0</v>
      </c>
      <c r="AN10" s="412" t="n">
        <v>0</v>
      </c>
      <c r="AO10" s="379" t="n">
        <v>0.0365</v>
      </c>
      <c r="AP10" s="364" t="n">
        <v>0</v>
      </c>
      <c r="AQ10" s="379" t="n">
        <v>0.0038</v>
      </c>
      <c r="AR10" s="366" t="n">
        <v>3.8</v>
      </c>
      <c r="AS10" s="370" t="b">
        <f aca="false">TRUE()</f>
        <v>1</v>
      </c>
      <c r="AT10" s="370" t="b">
        <f aca="false">FALSE()</f>
        <v>0</v>
      </c>
      <c r="AU10" s="370" t="b">
        <f aca="false">TRUE()</f>
        <v>1</v>
      </c>
      <c r="AV10" s="370" t="b">
        <f aca="false">TRUE()</f>
        <v>1</v>
      </c>
      <c r="AW10" s="370" t="b">
        <f aca="false">TRUE()</f>
        <v>1</v>
      </c>
      <c r="AX10" s="370" t="b">
        <f aca="false">TRUE()</f>
        <v>1</v>
      </c>
      <c r="AY10" s="370" t="b">
        <f aca="false">FALSE()</f>
        <v>0</v>
      </c>
      <c r="AZ10" s="370" t="b">
        <f aca="false">TRUE()</f>
        <v>1</v>
      </c>
      <c r="BA10" s="370" t="b">
        <f aca="false">TRUE()</f>
        <v>1</v>
      </c>
      <c r="BB10" s="370" t="n">
        <v>-1</v>
      </c>
      <c r="BI10" s="368" t="n">
        <v>8</v>
      </c>
      <c r="BJ10" s="370" t="n">
        <f aca="false">C10</f>
        <v>8</v>
      </c>
      <c r="BK10" s="370" t="n">
        <f aca="false">AB10</f>
        <v>1.7</v>
      </c>
      <c r="BL10" s="370" t="n">
        <f aca="false">Y10</f>
        <v>40</v>
      </c>
      <c r="BM10" s="361" t="str">
        <f aca="false">H10</f>
        <v>Buy</v>
      </c>
      <c r="BN10" s="361" t="str">
        <f aca="false">I10</f>
        <v>Executed</v>
      </c>
      <c r="BO10" s="361" t="n">
        <f aca="false">O10</f>
        <v>39203</v>
      </c>
      <c r="BP10" s="361" t="n">
        <f aca="false">P10</f>
        <v>39416</v>
      </c>
    </row>
    <row r="11" customFormat="false" ht="12.75" hidden="false" customHeight="false" outlineLevel="0" collapsed="false">
      <c r="A11" s="370" t="n">
        <v>9</v>
      </c>
      <c r="B11" s="165" t="n">
        <v>36559</v>
      </c>
      <c r="C11" s="370" t="n">
        <v>9</v>
      </c>
      <c r="D11" s="370" t="s">
        <v>237</v>
      </c>
      <c r="E11" s="370" t="s">
        <v>238</v>
      </c>
      <c r="F11" s="370" t="s">
        <v>239</v>
      </c>
      <c r="G11" s="370" t="s">
        <v>240</v>
      </c>
      <c r="H11" s="370" t="s">
        <v>241</v>
      </c>
      <c r="I11" s="370" t="s">
        <v>242</v>
      </c>
      <c r="J11" s="370" t="s">
        <v>243</v>
      </c>
      <c r="K11" s="370" t="s">
        <v>118</v>
      </c>
      <c r="L11" s="370" t="s">
        <v>121</v>
      </c>
      <c r="M11" s="370" t="s">
        <v>244</v>
      </c>
      <c r="N11" s="370" t="s">
        <v>245</v>
      </c>
      <c r="O11" s="361" t="n">
        <v>39569</v>
      </c>
      <c r="P11" s="361" t="n">
        <v>39782</v>
      </c>
      <c r="Q11" s="361" t="n">
        <v>39599</v>
      </c>
      <c r="R11" s="361" t="n">
        <v>39752</v>
      </c>
      <c r="S11" s="409" t="n">
        <v>22</v>
      </c>
      <c r="T11" s="409" t="n">
        <v>21</v>
      </c>
      <c r="U11" s="410" t="n">
        <v>36647</v>
      </c>
      <c r="V11" s="361" t="n">
        <v>39569</v>
      </c>
      <c r="W11" s="364" t="n">
        <v>1</v>
      </c>
      <c r="X11" s="365" t="n">
        <v>0</v>
      </c>
      <c r="Y11" s="366" t="n">
        <v>40</v>
      </c>
      <c r="Z11" s="366" t="n">
        <v>40</v>
      </c>
      <c r="AA11" s="366" t="n">
        <v>18.5</v>
      </c>
      <c r="AB11" s="366" t="n">
        <v>1.7</v>
      </c>
      <c r="AC11" s="365" t="n">
        <v>1.7</v>
      </c>
      <c r="AD11" s="366" t="n">
        <v>0.3</v>
      </c>
      <c r="AE11" s="411" t="n">
        <v>1</v>
      </c>
      <c r="AF11" s="366" t="n">
        <v>42.8982274778405</v>
      </c>
      <c r="AG11" s="365" t="n">
        <v>42.8982274778405</v>
      </c>
      <c r="AH11" s="366" t="n">
        <v>19.0464615384615</v>
      </c>
      <c r="AI11" s="364" t="n">
        <v>0.025</v>
      </c>
      <c r="AJ11" s="378" t="n">
        <v>0</v>
      </c>
      <c r="AK11" s="378" t="n">
        <v>0.704</v>
      </c>
      <c r="AL11" s="367" t="n">
        <v>0.28</v>
      </c>
      <c r="AM11" s="412" t="n">
        <v>0</v>
      </c>
      <c r="AN11" s="412" t="n">
        <v>0</v>
      </c>
      <c r="AO11" s="379" t="n">
        <v>0.0365</v>
      </c>
      <c r="AP11" s="364" t="n">
        <v>0</v>
      </c>
      <c r="AQ11" s="379" t="n">
        <v>0.0038</v>
      </c>
      <c r="AR11" s="366" t="n">
        <v>3.8</v>
      </c>
      <c r="AS11" s="370" t="b">
        <f aca="false">TRUE()</f>
        <v>1</v>
      </c>
      <c r="AT11" s="370" t="b">
        <f aca="false">FALSE()</f>
        <v>0</v>
      </c>
      <c r="AU11" s="370" t="b">
        <f aca="false">TRUE()</f>
        <v>1</v>
      </c>
      <c r="AV11" s="370" t="b">
        <f aca="false">TRUE()</f>
        <v>1</v>
      </c>
      <c r="AW11" s="370" t="b">
        <f aca="false">TRUE()</f>
        <v>1</v>
      </c>
      <c r="AX11" s="370" t="b">
        <f aca="false">TRUE()</f>
        <v>1</v>
      </c>
      <c r="AY11" s="370" t="b">
        <f aca="false">FALSE()</f>
        <v>0</v>
      </c>
      <c r="AZ11" s="370" t="b">
        <f aca="false">TRUE()</f>
        <v>1</v>
      </c>
      <c r="BA11" s="370" t="b">
        <f aca="false">TRUE()</f>
        <v>1</v>
      </c>
      <c r="BB11" s="370" t="n">
        <v>-1</v>
      </c>
      <c r="BI11" s="368" t="n">
        <v>9</v>
      </c>
      <c r="BJ11" s="370" t="n">
        <f aca="false">C11</f>
        <v>9</v>
      </c>
      <c r="BK11" s="370" t="n">
        <f aca="false">AB11</f>
        <v>1.7</v>
      </c>
      <c r="BL11" s="370" t="n">
        <f aca="false">Y11</f>
        <v>40</v>
      </c>
      <c r="BM11" s="361" t="str">
        <f aca="false">H11</f>
        <v>Buy</v>
      </c>
      <c r="BN11" s="361" t="str">
        <f aca="false">I11</f>
        <v>Executed</v>
      </c>
      <c r="BO11" s="361" t="n">
        <f aca="false">O11</f>
        <v>39569</v>
      </c>
      <c r="BP11" s="361" t="n">
        <f aca="false">P11</f>
        <v>39782</v>
      </c>
      <c r="BR11" s="368" t="s">
        <v>580</v>
      </c>
      <c r="BS11" s="368" t="s">
        <v>581</v>
      </c>
    </row>
    <row r="12" customFormat="false" ht="12.75" hidden="false" customHeight="false" outlineLevel="0" collapsed="false">
      <c r="A12" s="370" t="n">
        <v>10</v>
      </c>
      <c r="B12" s="165" t="n">
        <v>36559</v>
      </c>
      <c r="C12" s="370" t="n">
        <v>10</v>
      </c>
      <c r="D12" s="370" t="s">
        <v>237</v>
      </c>
      <c r="E12" s="370" t="s">
        <v>238</v>
      </c>
      <c r="F12" s="370" t="s">
        <v>239</v>
      </c>
      <c r="G12" s="370" t="s">
        <v>240</v>
      </c>
      <c r="H12" s="370" t="s">
        <v>241</v>
      </c>
      <c r="I12" s="370" t="s">
        <v>242</v>
      </c>
      <c r="J12" s="370" t="s">
        <v>243</v>
      </c>
      <c r="K12" s="370" t="s">
        <v>118</v>
      </c>
      <c r="L12" s="370" t="s">
        <v>121</v>
      </c>
      <c r="M12" s="370" t="s">
        <v>244</v>
      </c>
      <c r="N12" s="370" t="s">
        <v>245</v>
      </c>
      <c r="O12" s="361" t="n">
        <v>39934</v>
      </c>
      <c r="P12" s="361" t="n">
        <v>40147</v>
      </c>
      <c r="Q12" s="361" t="n">
        <v>39964</v>
      </c>
      <c r="R12" s="361" t="n">
        <v>40117</v>
      </c>
      <c r="S12" s="409" t="n">
        <v>21</v>
      </c>
      <c r="T12" s="409" t="n">
        <v>21</v>
      </c>
      <c r="U12" s="410" t="n">
        <v>36647</v>
      </c>
      <c r="V12" s="361" t="n">
        <v>39934</v>
      </c>
      <c r="W12" s="364" t="n">
        <v>1</v>
      </c>
      <c r="X12" s="365" t="n">
        <v>0</v>
      </c>
      <c r="Y12" s="366" t="n">
        <v>40</v>
      </c>
      <c r="Z12" s="366" t="n">
        <v>40</v>
      </c>
      <c r="AA12" s="366" t="n">
        <v>18.5</v>
      </c>
      <c r="AB12" s="366" t="n">
        <v>1.7</v>
      </c>
      <c r="AC12" s="365" t="n">
        <v>1.7</v>
      </c>
      <c r="AD12" s="366" t="n">
        <v>0.3</v>
      </c>
      <c r="AE12" s="411" t="n">
        <v>1</v>
      </c>
      <c r="AF12" s="366" t="n">
        <v>42.8982274778405</v>
      </c>
      <c r="AG12" s="365" t="n">
        <v>42.8982274778405</v>
      </c>
      <c r="AH12" s="366" t="n">
        <v>19.0464615384615</v>
      </c>
      <c r="AI12" s="364" t="n">
        <v>0.025</v>
      </c>
      <c r="AJ12" s="378" t="n">
        <v>0</v>
      </c>
      <c r="AK12" s="378" t="n">
        <v>0.704</v>
      </c>
      <c r="AL12" s="367" t="n">
        <v>0.28</v>
      </c>
      <c r="AM12" s="412" t="n">
        <v>0</v>
      </c>
      <c r="AN12" s="412" t="n">
        <v>0</v>
      </c>
      <c r="AO12" s="379" t="n">
        <v>0.0365</v>
      </c>
      <c r="AP12" s="364" t="n">
        <v>0</v>
      </c>
      <c r="AQ12" s="379" t="n">
        <v>0.0038</v>
      </c>
      <c r="AR12" s="366" t="n">
        <v>3.8</v>
      </c>
      <c r="AS12" s="370" t="b">
        <f aca="false">TRUE()</f>
        <v>1</v>
      </c>
      <c r="AT12" s="370" t="b">
        <f aca="false">FALSE()</f>
        <v>0</v>
      </c>
      <c r="AU12" s="370" t="b">
        <f aca="false">TRUE()</f>
        <v>1</v>
      </c>
      <c r="AV12" s="370" t="b">
        <f aca="false">TRUE()</f>
        <v>1</v>
      </c>
      <c r="AW12" s="370" t="b">
        <f aca="false">TRUE()</f>
        <v>1</v>
      </c>
      <c r="AX12" s="370" t="b">
        <f aca="false">TRUE()</f>
        <v>1</v>
      </c>
      <c r="AY12" s="370" t="b">
        <f aca="false">FALSE()</f>
        <v>0</v>
      </c>
      <c r="AZ12" s="370" t="b">
        <f aca="false">TRUE()</f>
        <v>1</v>
      </c>
      <c r="BA12" s="370" t="b">
        <f aca="false">TRUE()</f>
        <v>1</v>
      </c>
      <c r="BB12" s="370" t="n">
        <v>-1</v>
      </c>
      <c r="BI12" s="368" t="n">
        <v>10</v>
      </c>
      <c r="BJ12" s="370" t="n">
        <f aca="false">C12</f>
        <v>10</v>
      </c>
      <c r="BK12" s="370" t="n">
        <f aca="false">AB12</f>
        <v>1.7</v>
      </c>
      <c r="BL12" s="370" t="n">
        <f aca="false">Y12</f>
        <v>40</v>
      </c>
      <c r="BM12" s="361" t="str">
        <f aca="false">H12</f>
        <v>Buy</v>
      </c>
      <c r="BN12" s="361" t="str">
        <f aca="false">I12</f>
        <v>Executed</v>
      </c>
      <c r="BO12" s="361" t="n">
        <f aca="false">O12</f>
        <v>39934</v>
      </c>
      <c r="BP12" s="361" t="n">
        <f aca="false">P12</f>
        <v>40147</v>
      </c>
      <c r="BR12" s="384" t="str">
        <f aca="false">IF(I3="","NONE",VLOOKUP(AuxCounter,A3:I102,9))</f>
        <v>Executed</v>
      </c>
      <c r="BS12" s="384" t="n">
        <f aca="false">IF(BR12="Executed",1,2)</f>
        <v>1</v>
      </c>
    </row>
    <row r="13" customFormat="false" ht="12.75" hidden="false" customHeight="false" outlineLevel="0" collapsed="false">
      <c r="A13" s="370" t="n">
        <v>11</v>
      </c>
      <c r="B13" s="165" t="n">
        <v>0</v>
      </c>
      <c r="O13" s="361" t="n">
        <v>0</v>
      </c>
      <c r="P13" s="361" t="n">
        <v>0</v>
      </c>
      <c r="Q13" s="361" t="n">
        <v>0</v>
      </c>
      <c r="R13" s="361" t="n">
        <v>0</v>
      </c>
      <c r="S13" s="409" t="n">
        <v>0</v>
      </c>
      <c r="T13" s="409" t="n">
        <v>0</v>
      </c>
      <c r="U13" s="410" t="n">
        <v>0</v>
      </c>
      <c r="V13" s="361" t="n">
        <v>0</v>
      </c>
      <c r="W13" s="364" t="n">
        <v>0</v>
      </c>
      <c r="X13" s="365" t="n">
        <v>0</v>
      </c>
      <c r="Y13" s="366" t="n">
        <v>0</v>
      </c>
      <c r="Z13" s="366" t="n">
        <v>0</v>
      </c>
      <c r="AA13" s="366" t="n">
        <v>0</v>
      </c>
      <c r="AB13" s="366" t="n">
        <v>0</v>
      </c>
      <c r="AC13" s="365" t="n">
        <v>0</v>
      </c>
      <c r="AD13" s="366" t="n">
        <v>0</v>
      </c>
      <c r="AE13" s="411" t="n">
        <v>0</v>
      </c>
      <c r="AF13" s="366" t="n">
        <v>0</v>
      </c>
      <c r="AG13" s="365" t="n">
        <v>0</v>
      </c>
      <c r="AH13" s="366" t="n">
        <v>0</v>
      </c>
      <c r="AI13" s="364" t="n">
        <v>0</v>
      </c>
      <c r="AJ13" s="378" t="n">
        <v>0</v>
      </c>
      <c r="AK13" s="378" t="n">
        <v>0</v>
      </c>
      <c r="AL13" s="367" t="n">
        <v>0</v>
      </c>
      <c r="AM13" s="412" t="n">
        <v>0</v>
      </c>
      <c r="AN13" s="412" t="n">
        <v>0</v>
      </c>
      <c r="AO13" s="379" t="n">
        <v>0</v>
      </c>
      <c r="AP13" s="364" t="n">
        <v>0</v>
      </c>
      <c r="AQ13" s="379" t="n">
        <v>0</v>
      </c>
      <c r="AR13" s="366" t="n">
        <v>0</v>
      </c>
      <c r="BI13" s="368" t="n">
        <v>11</v>
      </c>
      <c r="BJ13" s="370" t="n">
        <f aca="false">C13</f>
        <v>0</v>
      </c>
      <c r="BK13" s="370" t="n">
        <f aca="false">AB13</f>
        <v>0</v>
      </c>
      <c r="BL13" s="370" t="n">
        <f aca="false">Y13</f>
        <v>0</v>
      </c>
      <c r="BM13" s="361" t="n">
        <f aca="false">H13</f>
        <v>0</v>
      </c>
      <c r="BN13" s="361" t="n">
        <f aca="false">I13</f>
        <v>0</v>
      </c>
      <c r="BO13" s="361" t="n">
        <f aca="false">O13</f>
        <v>0</v>
      </c>
      <c r="BP13" s="361" t="n">
        <f aca="false">P13</f>
        <v>0</v>
      </c>
    </row>
    <row r="14" customFormat="false" ht="12.75" hidden="false" customHeight="false" outlineLevel="0" collapsed="false">
      <c r="A14" s="370" t="n">
        <v>12</v>
      </c>
      <c r="BI14" s="368" t="n">
        <v>12</v>
      </c>
      <c r="BJ14" s="370" t="n">
        <f aca="false">C14</f>
        <v>0</v>
      </c>
      <c r="BK14" s="370" t="n">
        <f aca="false">AB14</f>
        <v>0</v>
      </c>
      <c r="BL14" s="370" t="n">
        <f aca="false">Y14</f>
        <v>0</v>
      </c>
      <c r="BM14" s="361" t="n">
        <f aca="false">H14</f>
        <v>0</v>
      </c>
      <c r="BN14" s="361" t="n">
        <f aca="false">I14</f>
        <v>0</v>
      </c>
      <c r="BO14" s="361" t="n">
        <f aca="false">O14</f>
        <v>0</v>
      </c>
      <c r="BP14" s="361" t="n">
        <f aca="false">P14</f>
        <v>0</v>
      </c>
      <c r="BR14" s="368" t="s">
        <v>582</v>
      </c>
      <c r="BS14" s="368" t="s">
        <v>583</v>
      </c>
    </row>
    <row r="15" customFormat="false" ht="12.75" hidden="false" customHeight="false" outlineLevel="0" collapsed="false">
      <c r="A15" s="370" t="n">
        <v>13</v>
      </c>
      <c r="BI15" s="368" t="n">
        <v>13</v>
      </c>
      <c r="BJ15" s="370" t="n">
        <f aca="false">C15</f>
        <v>0</v>
      </c>
      <c r="BK15" s="370" t="n">
        <f aca="false">AB15</f>
        <v>0</v>
      </c>
      <c r="BL15" s="370" t="n">
        <f aca="false">Y15</f>
        <v>0</v>
      </c>
      <c r="BM15" s="361" t="n">
        <f aca="false">H15</f>
        <v>0</v>
      </c>
      <c r="BN15" s="361" t="n">
        <f aca="false">I15</f>
        <v>0</v>
      </c>
      <c r="BO15" s="361" t="n">
        <f aca="false">O15</f>
        <v>0</v>
      </c>
      <c r="BP15" s="361" t="n">
        <f aca="false">P15</f>
        <v>0</v>
      </c>
      <c r="BR15" s="384" t="str">
        <f aca="false">IF(J3="","NONE",VLOOKUP(AuxCounter,A3:J102,10))</f>
        <v>Non Active</v>
      </c>
      <c r="BS15" s="384" t="n">
        <f aca="false">IF(BR15="Active",TRUE(),FALSE())</f>
        <v>0</v>
      </c>
    </row>
    <row r="16" customFormat="false" ht="12.75" hidden="false" customHeight="false" outlineLevel="0" collapsed="false">
      <c r="A16" s="370" t="n">
        <v>14</v>
      </c>
      <c r="BI16" s="368" t="n">
        <v>14</v>
      </c>
      <c r="BJ16" s="370" t="n">
        <f aca="false">C16</f>
        <v>0</v>
      </c>
      <c r="BK16" s="370" t="n">
        <f aca="false">AB16</f>
        <v>0</v>
      </c>
      <c r="BL16" s="370" t="n">
        <f aca="false">Y16</f>
        <v>0</v>
      </c>
      <c r="BM16" s="361" t="n">
        <f aca="false">H16</f>
        <v>0</v>
      </c>
      <c r="BN16" s="361" t="n">
        <f aca="false">I16</f>
        <v>0</v>
      </c>
      <c r="BO16" s="361" t="n">
        <f aca="false">O16</f>
        <v>0</v>
      </c>
      <c r="BP16" s="361" t="n">
        <f aca="false">P16</f>
        <v>0</v>
      </c>
    </row>
    <row r="17" customFormat="false" ht="12.75" hidden="false" customHeight="false" outlineLevel="0" collapsed="false">
      <c r="A17" s="370" t="n">
        <v>15</v>
      </c>
      <c r="BI17" s="368" t="n">
        <v>15</v>
      </c>
      <c r="BJ17" s="370" t="n">
        <f aca="false">C17</f>
        <v>0</v>
      </c>
      <c r="BK17" s="370" t="n">
        <f aca="false">AB17</f>
        <v>0</v>
      </c>
      <c r="BL17" s="370" t="n">
        <f aca="false">Y17</f>
        <v>0</v>
      </c>
      <c r="BM17" s="361" t="n">
        <f aca="false">H17</f>
        <v>0</v>
      </c>
      <c r="BN17" s="361" t="n">
        <f aca="false">I17</f>
        <v>0</v>
      </c>
      <c r="BO17" s="361" t="n">
        <f aca="false">O17</f>
        <v>0</v>
      </c>
      <c r="BP17" s="361" t="n">
        <f aca="false">P17</f>
        <v>0</v>
      </c>
      <c r="BR17" s="368" t="s">
        <v>584</v>
      </c>
      <c r="BS17" s="368" t="s">
        <v>585</v>
      </c>
    </row>
    <row r="18" customFormat="false" ht="12.75" hidden="false" customHeight="false" outlineLevel="0" collapsed="false">
      <c r="A18" s="370" t="n">
        <v>16</v>
      </c>
      <c r="BI18" s="368" t="n">
        <v>16</v>
      </c>
      <c r="BJ18" s="370" t="n">
        <f aca="false">C18</f>
        <v>0</v>
      </c>
      <c r="BK18" s="370" t="n">
        <f aca="false">AB18</f>
        <v>0</v>
      </c>
      <c r="BL18" s="370" t="n">
        <f aca="false">Y18</f>
        <v>0</v>
      </c>
      <c r="BM18" s="361" t="n">
        <f aca="false">H18</f>
        <v>0</v>
      </c>
      <c r="BN18" s="361" t="n">
        <f aca="false">I18</f>
        <v>0</v>
      </c>
      <c r="BO18" s="361" t="n">
        <f aca="false">O18</f>
        <v>0</v>
      </c>
      <c r="BP18" s="361" t="n">
        <f aca="false">P18</f>
        <v>0</v>
      </c>
      <c r="BR18" s="384" t="str">
        <f aca="false">IF(F3="","NONE",VLOOKUP(AuxCounter,A3:F102,6))</f>
        <v>Moema</v>
      </c>
      <c r="BS18" s="384" t="n">
        <f aca="false">IF(BSNumber=1,VLOOKUP(AuxDataBase!BR18,Aux!M5:P304,4),VLOOKUP(BR18,Aux!I5:K27,3))</f>
        <v>82</v>
      </c>
    </row>
    <row r="19" customFormat="false" ht="12.75" hidden="false" customHeight="false" outlineLevel="0" collapsed="false">
      <c r="A19" s="370" t="n">
        <v>17</v>
      </c>
      <c r="BI19" s="368" t="n">
        <v>17</v>
      </c>
      <c r="BJ19" s="370" t="n">
        <f aca="false">C19</f>
        <v>0</v>
      </c>
      <c r="BK19" s="370" t="n">
        <f aca="false">AB19</f>
        <v>0</v>
      </c>
      <c r="BL19" s="370" t="n">
        <f aca="false">Y19</f>
        <v>0</v>
      </c>
      <c r="BM19" s="361" t="n">
        <f aca="false">H19</f>
        <v>0</v>
      </c>
      <c r="BN19" s="361" t="n">
        <f aca="false">I19</f>
        <v>0</v>
      </c>
      <c r="BO19" s="361" t="n">
        <f aca="false">O19</f>
        <v>0</v>
      </c>
      <c r="BP19" s="361" t="n">
        <f aca="false">P19</f>
        <v>0</v>
      </c>
    </row>
    <row r="20" customFormat="false" ht="12.75" hidden="false" customHeight="false" outlineLevel="0" collapsed="false">
      <c r="A20" s="370" t="n">
        <v>18</v>
      </c>
      <c r="BI20" s="368" t="n">
        <v>18</v>
      </c>
      <c r="BJ20" s="370" t="n">
        <f aca="false">C20</f>
        <v>0</v>
      </c>
      <c r="BK20" s="370" t="n">
        <f aca="false">AB20</f>
        <v>0</v>
      </c>
      <c r="BL20" s="370" t="n">
        <f aca="false">Y20</f>
        <v>0</v>
      </c>
      <c r="BM20" s="361" t="n">
        <f aca="false">H20</f>
        <v>0</v>
      </c>
      <c r="BN20" s="361" t="n">
        <f aca="false">I20</f>
        <v>0</v>
      </c>
      <c r="BO20" s="361" t="n">
        <f aca="false">O20</f>
        <v>0</v>
      </c>
      <c r="BP20" s="361" t="n">
        <f aca="false">P20</f>
        <v>0</v>
      </c>
      <c r="BR20" s="368" t="s">
        <v>586</v>
      </c>
      <c r="BS20" s="368" t="s">
        <v>587</v>
      </c>
    </row>
    <row r="21" customFormat="false" ht="12.75" hidden="false" customHeight="false" outlineLevel="0" collapsed="false">
      <c r="A21" s="370" t="n">
        <v>19</v>
      </c>
      <c r="BI21" s="368" t="n">
        <v>19</v>
      </c>
      <c r="BJ21" s="370" t="n">
        <f aca="false">C21</f>
        <v>0</v>
      </c>
      <c r="BK21" s="370" t="n">
        <f aca="false">AB21</f>
        <v>0</v>
      </c>
      <c r="BL21" s="370" t="n">
        <f aca="false">Y21</f>
        <v>0</v>
      </c>
      <c r="BM21" s="361" t="n">
        <f aca="false">H21</f>
        <v>0</v>
      </c>
      <c r="BN21" s="361" t="n">
        <f aca="false">I21</f>
        <v>0</v>
      </c>
      <c r="BO21" s="361" t="n">
        <f aca="false">O21</f>
        <v>0</v>
      </c>
      <c r="BP21" s="361" t="n">
        <f aca="false">P21</f>
        <v>0</v>
      </c>
      <c r="BR21" s="384" t="str">
        <f aca="false">IF(G3="","NONE",VLOOKUP(AuxCounter,A3:G102,7))</f>
        <v>São Paulo</v>
      </c>
      <c r="BS21" s="384" t="n">
        <f aca="false">VLOOKUP(BR21,Aux!I5:K27,3)</f>
        <v>21</v>
      </c>
    </row>
    <row r="22" customFormat="false" ht="12.75" hidden="false" customHeight="false" outlineLevel="0" collapsed="false">
      <c r="A22" s="370" t="n">
        <v>20</v>
      </c>
      <c r="BI22" s="368" t="n">
        <v>20</v>
      </c>
      <c r="BJ22" s="370" t="n">
        <f aca="false">C22</f>
        <v>0</v>
      </c>
      <c r="BK22" s="370" t="n">
        <f aca="false">AB22</f>
        <v>0</v>
      </c>
      <c r="BL22" s="370" t="n">
        <f aca="false">Y22</f>
        <v>0</v>
      </c>
      <c r="BM22" s="361" t="n">
        <f aca="false">H22</f>
        <v>0</v>
      </c>
      <c r="BN22" s="361" t="n">
        <f aca="false">I22</f>
        <v>0</v>
      </c>
      <c r="BO22" s="361" t="n">
        <f aca="false">O22</f>
        <v>0</v>
      </c>
      <c r="BP22" s="361" t="n">
        <f aca="false">P22</f>
        <v>0</v>
      </c>
    </row>
    <row r="23" customFormat="false" ht="12.75" hidden="false" customHeight="false" outlineLevel="0" collapsed="false">
      <c r="A23" s="370" t="n">
        <v>21</v>
      </c>
      <c r="BI23" s="368" t="n">
        <v>21</v>
      </c>
      <c r="BJ23" s="370" t="n">
        <f aca="false">C23</f>
        <v>0</v>
      </c>
      <c r="BK23" s="370" t="n">
        <f aca="false">AB23</f>
        <v>0</v>
      </c>
      <c r="BL23" s="370" t="n">
        <f aca="false">Y23</f>
        <v>0</v>
      </c>
      <c r="BM23" s="361" t="n">
        <f aca="false">H23</f>
        <v>0</v>
      </c>
      <c r="BN23" s="361" t="n">
        <f aca="false">I23</f>
        <v>0</v>
      </c>
      <c r="BO23" s="361" t="n">
        <f aca="false">O23</f>
        <v>0</v>
      </c>
      <c r="BP23" s="361" t="n">
        <f aca="false">P23</f>
        <v>0</v>
      </c>
      <c r="BR23" s="368" t="s">
        <v>588</v>
      </c>
      <c r="BS23" s="368" t="s">
        <v>589</v>
      </c>
    </row>
    <row r="24" customFormat="false" ht="12.75" hidden="false" customHeight="false" outlineLevel="0" collapsed="false">
      <c r="A24" s="370" t="n">
        <v>22</v>
      </c>
      <c r="BI24" s="368" t="n">
        <v>22</v>
      </c>
      <c r="BJ24" s="370" t="n">
        <f aca="false">C24</f>
        <v>0</v>
      </c>
      <c r="BK24" s="370" t="n">
        <f aca="false">AB24</f>
        <v>0</v>
      </c>
      <c r="BL24" s="370" t="n">
        <f aca="false">Y24</f>
        <v>0</v>
      </c>
      <c r="BM24" s="361" t="n">
        <f aca="false">H24</f>
        <v>0</v>
      </c>
      <c r="BN24" s="361" t="n">
        <f aca="false">I24</f>
        <v>0</v>
      </c>
      <c r="BO24" s="361" t="n">
        <f aca="false">O24</f>
        <v>0</v>
      </c>
      <c r="BP24" s="361" t="n">
        <f aca="false">P24</f>
        <v>0</v>
      </c>
      <c r="BR24" s="384" t="str">
        <f aca="false">IF(N3="","NONE",VLOOKUP(AuxCounter,A3:N102,14))</f>
        <v>ELEKTRO</v>
      </c>
      <c r="BS24" s="384" t="n">
        <f aca="false">VLOOKUP(BR24,Aux!V7:AI306,14)</f>
        <v>39</v>
      </c>
    </row>
    <row r="25" customFormat="false" ht="12.75" hidden="false" customHeight="false" outlineLevel="0" collapsed="false">
      <c r="A25" s="370" t="n">
        <v>23</v>
      </c>
      <c r="BI25" s="368" t="n">
        <v>23</v>
      </c>
      <c r="BJ25" s="370" t="n">
        <f aca="false">C25</f>
        <v>0</v>
      </c>
      <c r="BK25" s="370" t="n">
        <f aca="false">AB25</f>
        <v>0</v>
      </c>
      <c r="BL25" s="370" t="n">
        <f aca="false">Y25</f>
        <v>0</v>
      </c>
      <c r="BM25" s="361" t="n">
        <f aca="false">H25</f>
        <v>0</v>
      </c>
      <c r="BN25" s="361" t="n">
        <f aca="false">I25</f>
        <v>0</v>
      </c>
      <c r="BO25" s="361" t="n">
        <f aca="false">O25</f>
        <v>0</v>
      </c>
      <c r="BP25" s="361" t="n">
        <f aca="false">P25</f>
        <v>0</v>
      </c>
    </row>
    <row r="26" customFormat="false" ht="12.75" hidden="false" customHeight="false" outlineLevel="0" collapsed="false">
      <c r="A26" s="370" t="n">
        <v>24</v>
      </c>
      <c r="BI26" s="368" t="n">
        <v>24</v>
      </c>
      <c r="BJ26" s="370" t="n">
        <f aca="false">C26</f>
        <v>0</v>
      </c>
      <c r="BK26" s="370" t="n">
        <f aca="false">AB26</f>
        <v>0</v>
      </c>
      <c r="BL26" s="370" t="n">
        <f aca="false">Y26</f>
        <v>0</v>
      </c>
      <c r="BM26" s="361" t="n">
        <f aca="false">H26</f>
        <v>0</v>
      </c>
      <c r="BN26" s="361" t="n">
        <f aca="false">I26</f>
        <v>0</v>
      </c>
      <c r="BO26" s="361" t="n">
        <f aca="false">O26</f>
        <v>0</v>
      </c>
      <c r="BP26" s="361" t="n">
        <f aca="false">P26</f>
        <v>0</v>
      </c>
      <c r="BR26" s="368" t="s">
        <v>590</v>
      </c>
      <c r="BS26" s="368" t="s">
        <v>591</v>
      </c>
    </row>
    <row r="27" customFormat="false" ht="12.75" hidden="false" customHeight="false" outlineLevel="0" collapsed="false">
      <c r="A27" s="370" t="n">
        <v>25</v>
      </c>
      <c r="BI27" s="368" t="n">
        <v>25</v>
      </c>
      <c r="BJ27" s="370" t="n">
        <f aca="false">C27</f>
        <v>0</v>
      </c>
      <c r="BK27" s="370" t="n">
        <f aca="false">AB27</f>
        <v>0</v>
      </c>
      <c r="BL27" s="370" t="n">
        <f aca="false">Y27</f>
        <v>0</v>
      </c>
      <c r="BM27" s="361" t="n">
        <f aca="false">H27</f>
        <v>0</v>
      </c>
      <c r="BN27" s="361" t="n">
        <f aca="false">I27</f>
        <v>0</v>
      </c>
      <c r="BO27" s="361" t="n">
        <f aca="false">O27</f>
        <v>0</v>
      </c>
      <c r="BP27" s="361" t="n">
        <f aca="false">P27</f>
        <v>0</v>
      </c>
      <c r="BR27" s="384" t="str">
        <f aca="false">IF(K3="","NONE",VLOOKUP(AuxCounter,A3:K102,11))</f>
        <v>9 - VN - Biomass</v>
      </c>
      <c r="BS27" s="384" t="n">
        <f aca="false">VLOOKUP(BR27,Input_Curves!B3:C13,2)</f>
        <v>9</v>
      </c>
    </row>
    <row r="28" customFormat="false" ht="12.75" hidden="false" customHeight="false" outlineLevel="0" collapsed="false">
      <c r="A28" s="370" t="n">
        <v>26</v>
      </c>
      <c r="BI28" s="368" t="n">
        <v>26</v>
      </c>
      <c r="BJ28" s="370" t="n">
        <f aca="false">C28</f>
        <v>0</v>
      </c>
      <c r="BK28" s="370" t="n">
        <f aca="false">AB28</f>
        <v>0</v>
      </c>
      <c r="BL28" s="370" t="n">
        <f aca="false">Y28</f>
        <v>0</v>
      </c>
      <c r="BM28" s="361" t="n">
        <f aca="false">H28</f>
        <v>0</v>
      </c>
      <c r="BN28" s="361" t="n">
        <f aca="false">I28</f>
        <v>0</v>
      </c>
      <c r="BO28" s="361" t="n">
        <f aca="false">O28</f>
        <v>0</v>
      </c>
      <c r="BP28" s="361" t="n">
        <f aca="false">P28</f>
        <v>0</v>
      </c>
    </row>
    <row r="29" customFormat="false" ht="12.75" hidden="false" customHeight="false" outlineLevel="0" collapsed="false">
      <c r="A29" s="370" t="n">
        <v>27</v>
      </c>
      <c r="BI29" s="368" t="n">
        <v>27</v>
      </c>
      <c r="BJ29" s="370" t="n">
        <f aca="false">C29</f>
        <v>0</v>
      </c>
      <c r="BK29" s="370" t="n">
        <f aca="false">AB29</f>
        <v>0</v>
      </c>
      <c r="BL29" s="370" t="n">
        <f aca="false">Y29</f>
        <v>0</v>
      </c>
      <c r="BM29" s="361" t="n">
        <f aca="false">H29</f>
        <v>0</v>
      </c>
      <c r="BN29" s="361" t="n">
        <f aca="false">I29</f>
        <v>0</v>
      </c>
      <c r="BO29" s="361" t="n">
        <f aca="false">O29</f>
        <v>0</v>
      </c>
      <c r="BP29" s="361" t="n">
        <f aca="false">P29</f>
        <v>0</v>
      </c>
      <c r="BR29" s="368" t="s">
        <v>592</v>
      </c>
      <c r="BS29" s="368" t="s">
        <v>593</v>
      </c>
    </row>
    <row r="30" customFormat="false" ht="12.75" hidden="false" customHeight="false" outlineLevel="0" collapsed="false">
      <c r="A30" s="370" t="n">
        <v>28</v>
      </c>
      <c r="BI30" s="368" t="n">
        <v>28</v>
      </c>
      <c r="BJ30" s="370" t="n">
        <f aca="false">C30</f>
        <v>0</v>
      </c>
      <c r="BK30" s="370" t="n">
        <f aca="false">AB30</f>
        <v>0</v>
      </c>
      <c r="BL30" s="370" t="n">
        <f aca="false">Y30</f>
        <v>0</v>
      </c>
      <c r="BM30" s="361" t="n">
        <f aca="false">H30</f>
        <v>0</v>
      </c>
      <c r="BN30" s="361" t="n">
        <f aca="false">I30</f>
        <v>0</v>
      </c>
      <c r="BO30" s="361" t="n">
        <f aca="false">O30</f>
        <v>0</v>
      </c>
      <c r="BP30" s="361" t="n">
        <f aca="false">P30</f>
        <v>0</v>
      </c>
      <c r="BR30" s="384" t="str">
        <f aca="false">IF(L3="","NONE",VLOOKUP(AuxCounter,A3:L102,12))</f>
        <v>IGPM</v>
      </c>
      <c r="BS30" s="384" t="n">
        <f aca="false">VLOOKUP(BR30,Input_Escalators!B4:C13,2)</f>
        <v>1</v>
      </c>
    </row>
    <row r="31" customFormat="false" ht="12.75" hidden="false" customHeight="false" outlineLevel="0" collapsed="false">
      <c r="A31" s="370" t="n">
        <v>29</v>
      </c>
      <c r="BI31" s="368" t="n">
        <v>29</v>
      </c>
      <c r="BJ31" s="370" t="n">
        <f aca="false">C31</f>
        <v>0</v>
      </c>
      <c r="BK31" s="370" t="n">
        <f aca="false">AB31</f>
        <v>0</v>
      </c>
      <c r="BL31" s="370" t="n">
        <f aca="false">Y31</f>
        <v>0</v>
      </c>
      <c r="BM31" s="361" t="n">
        <f aca="false">H31</f>
        <v>0</v>
      </c>
      <c r="BN31" s="361" t="n">
        <f aca="false">I31</f>
        <v>0</v>
      </c>
      <c r="BO31" s="361" t="n">
        <f aca="false">O31</f>
        <v>0</v>
      </c>
      <c r="BP31" s="361" t="n">
        <f aca="false">P31</f>
        <v>0</v>
      </c>
    </row>
    <row r="32" customFormat="false" ht="12.75" hidden="false" customHeight="false" outlineLevel="0" collapsed="false">
      <c r="A32" s="370" t="n">
        <v>30</v>
      </c>
      <c r="BI32" s="368" t="n">
        <v>30</v>
      </c>
      <c r="BJ32" s="370" t="n">
        <f aca="false">C32</f>
        <v>0</v>
      </c>
      <c r="BK32" s="370" t="n">
        <f aca="false">AB32</f>
        <v>0</v>
      </c>
      <c r="BL32" s="370" t="n">
        <f aca="false">Y32</f>
        <v>0</v>
      </c>
      <c r="BM32" s="361" t="n">
        <f aca="false">H32</f>
        <v>0</v>
      </c>
      <c r="BN32" s="361" t="n">
        <f aca="false">I32</f>
        <v>0</v>
      </c>
      <c r="BO32" s="361" t="n">
        <f aca="false">O32</f>
        <v>0</v>
      </c>
      <c r="BP32" s="361" t="n">
        <f aca="false">P32</f>
        <v>0</v>
      </c>
      <c r="BR32" s="368" t="s">
        <v>594</v>
      </c>
      <c r="BS32" s="368" t="s">
        <v>595</v>
      </c>
    </row>
    <row r="33" customFormat="false" ht="12.75" hidden="false" customHeight="false" outlineLevel="0" collapsed="false">
      <c r="A33" s="370" t="n">
        <v>31</v>
      </c>
      <c r="BI33" s="368" t="n">
        <v>31</v>
      </c>
      <c r="BJ33" s="370" t="n">
        <f aca="false">C33</f>
        <v>0</v>
      </c>
      <c r="BK33" s="370" t="n">
        <f aca="false">AB33</f>
        <v>0</v>
      </c>
      <c r="BL33" s="370" t="n">
        <f aca="false">Y33</f>
        <v>0</v>
      </c>
      <c r="BM33" s="361" t="n">
        <f aca="false">H33</f>
        <v>0</v>
      </c>
      <c r="BN33" s="361" t="n">
        <f aca="false">I33</f>
        <v>0</v>
      </c>
      <c r="BO33" s="361" t="n">
        <f aca="false">O33</f>
        <v>0</v>
      </c>
      <c r="BP33" s="361" t="n">
        <f aca="false">P33</f>
        <v>0</v>
      </c>
      <c r="BR33" s="384" t="str">
        <f aca="false">IF(M3="","NONE",VLOOKUP(AuxCounter,A3:M102,13))</f>
        <v>Annually</v>
      </c>
      <c r="BS33" s="384" t="n">
        <f aca="false">VLOOKUP(BR33,Aux!R5:S7,2)</f>
        <v>1</v>
      </c>
    </row>
    <row r="34" customFormat="false" ht="12.75" hidden="false" customHeight="false" outlineLevel="0" collapsed="false">
      <c r="A34" s="370" t="n">
        <v>32</v>
      </c>
      <c r="BI34" s="368" t="n">
        <v>32</v>
      </c>
      <c r="BJ34" s="370" t="n">
        <f aca="false">C34</f>
        <v>0</v>
      </c>
      <c r="BK34" s="370" t="n">
        <f aca="false">AB34</f>
        <v>0</v>
      </c>
      <c r="BL34" s="370" t="n">
        <f aca="false">Y34</f>
        <v>0</v>
      </c>
      <c r="BM34" s="361" t="n">
        <f aca="false">H34</f>
        <v>0</v>
      </c>
      <c r="BN34" s="361" t="n">
        <f aca="false">I34</f>
        <v>0</v>
      </c>
      <c r="BO34" s="361" t="n">
        <f aca="false">O34</f>
        <v>0</v>
      </c>
      <c r="BP34" s="361" t="n">
        <f aca="false">P34</f>
        <v>0</v>
      </c>
    </row>
    <row r="35" customFormat="false" ht="12.75" hidden="false" customHeight="false" outlineLevel="0" collapsed="false">
      <c r="A35" s="370" t="n">
        <v>33</v>
      </c>
      <c r="BI35" s="368" t="n">
        <v>33</v>
      </c>
      <c r="BJ35" s="370" t="n">
        <f aca="false">C35</f>
        <v>0</v>
      </c>
      <c r="BK35" s="370" t="n">
        <f aca="false">AB35</f>
        <v>0</v>
      </c>
      <c r="BL35" s="370" t="n">
        <f aca="false">Y35</f>
        <v>0</v>
      </c>
      <c r="BM35" s="361" t="n">
        <f aca="false">H35</f>
        <v>0</v>
      </c>
      <c r="BN35" s="361" t="n">
        <f aca="false">I35</f>
        <v>0</v>
      </c>
      <c r="BO35" s="361" t="n">
        <f aca="false">O35</f>
        <v>0</v>
      </c>
      <c r="BP35" s="361" t="n">
        <f aca="false">P35</f>
        <v>0</v>
      </c>
    </row>
    <row r="36" customFormat="false" ht="12.75" hidden="false" customHeight="false" outlineLevel="0" collapsed="false">
      <c r="A36" s="370" t="n">
        <v>34</v>
      </c>
      <c r="BI36" s="368" t="n">
        <v>34</v>
      </c>
      <c r="BJ36" s="370" t="n">
        <f aca="false">C36</f>
        <v>0</v>
      </c>
      <c r="BK36" s="370" t="n">
        <f aca="false">AB36</f>
        <v>0</v>
      </c>
      <c r="BL36" s="370" t="n">
        <f aca="false">Y36</f>
        <v>0</v>
      </c>
      <c r="BM36" s="361" t="n">
        <f aca="false">H36</f>
        <v>0</v>
      </c>
      <c r="BN36" s="361" t="n">
        <f aca="false">I36</f>
        <v>0</v>
      </c>
      <c r="BO36" s="361" t="n">
        <f aca="false">O36</f>
        <v>0</v>
      </c>
      <c r="BP36" s="361" t="n">
        <f aca="false">P36</f>
        <v>0</v>
      </c>
    </row>
    <row r="37" customFormat="false" ht="12.75" hidden="false" customHeight="false" outlineLevel="0" collapsed="false">
      <c r="A37" s="370" t="n">
        <v>35</v>
      </c>
      <c r="BI37" s="368" t="n">
        <v>35</v>
      </c>
      <c r="BJ37" s="370" t="n">
        <f aca="false">C37</f>
        <v>0</v>
      </c>
      <c r="BK37" s="370" t="n">
        <f aca="false">AB37</f>
        <v>0</v>
      </c>
      <c r="BL37" s="370" t="n">
        <f aca="false">Y37</f>
        <v>0</v>
      </c>
      <c r="BM37" s="361" t="n">
        <f aca="false">H37</f>
        <v>0</v>
      </c>
      <c r="BN37" s="361" t="n">
        <f aca="false">I37</f>
        <v>0</v>
      </c>
      <c r="BO37" s="361" t="n">
        <f aca="false">O37</f>
        <v>0</v>
      </c>
      <c r="BP37" s="361" t="n">
        <f aca="false">P37</f>
        <v>0</v>
      </c>
    </row>
    <row r="38" customFormat="false" ht="12.75" hidden="false" customHeight="false" outlineLevel="0" collapsed="false">
      <c r="A38" s="370" t="n">
        <v>36</v>
      </c>
      <c r="BI38" s="368" t="n">
        <v>36</v>
      </c>
      <c r="BJ38" s="370" t="n">
        <f aca="false">C38</f>
        <v>0</v>
      </c>
      <c r="BK38" s="370" t="n">
        <f aca="false">AB38</f>
        <v>0</v>
      </c>
      <c r="BL38" s="370" t="n">
        <f aca="false">Y38</f>
        <v>0</v>
      </c>
      <c r="BM38" s="361" t="n">
        <f aca="false">H38</f>
        <v>0</v>
      </c>
      <c r="BN38" s="361" t="n">
        <f aca="false">I38</f>
        <v>0</v>
      </c>
      <c r="BO38" s="361" t="n">
        <f aca="false">O38</f>
        <v>0</v>
      </c>
      <c r="BP38" s="361" t="n">
        <f aca="false">P38</f>
        <v>0</v>
      </c>
    </row>
    <row r="39" customFormat="false" ht="12.75" hidden="false" customHeight="false" outlineLevel="0" collapsed="false">
      <c r="A39" s="370" t="n">
        <v>37</v>
      </c>
      <c r="BI39" s="368" t="n">
        <v>37</v>
      </c>
      <c r="BJ39" s="370" t="n">
        <f aca="false">C39</f>
        <v>0</v>
      </c>
      <c r="BK39" s="370" t="n">
        <f aca="false">AB39</f>
        <v>0</v>
      </c>
      <c r="BL39" s="370" t="n">
        <f aca="false">Y39</f>
        <v>0</v>
      </c>
      <c r="BM39" s="361" t="n">
        <f aca="false">H39</f>
        <v>0</v>
      </c>
      <c r="BN39" s="361" t="n">
        <f aca="false">I39</f>
        <v>0</v>
      </c>
      <c r="BO39" s="361" t="n">
        <f aca="false">O39</f>
        <v>0</v>
      </c>
      <c r="BP39" s="361" t="n">
        <f aca="false">P39</f>
        <v>0</v>
      </c>
    </row>
    <row r="40" customFormat="false" ht="12.75" hidden="false" customHeight="false" outlineLevel="0" collapsed="false">
      <c r="A40" s="370" t="n">
        <v>38</v>
      </c>
      <c r="BI40" s="368" t="n">
        <v>38</v>
      </c>
      <c r="BJ40" s="370" t="n">
        <f aca="false">C40</f>
        <v>0</v>
      </c>
      <c r="BK40" s="370" t="n">
        <f aca="false">AB40</f>
        <v>0</v>
      </c>
      <c r="BL40" s="370" t="n">
        <f aca="false">Y40</f>
        <v>0</v>
      </c>
      <c r="BM40" s="361" t="n">
        <f aca="false">H40</f>
        <v>0</v>
      </c>
      <c r="BN40" s="361" t="n">
        <f aca="false">I40</f>
        <v>0</v>
      </c>
      <c r="BO40" s="361" t="n">
        <f aca="false">O40</f>
        <v>0</v>
      </c>
      <c r="BP40" s="361" t="n">
        <f aca="false">P40</f>
        <v>0</v>
      </c>
    </row>
    <row r="41" customFormat="false" ht="12.75" hidden="false" customHeight="false" outlineLevel="0" collapsed="false">
      <c r="A41" s="370" t="n">
        <v>39</v>
      </c>
      <c r="BI41" s="368" t="n">
        <v>39</v>
      </c>
      <c r="BJ41" s="370" t="n">
        <f aca="false">C41</f>
        <v>0</v>
      </c>
      <c r="BK41" s="370" t="n">
        <f aca="false">AB41</f>
        <v>0</v>
      </c>
      <c r="BL41" s="370" t="n">
        <f aca="false">Y41</f>
        <v>0</v>
      </c>
      <c r="BM41" s="361" t="n">
        <f aca="false">H41</f>
        <v>0</v>
      </c>
      <c r="BN41" s="361" t="n">
        <f aca="false">I41</f>
        <v>0</v>
      </c>
      <c r="BO41" s="361" t="n">
        <f aca="false">O41</f>
        <v>0</v>
      </c>
      <c r="BP41" s="361" t="n">
        <f aca="false">P41</f>
        <v>0</v>
      </c>
    </row>
    <row r="42" customFormat="false" ht="12.75" hidden="false" customHeight="false" outlineLevel="0" collapsed="false">
      <c r="A42" s="370" t="n">
        <v>40</v>
      </c>
      <c r="BI42" s="368" t="n">
        <v>40</v>
      </c>
      <c r="BJ42" s="370" t="n">
        <f aca="false">C42</f>
        <v>0</v>
      </c>
      <c r="BK42" s="370" t="n">
        <f aca="false">AB42</f>
        <v>0</v>
      </c>
      <c r="BL42" s="370" t="n">
        <f aca="false">Y42</f>
        <v>0</v>
      </c>
      <c r="BM42" s="361" t="n">
        <f aca="false">H42</f>
        <v>0</v>
      </c>
      <c r="BN42" s="361" t="n">
        <f aca="false">I42</f>
        <v>0</v>
      </c>
      <c r="BO42" s="361" t="n">
        <f aca="false">O42</f>
        <v>0</v>
      </c>
      <c r="BP42" s="361" t="n">
        <f aca="false">P42</f>
        <v>0</v>
      </c>
    </row>
    <row r="43" customFormat="false" ht="12.75" hidden="false" customHeight="false" outlineLevel="0" collapsed="false">
      <c r="A43" s="370" t="n">
        <v>41</v>
      </c>
      <c r="BI43" s="368" t="n">
        <v>41</v>
      </c>
      <c r="BJ43" s="370" t="n">
        <f aca="false">C43</f>
        <v>0</v>
      </c>
      <c r="BK43" s="370" t="n">
        <f aca="false">AB43</f>
        <v>0</v>
      </c>
      <c r="BL43" s="370" t="n">
        <f aca="false">Y43</f>
        <v>0</v>
      </c>
      <c r="BM43" s="361" t="n">
        <f aca="false">H43</f>
        <v>0</v>
      </c>
      <c r="BN43" s="361" t="n">
        <f aca="false">I43</f>
        <v>0</v>
      </c>
      <c r="BO43" s="361" t="n">
        <f aca="false">O43</f>
        <v>0</v>
      </c>
      <c r="BP43" s="361" t="n">
        <f aca="false">P43</f>
        <v>0</v>
      </c>
    </row>
    <row r="44" customFormat="false" ht="12.75" hidden="false" customHeight="false" outlineLevel="0" collapsed="false">
      <c r="A44" s="370" t="n">
        <v>42</v>
      </c>
      <c r="BI44" s="368" t="n">
        <v>42</v>
      </c>
      <c r="BJ44" s="370" t="n">
        <f aca="false">C44</f>
        <v>0</v>
      </c>
      <c r="BK44" s="370" t="n">
        <f aca="false">AB44</f>
        <v>0</v>
      </c>
      <c r="BL44" s="370" t="n">
        <f aca="false">Y44</f>
        <v>0</v>
      </c>
      <c r="BM44" s="361" t="n">
        <f aca="false">H44</f>
        <v>0</v>
      </c>
      <c r="BN44" s="361" t="n">
        <f aca="false">I44</f>
        <v>0</v>
      </c>
      <c r="BO44" s="361" t="n">
        <f aca="false">O44</f>
        <v>0</v>
      </c>
      <c r="BP44" s="361" t="n">
        <f aca="false">P44</f>
        <v>0</v>
      </c>
    </row>
    <row r="45" customFormat="false" ht="12.75" hidden="false" customHeight="false" outlineLevel="0" collapsed="false">
      <c r="A45" s="370" t="n">
        <v>43</v>
      </c>
      <c r="BI45" s="368" t="n">
        <v>43</v>
      </c>
      <c r="BJ45" s="370" t="n">
        <f aca="false">C45</f>
        <v>0</v>
      </c>
      <c r="BK45" s="370" t="n">
        <f aca="false">AB45</f>
        <v>0</v>
      </c>
      <c r="BL45" s="370" t="n">
        <f aca="false">Y45</f>
        <v>0</v>
      </c>
      <c r="BM45" s="361" t="n">
        <f aca="false">H45</f>
        <v>0</v>
      </c>
      <c r="BN45" s="361" t="n">
        <f aca="false">I45</f>
        <v>0</v>
      </c>
      <c r="BO45" s="361" t="n">
        <f aca="false">O45</f>
        <v>0</v>
      </c>
      <c r="BP45" s="361" t="n">
        <f aca="false">P45</f>
        <v>0</v>
      </c>
    </row>
    <row r="46" customFormat="false" ht="12.75" hidden="false" customHeight="false" outlineLevel="0" collapsed="false">
      <c r="A46" s="370" t="n">
        <v>44</v>
      </c>
      <c r="BI46" s="368" t="n">
        <v>44</v>
      </c>
      <c r="BJ46" s="370" t="n">
        <f aca="false">C46</f>
        <v>0</v>
      </c>
      <c r="BK46" s="370" t="n">
        <f aca="false">AB46</f>
        <v>0</v>
      </c>
      <c r="BL46" s="370" t="n">
        <f aca="false">Y46</f>
        <v>0</v>
      </c>
      <c r="BM46" s="361" t="n">
        <f aca="false">H46</f>
        <v>0</v>
      </c>
      <c r="BN46" s="361" t="n">
        <f aca="false">I46</f>
        <v>0</v>
      </c>
      <c r="BO46" s="361" t="n">
        <f aca="false">O46</f>
        <v>0</v>
      </c>
      <c r="BP46" s="361" t="n">
        <f aca="false">P46</f>
        <v>0</v>
      </c>
    </row>
    <row r="47" customFormat="false" ht="12.75" hidden="false" customHeight="false" outlineLevel="0" collapsed="false">
      <c r="A47" s="370" t="n">
        <v>45</v>
      </c>
      <c r="BI47" s="368" t="n">
        <v>45</v>
      </c>
      <c r="BJ47" s="370" t="n">
        <f aca="false">C47</f>
        <v>0</v>
      </c>
      <c r="BK47" s="370" t="n">
        <f aca="false">AB47</f>
        <v>0</v>
      </c>
      <c r="BL47" s="370" t="n">
        <f aca="false">Y47</f>
        <v>0</v>
      </c>
      <c r="BM47" s="361" t="n">
        <f aca="false">H47</f>
        <v>0</v>
      </c>
      <c r="BN47" s="361" t="n">
        <f aca="false">I47</f>
        <v>0</v>
      </c>
      <c r="BO47" s="361" t="n">
        <f aca="false">O47</f>
        <v>0</v>
      </c>
      <c r="BP47" s="361" t="n">
        <f aca="false">P47</f>
        <v>0</v>
      </c>
    </row>
    <row r="48" customFormat="false" ht="12.75" hidden="false" customHeight="false" outlineLevel="0" collapsed="false">
      <c r="A48" s="370" t="n">
        <v>46</v>
      </c>
      <c r="BI48" s="368" t="n">
        <v>46</v>
      </c>
      <c r="BJ48" s="370" t="n">
        <f aca="false">C48</f>
        <v>0</v>
      </c>
      <c r="BK48" s="370" t="n">
        <f aca="false">AB48</f>
        <v>0</v>
      </c>
      <c r="BL48" s="370" t="n">
        <f aca="false">Y48</f>
        <v>0</v>
      </c>
      <c r="BM48" s="361" t="n">
        <f aca="false">H48</f>
        <v>0</v>
      </c>
      <c r="BN48" s="361" t="n">
        <f aca="false">I48</f>
        <v>0</v>
      </c>
      <c r="BO48" s="361" t="n">
        <f aca="false">O48</f>
        <v>0</v>
      </c>
      <c r="BP48" s="361" t="n">
        <f aca="false">P48</f>
        <v>0</v>
      </c>
    </row>
    <row r="49" customFormat="false" ht="12.75" hidden="false" customHeight="false" outlineLevel="0" collapsed="false">
      <c r="A49" s="370" t="n">
        <v>47</v>
      </c>
      <c r="BI49" s="368" t="n">
        <v>47</v>
      </c>
      <c r="BJ49" s="370" t="n">
        <f aca="false">C49</f>
        <v>0</v>
      </c>
      <c r="BK49" s="370" t="n">
        <f aca="false">AB49</f>
        <v>0</v>
      </c>
      <c r="BL49" s="370" t="n">
        <f aca="false">Y49</f>
        <v>0</v>
      </c>
      <c r="BM49" s="361" t="n">
        <f aca="false">H49</f>
        <v>0</v>
      </c>
      <c r="BN49" s="361" t="n">
        <f aca="false">I49</f>
        <v>0</v>
      </c>
      <c r="BO49" s="361" t="n">
        <f aca="false">O49</f>
        <v>0</v>
      </c>
      <c r="BP49" s="361" t="n">
        <f aca="false">P49</f>
        <v>0</v>
      </c>
    </row>
    <row r="50" customFormat="false" ht="12.75" hidden="false" customHeight="false" outlineLevel="0" collapsed="false">
      <c r="A50" s="370" t="n">
        <v>48</v>
      </c>
      <c r="BI50" s="368" t="n">
        <v>48</v>
      </c>
      <c r="BJ50" s="370" t="n">
        <f aca="false">C50</f>
        <v>0</v>
      </c>
      <c r="BK50" s="370" t="n">
        <f aca="false">AB50</f>
        <v>0</v>
      </c>
      <c r="BL50" s="370" t="n">
        <f aca="false">Y50</f>
        <v>0</v>
      </c>
      <c r="BM50" s="361" t="n">
        <f aca="false">H50</f>
        <v>0</v>
      </c>
      <c r="BN50" s="361" t="n">
        <f aca="false">I50</f>
        <v>0</v>
      </c>
      <c r="BO50" s="361" t="n">
        <f aca="false">O50</f>
        <v>0</v>
      </c>
      <c r="BP50" s="361" t="n">
        <f aca="false">P50</f>
        <v>0</v>
      </c>
    </row>
    <row r="51" customFormat="false" ht="12.75" hidden="false" customHeight="false" outlineLevel="0" collapsed="false">
      <c r="A51" s="370" t="n">
        <v>49</v>
      </c>
      <c r="BI51" s="368" t="n">
        <v>49</v>
      </c>
      <c r="BJ51" s="370" t="n">
        <f aca="false">C51</f>
        <v>0</v>
      </c>
      <c r="BK51" s="370" t="n">
        <f aca="false">AB51</f>
        <v>0</v>
      </c>
      <c r="BL51" s="370" t="n">
        <f aca="false">Y51</f>
        <v>0</v>
      </c>
      <c r="BM51" s="361" t="n">
        <f aca="false">H51</f>
        <v>0</v>
      </c>
      <c r="BN51" s="361" t="n">
        <f aca="false">I51</f>
        <v>0</v>
      </c>
      <c r="BO51" s="361" t="n">
        <f aca="false">O51</f>
        <v>0</v>
      </c>
      <c r="BP51" s="361" t="n">
        <f aca="false">P51</f>
        <v>0</v>
      </c>
    </row>
    <row r="52" customFormat="false" ht="12.75" hidden="false" customHeight="false" outlineLevel="0" collapsed="false">
      <c r="A52" s="370" t="n">
        <v>50</v>
      </c>
      <c r="BI52" s="368" t="n">
        <v>50</v>
      </c>
      <c r="BJ52" s="370" t="n">
        <f aca="false">C52</f>
        <v>0</v>
      </c>
      <c r="BK52" s="370" t="n">
        <f aca="false">AB52</f>
        <v>0</v>
      </c>
      <c r="BL52" s="370" t="n">
        <f aca="false">Y52</f>
        <v>0</v>
      </c>
      <c r="BM52" s="361" t="n">
        <f aca="false">H52</f>
        <v>0</v>
      </c>
      <c r="BN52" s="361" t="n">
        <f aca="false">I52</f>
        <v>0</v>
      </c>
      <c r="BO52" s="361" t="n">
        <f aca="false">O52</f>
        <v>0</v>
      </c>
      <c r="BP52" s="361" t="n">
        <f aca="false">P52</f>
        <v>0</v>
      </c>
    </row>
    <row r="53" customFormat="false" ht="12.75" hidden="false" customHeight="false" outlineLevel="0" collapsed="false">
      <c r="A53" s="370" t="n">
        <v>51</v>
      </c>
      <c r="BI53" s="368" t="n">
        <v>51</v>
      </c>
      <c r="BJ53" s="370" t="n">
        <f aca="false">C53</f>
        <v>0</v>
      </c>
      <c r="BK53" s="370" t="n">
        <f aca="false">AB53</f>
        <v>0</v>
      </c>
      <c r="BL53" s="370" t="n">
        <f aca="false">Y53</f>
        <v>0</v>
      </c>
      <c r="BM53" s="361" t="n">
        <f aca="false">H53</f>
        <v>0</v>
      </c>
      <c r="BN53" s="361" t="n">
        <f aca="false">I53</f>
        <v>0</v>
      </c>
      <c r="BO53" s="361" t="n">
        <f aca="false">O53</f>
        <v>0</v>
      </c>
      <c r="BP53" s="361" t="n">
        <f aca="false">P53</f>
        <v>0</v>
      </c>
    </row>
    <row r="54" customFormat="false" ht="12.75" hidden="false" customHeight="false" outlineLevel="0" collapsed="false">
      <c r="A54" s="370" t="n">
        <v>52</v>
      </c>
      <c r="BI54" s="368" t="n">
        <v>52</v>
      </c>
      <c r="BJ54" s="370" t="n">
        <f aca="false">C54</f>
        <v>0</v>
      </c>
      <c r="BK54" s="370" t="n">
        <f aca="false">AB54</f>
        <v>0</v>
      </c>
      <c r="BL54" s="370" t="n">
        <f aca="false">Y54</f>
        <v>0</v>
      </c>
      <c r="BM54" s="361" t="n">
        <f aca="false">H54</f>
        <v>0</v>
      </c>
      <c r="BN54" s="361" t="n">
        <f aca="false">I54</f>
        <v>0</v>
      </c>
      <c r="BO54" s="361" t="n">
        <f aca="false">O54</f>
        <v>0</v>
      </c>
      <c r="BP54" s="361" t="n">
        <f aca="false">P54</f>
        <v>0</v>
      </c>
    </row>
    <row r="55" customFormat="false" ht="12.75" hidden="false" customHeight="false" outlineLevel="0" collapsed="false">
      <c r="A55" s="370" t="n">
        <v>53</v>
      </c>
      <c r="BI55" s="368" t="n">
        <v>53</v>
      </c>
      <c r="BJ55" s="370" t="n">
        <f aca="false">C55</f>
        <v>0</v>
      </c>
      <c r="BK55" s="370" t="n">
        <f aca="false">AB55</f>
        <v>0</v>
      </c>
      <c r="BL55" s="370" t="n">
        <f aca="false">Y55</f>
        <v>0</v>
      </c>
      <c r="BM55" s="361" t="n">
        <f aca="false">H55</f>
        <v>0</v>
      </c>
      <c r="BN55" s="361" t="n">
        <f aca="false">I55</f>
        <v>0</v>
      </c>
      <c r="BO55" s="361" t="n">
        <f aca="false">O55</f>
        <v>0</v>
      </c>
      <c r="BP55" s="361" t="n">
        <f aca="false">P55</f>
        <v>0</v>
      </c>
    </row>
    <row r="56" customFormat="false" ht="12.75" hidden="false" customHeight="false" outlineLevel="0" collapsed="false">
      <c r="A56" s="370" t="n">
        <v>54</v>
      </c>
      <c r="BI56" s="368" t="n">
        <v>54</v>
      </c>
      <c r="BJ56" s="370" t="n">
        <f aca="false">C56</f>
        <v>0</v>
      </c>
      <c r="BK56" s="370" t="n">
        <f aca="false">AB56</f>
        <v>0</v>
      </c>
      <c r="BL56" s="370" t="n">
        <f aca="false">Y56</f>
        <v>0</v>
      </c>
      <c r="BM56" s="361" t="n">
        <f aca="false">H56</f>
        <v>0</v>
      </c>
      <c r="BN56" s="361" t="n">
        <f aca="false">I56</f>
        <v>0</v>
      </c>
      <c r="BO56" s="361" t="n">
        <f aca="false">O56</f>
        <v>0</v>
      </c>
      <c r="BP56" s="361" t="n">
        <f aca="false">P56</f>
        <v>0</v>
      </c>
    </row>
    <row r="57" customFormat="false" ht="12.75" hidden="false" customHeight="false" outlineLevel="0" collapsed="false">
      <c r="A57" s="370" t="n">
        <v>55</v>
      </c>
      <c r="BI57" s="368" t="n">
        <v>55</v>
      </c>
      <c r="BJ57" s="370" t="n">
        <f aca="false">C57</f>
        <v>0</v>
      </c>
      <c r="BK57" s="370" t="n">
        <f aca="false">AB57</f>
        <v>0</v>
      </c>
      <c r="BL57" s="370" t="n">
        <f aca="false">Y57</f>
        <v>0</v>
      </c>
      <c r="BM57" s="361" t="n">
        <f aca="false">H57</f>
        <v>0</v>
      </c>
      <c r="BN57" s="361" t="n">
        <f aca="false">I57</f>
        <v>0</v>
      </c>
      <c r="BO57" s="361" t="n">
        <f aca="false">O57</f>
        <v>0</v>
      </c>
      <c r="BP57" s="361" t="n">
        <f aca="false">P57</f>
        <v>0</v>
      </c>
    </row>
    <row r="58" customFormat="false" ht="12.75" hidden="false" customHeight="false" outlineLevel="0" collapsed="false">
      <c r="A58" s="370" t="n">
        <v>56</v>
      </c>
      <c r="BI58" s="368" t="n">
        <v>56</v>
      </c>
      <c r="BJ58" s="370" t="n">
        <f aca="false">C58</f>
        <v>0</v>
      </c>
      <c r="BK58" s="370" t="n">
        <f aca="false">AB58</f>
        <v>0</v>
      </c>
      <c r="BL58" s="370" t="n">
        <f aca="false">Y58</f>
        <v>0</v>
      </c>
      <c r="BM58" s="361" t="n">
        <f aca="false">H58</f>
        <v>0</v>
      </c>
      <c r="BN58" s="361" t="n">
        <f aca="false">I58</f>
        <v>0</v>
      </c>
      <c r="BO58" s="361" t="n">
        <f aca="false">O58</f>
        <v>0</v>
      </c>
      <c r="BP58" s="361" t="n">
        <f aca="false">P58</f>
        <v>0</v>
      </c>
    </row>
    <row r="59" customFormat="false" ht="12.75" hidden="false" customHeight="false" outlineLevel="0" collapsed="false">
      <c r="A59" s="370" t="n">
        <v>57</v>
      </c>
      <c r="BI59" s="368" t="n">
        <v>57</v>
      </c>
      <c r="BJ59" s="370" t="n">
        <f aca="false">C59</f>
        <v>0</v>
      </c>
      <c r="BK59" s="370" t="n">
        <f aca="false">AB59</f>
        <v>0</v>
      </c>
      <c r="BL59" s="370" t="n">
        <f aca="false">Y59</f>
        <v>0</v>
      </c>
      <c r="BM59" s="361" t="n">
        <f aca="false">H59</f>
        <v>0</v>
      </c>
      <c r="BN59" s="361" t="n">
        <f aca="false">I59</f>
        <v>0</v>
      </c>
      <c r="BO59" s="361" t="n">
        <f aca="false">O59</f>
        <v>0</v>
      </c>
      <c r="BP59" s="361" t="n">
        <f aca="false">P59</f>
        <v>0</v>
      </c>
    </row>
    <row r="60" customFormat="false" ht="12.75" hidden="false" customHeight="false" outlineLevel="0" collapsed="false">
      <c r="A60" s="370" t="n">
        <v>58</v>
      </c>
      <c r="BI60" s="368" t="n">
        <v>58</v>
      </c>
      <c r="BJ60" s="370" t="n">
        <f aca="false">C60</f>
        <v>0</v>
      </c>
      <c r="BK60" s="370" t="n">
        <f aca="false">AB60</f>
        <v>0</v>
      </c>
      <c r="BL60" s="370" t="n">
        <f aca="false">Y60</f>
        <v>0</v>
      </c>
      <c r="BM60" s="361" t="n">
        <f aca="false">H60</f>
        <v>0</v>
      </c>
      <c r="BN60" s="361" t="n">
        <f aca="false">I60</f>
        <v>0</v>
      </c>
      <c r="BO60" s="361" t="n">
        <f aca="false">O60</f>
        <v>0</v>
      </c>
      <c r="BP60" s="361" t="n">
        <f aca="false">P60</f>
        <v>0</v>
      </c>
    </row>
    <row r="61" customFormat="false" ht="12.75" hidden="false" customHeight="false" outlineLevel="0" collapsed="false">
      <c r="A61" s="370" t="n">
        <v>59</v>
      </c>
      <c r="BI61" s="368" t="n">
        <v>59</v>
      </c>
      <c r="BJ61" s="370" t="n">
        <f aca="false">C61</f>
        <v>0</v>
      </c>
      <c r="BK61" s="370" t="n">
        <f aca="false">AB61</f>
        <v>0</v>
      </c>
      <c r="BL61" s="370" t="n">
        <f aca="false">Y61</f>
        <v>0</v>
      </c>
      <c r="BM61" s="361" t="n">
        <f aca="false">H61</f>
        <v>0</v>
      </c>
      <c r="BN61" s="361" t="n">
        <f aca="false">I61</f>
        <v>0</v>
      </c>
      <c r="BO61" s="361" t="n">
        <f aca="false">O61</f>
        <v>0</v>
      </c>
      <c r="BP61" s="361" t="n">
        <f aca="false">P61</f>
        <v>0</v>
      </c>
    </row>
    <row r="62" customFormat="false" ht="12.75" hidden="false" customHeight="false" outlineLevel="0" collapsed="false">
      <c r="A62" s="370" t="n">
        <v>60</v>
      </c>
      <c r="BI62" s="368" t="n">
        <v>60</v>
      </c>
      <c r="BJ62" s="370" t="n">
        <f aca="false">C62</f>
        <v>0</v>
      </c>
      <c r="BK62" s="370" t="n">
        <f aca="false">AB62</f>
        <v>0</v>
      </c>
      <c r="BL62" s="370" t="n">
        <f aca="false">Y62</f>
        <v>0</v>
      </c>
      <c r="BM62" s="361" t="n">
        <f aca="false">H62</f>
        <v>0</v>
      </c>
      <c r="BN62" s="361" t="n">
        <f aca="false">I62</f>
        <v>0</v>
      </c>
      <c r="BO62" s="361" t="n">
        <f aca="false">O62</f>
        <v>0</v>
      </c>
      <c r="BP62" s="361" t="n">
        <f aca="false">P62</f>
        <v>0</v>
      </c>
    </row>
    <row r="63" customFormat="false" ht="12.75" hidden="false" customHeight="false" outlineLevel="0" collapsed="false">
      <c r="A63" s="370" t="n">
        <v>61</v>
      </c>
      <c r="BI63" s="368" t="n">
        <v>61</v>
      </c>
      <c r="BJ63" s="370" t="n">
        <f aca="false">C63</f>
        <v>0</v>
      </c>
      <c r="BK63" s="370" t="n">
        <f aca="false">AB63</f>
        <v>0</v>
      </c>
      <c r="BL63" s="370" t="n">
        <f aca="false">Y63</f>
        <v>0</v>
      </c>
      <c r="BM63" s="361" t="n">
        <f aca="false">H63</f>
        <v>0</v>
      </c>
      <c r="BN63" s="361" t="n">
        <f aca="false">I63</f>
        <v>0</v>
      </c>
      <c r="BO63" s="361" t="n">
        <f aca="false">O63</f>
        <v>0</v>
      </c>
      <c r="BP63" s="361" t="n">
        <f aca="false">P63</f>
        <v>0</v>
      </c>
    </row>
    <row r="64" customFormat="false" ht="12.75" hidden="false" customHeight="false" outlineLevel="0" collapsed="false">
      <c r="A64" s="370" t="n">
        <v>62</v>
      </c>
      <c r="BI64" s="368" t="n">
        <v>62</v>
      </c>
      <c r="BJ64" s="370" t="n">
        <f aca="false">C64</f>
        <v>0</v>
      </c>
      <c r="BK64" s="370" t="n">
        <f aca="false">AB64</f>
        <v>0</v>
      </c>
      <c r="BL64" s="370" t="n">
        <f aca="false">Y64</f>
        <v>0</v>
      </c>
      <c r="BM64" s="361" t="n">
        <f aca="false">H64</f>
        <v>0</v>
      </c>
      <c r="BN64" s="361" t="n">
        <f aca="false">I64</f>
        <v>0</v>
      </c>
      <c r="BO64" s="361" t="n">
        <f aca="false">O64</f>
        <v>0</v>
      </c>
      <c r="BP64" s="361" t="n">
        <f aca="false">P64</f>
        <v>0</v>
      </c>
    </row>
    <row r="65" customFormat="false" ht="12.75" hidden="false" customHeight="false" outlineLevel="0" collapsed="false">
      <c r="A65" s="370" t="n">
        <v>63</v>
      </c>
      <c r="BI65" s="368" t="n">
        <v>63</v>
      </c>
      <c r="BJ65" s="370" t="n">
        <f aca="false">C65</f>
        <v>0</v>
      </c>
      <c r="BK65" s="370" t="n">
        <f aca="false">AB65</f>
        <v>0</v>
      </c>
      <c r="BL65" s="370" t="n">
        <f aca="false">Y65</f>
        <v>0</v>
      </c>
      <c r="BM65" s="361" t="n">
        <f aca="false">H65</f>
        <v>0</v>
      </c>
      <c r="BN65" s="361" t="n">
        <f aca="false">I65</f>
        <v>0</v>
      </c>
      <c r="BO65" s="361" t="n">
        <f aca="false">O65</f>
        <v>0</v>
      </c>
      <c r="BP65" s="361" t="n">
        <f aca="false">P65</f>
        <v>0</v>
      </c>
    </row>
    <row r="66" customFormat="false" ht="12.75" hidden="false" customHeight="false" outlineLevel="0" collapsed="false">
      <c r="A66" s="370" t="n">
        <v>64</v>
      </c>
      <c r="BI66" s="368" t="n">
        <v>64</v>
      </c>
      <c r="BJ66" s="370" t="n">
        <f aca="false">C66</f>
        <v>0</v>
      </c>
      <c r="BK66" s="370" t="n">
        <f aca="false">AB66</f>
        <v>0</v>
      </c>
      <c r="BL66" s="370" t="n">
        <f aca="false">Y66</f>
        <v>0</v>
      </c>
      <c r="BM66" s="361" t="n">
        <f aca="false">H66</f>
        <v>0</v>
      </c>
      <c r="BN66" s="361" t="n">
        <f aca="false">I66</f>
        <v>0</v>
      </c>
      <c r="BO66" s="361" t="n">
        <f aca="false">O66</f>
        <v>0</v>
      </c>
      <c r="BP66" s="361" t="n">
        <f aca="false">P66</f>
        <v>0</v>
      </c>
    </row>
    <row r="67" customFormat="false" ht="12.75" hidden="false" customHeight="false" outlineLevel="0" collapsed="false">
      <c r="A67" s="370" t="n">
        <v>65</v>
      </c>
      <c r="BI67" s="368" t="n">
        <v>65</v>
      </c>
      <c r="BJ67" s="370" t="n">
        <f aca="false">C67</f>
        <v>0</v>
      </c>
      <c r="BK67" s="370" t="n">
        <f aca="false">AB67</f>
        <v>0</v>
      </c>
      <c r="BL67" s="370" t="n">
        <f aca="false">Y67</f>
        <v>0</v>
      </c>
      <c r="BM67" s="361" t="n">
        <f aca="false">H67</f>
        <v>0</v>
      </c>
      <c r="BN67" s="361" t="n">
        <f aca="false">I67</f>
        <v>0</v>
      </c>
      <c r="BO67" s="361" t="n">
        <f aca="false">O67</f>
        <v>0</v>
      </c>
      <c r="BP67" s="361" t="n">
        <f aca="false">P67</f>
        <v>0</v>
      </c>
    </row>
    <row r="68" customFormat="false" ht="12.75" hidden="false" customHeight="false" outlineLevel="0" collapsed="false">
      <c r="A68" s="370" t="n">
        <v>66</v>
      </c>
      <c r="BI68" s="368" t="n">
        <v>66</v>
      </c>
      <c r="BJ68" s="370" t="n">
        <f aca="false">C68</f>
        <v>0</v>
      </c>
      <c r="BK68" s="370" t="n">
        <f aca="false">AB68</f>
        <v>0</v>
      </c>
      <c r="BL68" s="370" t="n">
        <f aca="false">Y68</f>
        <v>0</v>
      </c>
      <c r="BM68" s="361" t="n">
        <f aca="false">H68</f>
        <v>0</v>
      </c>
      <c r="BN68" s="361" t="n">
        <f aca="false">I68</f>
        <v>0</v>
      </c>
      <c r="BO68" s="361" t="n">
        <f aca="false">O68</f>
        <v>0</v>
      </c>
      <c r="BP68" s="361" t="n">
        <f aca="false">P68</f>
        <v>0</v>
      </c>
    </row>
    <row r="69" customFormat="false" ht="12.75" hidden="false" customHeight="false" outlineLevel="0" collapsed="false">
      <c r="A69" s="370" t="n">
        <v>67</v>
      </c>
      <c r="BI69" s="368" t="n">
        <v>67</v>
      </c>
      <c r="BJ69" s="370" t="n">
        <f aca="false">C69</f>
        <v>0</v>
      </c>
      <c r="BK69" s="370" t="n">
        <f aca="false">AB69</f>
        <v>0</v>
      </c>
      <c r="BL69" s="370" t="n">
        <f aca="false">Y69</f>
        <v>0</v>
      </c>
      <c r="BM69" s="361" t="n">
        <f aca="false">H69</f>
        <v>0</v>
      </c>
      <c r="BN69" s="361" t="n">
        <f aca="false">I69</f>
        <v>0</v>
      </c>
      <c r="BO69" s="361" t="n">
        <f aca="false">O69</f>
        <v>0</v>
      </c>
      <c r="BP69" s="361" t="n">
        <f aca="false">P69</f>
        <v>0</v>
      </c>
    </row>
    <row r="70" customFormat="false" ht="12.75" hidden="false" customHeight="false" outlineLevel="0" collapsed="false">
      <c r="A70" s="370" t="n">
        <v>68</v>
      </c>
      <c r="BI70" s="368" t="n">
        <v>68</v>
      </c>
      <c r="BJ70" s="370" t="n">
        <f aca="false">C70</f>
        <v>0</v>
      </c>
      <c r="BK70" s="370" t="n">
        <f aca="false">AB70</f>
        <v>0</v>
      </c>
      <c r="BL70" s="370" t="n">
        <f aca="false">Y70</f>
        <v>0</v>
      </c>
      <c r="BM70" s="361" t="n">
        <f aca="false">H70</f>
        <v>0</v>
      </c>
      <c r="BN70" s="361" t="n">
        <f aca="false">I70</f>
        <v>0</v>
      </c>
      <c r="BO70" s="361" t="n">
        <f aca="false">O70</f>
        <v>0</v>
      </c>
      <c r="BP70" s="361" t="n">
        <f aca="false">P70</f>
        <v>0</v>
      </c>
    </row>
    <row r="71" customFormat="false" ht="12.75" hidden="false" customHeight="false" outlineLevel="0" collapsed="false">
      <c r="A71" s="370" t="n">
        <v>69</v>
      </c>
      <c r="BI71" s="368" t="n">
        <v>69</v>
      </c>
      <c r="BJ71" s="370" t="n">
        <f aca="false">C71</f>
        <v>0</v>
      </c>
      <c r="BK71" s="370" t="n">
        <f aca="false">AB71</f>
        <v>0</v>
      </c>
      <c r="BL71" s="370" t="n">
        <f aca="false">Y71</f>
        <v>0</v>
      </c>
      <c r="BM71" s="361" t="n">
        <f aca="false">H71</f>
        <v>0</v>
      </c>
      <c r="BN71" s="361" t="n">
        <f aca="false">I71</f>
        <v>0</v>
      </c>
      <c r="BO71" s="361" t="n">
        <f aca="false">O71</f>
        <v>0</v>
      </c>
      <c r="BP71" s="361" t="n">
        <f aca="false">P71</f>
        <v>0</v>
      </c>
    </row>
    <row r="72" customFormat="false" ht="12.75" hidden="false" customHeight="false" outlineLevel="0" collapsed="false">
      <c r="A72" s="370" t="n">
        <v>70</v>
      </c>
      <c r="BI72" s="368" t="n">
        <v>70</v>
      </c>
      <c r="BJ72" s="370" t="n">
        <f aca="false">C72</f>
        <v>0</v>
      </c>
      <c r="BK72" s="370" t="n">
        <f aca="false">AB72</f>
        <v>0</v>
      </c>
      <c r="BL72" s="370" t="n">
        <f aca="false">Y72</f>
        <v>0</v>
      </c>
      <c r="BM72" s="361" t="n">
        <f aca="false">H72</f>
        <v>0</v>
      </c>
      <c r="BN72" s="361" t="n">
        <f aca="false">I72</f>
        <v>0</v>
      </c>
      <c r="BO72" s="361" t="n">
        <f aca="false">O72</f>
        <v>0</v>
      </c>
      <c r="BP72" s="361" t="n">
        <f aca="false">P72</f>
        <v>0</v>
      </c>
    </row>
    <row r="73" customFormat="false" ht="12.75" hidden="false" customHeight="false" outlineLevel="0" collapsed="false">
      <c r="A73" s="370" t="n">
        <v>71</v>
      </c>
      <c r="BI73" s="368" t="n">
        <v>71</v>
      </c>
      <c r="BJ73" s="370" t="n">
        <f aca="false">C73</f>
        <v>0</v>
      </c>
      <c r="BK73" s="370" t="n">
        <f aca="false">AB73</f>
        <v>0</v>
      </c>
      <c r="BL73" s="370" t="n">
        <f aca="false">Y73</f>
        <v>0</v>
      </c>
      <c r="BM73" s="361" t="n">
        <f aca="false">H73</f>
        <v>0</v>
      </c>
      <c r="BN73" s="361" t="n">
        <f aca="false">I73</f>
        <v>0</v>
      </c>
      <c r="BO73" s="361" t="n">
        <f aca="false">O73</f>
        <v>0</v>
      </c>
      <c r="BP73" s="361" t="n">
        <f aca="false">P73</f>
        <v>0</v>
      </c>
    </row>
    <row r="74" customFormat="false" ht="12.75" hidden="false" customHeight="false" outlineLevel="0" collapsed="false">
      <c r="A74" s="370" t="n">
        <v>72</v>
      </c>
      <c r="BI74" s="368" t="n">
        <v>72</v>
      </c>
      <c r="BJ74" s="370" t="n">
        <f aca="false">C74</f>
        <v>0</v>
      </c>
      <c r="BK74" s="370" t="n">
        <f aca="false">AB74</f>
        <v>0</v>
      </c>
      <c r="BL74" s="370" t="n">
        <f aca="false">Y74</f>
        <v>0</v>
      </c>
      <c r="BM74" s="361" t="n">
        <f aca="false">H74</f>
        <v>0</v>
      </c>
      <c r="BN74" s="361" t="n">
        <f aca="false">I74</f>
        <v>0</v>
      </c>
      <c r="BO74" s="361" t="n">
        <f aca="false">O74</f>
        <v>0</v>
      </c>
      <c r="BP74" s="361" t="n">
        <f aca="false">P74</f>
        <v>0</v>
      </c>
    </row>
    <row r="75" customFormat="false" ht="12.75" hidden="false" customHeight="false" outlineLevel="0" collapsed="false">
      <c r="A75" s="370" t="n">
        <v>73</v>
      </c>
      <c r="BI75" s="368" t="n">
        <v>73</v>
      </c>
      <c r="BJ75" s="370" t="n">
        <f aca="false">C75</f>
        <v>0</v>
      </c>
      <c r="BK75" s="370" t="n">
        <f aca="false">AB75</f>
        <v>0</v>
      </c>
      <c r="BL75" s="370" t="n">
        <f aca="false">Y75</f>
        <v>0</v>
      </c>
      <c r="BM75" s="361" t="n">
        <f aca="false">H75</f>
        <v>0</v>
      </c>
      <c r="BN75" s="361" t="n">
        <f aca="false">I75</f>
        <v>0</v>
      </c>
      <c r="BO75" s="361" t="n">
        <f aca="false">O75</f>
        <v>0</v>
      </c>
      <c r="BP75" s="361" t="n">
        <f aca="false">P75</f>
        <v>0</v>
      </c>
    </row>
    <row r="76" customFormat="false" ht="12.75" hidden="false" customHeight="false" outlineLevel="0" collapsed="false">
      <c r="A76" s="370" t="n">
        <v>74</v>
      </c>
      <c r="BI76" s="368" t="n">
        <v>74</v>
      </c>
      <c r="BJ76" s="370" t="n">
        <f aca="false">C76</f>
        <v>0</v>
      </c>
      <c r="BK76" s="370" t="n">
        <f aca="false">AB76</f>
        <v>0</v>
      </c>
      <c r="BL76" s="370" t="n">
        <f aca="false">Y76</f>
        <v>0</v>
      </c>
      <c r="BM76" s="361" t="n">
        <f aca="false">H76</f>
        <v>0</v>
      </c>
      <c r="BN76" s="361" t="n">
        <f aca="false">I76</f>
        <v>0</v>
      </c>
      <c r="BO76" s="361" t="n">
        <f aca="false">O76</f>
        <v>0</v>
      </c>
      <c r="BP76" s="361" t="n">
        <f aca="false">P76</f>
        <v>0</v>
      </c>
    </row>
    <row r="77" customFormat="false" ht="12.75" hidden="false" customHeight="false" outlineLevel="0" collapsed="false">
      <c r="A77" s="370" t="n">
        <v>75</v>
      </c>
      <c r="BI77" s="368" t="n">
        <v>75</v>
      </c>
      <c r="BJ77" s="370" t="n">
        <f aca="false">C77</f>
        <v>0</v>
      </c>
      <c r="BK77" s="370" t="n">
        <f aca="false">AB77</f>
        <v>0</v>
      </c>
      <c r="BL77" s="370" t="n">
        <f aca="false">Y77</f>
        <v>0</v>
      </c>
      <c r="BM77" s="361" t="n">
        <f aca="false">H77</f>
        <v>0</v>
      </c>
      <c r="BN77" s="361" t="n">
        <f aca="false">I77</f>
        <v>0</v>
      </c>
      <c r="BO77" s="361" t="n">
        <f aca="false">O77</f>
        <v>0</v>
      </c>
      <c r="BP77" s="361" t="n">
        <f aca="false">P77</f>
        <v>0</v>
      </c>
    </row>
    <row r="78" customFormat="false" ht="12.75" hidden="false" customHeight="false" outlineLevel="0" collapsed="false">
      <c r="A78" s="370" t="n">
        <v>76</v>
      </c>
      <c r="BI78" s="368" t="n">
        <v>76</v>
      </c>
      <c r="BJ78" s="370" t="n">
        <f aca="false">C78</f>
        <v>0</v>
      </c>
      <c r="BK78" s="370" t="n">
        <f aca="false">AB78</f>
        <v>0</v>
      </c>
      <c r="BL78" s="370" t="n">
        <f aca="false">Y78</f>
        <v>0</v>
      </c>
      <c r="BM78" s="361" t="n">
        <f aca="false">H78</f>
        <v>0</v>
      </c>
      <c r="BN78" s="361" t="n">
        <f aca="false">I78</f>
        <v>0</v>
      </c>
      <c r="BO78" s="361" t="n">
        <f aca="false">O78</f>
        <v>0</v>
      </c>
      <c r="BP78" s="361" t="n">
        <f aca="false">P78</f>
        <v>0</v>
      </c>
    </row>
    <row r="79" customFormat="false" ht="12.75" hidden="false" customHeight="false" outlineLevel="0" collapsed="false">
      <c r="A79" s="370" t="n">
        <v>77</v>
      </c>
      <c r="BI79" s="368" t="n">
        <v>77</v>
      </c>
      <c r="BJ79" s="370" t="n">
        <f aca="false">C79</f>
        <v>0</v>
      </c>
      <c r="BK79" s="370" t="n">
        <f aca="false">AB79</f>
        <v>0</v>
      </c>
      <c r="BL79" s="370" t="n">
        <f aca="false">Y79</f>
        <v>0</v>
      </c>
      <c r="BM79" s="361" t="n">
        <f aca="false">H79</f>
        <v>0</v>
      </c>
      <c r="BN79" s="361" t="n">
        <f aca="false">I79</f>
        <v>0</v>
      </c>
      <c r="BO79" s="361" t="n">
        <f aca="false">O79</f>
        <v>0</v>
      </c>
      <c r="BP79" s="361" t="n">
        <f aca="false">P79</f>
        <v>0</v>
      </c>
    </row>
    <row r="80" customFormat="false" ht="12.75" hidden="false" customHeight="false" outlineLevel="0" collapsed="false">
      <c r="A80" s="370" t="n">
        <v>78</v>
      </c>
      <c r="BI80" s="368" t="n">
        <v>78</v>
      </c>
      <c r="BJ80" s="370" t="n">
        <f aca="false">C80</f>
        <v>0</v>
      </c>
      <c r="BK80" s="370" t="n">
        <f aca="false">AB80</f>
        <v>0</v>
      </c>
      <c r="BL80" s="370" t="n">
        <f aca="false">Y80</f>
        <v>0</v>
      </c>
      <c r="BM80" s="361" t="n">
        <f aca="false">H80</f>
        <v>0</v>
      </c>
      <c r="BN80" s="361" t="n">
        <f aca="false">I80</f>
        <v>0</v>
      </c>
      <c r="BO80" s="361" t="n">
        <f aca="false">O80</f>
        <v>0</v>
      </c>
      <c r="BP80" s="361" t="n">
        <f aca="false">P80</f>
        <v>0</v>
      </c>
    </row>
    <row r="81" customFormat="false" ht="12.75" hidden="false" customHeight="false" outlineLevel="0" collapsed="false">
      <c r="A81" s="370" t="n">
        <v>79</v>
      </c>
      <c r="BI81" s="368" t="n">
        <v>79</v>
      </c>
      <c r="BJ81" s="370" t="n">
        <f aca="false">C81</f>
        <v>0</v>
      </c>
      <c r="BK81" s="370" t="n">
        <f aca="false">AB81</f>
        <v>0</v>
      </c>
      <c r="BL81" s="370" t="n">
        <f aca="false">Y81</f>
        <v>0</v>
      </c>
      <c r="BM81" s="361" t="n">
        <f aca="false">H81</f>
        <v>0</v>
      </c>
      <c r="BN81" s="361" t="n">
        <f aca="false">I81</f>
        <v>0</v>
      </c>
      <c r="BO81" s="361" t="n">
        <f aca="false">O81</f>
        <v>0</v>
      </c>
      <c r="BP81" s="361" t="n">
        <f aca="false">P81</f>
        <v>0</v>
      </c>
    </row>
    <row r="82" customFormat="false" ht="12.75" hidden="false" customHeight="false" outlineLevel="0" collapsed="false">
      <c r="A82" s="370" t="n">
        <v>80</v>
      </c>
      <c r="BI82" s="368" t="n">
        <v>80</v>
      </c>
      <c r="BJ82" s="370" t="n">
        <f aca="false">C82</f>
        <v>0</v>
      </c>
      <c r="BK82" s="370" t="n">
        <f aca="false">AB82</f>
        <v>0</v>
      </c>
      <c r="BL82" s="370" t="n">
        <f aca="false">Y82</f>
        <v>0</v>
      </c>
      <c r="BM82" s="361" t="n">
        <f aca="false">H82</f>
        <v>0</v>
      </c>
      <c r="BN82" s="361" t="n">
        <f aca="false">I82</f>
        <v>0</v>
      </c>
      <c r="BO82" s="361" t="n">
        <f aca="false">O82</f>
        <v>0</v>
      </c>
      <c r="BP82" s="361" t="n">
        <f aca="false">P82</f>
        <v>0</v>
      </c>
    </row>
    <row r="83" customFormat="false" ht="12.75" hidden="false" customHeight="false" outlineLevel="0" collapsed="false">
      <c r="A83" s="370" t="n">
        <v>81</v>
      </c>
      <c r="BI83" s="368" t="n">
        <v>81</v>
      </c>
      <c r="BJ83" s="370" t="n">
        <f aca="false">C83</f>
        <v>0</v>
      </c>
      <c r="BK83" s="370" t="n">
        <f aca="false">AB83</f>
        <v>0</v>
      </c>
      <c r="BL83" s="370" t="n">
        <f aca="false">Y83</f>
        <v>0</v>
      </c>
      <c r="BM83" s="361" t="n">
        <f aca="false">H83</f>
        <v>0</v>
      </c>
      <c r="BN83" s="361" t="n">
        <f aca="false">I83</f>
        <v>0</v>
      </c>
      <c r="BO83" s="361" t="n">
        <f aca="false">O83</f>
        <v>0</v>
      </c>
      <c r="BP83" s="361" t="n">
        <f aca="false">P83</f>
        <v>0</v>
      </c>
    </row>
    <row r="84" customFormat="false" ht="12.75" hidden="false" customHeight="false" outlineLevel="0" collapsed="false">
      <c r="A84" s="370" t="n">
        <v>82</v>
      </c>
      <c r="BI84" s="368" t="n">
        <v>82</v>
      </c>
      <c r="BJ84" s="370" t="n">
        <f aca="false">C84</f>
        <v>0</v>
      </c>
      <c r="BK84" s="370" t="n">
        <f aca="false">AB84</f>
        <v>0</v>
      </c>
      <c r="BL84" s="370" t="n">
        <f aca="false">Y84</f>
        <v>0</v>
      </c>
      <c r="BM84" s="361" t="n">
        <f aca="false">H84</f>
        <v>0</v>
      </c>
      <c r="BN84" s="361" t="n">
        <f aca="false">I84</f>
        <v>0</v>
      </c>
      <c r="BO84" s="361" t="n">
        <f aca="false">O84</f>
        <v>0</v>
      </c>
      <c r="BP84" s="361" t="n">
        <f aca="false">P84</f>
        <v>0</v>
      </c>
    </row>
    <row r="85" customFormat="false" ht="12.75" hidden="false" customHeight="false" outlineLevel="0" collapsed="false">
      <c r="A85" s="370" t="n">
        <v>83</v>
      </c>
      <c r="BI85" s="368" t="n">
        <v>83</v>
      </c>
      <c r="BJ85" s="370" t="n">
        <f aca="false">C85</f>
        <v>0</v>
      </c>
      <c r="BK85" s="370" t="n">
        <f aca="false">AB85</f>
        <v>0</v>
      </c>
      <c r="BL85" s="370" t="n">
        <f aca="false">Y85</f>
        <v>0</v>
      </c>
      <c r="BM85" s="361" t="n">
        <f aca="false">H85</f>
        <v>0</v>
      </c>
      <c r="BN85" s="361" t="n">
        <f aca="false">I85</f>
        <v>0</v>
      </c>
      <c r="BO85" s="361" t="n">
        <f aca="false">O85</f>
        <v>0</v>
      </c>
      <c r="BP85" s="361" t="n">
        <f aca="false">P85</f>
        <v>0</v>
      </c>
    </row>
    <row r="86" customFormat="false" ht="12.75" hidden="false" customHeight="false" outlineLevel="0" collapsed="false">
      <c r="A86" s="370" t="n">
        <v>84</v>
      </c>
      <c r="BI86" s="368" t="n">
        <v>84</v>
      </c>
      <c r="BJ86" s="370" t="n">
        <f aca="false">C86</f>
        <v>0</v>
      </c>
      <c r="BK86" s="370" t="n">
        <f aca="false">AB86</f>
        <v>0</v>
      </c>
      <c r="BL86" s="370" t="n">
        <f aca="false">Y86</f>
        <v>0</v>
      </c>
      <c r="BM86" s="361" t="n">
        <f aca="false">H86</f>
        <v>0</v>
      </c>
      <c r="BN86" s="361" t="n">
        <f aca="false">I86</f>
        <v>0</v>
      </c>
      <c r="BO86" s="361" t="n">
        <f aca="false">O86</f>
        <v>0</v>
      </c>
      <c r="BP86" s="361" t="n">
        <f aca="false">P86</f>
        <v>0</v>
      </c>
    </row>
    <row r="87" customFormat="false" ht="12.75" hidden="false" customHeight="false" outlineLevel="0" collapsed="false">
      <c r="A87" s="370" t="n">
        <v>85</v>
      </c>
      <c r="BI87" s="368" t="n">
        <v>85</v>
      </c>
      <c r="BJ87" s="370" t="n">
        <f aca="false">C87</f>
        <v>0</v>
      </c>
      <c r="BK87" s="370" t="n">
        <f aca="false">AB87</f>
        <v>0</v>
      </c>
      <c r="BL87" s="370" t="n">
        <f aca="false">Y87</f>
        <v>0</v>
      </c>
      <c r="BM87" s="361" t="n">
        <f aca="false">H87</f>
        <v>0</v>
      </c>
      <c r="BN87" s="361" t="n">
        <f aca="false">I87</f>
        <v>0</v>
      </c>
      <c r="BO87" s="361" t="n">
        <f aca="false">O87</f>
        <v>0</v>
      </c>
      <c r="BP87" s="361" t="n">
        <f aca="false">P87</f>
        <v>0</v>
      </c>
    </row>
    <row r="88" customFormat="false" ht="12.75" hidden="false" customHeight="false" outlineLevel="0" collapsed="false">
      <c r="A88" s="370" t="n">
        <v>86</v>
      </c>
      <c r="BI88" s="368" t="n">
        <v>86</v>
      </c>
      <c r="BJ88" s="370" t="n">
        <f aca="false">C88</f>
        <v>0</v>
      </c>
      <c r="BK88" s="370" t="n">
        <f aca="false">AB88</f>
        <v>0</v>
      </c>
      <c r="BL88" s="370" t="n">
        <f aca="false">Y88</f>
        <v>0</v>
      </c>
      <c r="BM88" s="361" t="n">
        <f aca="false">H88</f>
        <v>0</v>
      </c>
      <c r="BN88" s="361" t="n">
        <f aca="false">I88</f>
        <v>0</v>
      </c>
      <c r="BO88" s="361" t="n">
        <f aca="false">O88</f>
        <v>0</v>
      </c>
      <c r="BP88" s="361" t="n">
        <f aca="false">P88</f>
        <v>0</v>
      </c>
    </row>
    <row r="89" customFormat="false" ht="12.75" hidden="false" customHeight="false" outlineLevel="0" collapsed="false">
      <c r="A89" s="370" t="n">
        <v>87</v>
      </c>
      <c r="BI89" s="368" t="n">
        <v>87</v>
      </c>
      <c r="BJ89" s="370" t="n">
        <f aca="false">C89</f>
        <v>0</v>
      </c>
      <c r="BK89" s="370" t="n">
        <f aca="false">AB89</f>
        <v>0</v>
      </c>
      <c r="BL89" s="370" t="n">
        <f aca="false">Y89</f>
        <v>0</v>
      </c>
      <c r="BM89" s="361" t="n">
        <f aca="false">H89</f>
        <v>0</v>
      </c>
      <c r="BN89" s="361" t="n">
        <f aca="false">I89</f>
        <v>0</v>
      </c>
      <c r="BO89" s="361" t="n">
        <f aca="false">O89</f>
        <v>0</v>
      </c>
      <c r="BP89" s="361" t="n">
        <f aca="false">P89</f>
        <v>0</v>
      </c>
    </row>
    <row r="90" customFormat="false" ht="12.75" hidden="false" customHeight="false" outlineLevel="0" collapsed="false">
      <c r="A90" s="370" t="n">
        <v>88</v>
      </c>
      <c r="BI90" s="368" t="n">
        <v>88</v>
      </c>
      <c r="BJ90" s="370" t="n">
        <f aca="false">C90</f>
        <v>0</v>
      </c>
      <c r="BK90" s="370" t="n">
        <f aca="false">AB90</f>
        <v>0</v>
      </c>
      <c r="BL90" s="370" t="n">
        <f aca="false">Y90</f>
        <v>0</v>
      </c>
      <c r="BM90" s="361" t="n">
        <f aca="false">H90</f>
        <v>0</v>
      </c>
      <c r="BN90" s="361" t="n">
        <f aca="false">I90</f>
        <v>0</v>
      </c>
      <c r="BO90" s="361" t="n">
        <f aca="false">O90</f>
        <v>0</v>
      </c>
      <c r="BP90" s="361" t="n">
        <f aca="false">P90</f>
        <v>0</v>
      </c>
    </row>
    <row r="91" customFormat="false" ht="12.75" hidden="false" customHeight="false" outlineLevel="0" collapsed="false">
      <c r="A91" s="370" t="n">
        <v>89</v>
      </c>
      <c r="BI91" s="368" t="n">
        <v>89</v>
      </c>
      <c r="BJ91" s="370" t="n">
        <f aca="false">C91</f>
        <v>0</v>
      </c>
      <c r="BK91" s="370" t="n">
        <f aca="false">AB91</f>
        <v>0</v>
      </c>
      <c r="BL91" s="370" t="n">
        <f aca="false">Y91</f>
        <v>0</v>
      </c>
      <c r="BM91" s="361" t="n">
        <f aca="false">H91</f>
        <v>0</v>
      </c>
      <c r="BN91" s="361" t="n">
        <f aca="false">I91</f>
        <v>0</v>
      </c>
      <c r="BO91" s="361" t="n">
        <f aca="false">O91</f>
        <v>0</v>
      </c>
      <c r="BP91" s="361" t="n">
        <f aca="false">P91</f>
        <v>0</v>
      </c>
    </row>
    <row r="92" customFormat="false" ht="12.75" hidden="false" customHeight="false" outlineLevel="0" collapsed="false">
      <c r="A92" s="370" t="n">
        <v>90</v>
      </c>
      <c r="BI92" s="368" t="n">
        <v>90</v>
      </c>
      <c r="BJ92" s="370" t="n">
        <f aca="false">C92</f>
        <v>0</v>
      </c>
      <c r="BK92" s="370" t="n">
        <f aca="false">AB92</f>
        <v>0</v>
      </c>
      <c r="BL92" s="370" t="n">
        <f aca="false">Y92</f>
        <v>0</v>
      </c>
      <c r="BM92" s="361" t="n">
        <f aca="false">H92</f>
        <v>0</v>
      </c>
      <c r="BN92" s="361" t="n">
        <f aca="false">I92</f>
        <v>0</v>
      </c>
      <c r="BO92" s="361" t="n">
        <f aca="false">O92</f>
        <v>0</v>
      </c>
      <c r="BP92" s="361" t="n">
        <f aca="false">P92</f>
        <v>0</v>
      </c>
    </row>
    <row r="93" customFormat="false" ht="12.75" hidden="false" customHeight="false" outlineLevel="0" collapsed="false">
      <c r="A93" s="370" t="n">
        <v>91</v>
      </c>
      <c r="BI93" s="368" t="n">
        <v>91</v>
      </c>
      <c r="BJ93" s="370" t="n">
        <f aca="false">C93</f>
        <v>0</v>
      </c>
      <c r="BK93" s="370" t="n">
        <f aca="false">AB93</f>
        <v>0</v>
      </c>
      <c r="BL93" s="370" t="n">
        <f aca="false">Y93</f>
        <v>0</v>
      </c>
      <c r="BM93" s="361" t="n">
        <f aca="false">H93</f>
        <v>0</v>
      </c>
      <c r="BN93" s="361" t="n">
        <f aca="false">I93</f>
        <v>0</v>
      </c>
      <c r="BO93" s="361" t="n">
        <f aca="false">O93</f>
        <v>0</v>
      </c>
      <c r="BP93" s="361" t="n">
        <f aca="false">P93</f>
        <v>0</v>
      </c>
    </row>
    <row r="94" customFormat="false" ht="12.75" hidden="false" customHeight="false" outlineLevel="0" collapsed="false">
      <c r="A94" s="370" t="n">
        <v>92</v>
      </c>
      <c r="BI94" s="368" t="n">
        <v>92</v>
      </c>
      <c r="BJ94" s="370" t="n">
        <f aca="false">C94</f>
        <v>0</v>
      </c>
      <c r="BK94" s="370" t="n">
        <f aca="false">AB94</f>
        <v>0</v>
      </c>
      <c r="BL94" s="370" t="n">
        <f aca="false">Y94</f>
        <v>0</v>
      </c>
      <c r="BM94" s="361" t="n">
        <f aca="false">H94</f>
        <v>0</v>
      </c>
      <c r="BN94" s="361" t="n">
        <f aca="false">I94</f>
        <v>0</v>
      </c>
      <c r="BO94" s="361" t="n">
        <f aca="false">O94</f>
        <v>0</v>
      </c>
      <c r="BP94" s="361" t="n">
        <f aca="false">P94</f>
        <v>0</v>
      </c>
    </row>
    <row r="95" customFormat="false" ht="12.75" hidden="false" customHeight="false" outlineLevel="0" collapsed="false">
      <c r="A95" s="370" t="n">
        <v>93</v>
      </c>
      <c r="BI95" s="368" t="n">
        <v>93</v>
      </c>
      <c r="BJ95" s="370" t="n">
        <f aca="false">C95</f>
        <v>0</v>
      </c>
      <c r="BK95" s="370" t="n">
        <f aca="false">AB95</f>
        <v>0</v>
      </c>
      <c r="BL95" s="370" t="n">
        <f aca="false">Y95</f>
        <v>0</v>
      </c>
      <c r="BM95" s="361" t="n">
        <f aca="false">H95</f>
        <v>0</v>
      </c>
      <c r="BN95" s="361" t="n">
        <f aca="false">I95</f>
        <v>0</v>
      </c>
      <c r="BO95" s="361" t="n">
        <f aca="false">O95</f>
        <v>0</v>
      </c>
      <c r="BP95" s="361" t="n">
        <f aca="false">P95</f>
        <v>0</v>
      </c>
    </row>
    <row r="96" customFormat="false" ht="12.75" hidden="false" customHeight="false" outlineLevel="0" collapsed="false">
      <c r="A96" s="370" t="n">
        <v>94</v>
      </c>
      <c r="BI96" s="368" t="n">
        <v>94</v>
      </c>
      <c r="BJ96" s="370" t="n">
        <f aca="false">C96</f>
        <v>0</v>
      </c>
      <c r="BK96" s="370" t="n">
        <f aca="false">AB96</f>
        <v>0</v>
      </c>
      <c r="BL96" s="370" t="n">
        <f aca="false">Y96</f>
        <v>0</v>
      </c>
      <c r="BM96" s="361" t="n">
        <f aca="false">H96</f>
        <v>0</v>
      </c>
      <c r="BN96" s="361" t="n">
        <f aca="false">I96</f>
        <v>0</v>
      </c>
      <c r="BO96" s="361" t="n">
        <f aca="false">O96</f>
        <v>0</v>
      </c>
      <c r="BP96" s="361" t="n">
        <f aca="false">P96</f>
        <v>0</v>
      </c>
    </row>
    <row r="97" customFormat="false" ht="12.75" hidden="false" customHeight="false" outlineLevel="0" collapsed="false">
      <c r="A97" s="370" t="n">
        <v>95</v>
      </c>
      <c r="BI97" s="368" t="n">
        <v>95</v>
      </c>
      <c r="BJ97" s="370" t="n">
        <f aca="false">C97</f>
        <v>0</v>
      </c>
      <c r="BK97" s="370" t="n">
        <f aca="false">AB97</f>
        <v>0</v>
      </c>
      <c r="BL97" s="370" t="n">
        <f aca="false">Y97</f>
        <v>0</v>
      </c>
      <c r="BM97" s="361" t="n">
        <f aca="false">H97</f>
        <v>0</v>
      </c>
      <c r="BN97" s="361" t="n">
        <f aca="false">I97</f>
        <v>0</v>
      </c>
      <c r="BO97" s="361" t="n">
        <f aca="false">O97</f>
        <v>0</v>
      </c>
      <c r="BP97" s="361" t="n">
        <f aca="false">P97</f>
        <v>0</v>
      </c>
    </row>
    <row r="98" customFormat="false" ht="12.75" hidden="false" customHeight="false" outlineLevel="0" collapsed="false">
      <c r="A98" s="370" t="n">
        <v>96</v>
      </c>
      <c r="BI98" s="368" t="n">
        <v>96</v>
      </c>
      <c r="BJ98" s="370" t="n">
        <f aca="false">C98</f>
        <v>0</v>
      </c>
      <c r="BK98" s="370" t="n">
        <f aca="false">AB98</f>
        <v>0</v>
      </c>
      <c r="BL98" s="370" t="n">
        <f aca="false">Y98</f>
        <v>0</v>
      </c>
      <c r="BM98" s="361" t="n">
        <f aca="false">H98</f>
        <v>0</v>
      </c>
      <c r="BN98" s="361" t="n">
        <f aca="false">I98</f>
        <v>0</v>
      </c>
      <c r="BO98" s="361" t="n">
        <f aca="false">O98</f>
        <v>0</v>
      </c>
      <c r="BP98" s="361" t="n">
        <f aca="false">P98</f>
        <v>0</v>
      </c>
    </row>
    <row r="99" customFormat="false" ht="12.75" hidden="false" customHeight="false" outlineLevel="0" collapsed="false">
      <c r="A99" s="370" t="n">
        <v>97</v>
      </c>
      <c r="BI99" s="368" t="n">
        <v>97</v>
      </c>
      <c r="BJ99" s="370" t="n">
        <f aca="false">C99</f>
        <v>0</v>
      </c>
      <c r="BK99" s="370" t="n">
        <f aca="false">AB99</f>
        <v>0</v>
      </c>
      <c r="BL99" s="370" t="n">
        <f aca="false">Y99</f>
        <v>0</v>
      </c>
      <c r="BM99" s="361" t="n">
        <f aca="false">H99</f>
        <v>0</v>
      </c>
      <c r="BN99" s="361" t="n">
        <f aca="false">I99</f>
        <v>0</v>
      </c>
      <c r="BO99" s="361" t="n">
        <f aca="false">O99</f>
        <v>0</v>
      </c>
      <c r="BP99" s="361" t="n">
        <f aca="false">P99</f>
        <v>0</v>
      </c>
    </row>
    <row r="100" customFormat="false" ht="12.75" hidden="false" customHeight="false" outlineLevel="0" collapsed="false">
      <c r="A100" s="370" t="n">
        <v>98</v>
      </c>
      <c r="BI100" s="368" t="n">
        <v>98</v>
      </c>
      <c r="BJ100" s="370" t="n">
        <f aca="false">C100</f>
        <v>0</v>
      </c>
      <c r="BK100" s="370" t="n">
        <f aca="false">AB100</f>
        <v>0</v>
      </c>
      <c r="BL100" s="370" t="n">
        <f aca="false">Y100</f>
        <v>0</v>
      </c>
      <c r="BM100" s="361" t="n">
        <f aca="false">H100</f>
        <v>0</v>
      </c>
      <c r="BN100" s="361" t="n">
        <f aca="false">I100</f>
        <v>0</v>
      </c>
      <c r="BO100" s="361" t="n">
        <f aca="false">O100</f>
        <v>0</v>
      </c>
      <c r="BP100" s="361" t="n">
        <f aca="false">P100</f>
        <v>0</v>
      </c>
    </row>
    <row r="101" customFormat="false" ht="12.75" hidden="false" customHeight="false" outlineLevel="0" collapsed="false">
      <c r="A101" s="370" t="n">
        <v>99</v>
      </c>
      <c r="BI101" s="368" t="n">
        <v>99</v>
      </c>
      <c r="BJ101" s="370" t="n">
        <f aca="false">C101</f>
        <v>0</v>
      </c>
      <c r="BK101" s="370" t="n">
        <f aca="false">AB101</f>
        <v>0</v>
      </c>
      <c r="BL101" s="370" t="n">
        <f aca="false">Y101</f>
        <v>0</v>
      </c>
      <c r="BM101" s="361" t="n">
        <f aca="false">H101</f>
        <v>0</v>
      </c>
      <c r="BN101" s="361" t="n">
        <f aca="false">I101</f>
        <v>0</v>
      </c>
      <c r="BO101" s="361" t="n">
        <f aca="false">O101</f>
        <v>0</v>
      </c>
      <c r="BP101" s="361" t="n">
        <f aca="false">P101</f>
        <v>0</v>
      </c>
    </row>
    <row r="102" customFormat="false" ht="12.75" hidden="false" customHeight="false" outlineLevel="0" collapsed="false">
      <c r="A102" s="370" t="n">
        <v>100</v>
      </c>
      <c r="BI102" s="368" t="n">
        <v>100</v>
      </c>
      <c r="BJ102" s="370" t="n">
        <f aca="false">C102</f>
        <v>0</v>
      </c>
      <c r="BK102" s="370" t="n">
        <f aca="false">AB102</f>
        <v>0</v>
      </c>
      <c r="BL102" s="370" t="n">
        <f aca="false">Y102</f>
        <v>0</v>
      </c>
      <c r="BM102" s="361" t="n">
        <f aca="false">H102</f>
        <v>0</v>
      </c>
      <c r="BN102" s="361" t="n">
        <f aca="false">I102</f>
        <v>0</v>
      </c>
      <c r="BO102" s="361" t="n">
        <f aca="false">O102</f>
        <v>0</v>
      </c>
      <c r="BP102" s="361" t="n">
        <f aca="false">P102</f>
        <v>0</v>
      </c>
    </row>
    <row r="103" customFormat="false" ht="12.75" hidden="false" customHeight="false" outlineLevel="0" collapsed="false">
      <c r="A103" s="370"/>
    </row>
    <row r="104" customFormat="false" ht="12.75" hidden="false" customHeight="false" outlineLevel="0" collapsed="false">
      <c r="A104" s="370"/>
    </row>
    <row r="105" customFormat="false" ht="12.75" hidden="false" customHeight="false" outlineLevel="0" collapsed="false">
      <c r="A105" s="370"/>
    </row>
    <row r="106" customFormat="false" ht="12.75" hidden="false" customHeight="false" outlineLevel="0" collapsed="false">
      <c r="A106" s="370"/>
    </row>
    <row r="107" customFormat="false" ht="12.75" hidden="false" customHeight="false" outlineLevel="0" collapsed="false">
      <c r="A107" s="370"/>
    </row>
    <row r="108" customFormat="false" ht="12.75" hidden="false" customHeight="false" outlineLevel="0" collapsed="false">
      <c r="A108" s="370"/>
    </row>
    <row r="109" customFormat="false" ht="12.75" hidden="false" customHeight="false" outlineLevel="0" collapsed="false">
      <c r="A109" s="370"/>
    </row>
    <row r="110" customFormat="false" ht="12.75" hidden="false" customHeight="false" outlineLevel="0" collapsed="false">
      <c r="A110" s="370"/>
    </row>
    <row r="111" customFormat="false" ht="12.75" hidden="false" customHeight="false" outlineLevel="0" collapsed="false">
      <c r="A111" s="370"/>
    </row>
    <row r="112" customFormat="false" ht="12.75" hidden="false" customHeight="false" outlineLevel="0" collapsed="false">
      <c r="A112" s="370"/>
    </row>
    <row r="113" customFormat="false" ht="12.75" hidden="false" customHeight="false" outlineLevel="0" collapsed="false">
      <c r="A113" s="370"/>
    </row>
    <row r="114" customFormat="false" ht="12.75" hidden="false" customHeight="false" outlineLevel="0" collapsed="false">
      <c r="A114" s="370"/>
    </row>
    <row r="115" customFormat="false" ht="12.75" hidden="false" customHeight="false" outlineLevel="0" collapsed="false">
      <c r="A115" s="370"/>
    </row>
    <row r="116" customFormat="false" ht="12.75" hidden="false" customHeight="false" outlineLevel="0" collapsed="false">
      <c r="A116" s="370"/>
    </row>
    <row r="117" customFormat="false" ht="12.75" hidden="false" customHeight="false" outlineLevel="0" collapsed="false">
      <c r="A117" s="370"/>
    </row>
    <row r="118" customFormat="false" ht="12.75" hidden="false" customHeight="false" outlineLevel="0" collapsed="false">
      <c r="A118" s="370"/>
    </row>
    <row r="119" customFormat="false" ht="12.75" hidden="false" customHeight="false" outlineLevel="0" collapsed="false">
      <c r="A119" s="370"/>
    </row>
    <row r="120" customFormat="false" ht="12.75" hidden="false" customHeight="false" outlineLevel="0" collapsed="false">
      <c r="A120" s="370"/>
    </row>
    <row r="121" customFormat="false" ht="12.75" hidden="false" customHeight="false" outlineLevel="0" collapsed="false">
      <c r="A121" s="370"/>
    </row>
    <row r="122" customFormat="false" ht="12.75" hidden="false" customHeight="false" outlineLevel="0" collapsed="false">
      <c r="A122" s="370"/>
    </row>
    <row r="123" customFormat="false" ht="12.75" hidden="false" customHeight="false" outlineLevel="0" collapsed="false">
      <c r="A123" s="370"/>
    </row>
    <row r="124" customFormat="false" ht="12.75" hidden="false" customHeight="false" outlineLevel="0" collapsed="false">
      <c r="A124" s="370"/>
    </row>
    <row r="125" customFormat="false" ht="12.75" hidden="false" customHeight="false" outlineLevel="0" collapsed="false">
      <c r="A125" s="370"/>
    </row>
    <row r="126" customFormat="false" ht="12.75" hidden="false" customHeight="false" outlineLevel="0" collapsed="false">
      <c r="A126" s="370"/>
    </row>
    <row r="127" customFormat="false" ht="12.75" hidden="false" customHeight="false" outlineLevel="0" collapsed="false">
      <c r="A127" s="370"/>
    </row>
    <row r="128" customFormat="false" ht="12.75" hidden="false" customHeight="false" outlineLevel="0" collapsed="false">
      <c r="A128" s="3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68" width="34.56"/>
    <col collapsed="false" customWidth="true" hidden="false" outlineLevel="0" max="2" min="2" style="368" width="36.28"/>
    <col collapsed="false" customWidth="true" hidden="false" outlineLevel="0" max="4" min="4" style="368" width="33.7"/>
    <col collapsed="false" customWidth="true" hidden="false" outlineLevel="0" max="5" min="5" style="368" width="13.14"/>
  </cols>
  <sheetData>
    <row r="1" customFormat="false" ht="12.75" hidden="false" customHeight="false" outlineLevel="0" collapsed="false">
      <c r="A1" s="368" t="s">
        <v>596</v>
      </c>
      <c r="B1" s="384" t="n">
        <f aca="false">DealNumber</f>
        <v>21</v>
      </c>
    </row>
    <row r="2" customFormat="false" ht="12.75" hidden="false" customHeight="false" outlineLevel="0" collapsed="false">
      <c r="A2" s="368" t="s">
        <v>185</v>
      </c>
      <c r="B2" s="415" t="n">
        <f aca="false">Today</f>
        <v>45926</v>
      </c>
    </row>
    <row r="3" customFormat="false" ht="12.75" hidden="false" customHeight="false" outlineLevel="0" collapsed="false">
      <c r="A3" s="368" t="s">
        <v>186</v>
      </c>
      <c r="B3" s="384" t="str">
        <f aca="false">VLOOKUP(Aux!B3,Aux!A5:B304,2)</f>
        <v>Moema - 1</v>
      </c>
      <c r="C3" s="368" t="n">
        <v>0</v>
      </c>
      <c r="E3" s="416"/>
    </row>
    <row r="4" customFormat="false" ht="12.75" hidden="false" customHeight="false" outlineLevel="0" collapsed="false">
      <c r="A4" s="368" t="s">
        <v>187</v>
      </c>
      <c r="B4" s="384" t="str">
        <f aca="false">VLOOKUP(Aux!D3,Aux!D5:E9,2)</f>
        <v>A4 - 25 / 2,3 kV</v>
      </c>
      <c r="C4" s="368" t="n">
        <v>1</v>
      </c>
    </row>
    <row r="5" customFormat="false" ht="12.75" hidden="false" customHeight="false" outlineLevel="0" collapsed="false">
      <c r="A5" s="368" t="s">
        <v>188</v>
      </c>
      <c r="B5" s="384" t="str">
        <f aca="false">IF(BuySellBase="Buy",VLOOKUP(Aux!M3,Aux!L5:M303,2),VLOOKUP(Aux!I3,Aux!H5:I27,2))</f>
        <v>Below 30 MW</v>
      </c>
      <c r="C5" s="368" t="n">
        <v>2</v>
      </c>
      <c r="E5" s="417"/>
    </row>
    <row r="6" customFormat="false" ht="12.75" hidden="false" customHeight="false" outlineLevel="0" collapsed="false">
      <c r="A6" s="368" t="s">
        <v>189</v>
      </c>
      <c r="B6" s="384" t="str">
        <f aca="false">VLOOKUP(Aux!I3,Aux!H5:I27,2)</f>
        <v>Mato Grosso do Sul</v>
      </c>
      <c r="C6" s="368" t="n">
        <v>3</v>
      </c>
      <c r="E6" s="417"/>
    </row>
    <row r="7" customFormat="false" ht="12.75" hidden="false" customHeight="false" outlineLevel="0" collapsed="false">
      <c r="A7" s="368" t="s">
        <v>190</v>
      </c>
      <c r="B7" s="384" t="str">
        <f aca="false">IF(Inputs!R11=1,"Buy",IF(Inputs!R11=2,"Sell","VN Sale"))</f>
        <v>Buy</v>
      </c>
      <c r="C7" s="368" t="n">
        <v>4</v>
      </c>
    </row>
    <row r="8" customFormat="false" ht="12.75" hidden="false" customHeight="false" outlineLevel="0" collapsed="false">
      <c r="A8" s="368" t="s">
        <v>191</v>
      </c>
      <c r="B8" s="384" t="str">
        <f aca="false">IF(Inputs!R12=1,"Executed","Not Executed")</f>
        <v>Not Executed</v>
      </c>
      <c r="C8" s="368" t="n">
        <v>5</v>
      </c>
      <c r="E8" s="416"/>
    </row>
    <row r="9" customFormat="false" ht="12.75" hidden="false" customHeight="false" outlineLevel="0" collapsed="false">
      <c r="A9" s="368" t="s">
        <v>192</v>
      </c>
      <c r="B9" s="384" t="str">
        <f aca="false">IF(Inputs!R13=TRUE(),"Active","Non Active")</f>
        <v>Non Active</v>
      </c>
      <c r="C9" s="368" t="n">
        <v>6</v>
      </c>
      <c r="E9" s="416"/>
    </row>
    <row r="10" customFormat="false" ht="12.75" hidden="false" customHeight="false" outlineLevel="0" collapsed="false">
      <c r="A10" s="368" t="s">
        <v>193</v>
      </c>
      <c r="B10" s="384" t="str">
        <f aca="false">VLOOKUP(Input_Curves!B1,Input_Curves!A3:B13,2)</f>
        <v>9 - VN - Biomass</v>
      </c>
      <c r="C10" s="368" t="n">
        <v>7</v>
      </c>
      <c r="E10" s="416"/>
    </row>
    <row r="11" customFormat="false" ht="12.75" hidden="false" customHeight="false" outlineLevel="0" collapsed="false">
      <c r="A11" s="368" t="s">
        <v>194</v>
      </c>
      <c r="B11" s="368" t="str">
        <f aca="false">VLOOKUP(Input_Escalators!B1,Input_Escalators!A4:B13,2)</f>
        <v>IGPM</v>
      </c>
      <c r="C11" s="368" t="n">
        <v>8</v>
      </c>
    </row>
    <row r="12" customFormat="false" ht="12.75" hidden="false" customHeight="false" outlineLevel="0" collapsed="false">
      <c r="A12" s="368" t="s">
        <v>597</v>
      </c>
      <c r="B12" s="368" t="str">
        <f aca="false">IF(RetrievePoint=1,"Annually",IF(RetrievePoint=2,"Daily","Monthly"))</f>
        <v>Annually</v>
      </c>
      <c r="C12" s="368" t="n">
        <v>9</v>
      </c>
    </row>
    <row r="13" customFormat="false" ht="12.75" hidden="false" customHeight="false" outlineLevel="0" collapsed="false">
      <c r="A13" s="368" t="s">
        <v>598</v>
      </c>
      <c r="B13" s="368" t="str">
        <f aca="false">VLOOKUP(RetrieveLDC,Aux!U7:V306,2)</f>
        <v>CELB</v>
      </c>
      <c r="C13" s="368" t="n">
        <v>10</v>
      </c>
    </row>
    <row r="14" customFormat="false" ht="12.75" hidden="false" customHeight="false" outlineLevel="0" collapsed="false">
      <c r="A14" s="368" t="s">
        <v>197</v>
      </c>
      <c r="B14" s="415" t="n">
        <f aca="false">Inputs!C17</f>
        <v>36573</v>
      </c>
      <c r="C14" s="368" t="n">
        <v>11</v>
      </c>
    </row>
    <row r="15" customFormat="false" ht="12.75" hidden="false" customHeight="false" outlineLevel="0" collapsed="false">
      <c r="A15" s="368" t="s">
        <v>198</v>
      </c>
      <c r="B15" s="415" t="n">
        <f aca="false">Inputs!C18</f>
        <v>36816</v>
      </c>
      <c r="C15" s="368" t="n">
        <v>12</v>
      </c>
    </row>
    <row r="16" customFormat="false" ht="12.75" hidden="false" customHeight="false" outlineLevel="0" collapsed="false">
      <c r="A16" s="368" t="s">
        <v>599</v>
      </c>
      <c r="B16" s="415" t="n">
        <f aca="false">Inputs!C19</f>
        <v>36573</v>
      </c>
      <c r="C16" s="368" t="n">
        <v>13</v>
      </c>
    </row>
    <row r="17" customFormat="false" ht="12.75" hidden="false" customHeight="false" outlineLevel="0" collapsed="false">
      <c r="A17" s="368" t="s">
        <v>600</v>
      </c>
      <c r="B17" s="415" t="n">
        <f aca="false">Inputs!C20</f>
        <v>36602</v>
      </c>
      <c r="C17" s="368" t="n">
        <v>14</v>
      </c>
    </row>
    <row r="18" customFormat="false" ht="12.75" hidden="false" customHeight="false" outlineLevel="0" collapsed="false">
      <c r="A18" s="368" t="s">
        <v>601</v>
      </c>
      <c r="B18" s="418" t="n">
        <f aca="false">Inputs!C16</f>
        <v>1</v>
      </c>
      <c r="C18" s="368" t="n">
        <v>15</v>
      </c>
    </row>
    <row r="19" customFormat="false" ht="12.75" hidden="false" customHeight="false" outlineLevel="0" collapsed="false">
      <c r="A19" s="368" t="s">
        <v>602</v>
      </c>
      <c r="B19" s="419" t="n">
        <f aca="false">Inputs!G20</f>
        <v>0</v>
      </c>
      <c r="C19" s="368" t="n">
        <v>16</v>
      </c>
    </row>
    <row r="20" customFormat="false" ht="12.75" hidden="false" customHeight="false" outlineLevel="0" collapsed="false">
      <c r="A20" s="368" t="s">
        <v>206</v>
      </c>
      <c r="B20" s="420" t="n">
        <f aca="false">Inputs!C22</f>
        <v>40</v>
      </c>
      <c r="C20" s="368" t="n">
        <v>17</v>
      </c>
    </row>
    <row r="21" customFormat="false" ht="12.75" hidden="false" customHeight="false" outlineLevel="0" collapsed="false">
      <c r="A21" s="368" t="s">
        <v>207</v>
      </c>
      <c r="B21" s="420" t="n">
        <f aca="false">Inputs!C23</f>
        <v>40</v>
      </c>
      <c r="C21" s="368" t="n">
        <v>18</v>
      </c>
      <c r="D21" s="182" t="s">
        <v>603</v>
      </c>
      <c r="E21" s="182"/>
    </row>
    <row r="22" customFormat="false" ht="12.75" hidden="false" customHeight="false" outlineLevel="0" collapsed="false">
      <c r="A22" s="368" t="s">
        <v>208</v>
      </c>
      <c r="B22" s="420" t="n">
        <f aca="false">Inputs!C24</f>
        <v>40</v>
      </c>
      <c r="C22" s="368" t="n">
        <v>19</v>
      </c>
      <c r="D22" s="421" t="s">
        <v>157</v>
      </c>
      <c r="E22" s="415" t="n">
        <f aca="false">ExistingDeal!D10</f>
        <v>36470</v>
      </c>
    </row>
    <row r="23" customFormat="false" ht="12.75" hidden="false" customHeight="false" outlineLevel="0" collapsed="false">
      <c r="A23" s="368" t="s">
        <v>209</v>
      </c>
      <c r="B23" s="422" t="n">
        <f aca="false">Inputs!G22</f>
        <v>10</v>
      </c>
      <c r="C23" s="368" t="n">
        <v>20</v>
      </c>
      <c r="D23" s="421" t="s">
        <v>158</v>
      </c>
      <c r="E23" s="415" t="n">
        <f aca="false">ExistingDeal!D11</f>
        <v>36890</v>
      </c>
    </row>
    <row r="24" customFormat="false" ht="12.75" hidden="false" customHeight="false" outlineLevel="0" collapsed="false">
      <c r="A24" s="368" t="s">
        <v>210</v>
      </c>
      <c r="B24" s="422" t="n">
        <f aca="false">Inputs!G23</f>
        <v>10</v>
      </c>
      <c r="C24" s="368" t="n">
        <v>21</v>
      </c>
    </row>
    <row r="25" customFormat="false" ht="12.75" hidden="false" customHeight="false" outlineLevel="0" collapsed="false">
      <c r="A25" s="368" t="s">
        <v>249</v>
      </c>
      <c r="B25" s="422" t="n">
        <f aca="false">Inputs!G24</f>
        <v>0</v>
      </c>
      <c r="C25" s="368" t="n">
        <v>22</v>
      </c>
    </row>
    <row r="26" customFormat="false" ht="12.75" hidden="false" customHeight="false" outlineLevel="0" collapsed="false">
      <c r="A26" s="368" t="s">
        <v>250</v>
      </c>
      <c r="B26" s="423" t="n">
        <f aca="false">Inputs!M24</f>
        <v>0</v>
      </c>
      <c r="C26" s="368" t="n">
        <v>23</v>
      </c>
    </row>
    <row r="27" customFormat="false" ht="12.75" hidden="false" customHeight="false" outlineLevel="0" collapsed="false">
      <c r="A27" s="368" t="s">
        <v>604</v>
      </c>
      <c r="B27" s="424" t="n">
        <f aca="false">Inputs!M26</f>
        <v>40</v>
      </c>
      <c r="C27" s="368" t="n">
        <v>24</v>
      </c>
    </row>
    <row r="28" customFormat="false" ht="12.75" hidden="false" customHeight="false" outlineLevel="0" collapsed="false">
      <c r="A28" s="368" t="s">
        <v>605</v>
      </c>
      <c r="B28" s="424" t="n">
        <f aca="false">Inputs!M27</f>
        <v>40</v>
      </c>
      <c r="C28" s="368" t="n">
        <v>25</v>
      </c>
    </row>
    <row r="29" customFormat="false" ht="12.75" hidden="false" customHeight="false" outlineLevel="0" collapsed="false">
      <c r="A29" s="368" t="s">
        <v>606</v>
      </c>
      <c r="B29" s="424" t="n">
        <f aca="false">Inputs!M28</f>
        <v>0</v>
      </c>
      <c r="C29" s="368" t="n">
        <v>26</v>
      </c>
    </row>
    <row r="30" customFormat="false" ht="12.75" hidden="false" customHeight="false" outlineLevel="0" collapsed="false">
      <c r="A30" s="28" t="s">
        <v>216</v>
      </c>
      <c r="B30" s="425" t="n">
        <f aca="false">UpMiddle</f>
        <v>0</v>
      </c>
      <c r="C30" s="368" t="n">
        <v>27</v>
      </c>
    </row>
    <row r="31" customFormat="false" ht="12.75" hidden="false" customHeight="false" outlineLevel="0" collapsed="false">
      <c r="A31" s="368" t="s">
        <v>217</v>
      </c>
      <c r="B31" s="416" t="n">
        <f aca="false">IF(Inputs!R14=TRUE(),Inputs!G19,0)</f>
        <v>0</v>
      </c>
      <c r="C31" s="368" t="n">
        <v>28</v>
      </c>
    </row>
    <row r="32" customFormat="false" ht="12.75" hidden="false" customHeight="false" outlineLevel="0" collapsed="false">
      <c r="A32" s="368" t="s">
        <v>218</v>
      </c>
      <c r="B32" s="416" t="n">
        <f aca="false">IF(AND(Inputs!R15=TRUE(),BuySellBase="Buy"),VLOOKUP(Aux!M3,Aux!L5:N303,3),IF(AND(Inputs!R15=TRUE(),BuySellBase="Sell"),VLOOKUP(Aux!I3,Aux!H5:J27,3),0))</f>
        <v>0</v>
      </c>
      <c r="C32" s="368" t="n">
        <v>29</v>
      </c>
    </row>
    <row r="33" customFormat="false" ht="12.75" hidden="false" customHeight="false" outlineLevel="0" collapsed="false">
      <c r="A33" s="368" t="s">
        <v>219</v>
      </c>
      <c r="B33" s="416" t="n">
        <f aca="false">IF(AND(BuySellBase="Buy",Aux!D3&lt;&gt;1,Inputs!R16=TRUE()),VLOOKUP(Aux!V3,Aux!U7:AG306,13),0)</f>
        <v>0</v>
      </c>
      <c r="C33" s="368" t="n">
        <v>30</v>
      </c>
    </row>
    <row r="34" customFormat="false" ht="12.75" hidden="false" customHeight="false" outlineLevel="0" collapsed="false">
      <c r="A34" s="368" t="s">
        <v>220</v>
      </c>
      <c r="B34" s="416" t="n">
        <f aca="false">IF(AND(BuySellBase="Sell",Aux!D3&lt;&gt;1,Inputs!R16=TRUE()),VLOOKUP(Aux!V3,Aux!U7:AG306,Aux!E3),0)</f>
        <v>0</v>
      </c>
      <c r="C34" s="368" t="n">
        <v>31</v>
      </c>
    </row>
    <row r="35" customFormat="false" ht="12.75" hidden="false" customHeight="false" outlineLevel="0" collapsed="false">
      <c r="A35" s="368" t="s">
        <v>221</v>
      </c>
      <c r="B35" s="416" t="n">
        <f aca="false">IF(AND(BuySellBase="Sell",Aux!D3&lt;&gt;1,Inputs!R16=TRUE()),VLOOKUP(Aux!V3,Aux!U7:AG306,Aux!F3),0)</f>
        <v>0</v>
      </c>
      <c r="C35" s="368" t="n">
        <v>32</v>
      </c>
    </row>
    <row r="36" customFormat="false" ht="12.75" hidden="false" customHeight="false" outlineLevel="0" collapsed="false">
      <c r="A36" s="368" t="s">
        <v>252</v>
      </c>
      <c r="B36" s="423" t="n">
        <f aca="false">IF(Inputs!R17=TRUE(),Inputs!M15,0)</f>
        <v>0</v>
      </c>
      <c r="C36" s="368" t="n">
        <v>33</v>
      </c>
    </row>
    <row r="37" customFormat="false" ht="12.75" hidden="false" customHeight="false" outlineLevel="0" collapsed="false">
      <c r="A37" s="368" t="s">
        <v>223</v>
      </c>
      <c r="B37" s="423" t="n">
        <f aca="false">IF(Inputs!R18=TRUE(),Inputs!M16,0)</f>
        <v>0</v>
      </c>
      <c r="C37" s="368" t="n">
        <v>34</v>
      </c>
    </row>
    <row r="38" customFormat="false" ht="12.75" hidden="false" customHeight="false" outlineLevel="0" collapsed="false">
      <c r="A38" s="368" t="s">
        <v>224</v>
      </c>
      <c r="B38" s="423" t="n">
        <f aca="false">IF(Inputs!R19=TRUE(),Inputs!M17,0)</f>
        <v>0</v>
      </c>
      <c r="C38" s="368" t="n">
        <v>35</v>
      </c>
    </row>
    <row r="39" customFormat="false" ht="12.75" hidden="false" customHeight="false" outlineLevel="0" collapsed="false">
      <c r="A39" s="368" t="s">
        <v>253</v>
      </c>
      <c r="B39" s="416" t="n">
        <f aca="false">IF(Inputs!R20=TRUE(),Inputs!M18,0)</f>
        <v>0</v>
      </c>
      <c r="C39" s="368" t="n">
        <v>36</v>
      </c>
    </row>
    <row r="40" customFormat="false" ht="12.75" hidden="false" customHeight="false" outlineLevel="0" collapsed="false">
      <c r="A40" s="368" t="s">
        <v>226</v>
      </c>
      <c r="B40" s="416" t="n">
        <f aca="false">IF(Inputs!R21=TRUE(),Inputs!M19,0)</f>
        <v>0</v>
      </c>
      <c r="C40" s="368" t="n">
        <v>37</v>
      </c>
    </row>
    <row r="41" customFormat="false" ht="12.75" hidden="false" customHeight="false" outlineLevel="0" collapsed="false">
      <c r="A41" s="368" t="s">
        <v>227</v>
      </c>
      <c r="B41" s="416" t="n">
        <f aca="false">IF(Inputs!R22=TRUE(),Inputs!M20,0)</f>
        <v>0</v>
      </c>
      <c r="C41" s="368" t="n">
        <v>38</v>
      </c>
    </row>
    <row r="42" customFormat="false" ht="12.75" hidden="false" customHeight="false" outlineLevel="0" collapsed="false">
      <c r="A42" s="368" t="s">
        <v>228</v>
      </c>
      <c r="B42" s="416" t="n">
        <f aca="false">Inputs!R14</f>
        <v>0</v>
      </c>
      <c r="C42" s="368" t="n">
        <v>39</v>
      </c>
    </row>
    <row r="43" customFormat="false" ht="12.75" hidden="false" customHeight="false" outlineLevel="0" collapsed="false">
      <c r="A43" s="368" t="s">
        <v>607</v>
      </c>
      <c r="B43" s="384" t="n">
        <f aca="false">Inputs!R15</f>
        <v>0</v>
      </c>
      <c r="C43" s="368" t="n">
        <v>40</v>
      </c>
    </row>
    <row r="44" customFormat="false" ht="12.75" hidden="false" customHeight="false" outlineLevel="0" collapsed="false">
      <c r="A44" s="368" t="s">
        <v>230</v>
      </c>
      <c r="B44" s="384" t="n">
        <f aca="false">Inputs!R16</f>
        <v>0</v>
      </c>
      <c r="C44" s="368" t="n">
        <v>41</v>
      </c>
    </row>
    <row r="45" customFormat="false" ht="12.75" hidden="false" customHeight="false" outlineLevel="0" collapsed="false">
      <c r="A45" s="368" t="s">
        <v>608</v>
      </c>
      <c r="B45" s="384" t="n">
        <f aca="false">Inputs!R17</f>
        <v>0</v>
      </c>
      <c r="C45" s="368" t="n">
        <v>42</v>
      </c>
    </row>
    <row r="46" customFormat="false" ht="12.75" hidden="false" customHeight="false" outlineLevel="0" collapsed="false">
      <c r="A46" s="368" t="s">
        <v>232</v>
      </c>
      <c r="B46" s="384" t="n">
        <f aca="false">Inputs!R18</f>
        <v>0</v>
      </c>
      <c r="C46" s="368" t="n">
        <v>43</v>
      </c>
    </row>
    <row r="47" customFormat="false" ht="12.75" hidden="false" customHeight="false" outlineLevel="0" collapsed="false">
      <c r="A47" s="368" t="s">
        <v>233</v>
      </c>
      <c r="B47" s="384" t="n">
        <f aca="false">Inputs!R19</f>
        <v>0</v>
      </c>
      <c r="C47" s="368" t="n">
        <v>44</v>
      </c>
    </row>
    <row r="48" customFormat="false" ht="12.75" hidden="false" customHeight="false" outlineLevel="0" collapsed="false">
      <c r="A48" s="368" t="s">
        <v>234</v>
      </c>
      <c r="B48" s="384" t="n">
        <f aca="false">Inputs!R20</f>
        <v>0</v>
      </c>
      <c r="C48" s="368" t="n">
        <v>45</v>
      </c>
    </row>
    <row r="49" customFormat="false" ht="12.75" hidden="false" customHeight="false" outlineLevel="0" collapsed="false">
      <c r="A49" s="368" t="s">
        <v>235</v>
      </c>
      <c r="B49" s="384" t="n">
        <f aca="false">Inputs!R21</f>
        <v>0</v>
      </c>
      <c r="C49" s="368" t="n">
        <v>46</v>
      </c>
    </row>
    <row r="50" customFormat="false" ht="12.75" hidden="false" customHeight="false" outlineLevel="0" collapsed="false">
      <c r="A50" s="368" t="s">
        <v>236</v>
      </c>
      <c r="B50" s="384" t="n">
        <f aca="false">Inputs!R22</f>
        <v>0</v>
      </c>
      <c r="C50" s="368" t="n">
        <v>47</v>
      </c>
    </row>
  </sheetData>
  <mergeCells count="1">
    <mergeCell ref="D21:E2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0.9921875" defaultRowHeight="5.25" customHeight="true" zeroHeight="false" outlineLevelRow="0" outlineLevelCol="0"/>
  <sheetData/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true" autoFill="0" autoPict="0">
                <anchor moveWithCells="true" sizeWithCells="false">
                  <from>
                    <xdr:col>58</xdr:col>
                    <xdr:colOff>0</xdr:colOff>
                    <xdr:row>8</xdr:row>
                    <xdr:rowOff>0</xdr:rowOff>
                  </from>
                  <to>
                    <xdr:col>67</xdr:col>
                    <xdr:colOff>69840</xdr:colOff>
                    <xdr:row>10</xdr:row>
                    <xdr:rowOff>66600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true" autoFill="0" autoPict="0">
                <anchor moveWithCells="true" sizeWithCells="false">
                  <from>
                    <xdr:col>58</xdr:col>
                    <xdr:colOff>0</xdr:colOff>
                    <xdr:row>12</xdr:row>
                    <xdr:rowOff>0</xdr:rowOff>
                  </from>
                  <to>
                    <xdr:col>67</xdr:col>
                    <xdr:colOff>69840</xdr:colOff>
                    <xdr:row>14</xdr:row>
                    <xdr:rowOff>66600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0.9921875" defaultRowHeight="5.25" customHeight="true" zeroHeight="false" outlineLevelRow="0" outlineLevelCol="0"/>
  <sheetData/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true" autoFill="0" autoPict="0">
                <anchor moveWithCells="true" sizeWithCells="false">
                  <from>
                    <xdr:col>59</xdr:col>
                    <xdr:colOff>0</xdr:colOff>
                    <xdr:row>8</xdr:row>
                    <xdr:rowOff>0</xdr:rowOff>
                  </from>
                  <to>
                    <xdr:col>68</xdr:col>
                    <xdr:colOff>69840</xdr:colOff>
                    <xdr:row>10</xdr:row>
                    <xdr:rowOff>66600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true" autoFill="0" autoPict="0">
                <anchor moveWithCells="true" sizeWithCells="false">
                  <from>
                    <xdr:col>59</xdr:col>
                    <xdr:colOff>0</xdr:colOff>
                    <xdr:row>12</xdr:row>
                    <xdr:rowOff>0</xdr:rowOff>
                  </from>
                  <to>
                    <xdr:col>68</xdr:col>
                    <xdr:colOff>69840</xdr:colOff>
                    <xdr:row>14</xdr:row>
                    <xdr:rowOff>66600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Y52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B13" activeCellId="0" sqref="B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0.56"/>
    <col collapsed="false" customWidth="true" hidden="false" outlineLevel="0" max="2" min="2" style="0" width="29.13"/>
    <col collapsed="false" customWidth="true" hidden="false" outlineLevel="0" max="3" min="3" style="0" width="19.28"/>
    <col collapsed="false" customWidth="true" hidden="false" outlineLevel="0" max="4" min="4" style="0" width="0.85"/>
    <col collapsed="false" customWidth="true" hidden="false" outlineLevel="0" max="5" min="5" style="0" width="19.56"/>
    <col collapsed="false" customWidth="true" hidden="false" outlineLevel="0" max="6" min="6" style="0" width="8.85"/>
    <col collapsed="false" customWidth="true" hidden="false" outlineLevel="0" max="7" min="7" style="0" width="11.99"/>
    <col collapsed="false" customWidth="true" hidden="false" outlineLevel="0" max="8" min="8" style="0" width="1.28"/>
    <col collapsed="false" customWidth="true" hidden="false" outlineLevel="0" max="10" min="10" style="0" width="13.85"/>
    <col collapsed="false" customWidth="true" hidden="false" outlineLevel="0" max="11" min="11" style="0" width="0.99"/>
    <col collapsed="false" customWidth="true" hidden="false" outlineLevel="0" max="12" min="12" style="0" width="11.13"/>
    <col collapsed="false" customWidth="true" hidden="false" outlineLevel="0" max="17" min="17" style="0" width="25.28"/>
    <col collapsed="false" customWidth="true" hidden="false" outlineLevel="0" max="23" min="23" style="0" width="22.14"/>
    <col collapsed="false" customWidth="true" hidden="false" outlineLevel="0" max="24" min="24" style="0" width="10.13"/>
    <col collapsed="false" customWidth="true" hidden="false" outlineLevel="0" max="26" min="25" style="0" width="11.7"/>
    <col collapsed="false" customWidth="true" hidden="false" outlineLevel="0" max="27" min="27" style="0" width="21.28"/>
    <col collapsed="false" customWidth="true" hidden="false" outlineLevel="0" max="28" min="28" style="0" width="10.41"/>
    <col collapsed="false" customWidth="true" hidden="false" outlineLevel="0" max="29" min="29" style="0" width="11.7"/>
    <col collapsed="false" customWidth="true" hidden="false" outlineLevel="0" max="31" min="30" style="0" width="10.99"/>
  </cols>
  <sheetData>
    <row r="1" customFormat="false" ht="12.75" hidden="true" customHeight="false" outlineLevel="0" collapsed="false">
      <c r="A1" s="6"/>
      <c r="B1" s="7" t="s">
        <v>0</v>
      </c>
      <c r="C1" s="8" t="str">
        <f aca="false">IF(AND(R12=1,R13=TRUE()),"Executed Deals can`t be active ones -  Diselect Active CheckBox","")</f>
        <v/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customFormat="false" ht="12.75" hidden="true" customHeight="false" outlineLevel="0" collapsed="false">
      <c r="A2" s="6"/>
      <c r="B2" s="7"/>
      <c r="C2" s="8" t="str">
        <f aca="false">IF(C18&lt;C17,"Maturity Date must be after Start Date","")</f>
        <v/>
      </c>
      <c r="D2" s="6"/>
      <c r="E2" s="6"/>
      <c r="F2" s="6"/>
      <c r="G2" s="8" t="str">
        <f aca="false">IF(C20&lt;C17,"Date of first Escalator must be after start date, Please Correct","")</f>
        <v/>
      </c>
      <c r="H2" s="8"/>
      <c r="I2" s="6"/>
      <c r="J2" s="6"/>
      <c r="K2" s="6"/>
      <c r="L2" s="6"/>
      <c r="M2" s="6"/>
      <c r="N2" s="6"/>
      <c r="O2" s="6"/>
    </row>
    <row r="3" customFormat="false" ht="12.75" hidden="true" customHeight="false" outlineLevel="0" collapsed="false">
      <c r="A3" s="6"/>
      <c r="B3" s="7"/>
      <c r="C3" s="8" t="str">
        <f aca="false">IF(RetrievePoint=2,"Please Change Escalator Periodicity because the Daily Option is not already working","")</f>
        <v/>
      </c>
      <c r="D3" s="6"/>
      <c r="E3" s="8"/>
      <c r="F3" s="6"/>
      <c r="G3" s="8" t="str">
        <f aca="false">IF(C20&gt;C18,"Date o first escalator must be before Maturity Date, Please Correct","")</f>
        <v/>
      </c>
      <c r="H3" s="8"/>
      <c r="I3" s="6"/>
      <c r="J3" s="6"/>
      <c r="K3" s="6"/>
      <c r="L3" s="6"/>
      <c r="M3" s="6"/>
      <c r="N3" s="6"/>
      <c r="O3" s="6"/>
    </row>
    <row r="4" customFormat="false" ht="7.5" hidden="false" customHeight="true" outlineLevel="0" collapsed="false">
      <c r="A4" s="1"/>
      <c r="B4" s="9"/>
      <c r="C4" s="10"/>
      <c r="D4" s="1"/>
      <c r="E4" s="10"/>
      <c r="F4" s="1"/>
      <c r="G4" s="1"/>
      <c r="H4" s="10"/>
      <c r="I4" s="1"/>
      <c r="J4" s="1"/>
      <c r="K4" s="1"/>
      <c r="L4" s="1"/>
      <c r="M4" s="1"/>
      <c r="N4" s="1"/>
      <c r="O4" s="1"/>
    </row>
    <row r="5" customFormat="false" ht="14.25" hidden="false" customHeight="false" outlineLevel="0" collapsed="false">
      <c r="A5" s="1"/>
      <c r="B5" s="11" t="n">
        <f aca="true">TODAY()</f>
        <v>45926</v>
      </c>
      <c r="C5" s="1"/>
      <c r="D5" s="1"/>
      <c r="E5" s="12"/>
      <c r="F5" s="1"/>
      <c r="G5" s="13"/>
      <c r="H5" s="10"/>
      <c r="I5" s="14"/>
      <c r="J5" s="15"/>
      <c r="K5" s="1"/>
      <c r="L5" s="14"/>
      <c r="M5" s="15"/>
      <c r="N5" s="1"/>
      <c r="O5" s="1"/>
    </row>
    <row r="6" customFormat="false" ht="13.5" hidden="false" customHeight="false" outlineLevel="0" collapsed="false">
      <c r="A6" s="1"/>
      <c r="B6" s="16" t="s">
        <v>1</v>
      </c>
      <c r="C6" s="17" t="n">
        <v>21</v>
      </c>
      <c r="D6" s="1"/>
      <c r="E6" s="18"/>
      <c r="F6" s="1"/>
      <c r="G6" s="19"/>
      <c r="H6" s="1"/>
      <c r="I6" s="20"/>
      <c r="J6" s="21"/>
      <c r="K6" s="1"/>
      <c r="L6" s="20"/>
      <c r="M6" s="21"/>
      <c r="N6" s="1"/>
      <c r="O6" s="1"/>
      <c r="W6" s="22" t="s">
        <v>2</v>
      </c>
      <c r="X6" s="23"/>
      <c r="Y6" s="24"/>
      <c r="AA6" s="0" t="s">
        <v>3</v>
      </c>
      <c r="AB6" s="0" t="n">
        <f aca="false">3*5</f>
        <v>15</v>
      </c>
      <c r="AC6" s="25" t="n">
        <f aca="false">AB6/AB9</f>
        <v>0.0892857142857143</v>
      </c>
    </row>
    <row r="7" customFormat="false" ht="14.25" hidden="false" customHeight="false" outlineLevel="0" collapsed="false">
      <c r="A7" s="1"/>
      <c r="B7" s="16"/>
      <c r="C7" s="17"/>
      <c r="D7" s="1"/>
      <c r="E7" s="26"/>
      <c r="F7" s="1"/>
      <c r="G7" s="26"/>
      <c r="H7" s="1"/>
      <c r="I7" s="26"/>
      <c r="J7" s="26"/>
      <c r="K7" s="1"/>
      <c r="L7" s="26"/>
      <c r="M7" s="26"/>
      <c r="N7" s="1"/>
      <c r="O7" s="1"/>
      <c r="W7" s="27"/>
      <c r="X7" s="28"/>
      <c r="Y7" s="29"/>
      <c r="AC7" s="25"/>
    </row>
    <row r="8" customFormat="false" ht="13.5" hidden="false" customHeight="false" outlineLevel="0" collapsed="false">
      <c r="A8" s="1"/>
      <c r="B8" s="1"/>
      <c r="C8" s="1"/>
      <c r="D8" s="1"/>
      <c r="E8" s="26"/>
      <c r="F8" s="1"/>
      <c r="G8" s="12"/>
      <c r="H8" s="26"/>
      <c r="I8" s="2"/>
      <c r="J8" s="3"/>
      <c r="K8" s="26"/>
      <c r="L8" s="2"/>
      <c r="M8" s="3"/>
      <c r="N8" s="1"/>
      <c r="O8" s="1"/>
      <c r="Q8" s="30" t="s">
        <v>4</v>
      </c>
      <c r="R8" s="30"/>
      <c r="S8" s="30"/>
      <c r="T8" s="30"/>
      <c r="U8" s="31"/>
      <c r="W8" s="27" t="s">
        <v>5</v>
      </c>
      <c r="X8" s="31" t="n">
        <f aca="false">R11</f>
        <v>1</v>
      </c>
      <c r="Y8" s="29" t="str">
        <f aca="false">IF(X8=1,"Purchase","Sale")</f>
        <v>Purchase</v>
      </c>
      <c r="AA8" s="0" t="s">
        <v>6</v>
      </c>
      <c r="AB8" s="0" t="n">
        <f aca="false">5*21+2*24</f>
        <v>153</v>
      </c>
      <c r="AC8" s="25" t="n">
        <f aca="false">AB8/AB9</f>
        <v>0.910714285714286</v>
      </c>
    </row>
    <row r="9" customFormat="false" ht="13.5" hidden="false" customHeight="false" outlineLevel="0" collapsed="false">
      <c r="A9" s="1"/>
      <c r="B9" s="32"/>
      <c r="C9" s="1"/>
      <c r="D9" s="33"/>
      <c r="E9" s="26"/>
      <c r="F9" s="1"/>
      <c r="G9" s="18"/>
      <c r="H9" s="26"/>
      <c r="I9" s="4"/>
      <c r="J9" s="5"/>
      <c r="K9" s="26"/>
      <c r="L9" s="4"/>
      <c r="M9" s="5"/>
      <c r="N9" s="1"/>
      <c r="O9" s="1"/>
      <c r="Q9" s="34"/>
      <c r="R9" s="35"/>
      <c r="S9" s="35"/>
      <c r="T9" s="36"/>
      <c r="U9" s="28"/>
      <c r="W9" s="37" t="s">
        <v>7</v>
      </c>
      <c r="X9" s="38" t="n">
        <f aca="false">RetrieveTension</f>
        <v>5</v>
      </c>
      <c r="Y9" s="39"/>
      <c r="AA9" s="0" t="s">
        <v>8</v>
      </c>
      <c r="AB9" s="0" t="n">
        <f aca="false">AB8+AB6</f>
        <v>168</v>
      </c>
    </row>
    <row r="10" customFormat="false" ht="18.75" hidden="false" customHeight="true" outlineLevel="0" collapsed="false">
      <c r="A10" s="1"/>
      <c r="B10" s="32" t="s">
        <v>9</v>
      </c>
      <c r="C10" s="26"/>
      <c r="D10" s="33"/>
      <c r="E10" s="1"/>
      <c r="F10" s="1"/>
      <c r="G10" s="26"/>
      <c r="H10" s="26"/>
      <c r="I10" s="26"/>
      <c r="J10" s="26"/>
      <c r="K10" s="26"/>
      <c r="L10" s="26"/>
      <c r="M10" s="26"/>
      <c r="N10" s="1"/>
      <c r="O10" s="1"/>
      <c r="Q10" s="40"/>
      <c r="R10" s="41"/>
      <c r="S10" s="28"/>
      <c r="T10" s="42"/>
      <c r="U10" s="28"/>
      <c r="X10" s="43"/>
    </row>
    <row r="11" customFormat="false" ht="18" hidden="false" customHeight="true" outlineLevel="0" collapsed="false">
      <c r="A11" s="1"/>
      <c r="B11" s="32" t="s">
        <v>10</v>
      </c>
      <c r="C11" s="26"/>
      <c r="D11" s="33"/>
      <c r="E11" s="1"/>
      <c r="F11" s="1"/>
      <c r="G11" s="2"/>
      <c r="H11" s="44"/>
      <c r="I11" s="44"/>
      <c r="J11" s="3"/>
      <c r="K11" s="26"/>
      <c r="L11" s="2"/>
      <c r="M11" s="3"/>
      <c r="N11" s="1"/>
      <c r="O11" s="1"/>
      <c r="Q11" s="40" t="s">
        <v>11</v>
      </c>
      <c r="R11" s="41" t="n">
        <v>1</v>
      </c>
      <c r="S11" s="28"/>
      <c r="T11" s="42"/>
      <c r="U11" s="28"/>
      <c r="AA11" s="0" t="s">
        <v>12</v>
      </c>
      <c r="AB11" s="45" t="n">
        <f aca="false">(PPrice*Y30+OffPrice*Z30+IntPrice*AD30)/(AC30+AD30)</f>
        <v>40</v>
      </c>
    </row>
    <row r="12" customFormat="false" ht="15.75" hidden="false" customHeight="true" outlineLevel="0" collapsed="false">
      <c r="A12" s="1"/>
      <c r="B12" s="32" t="s">
        <v>13</v>
      </c>
      <c r="C12" s="26"/>
      <c r="D12" s="1"/>
      <c r="E12" s="26"/>
      <c r="F12" s="46"/>
      <c r="G12" s="47"/>
      <c r="H12" s="26"/>
      <c r="I12" s="26"/>
      <c r="J12" s="48"/>
      <c r="K12" s="26"/>
      <c r="L12" s="47"/>
      <c r="M12" s="48"/>
      <c r="N12" s="1"/>
      <c r="O12" s="1"/>
      <c r="Q12" s="40" t="s">
        <v>14</v>
      </c>
      <c r="R12" s="41" t="n">
        <v>2</v>
      </c>
      <c r="S12" s="28"/>
      <c r="T12" s="42"/>
      <c r="U12" s="28"/>
      <c r="X12" s="43"/>
      <c r="Y12" s="43"/>
      <c r="Z12" s="43"/>
    </row>
    <row r="13" customFormat="false" ht="18" hidden="false" customHeight="true" outlineLevel="0" collapsed="false">
      <c r="A13" s="1"/>
      <c r="B13" s="32" t="s">
        <v>15</v>
      </c>
      <c r="C13" s="26"/>
      <c r="D13" s="1"/>
      <c r="E13" s="26"/>
      <c r="F13" s="46"/>
      <c r="G13" s="47"/>
      <c r="H13" s="26"/>
      <c r="I13" s="26"/>
      <c r="J13" s="48"/>
      <c r="K13" s="26"/>
      <c r="L13" s="47"/>
      <c r="M13" s="48"/>
      <c r="N13" s="1"/>
      <c r="O13" s="1"/>
      <c r="Q13" s="40" t="s">
        <v>16</v>
      </c>
      <c r="R13" s="28" t="b">
        <f aca="false">FALSE()</f>
        <v>0</v>
      </c>
      <c r="S13" s="28"/>
      <c r="T13" s="42"/>
      <c r="U13" s="28"/>
      <c r="W13" s="34" t="s">
        <v>17</v>
      </c>
      <c r="X13" s="30" t="s">
        <v>18</v>
      </c>
      <c r="Y13" s="30"/>
      <c r="Z13" s="30"/>
      <c r="AA13" s="30" t="s">
        <v>19</v>
      </c>
      <c r="AB13" s="30"/>
      <c r="AC13" s="30"/>
    </row>
    <row r="14" customFormat="false" ht="16.5" hidden="false" customHeight="true" outlineLevel="0" collapsed="false">
      <c r="A14" s="1"/>
      <c r="B14" s="32" t="s">
        <v>20</v>
      </c>
      <c r="C14" s="26"/>
      <c r="D14" s="1"/>
      <c r="E14" s="1"/>
      <c r="F14" s="49"/>
      <c r="G14" s="50"/>
      <c r="H14" s="51"/>
      <c r="I14" s="51"/>
      <c r="J14" s="5"/>
      <c r="K14" s="26"/>
      <c r="L14" s="4"/>
      <c r="M14" s="5"/>
      <c r="N14" s="1"/>
      <c r="O14" s="1"/>
      <c r="P14" s="52"/>
      <c r="Q14" s="40" t="s">
        <v>21</v>
      </c>
      <c r="R14" s="28" t="b">
        <f aca="false">FALSE()</f>
        <v>0</v>
      </c>
      <c r="S14" s="53"/>
      <c r="T14" s="54"/>
      <c r="U14" s="53"/>
      <c r="W14" s="55" t="s">
        <v>22</v>
      </c>
      <c r="X14" s="30" t="s">
        <v>23</v>
      </c>
      <c r="Y14" s="30" t="s">
        <v>24</v>
      </c>
      <c r="Z14" s="30" t="s">
        <v>25</v>
      </c>
      <c r="AA14" s="56" t="s">
        <v>23</v>
      </c>
      <c r="AB14" s="56" t="s">
        <v>24</v>
      </c>
      <c r="AC14" s="57" t="s">
        <v>25</v>
      </c>
      <c r="AD14" s="52"/>
      <c r="AE14" s="52"/>
    </row>
    <row r="15" customFormat="false" ht="16.5" hidden="false" customHeight="true" outlineLevel="0" collapsed="false">
      <c r="A15" s="1"/>
      <c r="B15" s="32" t="s">
        <v>26</v>
      </c>
      <c r="C15" s="58" t="s">
        <v>27</v>
      </c>
      <c r="D15" s="1"/>
      <c r="E15" s="32" t="s">
        <v>28</v>
      </c>
      <c r="F15" s="32"/>
      <c r="G15" s="1"/>
      <c r="H15" s="1"/>
      <c r="I15" s="59" t="s">
        <v>29</v>
      </c>
      <c r="J15" s="26"/>
      <c r="K15" s="26"/>
      <c r="L15" s="26"/>
      <c r="M15" s="60" t="n">
        <v>0.0365</v>
      </c>
      <c r="N15" s="1"/>
      <c r="O15" s="1"/>
      <c r="Q15" s="40" t="s">
        <v>30</v>
      </c>
      <c r="R15" s="28" t="b">
        <f aca="false">FALSE()</f>
        <v>0</v>
      </c>
      <c r="S15" s="28"/>
      <c r="T15" s="42"/>
      <c r="U15" s="28"/>
      <c r="V15" s="52"/>
      <c r="W15" s="40" t="s">
        <v>31</v>
      </c>
      <c r="X15" s="61" t="n">
        <f aca="false">IF(AND(R11=1,R14=TRUE()),G19,0)</f>
        <v>0</v>
      </c>
      <c r="Y15" s="61" t="n">
        <f aca="false">X15</f>
        <v>0</v>
      </c>
      <c r="Z15" s="62" t="n">
        <f aca="false">Y15</f>
        <v>0</v>
      </c>
      <c r="AA15" s="62"/>
      <c r="AB15" s="62"/>
      <c r="AC15" s="63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</row>
    <row r="16" customFormat="false" ht="16.5" hidden="false" customHeight="true" outlineLevel="0" collapsed="false">
      <c r="A16" s="1"/>
      <c r="B16" s="32" t="s">
        <v>32</v>
      </c>
      <c r="C16" s="64" t="n">
        <v>1</v>
      </c>
      <c r="D16" s="1"/>
      <c r="E16" s="32" t="s">
        <v>33</v>
      </c>
      <c r="F16" s="32"/>
      <c r="G16" s="1"/>
      <c r="H16" s="1"/>
      <c r="I16" s="59" t="s">
        <v>34</v>
      </c>
      <c r="J16" s="26"/>
      <c r="K16" s="26"/>
      <c r="L16" s="26"/>
      <c r="M16" s="60" t="n">
        <v>0.18</v>
      </c>
      <c r="N16" s="1"/>
      <c r="O16" s="1"/>
      <c r="Q16" s="40" t="s">
        <v>35</v>
      </c>
      <c r="R16" s="28" t="b">
        <f aca="false">FALSE()</f>
        <v>0</v>
      </c>
      <c r="S16" s="28"/>
      <c r="T16" s="42"/>
      <c r="U16" s="28"/>
      <c r="W16" s="40" t="s">
        <v>36</v>
      </c>
      <c r="X16" s="62" t="n">
        <f aca="false">(IF(AND(R11=1,X9&lt;&gt;1,R16=TRUE()),VLOOKUP(RetrieveLDC,Aux!U7:AG306,13),0))</f>
        <v>0</v>
      </c>
      <c r="Y16" s="62" t="n">
        <f aca="false">X16</f>
        <v>0</v>
      </c>
      <c r="Z16" s="62" t="n">
        <f aca="false">Y16</f>
        <v>0</v>
      </c>
      <c r="AA16" s="62"/>
      <c r="AB16" s="62"/>
      <c r="AC16" s="63"/>
    </row>
    <row r="17" customFormat="false" ht="16.5" hidden="false" customHeight="true" outlineLevel="0" collapsed="false">
      <c r="A17" s="1"/>
      <c r="B17" s="32" t="s">
        <v>37</v>
      </c>
      <c r="C17" s="65" t="n">
        <v>36573</v>
      </c>
      <c r="D17" s="1"/>
      <c r="E17" s="32" t="s">
        <v>38</v>
      </c>
      <c r="F17" s="32"/>
      <c r="G17" s="1"/>
      <c r="H17" s="1"/>
      <c r="I17" s="59" t="s">
        <v>39</v>
      </c>
      <c r="J17" s="26"/>
      <c r="K17" s="26"/>
      <c r="L17" s="26"/>
      <c r="M17" s="60" t="n">
        <v>0.0038</v>
      </c>
      <c r="N17" s="1"/>
      <c r="O17" s="1"/>
      <c r="Q17" s="40" t="s">
        <v>40</v>
      </c>
      <c r="R17" s="28" t="b">
        <f aca="false">FALSE()</f>
        <v>0</v>
      </c>
      <c r="S17" s="28"/>
      <c r="T17" s="42"/>
      <c r="U17" s="28"/>
      <c r="W17" s="40" t="s">
        <v>41</v>
      </c>
      <c r="X17" s="62" t="n">
        <f aca="false">(IF(AND(R11=1,R15=TRUE()),VLOOKUP(RetrieveTrans2,Aux!L5:N303,3),0))</f>
        <v>0</v>
      </c>
      <c r="Y17" s="62" t="n">
        <v>0</v>
      </c>
      <c r="Z17" s="62" t="n">
        <f aca="false">X17</f>
        <v>0</v>
      </c>
      <c r="AA17" s="62"/>
      <c r="AB17" s="62"/>
      <c r="AC17" s="63"/>
    </row>
    <row r="18" customFormat="false" ht="16.5" hidden="false" customHeight="true" outlineLevel="0" collapsed="false">
      <c r="A18" s="1"/>
      <c r="B18" s="32" t="s">
        <v>42</v>
      </c>
      <c r="C18" s="65" t="n">
        <v>36816</v>
      </c>
      <c r="D18" s="1"/>
      <c r="E18" s="32" t="s">
        <v>43</v>
      </c>
      <c r="F18" s="32"/>
      <c r="G18" s="66" t="n">
        <v>0</v>
      </c>
      <c r="H18" s="1"/>
      <c r="I18" s="59" t="s">
        <v>44</v>
      </c>
      <c r="J18" s="26"/>
      <c r="K18" s="26"/>
      <c r="L18" s="26"/>
      <c r="M18" s="67" t="n">
        <v>3.8</v>
      </c>
      <c r="N18" s="1"/>
      <c r="O18" s="1"/>
      <c r="Q18" s="40" t="s">
        <v>45</v>
      </c>
      <c r="R18" s="28" t="b">
        <f aca="false">FALSE()</f>
        <v>0</v>
      </c>
      <c r="S18" s="28"/>
      <c r="T18" s="42"/>
      <c r="U18" s="28"/>
      <c r="W18" s="40" t="s">
        <v>46</v>
      </c>
      <c r="X18" s="62"/>
      <c r="Y18" s="62"/>
      <c r="Z18" s="62"/>
      <c r="AA18" s="62" t="n">
        <f aca="false">(IF(AND(R11=2,R15=TRUE()),VLOOKUP(RetrieveTrans1,Aux!H5:J27,3),0))</f>
        <v>0</v>
      </c>
      <c r="AB18" s="62" t="n">
        <v>0</v>
      </c>
      <c r="AC18" s="63" t="n">
        <f aca="false">AA18</f>
        <v>0</v>
      </c>
    </row>
    <row r="19" customFormat="false" ht="16.5" hidden="false" customHeight="true" outlineLevel="0" collapsed="false">
      <c r="A19" s="1"/>
      <c r="B19" s="32" t="s">
        <v>47</v>
      </c>
      <c r="C19" s="65" t="n">
        <v>36573</v>
      </c>
      <c r="D19" s="1"/>
      <c r="E19" s="32" t="s">
        <v>48</v>
      </c>
      <c r="F19" s="32"/>
      <c r="G19" s="68" t="n">
        <v>0</v>
      </c>
      <c r="H19" s="1"/>
      <c r="I19" s="59" t="s">
        <v>49</v>
      </c>
      <c r="J19" s="26"/>
      <c r="K19" s="26"/>
      <c r="L19" s="26"/>
      <c r="M19" s="67" t="n">
        <v>0.26</v>
      </c>
      <c r="N19" s="1"/>
      <c r="O19" s="1"/>
      <c r="Q19" s="40" t="s">
        <v>50</v>
      </c>
      <c r="R19" s="28" t="b">
        <f aca="false">FALSE()</f>
        <v>0</v>
      </c>
      <c r="S19" s="28"/>
      <c r="T19" s="42"/>
      <c r="U19" s="28"/>
      <c r="W19" s="40" t="s">
        <v>51</v>
      </c>
      <c r="X19" s="62"/>
      <c r="Y19" s="62"/>
      <c r="Z19" s="62"/>
      <c r="AA19" s="62" t="n">
        <f aca="false">(IF(AND(R11=2,$X$9&lt;&gt;1,$R$16=TRUE()),VLOOKUP(RetrieveLDC,Aux!$U$7:$AF$306,VLOOKUP(RetrieveTension,Aux!$D$13:$F$17,2)),0))</f>
        <v>0</v>
      </c>
      <c r="AB19" s="62" t="n">
        <f aca="false">(IF(AND(R11=2,$X$9&lt;&gt;1,$R$16=TRUE()),VLOOKUP(RetrieveLDC,Aux!$U$7:$AF$306,VLOOKUP(RetrieveTension,Aux!$D$13:$F$17,3)),0))</f>
        <v>0</v>
      </c>
      <c r="AC19" s="63" t="n">
        <f aca="false">AA19</f>
        <v>0</v>
      </c>
    </row>
    <row r="20" customFormat="false" ht="16.5" hidden="false" customHeight="true" outlineLevel="0" collapsed="false">
      <c r="A20" s="1"/>
      <c r="B20" s="32" t="s">
        <v>52</v>
      </c>
      <c r="C20" s="69" t="n">
        <v>36602</v>
      </c>
      <c r="D20" s="1"/>
      <c r="E20" s="32" t="s">
        <v>53</v>
      </c>
      <c r="F20" s="32"/>
      <c r="G20" s="70" t="n">
        <v>0</v>
      </c>
      <c r="H20" s="1"/>
      <c r="I20" s="71" t="s">
        <v>54</v>
      </c>
      <c r="J20" s="72"/>
      <c r="K20" s="72"/>
      <c r="L20" s="72"/>
      <c r="M20" s="73" t="n">
        <v>0</v>
      </c>
      <c r="N20" s="1"/>
      <c r="O20" s="1"/>
      <c r="Q20" s="40" t="s">
        <v>55</v>
      </c>
      <c r="R20" s="28" t="b">
        <f aca="false">FALSE()</f>
        <v>0</v>
      </c>
      <c r="S20" s="28"/>
      <c r="T20" s="42"/>
      <c r="U20" s="28"/>
      <c r="W20" s="74" t="s">
        <v>56</v>
      </c>
      <c r="X20" s="75"/>
      <c r="Y20" s="75"/>
      <c r="Z20" s="75"/>
      <c r="AA20" s="76" t="n">
        <f aca="false">IF(AND(R11=2,R14=TRUE()),G19,0)</f>
        <v>0</v>
      </c>
      <c r="AB20" s="76" t="n">
        <f aca="false">AA20</f>
        <v>0</v>
      </c>
      <c r="AC20" s="77" t="n">
        <f aca="false">AB20</f>
        <v>0</v>
      </c>
    </row>
    <row r="21" customFormat="false" ht="10.5" hidden="false" customHeight="true" outlineLevel="0" collapsed="false">
      <c r="A21" s="1"/>
      <c r="B21" s="1"/>
      <c r="C21" s="26"/>
      <c r="D21" s="1"/>
      <c r="E21" s="1"/>
      <c r="F21" s="1"/>
      <c r="G21" s="1"/>
      <c r="H21" s="1"/>
      <c r="I21" s="32"/>
      <c r="J21" s="1"/>
      <c r="K21" s="1"/>
      <c r="L21" s="1"/>
      <c r="M21" s="1"/>
      <c r="N21" s="1"/>
      <c r="O21" s="1"/>
      <c r="Q21" s="40" t="s">
        <v>57</v>
      </c>
      <c r="R21" s="28" t="b">
        <f aca="false">FALSE()</f>
        <v>0</v>
      </c>
      <c r="S21" s="28"/>
      <c r="T21" s="42"/>
      <c r="U21" s="28"/>
    </row>
    <row r="22" customFormat="false" ht="16.5" hidden="false" customHeight="true" outlineLevel="0" collapsed="false">
      <c r="A22" s="1"/>
      <c r="B22" s="78" t="s">
        <v>58</v>
      </c>
      <c r="C22" s="79" t="n">
        <v>40</v>
      </c>
      <c r="D22" s="80"/>
      <c r="E22" s="81" t="s">
        <v>59</v>
      </c>
      <c r="F22" s="80"/>
      <c r="G22" s="82" t="n">
        <v>10</v>
      </c>
      <c r="H22" s="49"/>
      <c r="I22" s="78" t="s">
        <v>60</v>
      </c>
      <c r="J22" s="80"/>
      <c r="K22" s="80"/>
      <c r="L22" s="80"/>
      <c r="M22" s="83" t="n">
        <v>0.08</v>
      </c>
      <c r="N22" s="1"/>
      <c r="O22" s="1"/>
      <c r="Q22" s="40" t="s">
        <v>61</v>
      </c>
      <c r="R22" s="28" t="b">
        <f aca="false">FALSE()</f>
        <v>0</v>
      </c>
      <c r="S22" s="28"/>
      <c r="T22" s="42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customFormat="false" ht="16.5" hidden="false" customHeight="true" outlineLevel="0" collapsed="false">
      <c r="A23" s="1"/>
      <c r="B23" s="59" t="s">
        <v>62</v>
      </c>
      <c r="C23" s="84" t="n">
        <v>40</v>
      </c>
      <c r="D23" s="26"/>
      <c r="E23" s="85" t="s">
        <v>63</v>
      </c>
      <c r="F23" s="26"/>
      <c r="G23" s="86" t="n">
        <v>10</v>
      </c>
      <c r="H23" s="49"/>
      <c r="I23" s="59" t="s">
        <v>64</v>
      </c>
      <c r="J23" s="26"/>
      <c r="K23" s="26"/>
      <c r="L23" s="26"/>
      <c r="M23" s="60" t="n">
        <v>0.12</v>
      </c>
      <c r="N23" s="1"/>
      <c r="O23" s="1"/>
      <c r="Q23" s="40"/>
      <c r="R23" s="28"/>
      <c r="S23" s="28"/>
      <c r="T23" s="42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customFormat="false" ht="16.5" hidden="false" customHeight="true" outlineLevel="0" collapsed="false">
      <c r="A24" s="1"/>
      <c r="B24" s="71" t="s">
        <v>65</v>
      </c>
      <c r="C24" s="87" t="n">
        <v>40</v>
      </c>
      <c r="D24" s="72"/>
      <c r="E24" s="88" t="s">
        <v>66</v>
      </c>
      <c r="F24" s="72"/>
      <c r="G24" s="89" t="n">
        <v>0</v>
      </c>
      <c r="H24" s="49"/>
      <c r="I24" s="71" t="s">
        <v>67</v>
      </c>
      <c r="J24" s="72"/>
      <c r="K24" s="72"/>
      <c r="L24" s="72"/>
      <c r="M24" s="90" t="n">
        <v>0</v>
      </c>
      <c r="N24" s="1"/>
      <c r="O24" s="1"/>
      <c r="Q24" s="40" t="s">
        <v>68</v>
      </c>
      <c r="R24" s="28"/>
      <c r="S24" s="28"/>
      <c r="T24" s="91" t="n">
        <v>168</v>
      </c>
      <c r="U24" s="31"/>
      <c r="V24" s="28"/>
      <c r="W24" s="28"/>
      <c r="X24" s="28"/>
      <c r="Y24" s="92" t="s">
        <v>23</v>
      </c>
      <c r="Z24" s="92"/>
      <c r="AA24" s="92" t="s">
        <v>24</v>
      </c>
      <c r="AB24" s="92"/>
      <c r="AC24" s="92" t="s">
        <v>25</v>
      </c>
      <c r="AD24" s="92"/>
      <c r="AE24" s="28"/>
      <c r="AF24" s="28"/>
      <c r="AG24" s="28"/>
    </row>
    <row r="25" customFormat="false" ht="10.5" hidden="false" customHeight="true" outlineLevel="0" collapsed="false">
      <c r="A25" s="1"/>
      <c r="B25" s="1"/>
      <c r="C25" s="93"/>
      <c r="D25" s="1"/>
      <c r="E25" s="1"/>
      <c r="F25" s="1"/>
      <c r="G25" s="94"/>
      <c r="H25" s="1"/>
      <c r="I25" s="1"/>
      <c r="J25" s="1"/>
      <c r="K25" s="1"/>
      <c r="L25" s="1"/>
      <c r="M25" s="95"/>
      <c r="N25" s="1"/>
      <c r="O25" s="1"/>
      <c r="Q25" s="40"/>
      <c r="R25" s="28"/>
      <c r="S25" s="28"/>
      <c r="T25" s="42"/>
      <c r="U25" s="28"/>
      <c r="V25" s="28"/>
      <c r="W25" s="28"/>
      <c r="X25" s="28"/>
      <c r="Y25" s="31"/>
      <c r="Z25" s="31"/>
      <c r="AA25" s="31"/>
      <c r="AB25" s="31"/>
      <c r="AC25" s="31"/>
      <c r="AD25" s="31"/>
      <c r="AE25" s="28"/>
      <c r="AF25" s="28"/>
      <c r="AG25" s="28"/>
    </row>
    <row r="26" customFormat="false" ht="16.5" hidden="false" customHeight="true" outlineLevel="0" collapsed="false">
      <c r="A26" s="1"/>
      <c r="B26" s="14"/>
      <c r="C26" s="80"/>
      <c r="D26" s="80"/>
      <c r="E26" s="80"/>
      <c r="F26" s="80"/>
      <c r="G26" s="15"/>
      <c r="H26" s="26"/>
      <c r="I26" s="96" t="s">
        <v>69</v>
      </c>
      <c r="J26" s="97"/>
      <c r="K26" s="97"/>
      <c r="L26" s="97"/>
      <c r="M26" s="98" t="n">
        <f aca="false">IF(OR(PVolume=0,PPrice=0),0,IF(X8=1,X45,PPrice))</f>
        <v>40</v>
      </c>
      <c r="N26" s="1"/>
      <c r="O26" s="1"/>
      <c r="Q26" s="40" t="s">
        <v>70</v>
      </c>
      <c r="R26" s="28"/>
      <c r="S26" s="28"/>
      <c r="T26" s="91" t="n">
        <v>730</v>
      </c>
      <c r="U26" s="31"/>
      <c r="V26" s="28"/>
      <c r="Y26" s="31" t="s">
        <v>71</v>
      </c>
      <c r="Z26" s="31" t="s">
        <v>25</v>
      </c>
      <c r="AA26" s="31" t="s">
        <v>71</v>
      </c>
      <c r="AB26" s="31" t="s">
        <v>25</v>
      </c>
      <c r="AC26" s="31" t="s">
        <v>71</v>
      </c>
      <c r="AD26" s="31" t="s">
        <v>25</v>
      </c>
      <c r="AE26" s="28"/>
      <c r="AF26" s="28"/>
      <c r="AG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</row>
    <row r="27" customFormat="false" ht="16.5" hidden="false" customHeight="true" outlineLevel="0" collapsed="false">
      <c r="A27" s="26"/>
      <c r="B27" s="99"/>
      <c r="C27" s="26"/>
      <c r="D27" s="26"/>
      <c r="E27" s="26"/>
      <c r="F27" s="26"/>
      <c r="G27" s="100"/>
      <c r="H27" s="26"/>
      <c r="I27" s="101" t="s">
        <v>72</v>
      </c>
      <c r="J27" s="102"/>
      <c r="K27" s="102"/>
      <c r="L27" s="102"/>
      <c r="M27" s="103" t="n">
        <f aca="false">IF(OR(OffVolume=0,OffPrice=0),0,IF(X8=1,X46,OffPrice))</f>
        <v>40</v>
      </c>
      <c r="N27" s="26"/>
      <c r="O27" s="26"/>
      <c r="P27" s="41"/>
      <c r="Q27" s="40"/>
      <c r="R27" s="28"/>
      <c r="S27" s="28"/>
      <c r="T27" s="42"/>
      <c r="U27" s="28"/>
      <c r="V27" s="28"/>
      <c r="W27" s="28" t="s">
        <v>73</v>
      </c>
      <c r="X27" s="28"/>
      <c r="Y27" s="104" t="n">
        <f aca="false">PVolume*RetrieveUpLeft</f>
        <v>10</v>
      </c>
      <c r="Z27" s="104" t="n">
        <f aca="false">PVolume-Y27</f>
        <v>0</v>
      </c>
      <c r="AA27" s="104" t="n">
        <f aca="false">OffVolume*RetrieveUpLeft</f>
        <v>10</v>
      </c>
      <c r="AB27" s="104" t="n">
        <f aca="false">OffVolume-AA27</f>
        <v>0</v>
      </c>
      <c r="AC27" s="104" t="n">
        <f aca="false">IntVolume*RetrieveUpLeft*IntGen</f>
        <v>0</v>
      </c>
      <c r="AD27" s="104" t="n">
        <f aca="false">IntVolume*(1-RetrieveUpLeft)*IntGen</f>
        <v>0</v>
      </c>
      <c r="AE27" s="28"/>
    </row>
    <row r="28" customFormat="false" ht="16.5" hidden="false" customHeight="true" outlineLevel="0" collapsed="false">
      <c r="A28" s="26"/>
      <c r="B28" s="20"/>
      <c r="C28" s="72"/>
      <c r="D28" s="72"/>
      <c r="E28" s="72"/>
      <c r="F28" s="72"/>
      <c r="G28" s="21"/>
      <c r="H28" s="26"/>
      <c r="I28" s="105" t="s">
        <v>74</v>
      </c>
      <c r="J28" s="106"/>
      <c r="K28" s="106"/>
      <c r="L28" s="106"/>
      <c r="M28" s="107" t="n">
        <f aca="false">IF(OR(IntVolume=0,IntPrice=0),0,IF(X8=1,X47,IntPrice))</f>
        <v>0</v>
      </c>
      <c r="N28" s="26"/>
      <c r="O28" s="26"/>
      <c r="P28" s="41"/>
      <c r="Q28" s="40" t="s">
        <v>75</v>
      </c>
      <c r="R28" s="28"/>
      <c r="S28" s="28"/>
      <c r="T28" s="108" t="n">
        <f aca="false">(5*3)/T24</f>
        <v>0.0892857142857143</v>
      </c>
      <c r="U28" s="25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customFormat="false" ht="12" hidden="false" customHeight="tru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Q29" s="74" t="s">
        <v>76</v>
      </c>
      <c r="R29" s="109"/>
      <c r="S29" s="109"/>
      <c r="T29" s="110" t="n">
        <f aca="false">1-T28</f>
        <v>0.910714285714286</v>
      </c>
      <c r="U29" s="111"/>
      <c r="V29" s="28"/>
      <c r="W29" s="28"/>
      <c r="X29" s="28"/>
      <c r="Y29" s="31" t="s">
        <v>23</v>
      </c>
      <c r="Z29" s="31" t="s">
        <v>24</v>
      </c>
      <c r="AA29" s="31" t="s">
        <v>77</v>
      </c>
      <c r="AB29" s="31" t="s">
        <v>78</v>
      </c>
      <c r="AC29" s="31" t="s">
        <v>79</v>
      </c>
      <c r="AD29" s="31" t="s">
        <v>80</v>
      </c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</row>
    <row r="30" customFormat="false" ht="16.5" hidden="false" customHeight="true" outlineLevel="0" collapsed="false">
      <c r="A30" s="1"/>
      <c r="B30" s="112" t="s">
        <v>81</v>
      </c>
      <c r="C30" s="113" t="n">
        <f aca="false">IF(AND(X8=2,OR(PVolume&lt;&gt;0,PPrice&lt;&gt;0)),X50,0)</f>
        <v>0</v>
      </c>
      <c r="D30" s="114"/>
      <c r="E30" s="115" t="s">
        <v>82</v>
      </c>
      <c r="F30" s="114"/>
      <c r="G30" s="116" t="n">
        <f aca="false">IF(AND(X8=2,OR(OffPrice&lt;&gt;0,OffVolume&lt;&gt;0)),X51,0)</f>
        <v>0</v>
      </c>
      <c r="H30" s="114"/>
      <c r="I30" s="115" t="s">
        <v>83</v>
      </c>
      <c r="J30" s="114"/>
      <c r="K30" s="114"/>
      <c r="L30" s="114"/>
      <c r="M30" s="117" t="n">
        <f aca="false">IF(AND(X8=2,OR(IntPrice&lt;&gt;0,IntVolume&lt;&gt;0)),X52,0)</f>
        <v>0</v>
      </c>
      <c r="N30" s="1"/>
      <c r="O30" s="1"/>
      <c r="V30" s="28"/>
      <c r="W30" s="28" t="s">
        <v>84</v>
      </c>
      <c r="X30" s="28"/>
      <c r="Y30" s="104" t="n">
        <f aca="false">IF(PVolume&lt;&gt;0,PVolume*730*AC6*RetrieveUpLeft,0)</f>
        <v>651.785714285714</v>
      </c>
      <c r="Z30" s="104" t="n">
        <f aca="false">IF(OffVolume&lt;&gt;0,OffVolume*730*AC8*RetrieveUpLeft,0)</f>
        <v>6648.21428571429</v>
      </c>
      <c r="AA30" s="104" t="n">
        <f aca="false">IF(IntVolume&lt;&gt;0,IntVolume*730*IntGen,0)</f>
        <v>0</v>
      </c>
      <c r="AB30" s="104" t="n">
        <f aca="false">IF(PVolume&lt;&gt;0,PVolume*730*AC6*(1-RetrieveUpLeft),0)+IF(OffVolume&lt;&gt;0,OffVolume*730*AC8*(1-RetrieveUpLeft),0)</f>
        <v>0</v>
      </c>
      <c r="AC30" s="104" t="n">
        <f aca="false">Y30+Z30</f>
        <v>7300</v>
      </c>
      <c r="AD30" s="104" t="n">
        <f aca="false">AA30+AB30</f>
        <v>0</v>
      </c>
      <c r="AE30" s="28"/>
      <c r="AF30" s="28"/>
      <c r="AG30" s="28"/>
    </row>
    <row r="31" customFormat="false" ht="12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customFormat="false" ht="12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V32" s="28"/>
      <c r="W32" s="28" t="s">
        <v>85</v>
      </c>
      <c r="X32" s="28"/>
      <c r="Y32" s="104" t="n">
        <f aca="false">Y30*(1-UpMiddle)</f>
        <v>651.785714285714</v>
      </c>
      <c r="Z32" s="104" t="n">
        <f aca="false">Z30*(1-UpMiddle)</f>
        <v>6648.21428571429</v>
      </c>
      <c r="AA32" s="104" t="n">
        <f aca="false">AA30*(1-UpMiddle)</f>
        <v>0</v>
      </c>
      <c r="AB32" s="104" t="n">
        <f aca="false">AB30*(1-UpMiddle)</f>
        <v>0</v>
      </c>
      <c r="AC32" s="104" t="n">
        <f aca="false">AC30*(1-UpMiddle)</f>
        <v>7300</v>
      </c>
      <c r="AD32" s="104" t="n">
        <f aca="false">AD30*(1-UpMiddle)</f>
        <v>0</v>
      </c>
      <c r="AE32" s="28"/>
      <c r="AF32" s="28"/>
      <c r="AG32" s="28"/>
    </row>
    <row r="33" customFormat="false" ht="12.7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customFormat="false" ht="12.7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V34" s="28"/>
      <c r="W34" s="28"/>
      <c r="X34" s="28"/>
      <c r="Y34" s="104"/>
      <c r="Z34" s="104"/>
      <c r="AA34" s="104"/>
      <c r="AB34" s="104"/>
      <c r="AC34" s="104"/>
      <c r="AD34" s="104"/>
      <c r="AE34" s="28"/>
      <c r="AF34" s="28"/>
      <c r="AG34" s="28"/>
    </row>
    <row r="35" customFormat="false" ht="12.7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V35" s="28"/>
      <c r="W35" s="28"/>
      <c r="X35" s="28" t="s">
        <v>86</v>
      </c>
      <c r="Y35" s="28"/>
      <c r="Z35" s="28"/>
      <c r="AA35" s="28"/>
      <c r="AB35" s="28"/>
      <c r="AC35" s="28"/>
      <c r="AD35" s="28"/>
      <c r="AE35" s="28"/>
      <c r="AF35" s="28"/>
      <c r="AG35" s="28"/>
    </row>
    <row r="36" customFormat="false" ht="12.75" hidden="false" customHeight="false" outlineLevel="0" collapsed="false">
      <c r="Q36" s="41"/>
      <c r="R36" s="28"/>
      <c r="S36" s="28"/>
      <c r="T36" s="28"/>
      <c r="U36" s="28"/>
      <c r="V36" s="28"/>
      <c r="W36" s="28" t="s">
        <v>21</v>
      </c>
      <c r="X36" s="104" t="n">
        <f aca="false">IF(X8=1,IF(PVolume&gt;OffVolume,X15*(PVolume+IntVolume)*1000,X15*(OffVolume+IntVolume)*1000),IF(PVolume&gt;OffVolume,AA20*(PVolume+IntVolume)*1000,AA20*(OffVolume+IntVolume)*1000))</f>
        <v>0</v>
      </c>
      <c r="Y36" s="28"/>
      <c r="Z36" s="28"/>
      <c r="AA36" s="104"/>
      <c r="AB36" s="28"/>
      <c r="AC36" s="28"/>
      <c r="AD36" s="28"/>
      <c r="AE36" s="28"/>
      <c r="AF36" s="28"/>
      <c r="AG36" s="28"/>
    </row>
    <row r="37" customFormat="false" ht="12.75" hidden="false" customHeight="false" outlineLevel="0" collapsed="false">
      <c r="Q37" s="41"/>
      <c r="R37" s="28"/>
      <c r="S37" s="28"/>
      <c r="T37" s="28"/>
      <c r="U37" s="28"/>
      <c r="V37" s="28"/>
      <c r="W37" s="28" t="s">
        <v>35</v>
      </c>
      <c r="X37" s="104" t="n">
        <f aca="false">IF(X8=1,IF(PVolume&gt;OffVolume,X16*(PVolume+IntVolume)*1000,X16*(OffVolume+IntVolume)*1000),(AA19*(PVolume+IntVolume)+AB19*(OffVolume+IntVolume))*1000)</f>
        <v>0</v>
      </c>
      <c r="Y37" s="28"/>
      <c r="Z37" s="28"/>
      <c r="AA37" s="104"/>
      <c r="AB37" s="28"/>
      <c r="AC37" s="28"/>
      <c r="AD37" s="28"/>
      <c r="AE37" s="28"/>
      <c r="AF37" s="28"/>
      <c r="AG37" s="28"/>
    </row>
    <row r="38" customFormat="false" ht="12.75" hidden="false" customHeight="false" outlineLevel="0" collapsed="false">
      <c r="V38" s="28"/>
      <c r="W38" s="28" t="s">
        <v>30</v>
      </c>
      <c r="X38" s="104" t="n">
        <f aca="false">IF(X8=1,X17*(PVolume+IntVolume)*1000,AA18*(PVolume+IntVolume)*1000)</f>
        <v>0</v>
      </c>
      <c r="Y38" s="28"/>
      <c r="Z38" s="28"/>
      <c r="AA38" s="104"/>
      <c r="AB38" s="28"/>
      <c r="AC38" s="28"/>
      <c r="AD38" s="28"/>
      <c r="AE38" s="28"/>
      <c r="AF38" s="28"/>
      <c r="AG38" s="28"/>
    </row>
    <row r="39" customFormat="false" ht="12.75" hidden="false" customHeight="false" outlineLevel="0" collapsed="false">
      <c r="V39" s="28"/>
      <c r="W39" s="28" t="s">
        <v>87</v>
      </c>
      <c r="X39" s="104" t="n">
        <f aca="false">AB11*(AC30+AD30)*UpMiddle</f>
        <v>0</v>
      </c>
      <c r="Y39" s="28"/>
      <c r="Z39" s="28"/>
      <c r="AA39" s="104"/>
      <c r="AB39" s="28"/>
      <c r="AC39" s="28"/>
      <c r="AD39" s="28"/>
      <c r="AE39" s="28"/>
      <c r="AF39" s="28"/>
      <c r="AG39" s="28"/>
    </row>
    <row r="40" customFormat="false" ht="12.75" hidden="false" customHeight="false" outlineLevel="0" collapsed="false">
      <c r="V40" s="28"/>
      <c r="W40" s="28"/>
      <c r="X40" s="104" t="n">
        <f aca="false">SUM(X36:X39)</f>
        <v>0</v>
      </c>
      <c r="Y40" s="28"/>
      <c r="Z40" s="28"/>
      <c r="AA40" s="104"/>
      <c r="AB40" s="28"/>
      <c r="AC40" s="28"/>
      <c r="AD40" s="28"/>
      <c r="AE40" s="28"/>
      <c r="AF40" s="28"/>
      <c r="AG40" s="28"/>
    </row>
    <row r="41" customFormat="false" ht="12.75" hidden="false" customHeight="false" outlineLevel="0" collapsed="false">
      <c r="V41" s="28"/>
      <c r="W41" s="28"/>
      <c r="X41" s="104"/>
      <c r="Y41" s="28"/>
      <c r="Z41" s="28"/>
      <c r="AA41" s="28"/>
      <c r="AB41" s="28"/>
      <c r="AC41" s="28"/>
      <c r="AD41" s="28"/>
      <c r="AE41" s="28"/>
      <c r="AF41" s="28"/>
      <c r="AG41" s="28"/>
    </row>
    <row r="42" customFormat="false" ht="12.75" hidden="false" customHeight="false" outlineLevel="0" collapsed="false">
      <c r="V42" s="28"/>
      <c r="W42" s="28" t="s">
        <v>88</v>
      </c>
      <c r="X42" s="28" t="n">
        <f aca="false">IF(AND(PVolume=0,OffVolume=0),X40/AD32,X40/AC32)</f>
        <v>0</v>
      </c>
      <c r="Y42" s="28"/>
      <c r="Z42" s="28"/>
      <c r="AA42" s="28"/>
      <c r="AB42" s="28"/>
      <c r="AC42" s="28"/>
      <c r="AD42" s="28"/>
      <c r="AE42" s="28"/>
      <c r="AF42" s="28"/>
      <c r="AG42" s="28"/>
    </row>
    <row r="43" customFormat="false" ht="12.75" hidden="false" customHeight="false" outlineLevel="0" collapsed="false">
      <c r="V43" s="28"/>
      <c r="Y43" s="118"/>
      <c r="Z43" s="28"/>
      <c r="AA43" s="28"/>
      <c r="AB43" s="28"/>
      <c r="AC43" s="28"/>
      <c r="AD43" s="28"/>
      <c r="AE43" s="28"/>
      <c r="AF43" s="28"/>
      <c r="AG43" s="28"/>
    </row>
    <row r="44" customFormat="false" ht="12.75" hidden="false" customHeight="false" outlineLevel="0" collapsed="false">
      <c r="V44" s="28"/>
      <c r="W44" s="92" t="s">
        <v>89</v>
      </c>
      <c r="X44" s="92"/>
      <c r="Y44" s="28"/>
      <c r="Z44" s="28"/>
      <c r="AA44" s="28"/>
      <c r="AB44" s="28"/>
      <c r="AC44" s="28"/>
      <c r="AD44" s="28"/>
      <c r="AE44" s="28"/>
    </row>
    <row r="45" customFormat="false" ht="12.75" hidden="false" customHeight="false" outlineLevel="0" collapsed="false">
      <c r="V45" s="28"/>
      <c r="W45" s="52" t="s">
        <v>90</v>
      </c>
      <c r="X45" s="119" t="n">
        <f aca="false">(PPrice+X42+IF(R22=TRUE(),M20,0))*(1+IF(R19=TRUE(),M17,0))</f>
        <v>40</v>
      </c>
      <c r="Y45" s="28"/>
      <c r="Z45" s="28"/>
    </row>
    <row r="46" customFormat="false" ht="12.75" hidden="false" customHeight="false" outlineLevel="0" collapsed="false">
      <c r="W46" s="52" t="s">
        <v>91</v>
      </c>
      <c r="X46" s="119" t="n">
        <f aca="false">(OffPrice+X42+IF(R22=TRUE(),M20,0))*(1+IF(R19=TRUE(),M17,0))</f>
        <v>40</v>
      </c>
    </row>
    <row r="47" customFormat="false" ht="12.75" hidden="false" customHeight="false" outlineLevel="0" collapsed="false">
      <c r="W47" s="52" t="s">
        <v>92</v>
      </c>
      <c r="X47" s="119" t="n">
        <f aca="false">IF(AND(PVolume&lt;&gt;0,OffVolume&lt;&gt;0),(IntPrice*(1+IF(R19=TRUE(),M17,0)))/(1-UpMiddle),((IntPrice+X42+IF(R22=TRUE(),M20,0))*(1+IF(R19=TRUE(),M17,0))))</f>
        <v>40</v>
      </c>
    </row>
    <row r="49" customFormat="false" ht="12.75" hidden="false" customHeight="false" outlineLevel="0" collapsed="false">
      <c r="W49" s="92" t="s">
        <v>93</v>
      </c>
      <c r="X49" s="92"/>
    </row>
    <row r="50" customFormat="false" ht="12.75" hidden="false" customHeight="false" outlineLevel="0" collapsed="false">
      <c r="W50" s="52" t="s">
        <v>94</v>
      </c>
      <c r="X50" s="0" t="n">
        <f aca="false">(PPrice+$X$42+(IF($R$20=TRUE(),$M$18,0))+(IF($R$21=TRUE(),$M$19,0)))*(1+(IF($R$17=TRUE(),RetrieveUpRight,0)/(1-RetrieveUpRight-$M$16)))</f>
        <v>40</v>
      </c>
    </row>
    <row r="51" customFormat="false" ht="12.75" hidden="false" customHeight="false" outlineLevel="0" collapsed="false">
      <c r="W51" s="52" t="s">
        <v>95</v>
      </c>
      <c r="X51" s="0" t="n">
        <f aca="false">(OffPrice+$X$42+(IF($R$20=TRUE(),$M$18,0))+(IF($R$21=TRUE(),$M$19,0)))*(1+(IF($R$17=TRUE(),RetrieveUpRight,0)/(1-RetrieveUpRight-$M$16)))</f>
        <v>40</v>
      </c>
    </row>
    <row r="52" customFormat="false" ht="12.75" hidden="false" customHeight="false" outlineLevel="0" collapsed="false">
      <c r="W52" s="52" t="s">
        <v>96</v>
      </c>
      <c r="X52" s="119" t="n">
        <f aca="false">(IF(AND(PVolume&lt;&gt;0,OffVolume&lt;&gt;0),((IntPrice+IF(R20=TRUE(),M18,0)+IF(R21=TRUE(),M19,0))/(1-UpMiddle))*(1+IF(R17=TRUE(),RetrieveUpRight,0)),((IntPrice+X42+IF(R20=TRUE(),M18,0)+IF(R21=TRUE(),M19,0))/(1-UpMiddle))))*(1+(IF(R17=TRUE(),RetrieveUpRight,0)/(1-RetrieveUpRight-M16)))</f>
        <v>40</v>
      </c>
    </row>
  </sheetData>
  <mergeCells count="8">
    <mergeCell ref="Q8:T8"/>
    <mergeCell ref="X13:Z13"/>
    <mergeCell ref="AA13:AC13"/>
    <mergeCell ref="Y24:Z24"/>
    <mergeCell ref="AA24:AB24"/>
    <mergeCell ref="AC24:AD24"/>
    <mergeCell ref="W44:X44"/>
    <mergeCell ref="W49:X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   Connection Costs">
              <controlPr defaultSize="0" locked="1" autoFill="0" autoLine="0" autoPict="0" print="true" altText="Check Box 96">
                <anchor moveWithCells="true" sizeWithCells="false">
                  <from>
                    <xdr:col>1</xdr:col>
                    <xdr:colOff>130320</xdr:colOff>
                    <xdr:row>25</xdr:row>
                    <xdr:rowOff>18720</xdr:rowOff>
                  </from>
                  <to>
                    <xdr:col>2</xdr:col>
                    <xdr:colOff>-158400</xdr:colOff>
                    <xdr:row>26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   Transmission Costs">
              <controlPr defaultSize="0" locked="1" autoFill="0" autoLine="0" autoPict="0" print="true" altText="Check Box 97">
                <anchor moveWithCells="true" sizeWithCells="false">
                  <from>
                    <xdr:col>1</xdr:col>
                    <xdr:colOff>130320</xdr:colOff>
                    <xdr:row>26</xdr:row>
                    <xdr:rowOff>0</xdr:rowOff>
                  </from>
                  <to>
                    <xdr:col>2</xdr:col>
                    <xdr:colOff>-68400</xdr:colOff>
                    <xdr:row>27</xdr:row>
                    <xdr:rowOff>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6" name="   Distribution Costs">
              <controlPr defaultSize="0" locked="1" autoFill="0" autoLine="0" autoPict="0" print="true" altText="Check Box 98">
                <anchor moveWithCells="true" sizeWithCells="false">
                  <from>
                    <xdr:col>1</xdr:col>
                    <xdr:colOff>130320</xdr:colOff>
                    <xdr:row>26</xdr:row>
                    <xdr:rowOff>199440</xdr:rowOff>
                  </from>
                  <to>
                    <xdr:col>2</xdr:col>
                    <xdr:colOff>-68400</xdr:colOff>
                    <xdr:row>27</xdr:row>
                    <xdr:rowOff>209520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7" name="   Pis / Cofins">
              <controlPr defaultSize="0" locked="1" autoFill="0" autoLine="0" autoPict="0" print="true" altText="Check Box 99">
                <anchor moveWithCells="true" sizeWithCells="false">
                  <from>
                    <xdr:col>2</xdr:col>
                    <xdr:colOff>715320</xdr:colOff>
                    <xdr:row>25</xdr:row>
                    <xdr:rowOff>28440</xdr:rowOff>
                  </from>
                  <to>
                    <xdr:col>4</xdr:col>
                    <xdr:colOff>464400</xdr:colOff>
                    <xdr:row>26</xdr:row>
                    <xdr:rowOff>38160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8" name="   ICMS">
              <controlPr defaultSize="0" locked="1" autoFill="0" autoLine="0" autoPict="0" print="true" altText="Check Box 100">
                <anchor moveWithCells="true" sizeWithCells="false">
                  <from>
                    <xdr:col>2</xdr:col>
                    <xdr:colOff>715320</xdr:colOff>
                    <xdr:row>26</xdr:row>
                    <xdr:rowOff>9720</xdr:rowOff>
                  </from>
                  <to>
                    <xdr:col>4</xdr:col>
                    <xdr:colOff>453960</xdr:colOff>
                    <xdr:row>27</xdr:row>
                    <xdr:rowOff>18720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9" name="   CPMF">
              <controlPr defaultSize="0" locked="1" autoFill="0" autoLine="0" autoPict="0" print="true" altText="Check Box 101">
                <anchor moveWithCells="true" sizeWithCells="false">
                  <from>
                    <xdr:col>2</xdr:col>
                    <xdr:colOff>715320</xdr:colOff>
                    <xdr:row>26</xdr:row>
                    <xdr:rowOff>199440</xdr:rowOff>
                  </from>
                  <to>
                    <xdr:col>4</xdr:col>
                    <xdr:colOff>545400</xdr:colOff>
                    <xdr:row>27</xdr:row>
                    <xdr:rowOff>209520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10" name="   CCC">
              <controlPr defaultSize="0" locked="1" autoFill="0" autoLine="0" autoPict="0" print="true" altText="Check Box 110">
                <anchor moveWithCells="true" sizeWithCells="false">
                  <from>
                    <xdr:col>4</xdr:col>
                    <xdr:colOff>714960</xdr:colOff>
                    <xdr:row>25</xdr:row>
                    <xdr:rowOff>28440</xdr:rowOff>
                  </from>
                  <to>
                    <xdr:col>5</xdr:col>
                    <xdr:colOff>503640</xdr:colOff>
                    <xdr:row>26</xdr:row>
                    <xdr:rowOff>38160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1" name="   ANEEL Fiscalization">
              <controlPr defaultSize="0" locked="1" autoFill="0" autoLine="0" autoPict="0" print="true" altText="Check Box 111">
                <anchor moveWithCells="true" sizeWithCells="false">
                  <from>
                    <xdr:col>4</xdr:col>
                    <xdr:colOff>714960</xdr:colOff>
                    <xdr:row>26</xdr:row>
                    <xdr:rowOff>9720</xdr:rowOff>
                  </from>
                  <to>
                    <xdr:col>6</xdr:col>
                    <xdr:colOff>10800</xdr:colOff>
                    <xdr:row>27</xdr:row>
                    <xdr:rowOff>18720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2" name="   RGR">
              <controlPr defaultSize="0" locked="1" autoFill="0" autoLine="0" autoPict="0" print="true" altText="Check Box 112">
                <anchor moveWithCells="true" sizeWithCells="false">
                  <from>
                    <xdr:col>4</xdr:col>
                    <xdr:colOff>714960</xdr:colOff>
                    <xdr:row>26</xdr:row>
                    <xdr:rowOff>199440</xdr:rowOff>
                  </from>
                  <to>
                    <xdr:col>5</xdr:col>
                    <xdr:colOff>583920</xdr:colOff>
                    <xdr:row>27</xdr:row>
                    <xdr:rowOff>209520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3" name="Button 113">
              <controlPr defaultSize="0" print="false" autoFill="0" autoPict="0" macro="Module6.NewClient">
                <anchor moveWithCells="true" sizeWithCells="false">
                  <from>
                    <xdr:col>6</xdr:col>
                    <xdr:colOff>9720</xdr:colOff>
                    <xdr:row>4</xdr:row>
                    <xdr:rowOff>9000</xdr:rowOff>
                  </from>
                  <to>
                    <xdr:col>7</xdr:col>
                    <xdr:colOff>-9360</xdr:colOff>
                    <xdr:row>5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4" name="  Active">
              <controlPr defaultSize="0" locked="1" autoFill="0" autoLine="0" autoPict="0" print="true" altText="Check Box 145">
                <anchor moveWithCells="true" sizeWithCells="false">
                  <from>
                    <xdr:col>8</xdr:col>
                    <xdr:colOff>518400</xdr:colOff>
                    <xdr:row>12</xdr:row>
                    <xdr:rowOff>57240</xdr:rowOff>
                  </from>
                  <to>
                    <xdr:col>9</xdr:col>
                    <xdr:colOff>916920</xdr:colOff>
                    <xdr:row>13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5" name="Button 148">
              <controlPr defaultSize="0" print="false" autoFill="0" autoPict="0" macro="Module6.NewPowerPlant">
                <anchor moveWithCells="true" sizeWithCells="false">
                  <from>
                    <xdr:col>8</xdr:col>
                    <xdr:colOff>10080</xdr:colOff>
                    <xdr:row>4</xdr:row>
                    <xdr:rowOff>9000</xdr:rowOff>
                  </from>
                  <to>
                    <xdr:col>9</xdr:col>
                    <xdr:colOff>956880</xdr:colOff>
                    <xdr:row>5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6" name="Button 149">
              <controlPr defaultSize="0" print="false" autoFill="0" autoPict="0" macro="Module6.NewLDC">
                <anchor moveWithCells="true" sizeWithCells="false">
                  <from>
                    <xdr:col>11</xdr:col>
                    <xdr:colOff>10080</xdr:colOff>
                    <xdr:row>4</xdr:row>
                    <xdr:rowOff>9000</xdr:rowOff>
                  </from>
                  <to>
                    <xdr:col>12</xdr:col>
                    <xdr:colOff>618840</xdr:colOff>
                    <xdr:row>5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7" name="Button 151">
              <controlPr defaultSize="0" print="false" autoFill="0" autoPict="0" macro="Module6.Save">
                <anchor moveWithCells="true" sizeWithCells="false">
                  <from>
                    <xdr:col>6</xdr:col>
                    <xdr:colOff>9720</xdr:colOff>
                    <xdr:row>7</xdr:row>
                    <xdr:rowOff>9360</xdr:rowOff>
                  </from>
                  <to>
                    <xdr:col>7</xdr:col>
                    <xdr:colOff>-9360</xdr:colOff>
                    <xdr:row>8</xdr:row>
                    <xdr:rowOff>171360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8" name="Button 152">
              <controlPr defaultSize="0" print="false" autoFill="0" autoPict="0" macro="Module6.MainPageInputs">
                <anchor moveWithCells="true" sizeWithCells="false">
                  <from>
                    <xdr:col>4</xdr:col>
                    <xdr:colOff>20160</xdr:colOff>
                    <xdr:row>4</xdr:row>
                    <xdr:rowOff>9000</xdr:rowOff>
                  </from>
                  <to>
                    <xdr:col>5</xdr:col>
                    <xdr:colOff>-8280</xdr:colOff>
                    <xdr:row>5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9" name="Button 154">
              <controlPr defaultSize="0" print="false" autoFill="0" autoPict="0" macro="Module18.SaveExistingDeal">
                <anchor moveWithCells="true" sizeWithCells="false">
                  <from>
                    <xdr:col>8</xdr:col>
                    <xdr:colOff>10080</xdr:colOff>
                    <xdr:row>7</xdr:row>
                    <xdr:rowOff>9360</xdr:rowOff>
                  </from>
                  <to>
                    <xdr:col>9</xdr:col>
                    <xdr:colOff>956880</xdr:colOff>
                    <xdr:row>8</xdr:row>
                    <xdr:rowOff>171360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20" name="Button 155">
              <controlPr defaultSize="0" print="false" autoFill="0" autoPict="0" macro="Module6.GoalSeek">
                <anchor moveWithCells="true" sizeWithCells="false">
                  <from>
                    <xdr:col>11</xdr:col>
                    <xdr:colOff>10080</xdr:colOff>
                    <xdr:row>7</xdr:row>
                    <xdr:rowOff>9360</xdr:rowOff>
                  </from>
                  <to>
                    <xdr:col>12</xdr:col>
                    <xdr:colOff>628920</xdr:colOff>
                    <xdr:row>8</xdr:row>
                    <xdr:rowOff>171360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6"/>
  <sheetViews>
    <sheetView showFormulas="false" showGridLines="true" showRowColHeaders="true" showZeros="true" rightToLeft="false" tabSelected="false" showOutlineSymbols="true" defaultGridColor="true" view="normal" topLeftCell="IJ1" colorId="64" zoomScale="100" zoomScaleNormal="100" zoomScalePageLayoutView="100" workbookViewId="0">
      <selection pane="topLeft" activeCell="IV2" activeCellId="0" sqref="IV2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120" width="3.42"/>
    <col collapsed="false" customWidth="true" hidden="false" outlineLevel="0" max="2" min="2" style="121" width="28.28"/>
    <col collapsed="false" customWidth="true" hidden="false" outlineLevel="0" max="3" min="3" style="121" width="1.56"/>
    <col collapsed="false" customWidth="false" hidden="false" outlineLevel="0" max="257" min="4" style="121" width="10.71"/>
  </cols>
  <sheetData>
    <row r="1" customFormat="false" ht="12.75" hidden="false" customHeight="false" outlineLevel="0" collapsed="false">
      <c r="A1" s="122"/>
      <c r="B1" s="123" t="n">
        <v>9</v>
      </c>
      <c r="C1" s="16"/>
      <c r="D1" s="122" t="s">
        <v>97</v>
      </c>
      <c r="E1" s="122" t="s">
        <v>98</v>
      </c>
      <c r="F1" s="122" t="s">
        <v>99</v>
      </c>
      <c r="G1" s="122" t="s">
        <v>100</v>
      </c>
      <c r="H1" s="124" t="s">
        <v>101</v>
      </c>
      <c r="I1" s="122" t="s">
        <v>102</v>
      </c>
      <c r="J1" s="122" t="s">
        <v>103</v>
      </c>
      <c r="K1" s="122" t="s">
        <v>104</v>
      </c>
      <c r="L1" s="122" t="s">
        <v>105</v>
      </c>
      <c r="M1" s="122" t="s">
        <v>106</v>
      </c>
      <c r="N1" s="124" t="s">
        <v>107</v>
      </c>
      <c r="O1" s="122" t="s">
        <v>108</v>
      </c>
      <c r="P1" s="122" t="s">
        <v>97</v>
      </c>
      <c r="Q1" s="122" t="s">
        <v>98</v>
      </c>
      <c r="R1" s="122" t="s">
        <v>99</v>
      </c>
      <c r="S1" s="122" t="s">
        <v>100</v>
      </c>
      <c r="T1" s="124" t="s">
        <v>101</v>
      </c>
      <c r="U1" s="122" t="s">
        <v>102</v>
      </c>
      <c r="V1" s="122" t="s">
        <v>103</v>
      </c>
      <c r="W1" s="122" t="s">
        <v>104</v>
      </c>
      <c r="X1" s="122" t="s">
        <v>105</v>
      </c>
      <c r="Y1" s="122" t="s">
        <v>106</v>
      </c>
      <c r="Z1" s="124" t="s">
        <v>107</v>
      </c>
      <c r="AA1" s="122" t="s">
        <v>108</v>
      </c>
      <c r="AB1" s="122" t="s">
        <v>97</v>
      </c>
      <c r="AC1" s="122" t="s">
        <v>98</v>
      </c>
      <c r="AD1" s="122" t="s">
        <v>99</v>
      </c>
      <c r="AE1" s="122" t="s">
        <v>100</v>
      </c>
      <c r="AF1" s="124" t="s">
        <v>101</v>
      </c>
      <c r="AG1" s="122" t="s">
        <v>102</v>
      </c>
      <c r="AH1" s="122" t="s">
        <v>103</v>
      </c>
      <c r="AI1" s="122" t="s">
        <v>104</v>
      </c>
      <c r="AJ1" s="122" t="s">
        <v>105</v>
      </c>
      <c r="AK1" s="122" t="s">
        <v>106</v>
      </c>
      <c r="AL1" s="124" t="s">
        <v>107</v>
      </c>
      <c r="AM1" s="122" t="s">
        <v>108</v>
      </c>
      <c r="AN1" s="122" t="s">
        <v>97</v>
      </c>
      <c r="AO1" s="122" t="s">
        <v>98</v>
      </c>
      <c r="AP1" s="122" t="s">
        <v>99</v>
      </c>
      <c r="AQ1" s="122" t="s">
        <v>100</v>
      </c>
      <c r="AR1" s="124" t="s">
        <v>101</v>
      </c>
      <c r="AS1" s="122" t="s">
        <v>102</v>
      </c>
      <c r="AT1" s="122" t="s">
        <v>103</v>
      </c>
      <c r="AU1" s="122" t="s">
        <v>104</v>
      </c>
      <c r="AV1" s="122" t="s">
        <v>105</v>
      </c>
      <c r="AW1" s="122" t="s">
        <v>106</v>
      </c>
      <c r="AX1" s="124" t="s">
        <v>107</v>
      </c>
      <c r="AY1" s="122" t="s">
        <v>108</v>
      </c>
      <c r="AZ1" s="122" t="s">
        <v>97</v>
      </c>
      <c r="BA1" s="122" t="s">
        <v>98</v>
      </c>
      <c r="BB1" s="122" t="s">
        <v>99</v>
      </c>
      <c r="BC1" s="122" t="s">
        <v>100</v>
      </c>
      <c r="BD1" s="124" t="s">
        <v>101</v>
      </c>
      <c r="BE1" s="122" t="s">
        <v>102</v>
      </c>
      <c r="BF1" s="122" t="s">
        <v>103</v>
      </c>
      <c r="BG1" s="122" t="s">
        <v>104</v>
      </c>
      <c r="BH1" s="122" t="s">
        <v>105</v>
      </c>
      <c r="BI1" s="122" t="s">
        <v>106</v>
      </c>
      <c r="BJ1" s="124" t="s">
        <v>107</v>
      </c>
      <c r="BK1" s="122" t="s">
        <v>108</v>
      </c>
      <c r="BL1" s="122" t="s">
        <v>97</v>
      </c>
      <c r="BM1" s="122" t="s">
        <v>98</v>
      </c>
      <c r="BN1" s="122" t="s">
        <v>99</v>
      </c>
      <c r="BO1" s="122" t="s">
        <v>100</v>
      </c>
      <c r="BP1" s="124" t="s">
        <v>101</v>
      </c>
      <c r="BQ1" s="122" t="s">
        <v>102</v>
      </c>
      <c r="BR1" s="122" t="s">
        <v>103</v>
      </c>
      <c r="BS1" s="122" t="s">
        <v>104</v>
      </c>
      <c r="BT1" s="122" t="s">
        <v>105</v>
      </c>
      <c r="BU1" s="122" t="s">
        <v>106</v>
      </c>
      <c r="BV1" s="124" t="s">
        <v>107</v>
      </c>
      <c r="BW1" s="122" t="s">
        <v>108</v>
      </c>
      <c r="BX1" s="122" t="s">
        <v>97</v>
      </c>
      <c r="BY1" s="122" t="s">
        <v>98</v>
      </c>
      <c r="BZ1" s="122" t="s">
        <v>99</v>
      </c>
      <c r="CA1" s="122" t="s">
        <v>100</v>
      </c>
      <c r="CB1" s="124" t="s">
        <v>101</v>
      </c>
      <c r="CC1" s="122" t="s">
        <v>102</v>
      </c>
      <c r="CD1" s="122" t="s">
        <v>103</v>
      </c>
      <c r="CE1" s="122" t="s">
        <v>104</v>
      </c>
      <c r="CF1" s="122" t="s">
        <v>105</v>
      </c>
      <c r="CG1" s="122" t="s">
        <v>106</v>
      </c>
      <c r="CH1" s="124" t="s">
        <v>107</v>
      </c>
      <c r="CI1" s="122" t="s">
        <v>108</v>
      </c>
      <c r="CJ1" s="122" t="s">
        <v>97</v>
      </c>
      <c r="CK1" s="122" t="s">
        <v>98</v>
      </c>
      <c r="CL1" s="122" t="s">
        <v>99</v>
      </c>
      <c r="CM1" s="122" t="s">
        <v>100</v>
      </c>
      <c r="CN1" s="124" t="s">
        <v>101</v>
      </c>
      <c r="CO1" s="122" t="s">
        <v>102</v>
      </c>
      <c r="CP1" s="122" t="s">
        <v>103</v>
      </c>
      <c r="CQ1" s="122" t="s">
        <v>104</v>
      </c>
      <c r="CR1" s="122" t="s">
        <v>105</v>
      </c>
      <c r="CS1" s="122" t="s">
        <v>106</v>
      </c>
      <c r="CT1" s="124" t="s">
        <v>107</v>
      </c>
      <c r="CU1" s="122" t="s">
        <v>108</v>
      </c>
      <c r="CV1" s="122" t="s">
        <v>97</v>
      </c>
      <c r="CW1" s="122" t="s">
        <v>98</v>
      </c>
      <c r="CX1" s="122" t="s">
        <v>99</v>
      </c>
      <c r="CY1" s="122" t="s">
        <v>100</v>
      </c>
      <c r="CZ1" s="124" t="s">
        <v>101</v>
      </c>
      <c r="DA1" s="122" t="s">
        <v>102</v>
      </c>
      <c r="DB1" s="122" t="s">
        <v>103</v>
      </c>
      <c r="DC1" s="122" t="s">
        <v>104</v>
      </c>
      <c r="DD1" s="122" t="s">
        <v>105</v>
      </c>
      <c r="DE1" s="122" t="s">
        <v>106</v>
      </c>
      <c r="DF1" s="124" t="s">
        <v>107</v>
      </c>
      <c r="DG1" s="122" t="s">
        <v>108</v>
      </c>
      <c r="DH1" s="122" t="s">
        <v>97</v>
      </c>
      <c r="DI1" s="122" t="s">
        <v>98</v>
      </c>
      <c r="DJ1" s="122" t="s">
        <v>99</v>
      </c>
      <c r="DK1" s="122" t="s">
        <v>100</v>
      </c>
      <c r="DL1" s="124" t="s">
        <v>101</v>
      </c>
      <c r="DM1" s="122" t="s">
        <v>102</v>
      </c>
      <c r="DN1" s="122" t="s">
        <v>103</v>
      </c>
      <c r="DO1" s="122" t="s">
        <v>104</v>
      </c>
      <c r="DP1" s="122" t="s">
        <v>105</v>
      </c>
      <c r="DQ1" s="122" t="s">
        <v>106</v>
      </c>
      <c r="DR1" s="124" t="s">
        <v>107</v>
      </c>
      <c r="DS1" s="122" t="s">
        <v>108</v>
      </c>
      <c r="DT1" s="122" t="s">
        <v>97</v>
      </c>
      <c r="DU1" s="122" t="s">
        <v>98</v>
      </c>
      <c r="DV1" s="122" t="s">
        <v>99</v>
      </c>
      <c r="DW1" s="122" t="s">
        <v>100</v>
      </c>
      <c r="DX1" s="124" t="s">
        <v>101</v>
      </c>
      <c r="DY1" s="122" t="s">
        <v>102</v>
      </c>
      <c r="DZ1" s="122" t="s">
        <v>103</v>
      </c>
      <c r="EA1" s="122" t="s">
        <v>104</v>
      </c>
      <c r="EB1" s="122" t="s">
        <v>105</v>
      </c>
      <c r="EC1" s="122" t="s">
        <v>106</v>
      </c>
      <c r="ED1" s="124" t="s">
        <v>107</v>
      </c>
      <c r="EE1" s="122" t="s">
        <v>108</v>
      </c>
      <c r="EF1" s="122" t="s">
        <v>97</v>
      </c>
      <c r="EG1" s="122" t="s">
        <v>98</v>
      </c>
      <c r="EH1" s="122" t="s">
        <v>99</v>
      </c>
      <c r="EI1" s="122" t="s">
        <v>100</v>
      </c>
      <c r="EJ1" s="124" t="s">
        <v>101</v>
      </c>
      <c r="EK1" s="122" t="s">
        <v>102</v>
      </c>
      <c r="EL1" s="122" t="s">
        <v>103</v>
      </c>
      <c r="EM1" s="122" t="s">
        <v>104</v>
      </c>
      <c r="EN1" s="122" t="s">
        <v>105</v>
      </c>
      <c r="EO1" s="122" t="s">
        <v>106</v>
      </c>
      <c r="EP1" s="124" t="s">
        <v>107</v>
      </c>
      <c r="EQ1" s="122" t="s">
        <v>108</v>
      </c>
      <c r="ER1" s="122" t="s">
        <v>97</v>
      </c>
      <c r="ES1" s="122" t="s">
        <v>98</v>
      </c>
      <c r="ET1" s="122" t="s">
        <v>99</v>
      </c>
      <c r="EU1" s="122" t="s">
        <v>100</v>
      </c>
      <c r="EV1" s="124" t="s">
        <v>101</v>
      </c>
      <c r="EW1" s="122" t="s">
        <v>102</v>
      </c>
      <c r="EX1" s="122" t="s">
        <v>103</v>
      </c>
      <c r="EY1" s="122" t="s">
        <v>104</v>
      </c>
      <c r="EZ1" s="122" t="s">
        <v>105</v>
      </c>
      <c r="FA1" s="122" t="s">
        <v>106</v>
      </c>
      <c r="FB1" s="124" t="s">
        <v>107</v>
      </c>
      <c r="FC1" s="122" t="s">
        <v>108</v>
      </c>
      <c r="FD1" s="122" t="s">
        <v>97</v>
      </c>
      <c r="FE1" s="122" t="s">
        <v>98</v>
      </c>
      <c r="FF1" s="122" t="s">
        <v>99</v>
      </c>
      <c r="FG1" s="122" t="s">
        <v>100</v>
      </c>
      <c r="FH1" s="124" t="s">
        <v>101</v>
      </c>
      <c r="FI1" s="122" t="s">
        <v>102</v>
      </c>
      <c r="FJ1" s="122" t="s">
        <v>103</v>
      </c>
      <c r="FK1" s="122" t="s">
        <v>104</v>
      </c>
      <c r="FL1" s="122" t="s">
        <v>105</v>
      </c>
      <c r="FM1" s="122" t="s">
        <v>106</v>
      </c>
      <c r="FN1" s="124" t="s">
        <v>107</v>
      </c>
      <c r="FO1" s="122" t="s">
        <v>108</v>
      </c>
      <c r="FP1" s="122" t="s">
        <v>97</v>
      </c>
      <c r="FQ1" s="122" t="s">
        <v>98</v>
      </c>
      <c r="FR1" s="122" t="s">
        <v>99</v>
      </c>
      <c r="FS1" s="122" t="s">
        <v>100</v>
      </c>
      <c r="FT1" s="124" t="s">
        <v>101</v>
      </c>
      <c r="FU1" s="122" t="s">
        <v>102</v>
      </c>
      <c r="FV1" s="122" t="s">
        <v>103</v>
      </c>
      <c r="FW1" s="122" t="s">
        <v>104</v>
      </c>
      <c r="FX1" s="122" t="s">
        <v>105</v>
      </c>
      <c r="FY1" s="122" t="s">
        <v>106</v>
      </c>
      <c r="FZ1" s="124" t="s">
        <v>107</v>
      </c>
      <c r="GA1" s="122" t="s">
        <v>108</v>
      </c>
      <c r="GB1" s="122" t="s">
        <v>97</v>
      </c>
      <c r="GC1" s="122" t="s">
        <v>98</v>
      </c>
      <c r="GD1" s="122" t="s">
        <v>99</v>
      </c>
      <c r="GE1" s="122" t="s">
        <v>100</v>
      </c>
      <c r="GF1" s="124" t="s">
        <v>101</v>
      </c>
      <c r="GG1" s="122" t="s">
        <v>102</v>
      </c>
      <c r="GH1" s="122" t="s">
        <v>103</v>
      </c>
      <c r="GI1" s="122" t="s">
        <v>104</v>
      </c>
      <c r="GJ1" s="122" t="s">
        <v>105</v>
      </c>
      <c r="GK1" s="122" t="s">
        <v>106</v>
      </c>
      <c r="GL1" s="124" t="s">
        <v>107</v>
      </c>
      <c r="GM1" s="122" t="s">
        <v>108</v>
      </c>
      <c r="GN1" s="122" t="s">
        <v>97</v>
      </c>
      <c r="GO1" s="122" t="s">
        <v>98</v>
      </c>
      <c r="GP1" s="122" t="s">
        <v>99</v>
      </c>
      <c r="GQ1" s="122" t="s">
        <v>100</v>
      </c>
      <c r="GR1" s="124" t="s">
        <v>101</v>
      </c>
      <c r="GS1" s="122" t="s">
        <v>102</v>
      </c>
      <c r="GT1" s="122" t="s">
        <v>103</v>
      </c>
      <c r="GU1" s="122" t="s">
        <v>104</v>
      </c>
      <c r="GV1" s="122" t="s">
        <v>105</v>
      </c>
      <c r="GW1" s="122" t="s">
        <v>106</v>
      </c>
      <c r="GX1" s="124" t="s">
        <v>107</v>
      </c>
      <c r="GY1" s="122" t="s">
        <v>108</v>
      </c>
      <c r="GZ1" s="122" t="s">
        <v>97</v>
      </c>
      <c r="HA1" s="122" t="s">
        <v>98</v>
      </c>
      <c r="HB1" s="122" t="s">
        <v>99</v>
      </c>
      <c r="HC1" s="122" t="s">
        <v>100</v>
      </c>
      <c r="HD1" s="124" t="s">
        <v>101</v>
      </c>
      <c r="HE1" s="122" t="s">
        <v>102</v>
      </c>
      <c r="HF1" s="122" t="s">
        <v>103</v>
      </c>
      <c r="HG1" s="122" t="s">
        <v>104</v>
      </c>
      <c r="HH1" s="122" t="s">
        <v>105</v>
      </c>
      <c r="HI1" s="122" t="s">
        <v>106</v>
      </c>
      <c r="HJ1" s="124" t="s">
        <v>107</v>
      </c>
      <c r="HK1" s="122" t="s">
        <v>108</v>
      </c>
      <c r="HL1" s="122" t="s">
        <v>97</v>
      </c>
      <c r="HM1" s="122" t="s">
        <v>98</v>
      </c>
      <c r="HN1" s="122" t="s">
        <v>99</v>
      </c>
      <c r="HO1" s="122" t="s">
        <v>100</v>
      </c>
      <c r="HP1" s="124" t="s">
        <v>101</v>
      </c>
      <c r="HQ1" s="122" t="s">
        <v>102</v>
      </c>
      <c r="HR1" s="122" t="s">
        <v>103</v>
      </c>
      <c r="HS1" s="122" t="s">
        <v>104</v>
      </c>
      <c r="HT1" s="122" t="s">
        <v>105</v>
      </c>
      <c r="HU1" s="122" t="s">
        <v>106</v>
      </c>
      <c r="HV1" s="124" t="s">
        <v>107</v>
      </c>
      <c r="HW1" s="122" t="s">
        <v>108</v>
      </c>
      <c r="HX1" s="122" t="s">
        <v>97</v>
      </c>
      <c r="HY1" s="122" t="s">
        <v>98</v>
      </c>
      <c r="HZ1" s="122" t="s">
        <v>99</v>
      </c>
      <c r="IA1" s="122" t="s">
        <v>100</v>
      </c>
      <c r="IB1" s="124" t="s">
        <v>101</v>
      </c>
      <c r="IC1" s="122" t="s">
        <v>102</v>
      </c>
      <c r="ID1" s="122" t="s">
        <v>103</v>
      </c>
      <c r="IE1" s="122" t="s">
        <v>104</v>
      </c>
      <c r="IF1" s="122" t="s">
        <v>105</v>
      </c>
      <c r="IG1" s="122" t="s">
        <v>106</v>
      </c>
      <c r="IH1" s="124" t="s">
        <v>107</v>
      </c>
      <c r="II1" s="122" t="s">
        <v>108</v>
      </c>
      <c r="IJ1" s="122" t="s">
        <v>97</v>
      </c>
      <c r="IK1" s="122" t="s">
        <v>98</v>
      </c>
      <c r="IL1" s="122" t="s">
        <v>99</v>
      </c>
      <c r="IM1" s="122" t="s">
        <v>100</v>
      </c>
      <c r="IN1" s="124" t="s">
        <v>101</v>
      </c>
      <c r="IO1" s="122" t="s">
        <v>102</v>
      </c>
      <c r="IP1" s="122" t="s">
        <v>103</v>
      </c>
      <c r="IQ1" s="122" t="s">
        <v>104</v>
      </c>
      <c r="IR1" s="122" t="s">
        <v>105</v>
      </c>
      <c r="IS1" s="122" t="s">
        <v>106</v>
      </c>
      <c r="IT1" s="124" t="s">
        <v>107</v>
      </c>
      <c r="IU1" s="122" t="s">
        <v>108</v>
      </c>
      <c r="IV1" s="122" t="s">
        <v>97</v>
      </c>
      <c r="IW1" s="32"/>
    </row>
    <row r="2" customFormat="false" ht="13.5" hidden="false" customHeight="false" outlineLevel="0" collapsed="false">
      <c r="A2" s="125"/>
      <c r="B2" s="126" t="s">
        <v>109</v>
      </c>
      <c r="C2" s="126"/>
      <c r="D2" s="127" t="n">
        <v>36585</v>
      </c>
      <c r="E2" s="127" t="n">
        <v>36616</v>
      </c>
      <c r="F2" s="127" t="n">
        <v>36646</v>
      </c>
      <c r="G2" s="127" t="n">
        <v>36677</v>
      </c>
      <c r="H2" s="127" t="n">
        <v>36707</v>
      </c>
      <c r="I2" s="127" t="n">
        <v>36738</v>
      </c>
      <c r="J2" s="127" t="n">
        <v>36769</v>
      </c>
      <c r="K2" s="127" t="n">
        <v>36799</v>
      </c>
      <c r="L2" s="127" t="n">
        <v>36830</v>
      </c>
      <c r="M2" s="127" t="n">
        <v>36860</v>
      </c>
      <c r="N2" s="127" t="n">
        <v>36891</v>
      </c>
      <c r="O2" s="127" t="n">
        <v>36922</v>
      </c>
      <c r="P2" s="127" t="n">
        <v>36950</v>
      </c>
      <c r="Q2" s="127" t="n">
        <v>36981</v>
      </c>
      <c r="R2" s="127" t="n">
        <v>37011</v>
      </c>
      <c r="S2" s="127" t="n">
        <v>37042</v>
      </c>
      <c r="T2" s="127" t="n">
        <v>37072</v>
      </c>
      <c r="U2" s="127" t="n">
        <v>37103</v>
      </c>
      <c r="V2" s="127" t="n">
        <v>37134</v>
      </c>
      <c r="W2" s="127" t="n">
        <v>37164</v>
      </c>
      <c r="X2" s="127" t="n">
        <v>37195</v>
      </c>
      <c r="Y2" s="127" t="n">
        <v>37225</v>
      </c>
      <c r="Z2" s="127" t="n">
        <v>37256</v>
      </c>
      <c r="AA2" s="127" t="n">
        <v>37287</v>
      </c>
      <c r="AB2" s="127" t="n">
        <v>37315</v>
      </c>
      <c r="AC2" s="127" t="n">
        <v>37346</v>
      </c>
      <c r="AD2" s="127" t="n">
        <v>37376</v>
      </c>
      <c r="AE2" s="127" t="n">
        <v>37407</v>
      </c>
      <c r="AF2" s="127" t="n">
        <v>37437</v>
      </c>
      <c r="AG2" s="127" t="n">
        <v>37468</v>
      </c>
      <c r="AH2" s="127" t="n">
        <v>37499</v>
      </c>
      <c r="AI2" s="127" t="n">
        <v>37529</v>
      </c>
      <c r="AJ2" s="127" t="n">
        <v>37560</v>
      </c>
      <c r="AK2" s="127" t="n">
        <v>37590</v>
      </c>
      <c r="AL2" s="127" t="n">
        <v>37621</v>
      </c>
      <c r="AM2" s="127" t="n">
        <v>37652</v>
      </c>
      <c r="AN2" s="127" t="n">
        <v>37680</v>
      </c>
      <c r="AO2" s="127" t="n">
        <v>37711</v>
      </c>
      <c r="AP2" s="127" t="n">
        <v>37741</v>
      </c>
      <c r="AQ2" s="127" t="n">
        <v>37772</v>
      </c>
      <c r="AR2" s="127" t="n">
        <v>37802</v>
      </c>
      <c r="AS2" s="127" t="n">
        <v>37833</v>
      </c>
      <c r="AT2" s="127" t="n">
        <v>37864</v>
      </c>
      <c r="AU2" s="127" t="n">
        <v>37894</v>
      </c>
      <c r="AV2" s="127" t="n">
        <v>37925</v>
      </c>
      <c r="AW2" s="127" t="n">
        <v>37955</v>
      </c>
      <c r="AX2" s="127" t="n">
        <v>37986</v>
      </c>
      <c r="AY2" s="127" t="n">
        <v>38017</v>
      </c>
      <c r="AZ2" s="127" t="n">
        <v>38046</v>
      </c>
      <c r="BA2" s="127" t="n">
        <v>38077</v>
      </c>
      <c r="BB2" s="127" t="n">
        <v>38107</v>
      </c>
      <c r="BC2" s="127" t="n">
        <v>38138</v>
      </c>
      <c r="BD2" s="127" t="n">
        <v>38168</v>
      </c>
      <c r="BE2" s="127" t="n">
        <v>38199</v>
      </c>
      <c r="BF2" s="127" t="n">
        <v>38230</v>
      </c>
      <c r="BG2" s="127" t="n">
        <v>38260</v>
      </c>
      <c r="BH2" s="127" t="n">
        <v>38291</v>
      </c>
      <c r="BI2" s="127" t="n">
        <v>38321</v>
      </c>
      <c r="BJ2" s="127" t="n">
        <v>38352</v>
      </c>
      <c r="BK2" s="127" t="n">
        <v>38383</v>
      </c>
      <c r="BL2" s="127" t="n">
        <v>38411</v>
      </c>
      <c r="BM2" s="127" t="n">
        <v>38442</v>
      </c>
      <c r="BN2" s="127" t="n">
        <v>38472</v>
      </c>
      <c r="BO2" s="127" t="n">
        <v>38503</v>
      </c>
      <c r="BP2" s="127" t="n">
        <v>38533</v>
      </c>
      <c r="BQ2" s="127" t="n">
        <v>38564</v>
      </c>
      <c r="BR2" s="127" t="n">
        <v>38595</v>
      </c>
      <c r="BS2" s="127" t="n">
        <v>38625</v>
      </c>
      <c r="BT2" s="127" t="n">
        <v>38656</v>
      </c>
      <c r="BU2" s="127" t="n">
        <v>38686</v>
      </c>
      <c r="BV2" s="127" t="n">
        <v>38717</v>
      </c>
      <c r="BW2" s="127" t="n">
        <v>38748</v>
      </c>
      <c r="BX2" s="127" t="n">
        <v>38776</v>
      </c>
      <c r="BY2" s="127" t="n">
        <v>38807</v>
      </c>
      <c r="BZ2" s="127" t="n">
        <v>38837</v>
      </c>
      <c r="CA2" s="127" t="n">
        <v>38868</v>
      </c>
      <c r="CB2" s="127" t="n">
        <v>38898</v>
      </c>
      <c r="CC2" s="127" t="n">
        <v>38929</v>
      </c>
      <c r="CD2" s="127" t="n">
        <v>38960</v>
      </c>
      <c r="CE2" s="127" t="n">
        <v>38990</v>
      </c>
      <c r="CF2" s="127" t="n">
        <v>39021</v>
      </c>
      <c r="CG2" s="127" t="n">
        <v>39051</v>
      </c>
      <c r="CH2" s="127" t="n">
        <v>39082</v>
      </c>
      <c r="CI2" s="127" t="n">
        <v>39113</v>
      </c>
      <c r="CJ2" s="127" t="n">
        <v>39141</v>
      </c>
      <c r="CK2" s="127" t="n">
        <v>39172</v>
      </c>
      <c r="CL2" s="127" t="n">
        <v>39202</v>
      </c>
      <c r="CM2" s="127" t="n">
        <v>39233</v>
      </c>
      <c r="CN2" s="127" t="n">
        <v>39263</v>
      </c>
      <c r="CO2" s="127" t="n">
        <v>39294</v>
      </c>
      <c r="CP2" s="127" t="n">
        <v>39325</v>
      </c>
      <c r="CQ2" s="127" t="n">
        <v>39355</v>
      </c>
      <c r="CR2" s="127" t="n">
        <v>39386</v>
      </c>
      <c r="CS2" s="127" t="n">
        <v>39416</v>
      </c>
      <c r="CT2" s="127" t="n">
        <v>39447</v>
      </c>
      <c r="CU2" s="127" t="n">
        <v>39478</v>
      </c>
      <c r="CV2" s="127" t="n">
        <v>39507</v>
      </c>
      <c r="CW2" s="127" t="n">
        <v>39538</v>
      </c>
      <c r="CX2" s="127" t="n">
        <v>39568</v>
      </c>
      <c r="CY2" s="127" t="n">
        <v>39599</v>
      </c>
      <c r="CZ2" s="127" t="n">
        <v>39629</v>
      </c>
      <c r="DA2" s="127" t="n">
        <v>39660</v>
      </c>
      <c r="DB2" s="127" t="n">
        <v>39691</v>
      </c>
      <c r="DC2" s="127" t="n">
        <v>39721</v>
      </c>
      <c r="DD2" s="127" t="n">
        <v>39752</v>
      </c>
      <c r="DE2" s="127" t="n">
        <v>39782</v>
      </c>
      <c r="DF2" s="127" t="n">
        <v>39813</v>
      </c>
      <c r="DG2" s="127" t="n">
        <v>39844</v>
      </c>
      <c r="DH2" s="127" t="n">
        <v>39872</v>
      </c>
      <c r="DI2" s="127" t="n">
        <v>39903</v>
      </c>
      <c r="DJ2" s="127" t="n">
        <v>39933</v>
      </c>
      <c r="DK2" s="127" t="n">
        <v>39964</v>
      </c>
      <c r="DL2" s="127" t="n">
        <v>39994</v>
      </c>
      <c r="DM2" s="127" t="n">
        <v>40025</v>
      </c>
      <c r="DN2" s="127" t="n">
        <v>40056</v>
      </c>
      <c r="DO2" s="127" t="n">
        <v>40086</v>
      </c>
      <c r="DP2" s="127" t="n">
        <v>40117</v>
      </c>
      <c r="DQ2" s="127" t="n">
        <v>40147</v>
      </c>
      <c r="DR2" s="127" t="n">
        <v>40178</v>
      </c>
      <c r="DS2" s="127" t="n">
        <v>40209</v>
      </c>
      <c r="DT2" s="127" t="n">
        <v>40237</v>
      </c>
      <c r="DU2" s="127" t="n">
        <v>40268</v>
      </c>
      <c r="DV2" s="127" t="n">
        <v>40298</v>
      </c>
      <c r="DW2" s="127" t="n">
        <v>40329</v>
      </c>
      <c r="DX2" s="127" t="n">
        <v>40359</v>
      </c>
      <c r="DY2" s="127" t="n">
        <v>40390</v>
      </c>
      <c r="DZ2" s="127" t="n">
        <v>40421</v>
      </c>
      <c r="EA2" s="127" t="n">
        <v>40451</v>
      </c>
      <c r="EB2" s="127" t="n">
        <v>40482</v>
      </c>
      <c r="EC2" s="127" t="n">
        <v>40512</v>
      </c>
      <c r="ED2" s="127" t="n">
        <v>40543</v>
      </c>
      <c r="EE2" s="127" t="n">
        <v>40574</v>
      </c>
      <c r="EF2" s="127" t="n">
        <v>40602</v>
      </c>
      <c r="EG2" s="127" t="n">
        <v>40633</v>
      </c>
      <c r="EH2" s="127" t="n">
        <v>40663</v>
      </c>
      <c r="EI2" s="127" t="n">
        <v>40694</v>
      </c>
      <c r="EJ2" s="127" t="n">
        <v>40724</v>
      </c>
      <c r="EK2" s="127" t="n">
        <v>40755</v>
      </c>
      <c r="EL2" s="127" t="n">
        <v>40786</v>
      </c>
      <c r="EM2" s="127" t="n">
        <v>40816</v>
      </c>
      <c r="EN2" s="127" t="n">
        <v>40847</v>
      </c>
      <c r="EO2" s="127" t="n">
        <v>40877</v>
      </c>
      <c r="EP2" s="127" t="n">
        <v>40908</v>
      </c>
      <c r="EQ2" s="127" t="n">
        <v>40939</v>
      </c>
      <c r="ER2" s="127" t="n">
        <v>40968</v>
      </c>
      <c r="ES2" s="127" t="n">
        <v>40999</v>
      </c>
      <c r="ET2" s="127" t="n">
        <v>41029</v>
      </c>
      <c r="EU2" s="127" t="n">
        <v>41060</v>
      </c>
      <c r="EV2" s="127" t="n">
        <v>41090</v>
      </c>
      <c r="EW2" s="127" t="n">
        <v>41121</v>
      </c>
      <c r="EX2" s="127" t="n">
        <v>41152</v>
      </c>
      <c r="EY2" s="127" t="n">
        <v>41182</v>
      </c>
      <c r="EZ2" s="127" t="n">
        <v>41213</v>
      </c>
      <c r="FA2" s="127" t="n">
        <v>41243</v>
      </c>
      <c r="FB2" s="127" t="n">
        <v>41274</v>
      </c>
      <c r="FC2" s="127" t="n">
        <v>41305</v>
      </c>
      <c r="FD2" s="127" t="n">
        <v>41333</v>
      </c>
      <c r="FE2" s="127" t="n">
        <v>41364</v>
      </c>
      <c r="FF2" s="127" t="n">
        <v>41394</v>
      </c>
      <c r="FG2" s="127" t="n">
        <v>41425</v>
      </c>
      <c r="FH2" s="127" t="n">
        <v>41455</v>
      </c>
      <c r="FI2" s="127" t="n">
        <v>41486</v>
      </c>
      <c r="FJ2" s="127" t="n">
        <v>41517</v>
      </c>
      <c r="FK2" s="127" t="n">
        <v>41547</v>
      </c>
      <c r="FL2" s="127" t="n">
        <v>41578</v>
      </c>
      <c r="FM2" s="127" t="n">
        <v>41608</v>
      </c>
      <c r="FN2" s="127" t="n">
        <v>41639</v>
      </c>
      <c r="FO2" s="127" t="n">
        <v>41670</v>
      </c>
      <c r="FP2" s="127" t="n">
        <v>41698</v>
      </c>
      <c r="FQ2" s="127" t="n">
        <v>41729</v>
      </c>
      <c r="FR2" s="127" t="n">
        <v>41759</v>
      </c>
      <c r="FS2" s="127" t="n">
        <v>41790</v>
      </c>
      <c r="FT2" s="127" t="n">
        <v>41820</v>
      </c>
      <c r="FU2" s="127" t="n">
        <v>41851</v>
      </c>
      <c r="FV2" s="127" t="n">
        <v>41882</v>
      </c>
      <c r="FW2" s="127" t="n">
        <v>41912</v>
      </c>
      <c r="FX2" s="127" t="n">
        <v>41943</v>
      </c>
      <c r="FY2" s="127" t="n">
        <v>41973</v>
      </c>
      <c r="FZ2" s="127" t="n">
        <v>42004</v>
      </c>
      <c r="GA2" s="127" t="n">
        <v>42035</v>
      </c>
      <c r="GB2" s="127" t="n">
        <v>42063</v>
      </c>
      <c r="GC2" s="127" t="n">
        <v>42094</v>
      </c>
      <c r="GD2" s="127" t="n">
        <v>42124</v>
      </c>
      <c r="GE2" s="127" t="n">
        <v>42155</v>
      </c>
      <c r="GF2" s="127" t="n">
        <v>42185</v>
      </c>
      <c r="GG2" s="127" t="n">
        <v>42216</v>
      </c>
      <c r="GH2" s="127" t="n">
        <v>42247</v>
      </c>
      <c r="GI2" s="127" t="n">
        <v>42277</v>
      </c>
      <c r="GJ2" s="127" t="n">
        <v>42308</v>
      </c>
      <c r="GK2" s="127" t="n">
        <v>42338</v>
      </c>
      <c r="GL2" s="127" t="n">
        <v>42369</v>
      </c>
      <c r="GM2" s="127" t="n">
        <v>42400</v>
      </c>
      <c r="GN2" s="127" t="n">
        <v>42429</v>
      </c>
      <c r="GO2" s="127" t="n">
        <v>42460</v>
      </c>
      <c r="GP2" s="127" t="n">
        <v>42490</v>
      </c>
      <c r="GQ2" s="127" t="n">
        <v>42521</v>
      </c>
      <c r="GR2" s="127" t="n">
        <v>42551</v>
      </c>
      <c r="GS2" s="127" t="n">
        <v>42582</v>
      </c>
      <c r="GT2" s="127" t="n">
        <v>42613</v>
      </c>
      <c r="GU2" s="127" t="n">
        <v>42643</v>
      </c>
      <c r="GV2" s="127" t="n">
        <v>42674</v>
      </c>
      <c r="GW2" s="127" t="n">
        <v>42704</v>
      </c>
      <c r="GX2" s="127" t="n">
        <v>42735</v>
      </c>
      <c r="GY2" s="127" t="n">
        <v>42766</v>
      </c>
      <c r="GZ2" s="127" t="n">
        <v>42794</v>
      </c>
      <c r="HA2" s="127" t="n">
        <v>42825</v>
      </c>
      <c r="HB2" s="127" t="n">
        <v>42855</v>
      </c>
      <c r="HC2" s="127" t="n">
        <v>42886</v>
      </c>
      <c r="HD2" s="127" t="n">
        <v>42916</v>
      </c>
      <c r="HE2" s="127" t="n">
        <v>42947</v>
      </c>
      <c r="HF2" s="127" t="n">
        <v>42978</v>
      </c>
      <c r="HG2" s="127" t="n">
        <v>43008</v>
      </c>
      <c r="HH2" s="127" t="n">
        <v>43039</v>
      </c>
      <c r="HI2" s="127" t="n">
        <v>43069</v>
      </c>
      <c r="HJ2" s="127" t="n">
        <v>43100</v>
      </c>
      <c r="HK2" s="127" t="n">
        <v>43131</v>
      </c>
      <c r="HL2" s="127" t="n">
        <v>43159</v>
      </c>
      <c r="HM2" s="127" t="n">
        <v>43190</v>
      </c>
      <c r="HN2" s="127" t="n">
        <v>43220</v>
      </c>
      <c r="HO2" s="127" t="n">
        <v>43251</v>
      </c>
      <c r="HP2" s="127" t="n">
        <v>43281</v>
      </c>
      <c r="HQ2" s="127" t="n">
        <v>43312</v>
      </c>
      <c r="HR2" s="127" t="n">
        <v>43343</v>
      </c>
      <c r="HS2" s="127" t="n">
        <v>43373</v>
      </c>
      <c r="HT2" s="127" t="n">
        <v>43404</v>
      </c>
      <c r="HU2" s="127" t="n">
        <v>43434</v>
      </c>
      <c r="HV2" s="127" t="n">
        <v>43465</v>
      </c>
      <c r="HW2" s="127" t="n">
        <v>43496</v>
      </c>
      <c r="HX2" s="127" t="n">
        <v>43524</v>
      </c>
      <c r="HY2" s="127" t="n">
        <v>43555</v>
      </c>
      <c r="HZ2" s="127" t="n">
        <v>43585</v>
      </c>
      <c r="IA2" s="127" t="n">
        <v>43616</v>
      </c>
      <c r="IB2" s="127" t="n">
        <v>43646</v>
      </c>
      <c r="IC2" s="127" t="n">
        <v>43677</v>
      </c>
      <c r="ID2" s="127" t="n">
        <v>43708</v>
      </c>
      <c r="IE2" s="127" t="n">
        <v>43738</v>
      </c>
      <c r="IF2" s="127" t="n">
        <v>43769</v>
      </c>
      <c r="IG2" s="127" t="n">
        <v>43799</v>
      </c>
      <c r="IH2" s="127" t="n">
        <v>43830</v>
      </c>
      <c r="II2" s="127" t="n">
        <v>43861</v>
      </c>
      <c r="IJ2" s="127" t="n">
        <v>43890</v>
      </c>
      <c r="IK2" s="127" t="n">
        <v>43921</v>
      </c>
      <c r="IL2" s="127" t="n">
        <v>43951</v>
      </c>
      <c r="IM2" s="127" t="n">
        <v>43982</v>
      </c>
      <c r="IN2" s="127" t="n">
        <v>44012</v>
      </c>
      <c r="IO2" s="127" t="n">
        <v>44043</v>
      </c>
      <c r="IP2" s="127" t="n">
        <v>44074</v>
      </c>
      <c r="IQ2" s="127" t="n">
        <v>44104</v>
      </c>
      <c r="IR2" s="127" t="n">
        <v>44135</v>
      </c>
      <c r="IS2" s="127" t="n">
        <v>44165</v>
      </c>
      <c r="IT2" s="127" t="n">
        <v>44196</v>
      </c>
      <c r="IU2" s="127" t="n">
        <v>44227</v>
      </c>
      <c r="IV2" s="127" t="n">
        <v>44227</v>
      </c>
      <c r="IW2" s="127"/>
    </row>
    <row r="3" customFormat="false" ht="13.5" hidden="false" customHeight="false" outlineLevel="0" collapsed="false">
      <c r="A3" s="122" t="n">
        <v>1</v>
      </c>
      <c r="B3" s="32" t="s">
        <v>110</v>
      </c>
      <c r="C3" s="32" t="n">
        <v>1</v>
      </c>
      <c r="D3" s="128" t="n">
        <v>80.8</v>
      </c>
      <c r="E3" s="128" t="n">
        <v>80.8</v>
      </c>
      <c r="F3" s="128" t="n">
        <v>80.8</v>
      </c>
      <c r="G3" s="128" t="n">
        <v>80.8</v>
      </c>
      <c r="H3" s="128" t="n">
        <v>80.8</v>
      </c>
      <c r="I3" s="128" t="n">
        <v>80.8</v>
      </c>
      <c r="J3" s="128" t="n">
        <v>93.73</v>
      </c>
      <c r="K3" s="128" t="n">
        <v>93.73</v>
      </c>
      <c r="L3" s="128" t="n">
        <v>93.73</v>
      </c>
      <c r="M3" s="128" t="n">
        <v>93.73</v>
      </c>
      <c r="N3" s="128" t="n">
        <v>93.73</v>
      </c>
      <c r="O3" s="128" t="n">
        <v>93.73</v>
      </c>
      <c r="P3" s="128" t="n">
        <v>93.73</v>
      </c>
      <c r="Q3" s="128" t="n">
        <v>93.73</v>
      </c>
      <c r="R3" s="128" t="n">
        <v>93.73</v>
      </c>
      <c r="S3" s="128" t="n">
        <v>93.73</v>
      </c>
      <c r="T3" s="128" t="n">
        <v>93.73</v>
      </c>
      <c r="U3" s="128" t="n">
        <v>93.73</v>
      </c>
      <c r="V3" s="128" t="n">
        <v>107.32</v>
      </c>
      <c r="W3" s="128" t="n">
        <v>107.32</v>
      </c>
      <c r="X3" s="128" t="n">
        <v>107.32</v>
      </c>
      <c r="Y3" s="128" t="n">
        <v>107.32</v>
      </c>
      <c r="Z3" s="128" t="n">
        <v>107.32</v>
      </c>
      <c r="AA3" s="128" t="n">
        <v>107.32</v>
      </c>
      <c r="AB3" s="128" t="n">
        <v>107.32</v>
      </c>
      <c r="AC3" s="128" t="n">
        <v>107.32</v>
      </c>
      <c r="AD3" s="128" t="n">
        <v>107.32</v>
      </c>
      <c r="AE3" s="128" t="n">
        <v>107.32</v>
      </c>
      <c r="AF3" s="128" t="n">
        <v>107.32</v>
      </c>
      <c r="AG3" s="128" t="n">
        <v>107.32</v>
      </c>
      <c r="AH3" s="128" t="n">
        <v>122.34</v>
      </c>
      <c r="AI3" s="128" t="n">
        <v>122.34</v>
      </c>
      <c r="AJ3" s="128" t="n">
        <v>122.34</v>
      </c>
      <c r="AK3" s="128" t="n">
        <v>122.34</v>
      </c>
      <c r="AL3" s="128" t="n">
        <v>122.34</v>
      </c>
      <c r="AM3" s="128" t="n">
        <v>122.34</v>
      </c>
      <c r="AN3" s="128" t="n">
        <v>122.34</v>
      </c>
      <c r="AO3" s="128" t="n">
        <v>122.34</v>
      </c>
      <c r="AP3" s="128" t="n">
        <v>122.34</v>
      </c>
      <c r="AQ3" s="128" t="n">
        <v>122.34</v>
      </c>
      <c r="AR3" s="128" t="n">
        <v>122.34</v>
      </c>
      <c r="AS3" s="128" t="n">
        <v>122.34</v>
      </c>
      <c r="AT3" s="128" t="n">
        <v>138.247768992</v>
      </c>
      <c r="AU3" s="128" t="n">
        <v>138.247768992</v>
      </c>
      <c r="AV3" s="128" t="n">
        <v>138.247768992</v>
      </c>
      <c r="AW3" s="128" t="n">
        <v>138.247768992</v>
      </c>
      <c r="AX3" s="128" t="n">
        <v>138.247768992</v>
      </c>
      <c r="AY3" s="128" t="n">
        <v>138.247768992</v>
      </c>
      <c r="AZ3" s="128" t="n">
        <v>138.247768992</v>
      </c>
      <c r="BA3" s="128" t="n">
        <v>138.247768992</v>
      </c>
      <c r="BB3" s="128" t="n">
        <v>138.247768992</v>
      </c>
      <c r="BC3" s="128" t="n">
        <v>138.247768992</v>
      </c>
      <c r="BD3" s="128" t="n">
        <v>138.247768992</v>
      </c>
      <c r="BE3" s="128" t="n">
        <v>138.247768992</v>
      </c>
      <c r="BF3" s="128" t="n">
        <v>155.528740116</v>
      </c>
      <c r="BG3" s="128" t="n">
        <v>155.528740116</v>
      </c>
      <c r="BH3" s="128" t="n">
        <v>155.528740116</v>
      </c>
      <c r="BI3" s="128" t="n">
        <v>155.528740116</v>
      </c>
      <c r="BJ3" s="128" t="n">
        <v>155.528740116</v>
      </c>
      <c r="BK3" s="128" t="n">
        <v>155.528740116</v>
      </c>
      <c r="BL3" s="128" t="n">
        <v>155.528740116</v>
      </c>
      <c r="BM3" s="128" t="n">
        <v>155.528740116</v>
      </c>
      <c r="BN3" s="128" t="n">
        <v>155.528740116</v>
      </c>
      <c r="BO3" s="128" t="n">
        <v>155.528740116</v>
      </c>
      <c r="BP3" s="128" t="n">
        <v>155.528740116</v>
      </c>
      <c r="BQ3" s="128" t="n">
        <v>155.528740116</v>
      </c>
      <c r="BR3" s="128" t="n">
        <v>174.19218892992</v>
      </c>
      <c r="BS3" s="128" t="n">
        <v>174.19218892992</v>
      </c>
      <c r="BT3" s="128" t="n">
        <v>174.19218892992</v>
      </c>
      <c r="BU3" s="128" t="n">
        <v>174.19218892992</v>
      </c>
      <c r="BV3" s="128" t="n">
        <v>174.19218892992</v>
      </c>
      <c r="BW3" s="128" t="n">
        <v>174.19218892992</v>
      </c>
      <c r="BX3" s="128" t="n">
        <v>174.19218892992</v>
      </c>
      <c r="BY3" s="128" t="n">
        <v>174.19218892992</v>
      </c>
      <c r="BZ3" s="128" t="n">
        <v>174.19218892992</v>
      </c>
      <c r="CA3" s="128" t="n">
        <v>174.19218892992</v>
      </c>
      <c r="CB3" s="128" t="n">
        <v>174.19218892992</v>
      </c>
      <c r="CC3" s="128" t="n">
        <v>174.19218892992</v>
      </c>
      <c r="CD3" s="128" t="n">
        <v>194.224290656861</v>
      </c>
      <c r="CE3" s="128" t="n">
        <v>194.224290656861</v>
      </c>
      <c r="CF3" s="128" t="n">
        <v>194.224290656861</v>
      </c>
      <c r="CG3" s="128" t="n">
        <v>194.224290656861</v>
      </c>
      <c r="CH3" s="128" t="n">
        <v>194.224290656861</v>
      </c>
      <c r="CI3" s="128" t="n">
        <v>194.224290656861</v>
      </c>
      <c r="CJ3" s="128" t="n">
        <v>194.224290656861</v>
      </c>
      <c r="CK3" s="128" t="n">
        <v>194.224290656861</v>
      </c>
      <c r="CL3" s="128" t="n">
        <v>194.224290656861</v>
      </c>
      <c r="CM3" s="128" t="n">
        <v>194.224290656861</v>
      </c>
      <c r="CN3" s="128" t="n">
        <v>194.224290656861</v>
      </c>
      <c r="CO3" s="128" t="n">
        <v>194.224290656861</v>
      </c>
      <c r="CP3" s="128" t="n">
        <v>215.588962629116</v>
      </c>
      <c r="CQ3" s="128" t="n">
        <v>215.588962629116</v>
      </c>
      <c r="CR3" s="128" t="n">
        <v>215.588962629116</v>
      </c>
      <c r="CS3" s="128" t="n">
        <v>215.588962629116</v>
      </c>
      <c r="CT3" s="128" t="n">
        <v>215.588962629116</v>
      </c>
      <c r="CU3" s="128" t="n">
        <v>215.588962629116</v>
      </c>
      <c r="CV3" s="128" t="n">
        <v>215.588962629116</v>
      </c>
      <c r="CW3" s="128" t="n">
        <v>215.588962629116</v>
      </c>
      <c r="CX3" s="128" t="n">
        <v>215.588962629116</v>
      </c>
      <c r="CY3" s="128" t="n">
        <v>215.588962629116</v>
      </c>
      <c r="CZ3" s="128" t="n">
        <v>215.588962629116</v>
      </c>
      <c r="DA3" s="128" t="n">
        <v>215.588962629116</v>
      </c>
      <c r="DB3" s="128" t="n">
        <v>238.225803705173</v>
      </c>
      <c r="DC3" s="128" t="n">
        <v>238.225803705173</v>
      </c>
      <c r="DD3" s="128" t="n">
        <v>238.225803705173</v>
      </c>
      <c r="DE3" s="128" t="n">
        <v>238.225803705173</v>
      </c>
      <c r="DF3" s="128" t="n">
        <v>238.225803705173</v>
      </c>
      <c r="DG3" s="128" t="n">
        <v>238.225803705173</v>
      </c>
      <c r="DH3" s="128" t="n">
        <v>238.225803705173</v>
      </c>
      <c r="DI3" s="128" t="n">
        <v>238.225803705173</v>
      </c>
      <c r="DJ3" s="128" t="n">
        <v>238.225803705173</v>
      </c>
      <c r="DK3" s="128" t="n">
        <v>238.225803705173</v>
      </c>
      <c r="DL3" s="128" t="n">
        <v>238.225803705173</v>
      </c>
      <c r="DM3" s="128" t="n">
        <v>238.225803705173</v>
      </c>
      <c r="DN3" s="128" t="n">
        <v>262.04838407569</v>
      </c>
      <c r="DO3" s="128" t="n">
        <v>262.04838407569</v>
      </c>
      <c r="DP3" s="128" t="n">
        <v>262.04838407569</v>
      </c>
      <c r="DQ3" s="128" t="n">
        <v>262.04838407569</v>
      </c>
      <c r="DR3" s="128" t="n">
        <v>262.04838407569</v>
      </c>
      <c r="DS3" s="128" t="n">
        <v>262.04838407569</v>
      </c>
      <c r="DT3" s="128" t="n">
        <v>262.04838407569</v>
      </c>
      <c r="DU3" s="128" t="n">
        <v>262.04838407569</v>
      </c>
      <c r="DV3" s="128" t="n">
        <v>262.04838407569</v>
      </c>
      <c r="DW3" s="128" t="n">
        <v>262.04838407569</v>
      </c>
      <c r="DX3" s="128" t="n">
        <v>262.04838407569</v>
      </c>
      <c r="DY3" s="128" t="n">
        <v>262.04838407569</v>
      </c>
      <c r="DZ3" s="128" t="n">
        <v>288.253222483259</v>
      </c>
      <c r="EA3" s="128" t="n">
        <v>288.253222483259</v>
      </c>
      <c r="EB3" s="128" t="n">
        <v>288.253222483259</v>
      </c>
      <c r="EC3" s="128" t="n">
        <v>288.253222483259</v>
      </c>
      <c r="ED3" s="128" t="n">
        <v>288.253222483259</v>
      </c>
      <c r="EE3" s="128" t="n">
        <v>288.253222483259</v>
      </c>
      <c r="EF3" s="128" t="n">
        <v>288.253222483259</v>
      </c>
      <c r="EG3" s="128" t="n">
        <v>288.253222483259</v>
      </c>
      <c r="EH3" s="128" t="n">
        <v>288.253222483259</v>
      </c>
      <c r="EI3" s="128" t="n">
        <v>288.253222483259</v>
      </c>
      <c r="EJ3" s="128" t="n">
        <v>288.253222483259</v>
      </c>
      <c r="EK3" s="128" t="n">
        <v>288.253222483259</v>
      </c>
      <c r="EL3" s="128" t="n">
        <v>314.196012506752</v>
      </c>
      <c r="EM3" s="128" t="n">
        <v>314.196012506752</v>
      </c>
      <c r="EN3" s="128" t="n">
        <v>314.196012506752</v>
      </c>
      <c r="EO3" s="128" t="n">
        <v>314.196012506752</v>
      </c>
      <c r="EP3" s="128" t="n">
        <v>314.196012506752</v>
      </c>
      <c r="EQ3" s="128" t="n">
        <v>314.196012506752</v>
      </c>
      <c r="ER3" s="128" t="n">
        <v>314.196012506752</v>
      </c>
      <c r="ES3" s="128" t="n">
        <v>314.196012506752</v>
      </c>
      <c r="ET3" s="128" t="n">
        <v>314.196012506752</v>
      </c>
      <c r="EU3" s="128" t="n">
        <v>314.196012506752</v>
      </c>
      <c r="EV3" s="128" t="n">
        <v>314.196012506752</v>
      </c>
      <c r="EW3" s="128" t="n">
        <v>314.196012506752</v>
      </c>
      <c r="EX3" s="128" t="n">
        <v>342.47365363236</v>
      </c>
      <c r="EY3" s="128" t="n">
        <v>342.47365363236</v>
      </c>
      <c r="EZ3" s="128" t="n">
        <v>342.47365363236</v>
      </c>
      <c r="FA3" s="128" t="n">
        <v>342.47365363236</v>
      </c>
      <c r="FB3" s="128" t="n">
        <v>342.47365363236</v>
      </c>
      <c r="FC3" s="128" t="n">
        <v>342.47365363236</v>
      </c>
      <c r="FD3" s="128" t="n">
        <v>342.47365363236</v>
      </c>
      <c r="FE3" s="128" t="n">
        <v>342.47365363236</v>
      </c>
      <c r="FF3" s="128" t="n">
        <v>342.47365363236</v>
      </c>
      <c r="FG3" s="128" t="n">
        <v>342.47365363236</v>
      </c>
      <c r="FH3" s="128" t="n">
        <v>342.47365363236</v>
      </c>
      <c r="FI3" s="128" t="n">
        <v>342.47365363236</v>
      </c>
      <c r="FJ3" s="128" t="n">
        <v>373.296282459272</v>
      </c>
      <c r="FK3" s="128" t="n">
        <v>373.296282459272</v>
      </c>
      <c r="FL3" s="128" t="n">
        <v>373.296282459272</v>
      </c>
      <c r="FM3" s="128" t="n">
        <v>373.296282459272</v>
      </c>
      <c r="FN3" s="128" t="n">
        <v>373.296282459272</v>
      </c>
      <c r="FO3" s="128" t="n">
        <v>373.296282459272</v>
      </c>
      <c r="FP3" s="128" t="n">
        <v>373.296282459272</v>
      </c>
      <c r="FQ3" s="128" t="n">
        <v>373.296282459272</v>
      </c>
      <c r="FR3" s="128" t="n">
        <v>373.296282459272</v>
      </c>
      <c r="FS3" s="128" t="n">
        <v>373.296282459272</v>
      </c>
      <c r="FT3" s="128" t="n">
        <v>373.296282459272</v>
      </c>
      <c r="FU3" s="128" t="n">
        <v>373.296282459272</v>
      </c>
      <c r="FV3" s="128" t="n">
        <v>403.159985056014</v>
      </c>
      <c r="FW3" s="128" t="n">
        <v>403.159985056014</v>
      </c>
      <c r="FX3" s="128" t="n">
        <v>403.159985056014</v>
      </c>
      <c r="FY3" s="128" t="n">
        <v>403.159985056014</v>
      </c>
      <c r="FZ3" s="128" t="n">
        <v>403.159985056014</v>
      </c>
      <c r="GA3" s="128" t="n">
        <v>403.159985056014</v>
      </c>
      <c r="GB3" s="128" t="n">
        <v>403.159985056014</v>
      </c>
      <c r="GC3" s="128" t="n">
        <v>403.159985056014</v>
      </c>
      <c r="GD3" s="128" t="n">
        <v>403.159985056014</v>
      </c>
      <c r="GE3" s="128" t="n">
        <v>403.159985056014</v>
      </c>
      <c r="GF3" s="128" t="n">
        <v>403.159985056014</v>
      </c>
      <c r="GG3" s="128" t="n">
        <v>403.159985056014</v>
      </c>
      <c r="GH3" s="128" t="n">
        <v>435.412783860495</v>
      </c>
      <c r="GI3" s="128" t="n">
        <v>435.412783860495</v>
      </c>
      <c r="GJ3" s="128" t="n">
        <v>435.412783860495</v>
      </c>
      <c r="GK3" s="128" t="n">
        <v>435.412783860495</v>
      </c>
      <c r="GL3" s="128" t="n">
        <v>435.412783860495</v>
      </c>
      <c r="GM3" s="128" t="n">
        <v>435.412783860495</v>
      </c>
      <c r="GN3" s="128" t="n">
        <v>435.412783860495</v>
      </c>
      <c r="GO3" s="128" t="n">
        <v>435.412783860495</v>
      </c>
      <c r="GP3" s="128" t="n">
        <v>435.412783860495</v>
      </c>
      <c r="GQ3" s="128" t="n">
        <v>435.412783860495</v>
      </c>
      <c r="GR3" s="128" t="n">
        <v>435.412783860495</v>
      </c>
      <c r="GS3" s="128" t="n">
        <v>435.412783860495</v>
      </c>
      <c r="GT3" s="128" t="n">
        <v>468.068742650033</v>
      </c>
      <c r="GU3" s="128" t="n">
        <v>468.068742650033</v>
      </c>
      <c r="GV3" s="128" t="n">
        <v>468.068742650033</v>
      </c>
      <c r="GW3" s="128" t="n">
        <v>468.068742650033</v>
      </c>
      <c r="GX3" s="128" t="n">
        <v>468.068742650033</v>
      </c>
      <c r="GY3" s="128" t="n">
        <v>468.068742650033</v>
      </c>
      <c r="GZ3" s="128" t="n">
        <v>468.068742650033</v>
      </c>
      <c r="HA3" s="128" t="n">
        <v>468.068742650033</v>
      </c>
      <c r="HB3" s="128" t="n">
        <v>468.068742650033</v>
      </c>
      <c r="HC3" s="128" t="n">
        <v>468.068742650033</v>
      </c>
      <c r="HD3" s="128" t="n">
        <v>468.068742650033</v>
      </c>
      <c r="HE3" s="128" t="n">
        <v>468.068742650033</v>
      </c>
      <c r="HF3" s="128" t="n">
        <v>500.833554635535</v>
      </c>
      <c r="HG3" s="128" t="n">
        <v>500.833554635535</v>
      </c>
      <c r="HH3" s="128" t="n">
        <v>500.833554635535</v>
      </c>
      <c r="HI3" s="128" t="n">
        <v>500.833554635535</v>
      </c>
      <c r="HJ3" s="128" t="n">
        <v>500.833554635535</v>
      </c>
      <c r="HK3" s="128" t="n">
        <v>500.833554635535</v>
      </c>
      <c r="HL3" s="128" t="n">
        <v>500.833554635535</v>
      </c>
      <c r="HM3" s="128" t="n">
        <v>500.833554635535</v>
      </c>
      <c r="HN3" s="128" t="n">
        <v>500.833554635535</v>
      </c>
      <c r="HO3" s="128" t="n">
        <v>500.833554635535</v>
      </c>
      <c r="HP3" s="128" t="n">
        <v>500.833554635535</v>
      </c>
      <c r="HQ3" s="128" t="n">
        <v>500.833554635535</v>
      </c>
      <c r="HR3" s="128" t="n">
        <v>535.891903460022</v>
      </c>
      <c r="HS3" s="128" t="n">
        <v>535.891903460022</v>
      </c>
      <c r="HT3" s="128" t="n">
        <v>535.891903460022</v>
      </c>
      <c r="HU3" s="128" t="n">
        <v>535.891903460022</v>
      </c>
      <c r="HV3" s="128" t="n">
        <v>535.891903460022</v>
      </c>
      <c r="HW3" s="128" t="n">
        <v>535.891903460022</v>
      </c>
      <c r="HX3" s="128" t="n">
        <v>535.891903460022</v>
      </c>
      <c r="HY3" s="128" t="n">
        <v>535.891903460022</v>
      </c>
      <c r="HZ3" s="128" t="n">
        <v>535.891903460022</v>
      </c>
      <c r="IA3" s="128" t="n">
        <v>535.891903460022</v>
      </c>
      <c r="IB3" s="128" t="n">
        <v>535.891903460022</v>
      </c>
      <c r="IC3" s="128" t="n">
        <v>535.891903460022</v>
      </c>
      <c r="ID3" s="128" t="n">
        <v>535.891903460022</v>
      </c>
      <c r="IE3" s="128" t="n">
        <v>535.891903460022</v>
      </c>
      <c r="IF3" s="128" t="n">
        <v>535.891903460022</v>
      </c>
      <c r="IG3" s="128" t="n">
        <v>535.891903460022</v>
      </c>
      <c r="IH3" s="128" t="n">
        <v>535.891903460022</v>
      </c>
      <c r="II3" s="128" t="n">
        <v>535.891903460022</v>
      </c>
      <c r="IJ3" s="128" t="n">
        <v>535.891903460022</v>
      </c>
      <c r="IK3" s="128" t="n">
        <v>535.891903460022</v>
      </c>
      <c r="IL3" s="128" t="n">
        <v>535.891903460022</v>
      </c>
      <c r="IM3" s="128" t="n">
        <v>535.891903460022</v>
      </c>
      <c r="IN3" s="128" t="n">
        <v>535.891903460022</v>
      </c>
      <c r="IO3" s="128" t="n">
        <v>535.891903460022</v>
      </c>
      <c r="IP3" s="128" t="n">
        <v>535.891903460022</v>
      </c>
      <c r="IQ3" s="128" t="n">
        <v>535.891903460022</v>
      </c>
      <c r="IR3" s="128" t="n">
        <v>535.891903460022</v>
      </c>
      <c r="IS3" s="128" t="n">
        <v>535.891903460022</v>
      </c>
      <c r="IT3" s="128" t="n">
        <v>535.891903460022</v>
      </c>
      <c r="IU3" s="128" t="n">
        <v>535.891903460022</v>
      </c>
      <c r="IV3" s="128" t="n">
        <v>535.891903460022</v>
      </c>
      <c r="IW3" s="128"/>
    </row>
    <row r="4" customFormat="false" ht="13.5" hidden="false" customHeight="false" outlineLevel="0" collapsed="false">
      <c r="A4" s="125" t="n">
        <v>2</v>
      </c>
      <c r="B4" s="126" t="s">
        <v>111</v>
      </c>
      <c r="C4" s="126" t="n">
        <v>2</v>
      </c>
      <c r="D4" s="129" t="n">
        <v>90</v>
      </c>
      <c r="E4" s="129" t="n">
        <v>90</v>
      </c>
      <c r="F4" s="129" t="n">
        <v>90</v>
      </c>
      <c r="G4" s="129" t="n">
        <v>90</v>
      </c>
      <c r="H4" s="129" t="n">
        <v>90</v>
      </c>
      <c r="I4" s="129" t="n">
        <v>90</v>
      </c>
      <c r="J4" s="129" t="n">
        <v>90</v>
      </c>
      <c r="K4" s="129" t="n">
        <v>90</v>
      </c>
      <c r="L4" s="129" t="n">
        <v>90</v>
      </c>
      <c r="M4" s="129" t="n">
        <v>90</v>
      </c>
      <c r="N4" s="129" t="n">
        <v>90</v>
      </c>
      <c r="O4" s="129" t="n">
        <v>90</v>
      </c>
      <c r="P4" s="129" t="n">
        <v>90</v>
      </c>
      <c r="Q4" s="129" t="n">
        <v>90</v>
      </c>
      <c r="R4" s="129" t="n">
        <v>90</v>
      </c>
      <c r="S4" s="129" t="n">
        <v>90</v>
      </c>
      <c r="T4" s="129" t="n">
        <v>90</v>
      </c>
      <c r="U4" s="129" t="n">
        <v>90</v>
      </c>
      <c r="V4" s="129" t="n">
        <v>90</v>
      </c>
      <c r="W4" s="129" t="n">
        <v>90</v>
      </c>
      <c r="X4" s="129" t="n">
        <v>90</v>
      </c>
      <c r="Y4" s="129" t="n">
        <v>90</v>
      </c>
      <c r="Z4" s="129" t="n">
        <v>90</v>
      </c>
      <c r="AA4" s="129" t="n">
        <v>90</v>
      </c>
      <c r="AB4" s="129" t="n">
        <v>90</v>
      </c>
      <c r="AC4" s="129" t="n">
        <v>90</v>
      </c>
      <c r="AD4" s="129" t="n">
        <v>90</v>
      </c>
      <c r="AE4" s="129" t="n">
        <v>90</v>
      </c>
      <c r="AF4" s="129" t="n">
        <v>90</v>
      </c>
      <c r="AG4" s="129" t="n">
        <v>90</v>
      </c>
      <c r="AH4" s="129" t="n">
        <v>90</v>
      </c>
      <c r="AI4" s="129" t="n">
        <v>90</v>
      </c>
      <c r="AJ4" s="129" t="n">
        <v>90</v>
      </c>
      <c r="AK4" s="129" t="n">
        <v>90</v>
      </c>
      <c r="AL4" s="129" t="n">
        <v>90</v>
      </c>
      <c r="AM4" s="129" t="n">
        <v>90</v>
      </c>
      <c r="AN4" s="129" t="n">
        <v>90</v>
      </c>
      <c r="AO4" s="129" t="n">
        <v>90</v>
      </c>
      <c r="AP4" s="129" t="n">
        <v>90</v>
      </c>
      <c r="AQ4" s="129" t="n">
        <v>90</v>
      </c>
      <c r="AR4" s="129" t="n">
        <v>90</v>
      </c>
      <c r="AS4" s="129" t="n">
        <v>90</v>
      </c>
      <c r="AT4" s="129" t="n">
        <v>90</v>
      </c>
      <c r="AU4" s="129" t="n">
        <v>90</v>
      </c>
      <c r="AV4" s="129" t="n">
        <v>90</v>
      </c>
      <c r="AW4" s="129" t="n">
        <v>90</v>
      </c>
      <c r="AX4" s="129" t="n">
        <v>90</v>
      </c>
      <c r="AY4" s="129" t="n">
        <v>90</v>
      </c>
      <c r="AZ4" s="129" t="n">
        <v>90</v>
      </c>
      <c r="BA4" s="129" t="n">
        <v>90</v>
      </c>
      <c r="BB4" s="129" t="n">
        <v>90</v>
      </c>
      <c r="BC4" s="129" t="n">
        <v>90</v>
      </c>
      <c r="BD4" s="129" t="n">
        <v>90</v>
      </c>
      <c r="BE4" s="129" t="n">
        <v>90</v>
      </c>
      <c r="BF4" s="129" t="n">
        <v>90</v>
      </c>
      <c r="BG4" s="129" t="n">
        <v>90</v>
      </c>
      <c r="BH4" s="129" t="n">
        <v>90</v>
      </c>
      <c r="BI4" s="129" t="n">
        <v>90</v>
      </c>
      <c r="BJ4" s="129" t="n">
        <v>90</v>
      </c>
      <c r="BK4" s="129" t="n">
        <v>90</v>
      </c>
      <c r="BL4" s="129" t="n">
        <v>90</v>
      </c>
      <c r="BM4" s="129" t="n">
        <v>90</v>
      </c>
      <c r="BN4" s="129" t="n">
        <v>90</v>
      </c>
      <c r="BO4" s="129" t="n">
        <v>90</v>
      </c>
      <c r="BP4" s="129" t="n">
        <v>90</v>
      </c>
      <c r="BQ4" s="129" t="n">
        <v>90</v>
      </c>
      <c r="BR4" s="129" t="n">
        <v>90</v>
      </c>
      <c r="BS4" s="129" t="n">
        <v>90</v>
      </c>
      <c r="BT4" s="129" t="n">
        <v>90</v>
      </c>
      <c r="BU4" s="129" t="n">
        <v>90</v>
      </c>
      <c r="BV4" s="129" t="n">
        <v>90</v>
      </c>
      <c r="BW4" s="129" t="n">
        <v>90</v>
      </c>
      <c r="BX4" s="129" t="n">
        <v>90</v>
      </c>
      <c r="BY4" s="129" t="n">
        <v>90</v>
      </c>
      <c r="BZ4" s="129" t="n">
        <v>90</v>
      </c>
      <c r="CA4" s="129" t="n">
        <v>90</v>
      </c>
      <c r="CB4" s="129" t="n">
        <v>90</v>
      </c>
      <c r="CC4" s="129" t="n">
        <v>90</v>
      </c>
      <c r="CD4" s="129" t="n">
        <v>90</v>
      </c>
      <c r="CE4" s="129" t="n">
        <v>90</v>
      </c>
      <c r="CF4" s="129" t="n">
        <v>90</v>
      </c>
      <c r="CG4" s="129" t="n">
        <v>90</v>
      </c>
      <c r="CH4" s="129" t="n">
        <v>90</v>
      </c>
      <c r="CI4" s="129" t="n">
        <v>90</v>
      </c>
      <c r="CJ4" s="129" t="n">
        <v>90</v>
      </c>
      <c r="CK4" s="129" t="n">
        <v>90</v>
      </c>
      <c r="CL4" s="129" t="n">
        <v>90</v>
      </c>
      <c r="CM4" s="129" t="n">
        <v>90</v>
      </c>
      <c r="CN4" s="129" t="n">
        <v>90</v>
      </c>
      <c r="CO4" s="129" t="n">
        <v>90</v>
      </c>
      <c r="CP4" s="129" t="n">
        <v>90</v>
      </c>
      <c r="CQ4" s="129" t="n">
        <v>90</v>
      </c>
      <c r="CR4" s="129" t="n">
        <v>90</v>
      </c>
      <c r="CS4" s="129" t="n">
        <v>90</v>
      </c>
      <c r="CT4" s="129" t="n">
        <v>90</v>
      </c>
      <c r="CU4" s="129" t="n">
        <v>90</v>
      </c>
      <c r="CV4" s="129" t="n">
        <v>90</v>
      </c>
      <c r="CW4" s="129" t="n">
        <v>90</v>
      </c>
      <c r="CX4" s="129" t="n">
        <v>90</v>
      </c>
      <c r="CY4" s="129" t="n">
        <v>90</v>
      </c>
      <c r="CZ4" s="129" t="n">
        <v>90</v>
      </c>
      <c r="DA4" s="129" t="n">
        <v>90</v>
      </c>
      <c r="DB4" s="129" t="n">
        <v>90</v>
      </c>
      <c r="DC4" s="129" t="n">
        <v>90</v>
      </c>
      <c r="DD4" s="129" t="n">
        <v>90</v>
      </c>
      <c r="DE4" s="129" t="n">
        <v>90</v>
      </c>
      <c r="DF4" s="129" t="n">
        <v>90</v>
      </c>
      <c r="DG4" s="129" t="n">
        <v>90</v>
      </c>
      <c r="DH4" s="129" t="n">
        <v>90</v>
      </c>
      <c r="DI4" s="129" t="n">
        <v>90</v>
      </c>
      <c r="DJ4" s="129" t="n">
        <v>90</v>
      </c>
      <c r="DK4" s="129" t="n">
        <v>90</v>
      </c>
      <c r="DL4" s="129" t="n">
        <v>90</v>
      </c>
      <c r="DM4" s="129" t="n">
        <v>90</v>
      </c>
      <c r="DN4" s="129" t="n">
        <v>90</v>
      </c>
      <c r="DO4" s="129" t="n">
        <v>90</v>
      </c>
      <c r="DP4" s="129" t="n">
        <v>90</v>
      </c>
      <c r="DQ4" s="129" t="n">
        <v>90</v>
      </c>
      <c r="DR4" s="129" t="n">
        <v>90</v>
      </c>
      <c r="DS4" s="129" t="n">
        <v>90</v>
      </c>
      <c r="DT4" s="129" t="n">
        <v>90</v>
      </c>
      <c r="DU4" s="129" t="n">
        <v>90</v>
      </c>
      <c r="DV4" s="129" t="n">
        <v>90</v>
      </c>
      <c r="DW4" s="129" t="n">
        <v>90</v>
      </c>
      <c r="DX4" s="129" t="n">
        <v>90</v>
      </c>
      <c r="DY4" s="129" t="n">
        <v>90</v>
      </c>
      <c r="DZ4" s="129" t="n">
        <v>90</v>
      </c>
      <c r="EA4" s="129" t="n">
        <v>90</v>
      </c>
      <c r="EB4" s="129" t="n">
        <v>90</v>
      </c>
      <c r="EC4" s="129" t="n">
        <v>90</v>
      </c>
      <c r="ED4" s="129" t="n">
        <v>90</v>
      </c>
      <c r="EE4" s="129" t="n">
        <v>90</v>
      </c>
      <c r="EF4" s="129" t="n">
        <v>90</v>
      </c>
      <c r="EG4" s="129" t="n">
        <v>90</v>
      </c>
      <c r="EH4" s="129" t="n">
        <v>90</v>
      </c>
      <c r="EI4" s="129" t="n">
        <v>90</v>
      </c>
      <c r="EJ4" s="129" t="n">
        <v>90</v>
      </c>
      <c r="EK4" s="129" t="n">
        <v>90</v>
      </c>
      <c r="EL4" s="129" t="n">
        <v>90</v>
      </c>
      <c r="EM4" s="129" t="n">
        <v>90</v>
      </c>
      <c r="EN4" s="129" t="n">
        <v>90</v>
      </c>
      <c r="EO4" s="129" t="n">
        <v>90</v>
      </c>
      <c r="EP4" s="129" t="n">
        <v>90</v>
      </c>
      <c r="EQ4" s="129" t="n">
        <v>90</v>
      </c>
      <c r="ER4" s="129" t="n">
        <v>90</v>
      </c>
      <c r="ES4" s="129" t="n">
        <v>90</v>
      </c>
      <c r="ET4" s="129" t="n">
        <v>90</v>
      </c>
      <c r="EU4" s="129" t="n">
        <v>90</v>
      </c>
      <c r="EV4" s="129" t="n">
        <v>90</v>
      </c>
      <c r="EW4" s="129" t="n">
        <v>90</v>
      </c>
      <c r="EX4" s="129" t="n">
        <v>90</v>
      </c>
      <c r="EY4" s="129" t="n">
        <v>90</v>
      </c>
      <c r="EZ4" s="129" t="n">
        <v>90</v>
      </c>
      <c r="FA4" s="129" t="n">
        <v>90</v>
      </c>
      <c r="FB4" s="129" t="n">
        <v>90</v>
      </c>
      <c r="FC4" s="129" t="n">
        <v>90</v>
      </c>
      <c r="FD4" s="129" t="n">
        <v>90</v>
      </c>
      <c r="FE4" s="129" t="n">
        <v>90</v>
      </c>
      <c r="FF4" s="129" t="n">
        <v>90</v>
      </c>
      <c r="FG4" s="129" t="n">
        <v>90</v>
      </c>
      <c r="FH4" s="129" t="n">
        <v>90</v>
      </c>
      <c r="FI4" s="129" t="n">
        <v>90</v>
      </c>
      <c r="FJ4" s="129" t="n">
        <v>90</v>
      </c>
      <c r="FK4" s="129" t="n">
        <v>90</v>
      </c>
      <c r="FL4" s="129" t="n">
        <v>90</v>
      </c>
      <c r="FM4" s="129" t="n">
        <v>90</v>
      </c>
      <c r="FN4" s="129" t="n">
        <v>90</v>
      </c>
      <c r="FO4" s="129" t="n">
        <v>90</v>
      </c>
      <c r="FP4" s="129" t="n">
        <v>90</v>
      </c>
      <c r="FQ4" s="129" t="n">
        <v>90</v>
      </c>
      <c r="FR4" s="129" t="n">
        <v>90</v>
      </c>
      <c r="FS4" s="129" t="n">
        <v>90</v>
      </c>
      <c r="FT4" s="129" t="n">
        <v>90</v>
      </c>
      <c r="FU4" s="129" t="n">
        <v>90</v>
      </c>
      <c r="FV4" s="129" t="n">
        <v>90</v>
      </c>
      <c r="FW4" s="129" t="n">
        <v>90</v>
      </c>
      <c r="FX4" s="129" t="n">
        <v>90</v>
      </c>
      <c r="FY4" s="129" t="n">
        <v>90</v>
      </c>
      <c r="FZ4" s="129" t="n">
        <v>90</v>
      </c>
      <c r="GA4" s="129" t="n">
        <v>90</v>
      </c>
      <c r="GB4" s="129" t="n">
        <v>90</v>
      </c>
      <c r="GC4" s="129" t="n">
        <v>90</v>
      </c>
      <c r="GD4" s="129" t="n">
        <v>90</v>
      </c>
      <c r="GE4" s="129" t="n">
        <v>90</v>
      </c>
      <c r="GF4" s="129" t="n">
        <v>90</v>
      </c>
      <c r="GG4" s="129" t="n">
        <v>90</v>
      </c>
      <c r="GH4" s="129" t="n">
        <v>90</v>
      </c>
      <c r="GI4" s="129" t="n">
        <v>90</v>
      </c>
      <c r="GJ4" s="129" t="n">
        <v>90</v>
      </c>
      <c r="GK4" s="129" t="n">
        <v>90</v>
      </c>
      <c r="GL4" s="129" t="n">
        <v>90</v>
      </c>
      <c r="GM4" s="129" t="n">
        <v>90</v>
      </c>
      <c r="GN4" s="129" t="n">
        <v>90</v>
      </c>
      <c r="GO4" s="129" t="n">
        <v>90</v>
      </c>
      <c r="GP4" s="129" t="n">
        <v>90</v>
      </c>
      <c r="GQ4" s="129" t="n">
        <v>90</v>
      </c>
      <c r="GR4" s="129" t="n">
        <v>90</v>
      </c>
      <c r="GS4" s="129" t="n">
        <v>90</v>
      </c>
      <c r="GT4" s="129" t="n">
        <v>90</v>
      </c>
      <c r="GU4" s="129" t="n">
        <v>90</v>
      </c>
      <c r="GV4" s="129" t="n">
        <v>90</v>
      </c>
      <c r="GW4" s="129" t="n">
        <v>90</v>
      </c>
      <c r="GX4" s="129" t="n">
        <v>90</v>
      </c>
      <c r="GY4" s="129" t="n">
        <v>90</v>
      </c>
      <c r="GZ4" s="129" t="n">
        <v>90</v>
      </c>
      <c r="HA4" s="129" t="n">
        <v>90</v>
      </c>
      <c r="HB4" s="129" t="n">
        <v>90</v>
      </c>
      <c r="HC4" s="129" t="n">
        <v>90</v>
      </c>
      <c r="HD4" s="129" t="n">
        <v>90</v>
      </c>
      <c r="HE4" s="129" t="n">
        <v>90</v>
      </c>
      <c r="HF4" s="129" t="n">
        <v>90</v>
      </c>
      <c r="HG4" s="129" t="n">
        <v>90</v>
      </c>
      <c r="HH4" s="129" t="n">
        <v>90</v>
      </c>
      <c r="HI4" s="129" t="n">
        <v>90</v>
      </c>
      <c r="HJ4" s="129" t="n">
        <v>90</v>
      </c>
      <c r="HK4" s="129" t="n">
        <v>90</v>
      </c>
      <c r="HL4" s="129" t="n">
        <v>90</v>
      </c>
      <c r="HM4" s="129" t="n">
        <v>90</v>
      </c>
      <c r="HN4" s="129" t="n">
        <v>90</v>
      </c>
      <c r="HO4" s="129" t="n">
        <v>90</v>
      </c>
      <c r="HP4" s="129" t="n">
        <v>90</v>
      </c>
      <c r="HQ4" s="129" t="n">
        <v>90</v>
      </c>
      <c r="HR4" s="129" t="n">
        <v>90</v>
      </c>
      <c r="HS4" s="129" t="n">
        <v>90</v>
      </c>
      <c r="HT4" s="129" t="n">
        <v>90</v>
      </c>
      <c r="HU4" s="129" t="n">
        <v>90</v>
      </c>
      <c r="HV4" s="129" t="n">
        <v>90</v>
      </c>
      <c r="HW4" s="129" t="n">
        <v>90</v>
      </c>
      <c r="HX4" s="129" t="n">
        <v>90</v>
      </c>
      <c r="HY4" s="129" t="n">
        <v>90</v>
      </c>
      <c r="HZ4" s="129" t="n">
        <v>90</v>
      </c>
      <c r="IA4" s="129" t="n">
        <v>90</v>
      </c>
      <c r="IB4" s="129" t="n">
        <v>90</v>
      </c>
      <c r="IC4" s="129" t="n">
        <v>90</v>
      </c>
      <c r="ID4" s="129" t="n">
        <v>90</v>
      </c>
      <c r="IE4" s="129" t="n">
        <v>90</v>
      </c>
      <c r="IF4" s="129" t="n">
        <v>90</v>
      </c>
      <c r="IG4" s="129" t="n">
        <v>90</v>
      </c>
      <c r="IH4" s="129" t="n">
        <v>90</v>
      </c>
      <c r="II4" s="129" t="n">
        <v>90</v>
      </c>
      <c r="IJ4" s="129" t="n">
        <v>90</v>
      </c>
      <c r="IK4" s="129" t="n">
        <v>90</v>
      </c>
      <c r="IL4" s="129" t="n">
        <v>90</v>
      </c>
      <c r="IM4" s="129" t="n">
        <v>90</v>
      </c>
      <c r="IN4" s="129" t="n">
        <v>90</v>
      </c>
      <c r="IO4" s="129" t="n">
        <v>90</v>
      </c>
      <c r="IP4" s="129" t="n">
        <v>90</v>
      </c>
      <c r="IQ4" s="129" t="n">
        <v>90</v>
      </c>
      <c r="IR4" s="129" t="n">
        <v>90</v>
      </c>
      <c r="IS4" s="129" t="n">
        <v>90</v>
      </c>
      <c r="IT4" s="129" t="n">
        <v>90</v>
      </c>
      <c r="IU4" s="129" t="n">
        <v>90</v>
      </c>
      <c r="IV4" s="129" t="n">
        <v>90</v>
      </c>
      <c r="IW4" s="129"/>
    </row>
    <row r="5" customFormat="false" ht="13.5" hidden="false" customHeight="false" outlineLevel="0" collapsed="false">
      <c r="A5" s="122" t="n">
        <v>3</v>
      </c>
      <c r="B5" s="32" t="s">
        <v>112</v>
      </c>
      <c r="C5" s="32" t="n">
        <v>3</v>
      </c>
      <c r="D5" s="128" t="n">
        <v>90</v>
      </c>
      <c r="E5" s="128" t="n">
        <v>90</v>
      </c>
      <c r="F5" s="128" t="n">
        <v>90</v>
      </c>
      <c r="G5" s="128" t="n">
        <v>90</v>
      </c>
      <c r="H5" s="128" t="n">
        <v>90</v>
      </c>
      <c r="I5" s="128" t="n">
        <v>90</v>
      </c>
      <c r="J5" s="128" t="n">
        <v>90</v>
      </c>
      <c r="K5" s="128" t="n">
        <v>90</v>
      </c>
      <c r="L5" s="128" t="n">
        <v>90</v>
      </c>
      <c r="M5" s="128" t="n">
        <v>90</v>
      </c>
      <c r="N5" s="128" t="n">
        <v>90</v>
      </c>
      <c r="O5" s="128" t="n">
        <v>90</v>
      </c>
      <c r="P5" s="128" t="n">
        <v>90</v>
      </c>
      <c r="Q5" s="128" t="n">
        <v>90</v>
      </c>
      <c r="R5" s="128" t="n">
        <v>90</v>
      </c>
      <c r="S5" s="128" t="n">
        <v>90</v>
      </c>
      <c r="T5" s="128" t="n">
        <v>90</v>
      </c>
      <c r="U5" s="128" t="n">
        <v>90</v>
      </c>
      <c r="V5" s="128" t="n">
        <v>90</v>
      </c>
      <c r="W5" s="128" t="n">
        <v>90</v>
      </c>
      <c r="X5" s="128" t="n">
        <v>90</v>
      </c>
      <c r="Y5" s="128" t="n">
        <v>90</v>
      </c>
      <c r="Z5" s="128" t="n">
        <v>90</v>
      </c>
      <c r="AA5" s="128" t="n">
        <v>90</v>
      </c>
      <c r="AB5" s="128" t="n">
        <v>90</v>
      </c>
      <c r="AC5" s="128" t="n">
        <v>90</v>
      </c>
      <c r="AD5" s="128" t="n">
        <v>90</v>
      </c>
      <c r="AE5" s="128" t="n">
        <v>90</v>
      </c>
      <c r="AF5" s="128" t="n">
        <v>90</v>
      </c>
      <c r="AG5" s="128" t="n">
        <v>90</v>
      </c>
      <c r="AH5" s="128" t="n">
        <v>90</v>
      </c>
      <c r="AI5" s="128" t="n">
        <v>90</v>
      </c>
      <c r="AJ5" s="128" t="n">
        <v>90</v>
      </c>
      <c r="AK5" s="128" t="n">
        <v>90</v>
      </c>
      <c r="AL5" s="128" t="n">
        <v>90</v>
      </c>
      <c r="AM5" s="128" t="n">
        <v>90</v>
      </c>
      <c r="AN5" s="128" t="n">
        <v>90</v>
      </c>
      <c r="AO5" s="128" t="n">
        <v>90</v>
      </c>
      <c r="AP5" s="128" t="n">
        <v>90</v>
      </c>
      <c r="AQ5" s="128" t="n">
        <v>90</v>
      </c>
      <c r="AR5" s="128" t="n">
        <v>90</v>
      </c>
      <c r="AS5" s="128" t="n">
        <v>90</v>
      </c>
      <c r="AT5" s="128" t="n">
        <v>90</v>
      </c>
      <c r="AU5" s="128" t="n">
        <v>90</v>
      </c>
      <c r="AV5" s="128" t="n">
        <v>90</v>
      </c>
      <c r="AW5" s="128" t="n">
        <v>90</v>
      </c>
      <c r="AX5" s="128" t="n">
        <v>90</v>
      </c>
      <c r="AY5" s="128" t="n">
        <v>90</v>
      </c>
      <c r="AZ5" s="128" t="n">
        <v>90</v>
      </c>
      <c r="BA5" s="128" t="n">
        <v>90</v>
      </c>
      <c r="BB5" s="128" t="n">
        <v>90</v>
      </c>
      <c r="BC5" s="128" t="n">
        <v>90</v>
      </c>
      <c r="BD5" s="128" t="n">
        <v>90</v>
      </c>
      <c r="BE5" s="128" t="n">
        <v>90</v>
      </c>
      <c r="BF5" s="128" t="n">
        <v>90</v>
      </c>
      <c r="BG5" s="128" t="n">
        <v>90</v>
      </c>
      <c r="BH5" s="128" t="n">
        <v>90</v>
      </c>
      <c r="BI5" s="128" t="n">
        <v>90</v>
      </c>
      <c r="BJ5" s="128" t="n">
        <v>90</v>
      </c>
      <c r="BK5" s="128" t="n">
        <v>90</v>
      </c>
      <c r="BL5" s="128" t="n">
        <v>90</v>
      </c>
      <c r="BM5" s="128" t="n">
        <v>90</v>
      </c>
      <c r="BN5" s="128" t="n">
        <v>90</v>
      </c>
      <c r="BO5" s="128" t="n">
        <v>90</v>
      </c>
      <c r="BP5" s="128" t="n">
        <v>90</v>
      </c>
      <c r="BQ5" s="128" t="n">
        <v>90</v>
      </c>
      <c r="BR5" s="128" t="n">
        <v>90</v>
      </c>
      <c r="BS5" s="128" t="n">
        <v>90</v>
      </c>
      <c r="BT5" s="128" t="n">
        <v>90</v>
      </c>
      <c r="BU5" s="128" t="n">
        <v>90</v>
      </c>
      <c r="BV5" s="128" t="n">
        <v>90</v>
      </c>
      <c r="BW5" s="128" t="n">
        <v>90</v>
      </c>
      <c r="BX5" s="128" t="n">
        <v>90</v>
      </c>
      <c r="BY5" s="128" t="n">
        <v>90</v>
      </c>
      <c r="BZ5" s="128" t="n">
        <v>90</v>
      </c>
      <c r="CA5" s="128" t="n">
        <v>90</v>
      </c>
      <c r="CB5" s="128" t="n">
        <v>90</v>
      </c>
      <c r="CC5" s="128" t="n">
        <v>90</v>
      </c>
      <c r="CD5" s="128" t="n">
        <v>90</v>
      </c>
      <c r="CE5" s="128" t="n">
        <v>90</v>
      </c>
      <c r="CF5" s="128" t="n">
        <v>90</v>
      </c>
      <c r="CG5" s="128" t="n">
        <v>90</v>
      </c>
      <c r="CH5" s="128" t="n">
        <v>90</v>
      </c>
      <c r="CI5" s="128" t="n">
        <v>90</v>
      </c>
      <c r="CJ5" s="128" t="n">
        <v>90</v>
      </c>
      <c r="CK5" s="128" t="n">
        <v>90</v>
      </c>
      <c r="CL5" s="128" t="n">
        <v>90</v>
      </c>
      <c r="CM5" s="128" t="n">
        <v>90</v>
      </c>
      <c r="CN5" s="128" t="n">
        <v>90</v>
      </c>
      <c r="CO5" s="128" t="n">
        <v>90</v>
      </c>
      <c r="CP5" s="128" t="n">
        <v>90</v>
      </c>
      <c r="CQ5" s="128" t="n">
        <v>90</v>
      </c>
      <c r="CR5" s="128" t="n">
        <v>90</v>
      </c>
      <c r="CS5" s="128" t="n">
        <v>90</v>
      </c>
      <c r="CT5" s="128" t="n">
        <v>90</v>
      </c>
      <c r="CU5" s="128" t="n">
        <v>90</v>
      </c>
      <c r="CV5" s="128" t="n">
        <v>90</v>
      </c>
      <c r="CW5" s="128" t="n">
        <v>90</v>
      </c>
      <c r="CX5" s="128" t="n">
        <v>90</v>
      </c>
      <c r="CY5" s="128" t="n">
        <v>90</v>
      </c>
      <c r="CZ5" s="128" t="n">
        <v>90</v>
      </c>
      <c r="DA5" s="128" t="n">
        <v>90</v>
      </c>
      <c r="DB5" s="128" t="n">
        <v>90</v>
      </c>
      <c r="DC5" s="128" t="n">
        <v>90</v>
      </c>
      <c r="DD5" s="128" t="n">
        <v>90</v>
      </c>
      <c r="DE5" s="128" t="n">
        <v>90</v>
      </c>
      <c r="DF5" s="128" t="n">
        <v>90</v>
      </c>
      <c r="DG5" s="128" t="n">
        <v>90</v>
      </c>
      <c r="DH5" s="128" t="n">
        <v>90</v>
      </c>
      <c r="DI5" s="128" t="n">
        <v>90</v>
      </c>
      <c r="DJ5" s="128" t="n">
        <v>90</v>
      </c>
      <c r="DK5" s="128" t="n">
        <v>90</v>
      </c>
      <c r="DL5" s="128" t="n">
        <v>90</v>
      </c>
      <c r="DM5" s="128" t="n">
        <v>90</v>
      </c>
      <c r="DN5" s="128" t="n">
        <v>90</v>
      </c>
      <c r="DO5" s="128" t="n">
        <v>90</v>
      </c>
      <c r="DP5" s="128" t="n">
        <v>90</v>
      </c>
      <c r="DQ5" s="128" t="n">
        <v>90</v>
      </c>
      <c r="DR5" s="128" t="n">
        <v>90</v>
      </c>
      <c r="DS5" s="128" t="n">
        <v>90</v>
      </c>
      <c r="DT5" s="128" t="n">
        <v>90</v>
      </c>
      <c r="DU5" s="128" t="n">
        <v>90</v>
      </c>
      <c r="DV5" s="128" t="n">
        <v>90</v>
      </c>
      <c r="DW5" s="128" t="n">
        <v>90</v>
      </c>
      <c r="DX5" s="128" t="n">
        <v>90</v>
      </c>
      <c r="DY5" s="128" t="n">
        <v>90</v>
      </c>
      <c r="DZ5" s="128" t="n">
        <v>90</v>
      </c>
      <c r="EA5" s="128" t="n">
        <v>90</v>
      </c>
      <c r="EB5" s="128" t="n">
        <v>90</v>
      </c>
      <c r="EC5" s="128" t="n">
        <v>90</v>
      </c>
      <c r="ED5" s="128" t="n">
        <v>90</v>
      </c>
      <c r="EE5" s="128" t="n">
        <v>90</v>
      </c>
      <c r="EF5" s="128" t="n">
        <v>90</v>
      </c>
      <c r="EG5" s="128" t="n">
        <v>90</v>
      </c>
      <c r="EH5" s="128" t="n">
        <v>90</v>
      </c>
      <c r="EI5" s="128" t="n">
        <v>90</v>
      </c>
      <c r="EJ5" s="128" t="n">
        <v>90</v>
      </c>
      <c r="EK5" s="128" t="n">
        <v>90</v>
      </c>
      <c r="EL5" s="128" t="n">
        <v>90</v>
      </c>
      <c r="EM5" s="128" t="n">
        <v>90</v>
      </c>
      <c r="EN5" s="128" t="n">
        <v>90</v>
      </c>
      <c r="EO5" s="128" t="n">
        <v>90</v>
      </c>
      <c r="EP5" s="128" t="n">
        <v>90</v>
      </c>
      <c r="EQ5" s="128" t="n">
        <v>90</v>
      </c>
      <c r="ER5" s="128" t="n">
        <v>90</v>
      </c>
      <c r="ES5" s="128" t="n">
        <v>90</v>
      </c>
      <c r="ET5" s="128" t="n">
        <v>90</v>
      </c>
      <c r="EU5" s="128" t="n">
        <v>90</v>
      </c>
      <c r="EV5" s="128" t="n">
        <v>90</v>
      </c>
      <c r="EW5" s="128" t="n">
        <v>90</v>
      </c>
      <c r="EX5" s="128" t="n">
        <v>90</v>
      </c>
      <c r="EY5" s="128" t="n">
        <v>90</v>
      </c>
      <c r="EZ5" s="128" t="n">
        <v>90</v>
      </c>
      <c r="FA5" s="128" t="n">
        <v>90</v>
      </c>
      <c r="FB5" s="128" t="n">
        <v>90</v>
      </c>
      <c r="FC5" s="128" t="n">
        <v>90</v>
      </c>
      <c r="FD5" s="128" t="n">
        <v>90</v>
      </c>
      <c r="FE5" s="128" t="n">
        <v>90</v>
      </c>
      <c r="FF5" s="128" t="n">
        <v>90</v>
      </c>
      <c r="FG5" s="128" t="n">
        <v>90</v>
      </c>
      <c r="FH5" s="128" t="n">
        <v>90</v>
      </c>
      <c r="FI5" s="128" t="n">
        <v>90</v>
      </c>
      <c r="FJ5" s="128" t="n">
        <v>90</v>
      </c>
      <c r="FK5" s="128" t="n">
        <v>90</v>
      </c>
      <c r="FL5" s="128" t="n">
        <v>90</v>
      </c>
      <c r="FM5" s="128" t="n">
        <v>90</v>
      </c>
      <c r="FN5" s="128" t="n">
        <v>90</v>
      </c>
      <c r="FO5" s="128" t="n">
        <v>90</v>
      </c>
      <c r="FP5" s="128" t="n">
        <v>90</v>
      </c>
      <c r="FQ5" s="128" t="n">
        <v>90</v>
      </c>
      <c r="FR5" s="128" t="n">
        <v>90</v>
      </c>
      <c r="FS5" s="128" t="n">
        <v>90</v>
      </c>
      <c r="FT5" s="128" t="n">
        <v>90</v>
      </c>
      <c r="FU5" s="128" t="n">
        <v>90</v>
      </c>
      <c r="FV5" s="128" t="n">
        <v>90</v>
      </c>
      <c r="FW5" s="128" t="n">
        <v>90</v>
      </c>
      <c r="FX5" s="128" t="n">
        <v>90</v>
      </c>
      <c r="FY5" s="128" t="n">
        <v>90</v>
      </c>
      <c r="FZ5" s="128" t="n">
        <v>90</v>
      </c>
      <c r="GA5" s="128" t="n">
        <v>90</v>
      </c>
      <c r="GB5" s="128" t="n">
        <v>90</v>
      </c>
      <c r="GC5" s="128" t="n">
        <v>90</v>
      </c>
      <c r="GD5" s="128" t="n">
        <v>90</v>
      </c>
      <c r="GE5" s="128" t="n">
        <v>90</v>
      </c>
      <c r="GF5" s="128" t="n">
        <v>90</v>
      </c>
      <c r="GG5" s="128" t="n">
        <v>90</v>
      </c>
      <c r="GH5" s="128" t="n">
        <v>90</v>
      </c>
      <c r="GI5" s="128" t="n">
        <v>90</v>
      </c>
      <c r="GJ5" s="128" t="n">
        <v>90</v>
      </c>
      <c r="GK5" s="128" t="n">
        <v>90</v>
      </c>
      <c r="GL5" s="128" t="n">
        <v>90</v>
      </c>
      <c r="GM5" s="128" t="n">
        <v>90</v>
      </c>
      <c r="GN5" s="128" t="n">
        <v>90</v>
      </c>
      <c r="GO5" s="128" t="n">
        <v>90</v>
      </c>
      <c r="GP5" s="128" t="n">
        <v>90</v>
      </c>
      <c r="GQ5" s="128" t="n">
        <v>90</v>
      </c>
      <c r="GR5" s="128" t="n">
        <v>90</v>
      </c>
      <c r="GS5" s="128" t="n">
        <v>90</v>
      </c>
      <c r="GT5" s="128" t="n">
        <v>90</v>
      </c>
      <c r="GU5" s="128" t="n">
        <v>90</v>
      </c>
      <c r="GV5" s="128" t="n">
        <v>90</v>
      </c>
      <c r="GW5" s="128" t="n">
        <v>90</v>
      </c>
      <c r="GX5" s="128" t="n">
        <v>90</v>
      </c>
      <c r="GY5" s="128" t="n">
        <v>90</v>
      </c>
      <c r="GZ5" s="128" t="n">
        <v>90</v>
      </c>
      <c r="HA5" s="128" t="n">
        <v>90</v>
      </c>
      <c r="HB5" s="128" t="n">
        <v>90</v>
      </c>
      <c r="HC5" s="128" t="n">
        <v>90</v>
      </c>
      <c r="HD5" s="128" t="n">
        <v>90</v>
      </c>
      <c r="HE5" s="128" t="n">
        <v>90</v>
      </c>
      <c r="HF5" s="128" t="n">
        <v>90</v>
      </c>
      <c r="HG5" s="128" t="n">
        <v>90</v>
      </c>
      <c r="HH5" s="128" t="n">
        <v>90</v>
      </c>
      <c r="HI5" s="128" t="n">
        <v>90</v>
      </c>
      <c r="HJ5" s="128" t="n">
        <v>90</v>
      </c>
      <c r="HK5" s="128" t="n">
        <v>90</v>
      </c>
      <c r="HL5" s="128" t="n">
        <v>90</v>
      </c>
      <c r="HM5" s="128" t="n">
        <v>90</v>
      </c>
      <c r="HN5" s="128" t="n">
        <v>90</v>
      </c>
      <c r="HO5" s="128" t="n">
        <v>90</v>
      </c>
      <c r="HP5" s="128" t="n">
        <v>90</v>
      </c>
      <c r="HQ5" s="128" t="n">
        <v>90</v>
      </c>
      <c r="HR5" s="128" t="n">
        <v>90</v>
      </c>
      <c r="HS5" s="128" t="n">
        <v>90</v>
      </c>
      <c r="HT5" s="128" t="n">
        <v>90</v>
      </c>
      <c r="HU5" s="128" t="n">
        <v>90</v>
      </c>
      <c r="HV5" s="128" t="n">
        <v>90</v>
      </c>
      <c r="HW5" s="128" t="n">
        <v>90</v>
      </c>
      <c r="HX5" s="128" t="n">
        <v>90</v>
      </c>
      <c r="HY5" s="128" t="n">
        <v>90</v>
      </c>
      <c r="HZ5" s="128" t="n">
        <v>90</v>
      </c>
      <c r="IA5" s="128" t="n">
        <v>90</v>
      </c>
      <c r="IB5" s="128" t="n">
        <v>90</v>
      </c>
      <c r="IC5" s="128" t="n">
        <v>90</v>
      </c>
      <c r="ID5" s="128" t="n">
        <v>90</v>
      </c>
      <c r="IE5" s="128" t="n">
        <v>90</v>
      </c>
      <c r="IF5" s="128" t="n">
        <v>90</v>
      </c>
      <c r="IG5" s="128" t="n">
        <v>90</v>
      </c>
      <c r="IH5" s="128" t="n">
        <v>90</v>
      </c>
      <c r="II5" s="128" t="n">
        <v>90</v>
      </c>
      <c r="IJ5" s="128" t="n">
        <v>90</v>
      </c>
      <c r="IK5" s="128" t="n">
        <v>90</v>
      </c>
      <c r="IL5" s="128" t="n">
        <v>90</v>
      </c>
      <c r="IM5" s="128" t="n">
        <v>90</v>
      </c>
      <c r="IN5" s="128" t="n">
        <v>90</v>
      </c>
      <c r="IO5" s="128" t="n">
        <v>90</v>
      </c>
      <c r="IP5" s="128" t="n">
        <v>90</v>
      </c>
      <c r="IQ5" s="128" t="n">
        <v>90</v>
      </c>
      <c r="IR5" s="128" t="n">
        <v>90</v>
      </c>
      <c r="IS5" s="128" t="n">
        <v>90</v>
      </c>
      <c r="IT5" s="128" t="n">
        <v>90</v>
      </c>
      <c r="IU5" s="128" t="n">
        <v>90</v>
      </c>
      <c r="IV5" s="128" t="n">
        <v>90</v>
      </c>
      <c r="IW5" s="128"/>
    </row>
    <row r="6" customFormat="false" ht="13.5" hidden="false" customHeight="false" outlineLevel="0" collapsed="false">
      <c r="A6" s="125" t="n">
        <v>4</v>
      </c>
      <c r="B6" s="126" t="s">
        <v>113</v>
      </c>
      <c r="C6" s="126" t="n">
        <v>4</v>
      </c>
      <c r="D6" s="129" t="n">
        <v>85</v>
      </c>
      <c r="E6" s="129" t="n">
        <v>85</v>
      </c>
      <c r="F6" s="129" t="n">
        <v>85</v>
      </c>
      <c r="G6" s="129" t="n">
        <v>85</v>
      </c>
      <c r="H6" s="129" t="n">
        <v>85</v>
      </c>
      <c r="I6" s="129" t="n">
        <v>85</v>
      </c>
      <c r="J6" s="129" t="n">
        <v>85</v>
      </c>
      <c r="K6" s="129" t="n">
        <v>85</v>
      </c>
      <c r="L6" s="129" t="n">
        <v>85</v>
      </c>
      <c r="M6" s="129" t="n">
        <v>85</v>
      </c>
      <c r="N6" s="129" t="n">
        <v>85</v>
      </c>
      <c r="O6" s="129" t="n">
        <v>85</v>
      </c>
      <c r="P6" s="129" t="n">
        <v>85</v>
      </c>
      <c r="Q6" s="129" t="n">
        <v>85</v>
      </c>
      <c r="R6" s="129" t="n">
        <v>85</v>
      </c>
      <c r="S6" s="129" t="n">
        <v>85</v>
      </c>
      <c r="T6" s="129" t="n">
        <v>85</v>
      </c>
      <c r="U6" s="129" t="n">
        <v>85</v>
      </c>
      <c r="V6" s="129" t="n">
        <v>85</v>
      </c>
      <c r="W6" s="129" t="n">
        <v>85</v>
      </c>
      <c r="X6" s="129" t="n">
        <v>85</v>
      </c>
      <c r="Y6" s="129" t="n">
        <v>85</v>
      </c>
      <c r="Z6" s="129" t="n">
        <v>85</v>
      </c>
      <c r="AA6" s="129" t="n">
        <v>85</v>
      </c>
      <c r="AB6" s="129" t="n">
        <v>85</v>
      </c>
      <c r="AC6" s="129" t="n">
        <v>85</v>
      </c>
      <c r="AD6" s="129" t="n">
        <v>85</v>
      </c>
      <c r="AE6" s="129" t="n">
        <v>85</v>
      </c>
      <c r="AF6" s="129" t="n">
        <v>85</v>
      </c>
      <c r="AG6" s="129" t="n">
        <v>85</v>
      </c>
      <c r="AH6" s="129" t="n">
        <v>85</v>
      </c>
      <c r="AI6" s="129" t="n">
        <v>85</v>
      </c>
      <c r="AJ6" s="129" t="n">
        <v>85</v>
      </c>
      <c r="AK6" s="129" t="n">
        <v>85</v>
      </c>
      <c r="AL6" s="129" t="n">
        <v>85</v>
      </c>
      <c r="AM6" s="129" t="n">
        <v>85</v>
      </c>
      <c r="AN6" s="129" t="n">
        <v>85</v>
      </c>
      <c r="AO6" s="129" t="n">
        <v>85</v>
      </c>
      <c r="AP6" s="129" t="n">
        <v>85</v>
      </c>
      <c r="AQ6" s="129" t="n">
        <v>85</v>
      </c>
      <c r="AR6" s="129" t="n">
        <v>85</v>
      </c>
      <c r="AS6" s="129" t="n">
        <v>85</v>
      </c>
      <c r="AT6" s="129" t="n">
        <v>85</v>
      </c>
      <c r="AU6" s="129" t="n">
        <v>85</v>
      </c>
      <c r="AV6" s="129" t="n">
        <v>85</v>
      </c>
      <c r="AW6" s="129" t="n">
        <v>85</v>
      </c>
      <c r="AX6" s="129" t="n">
        <v>85</v>
      </c>
      <c r="AY6" s="129" t="n">
        <v>85</v>
      </c>
      <c r="AZ6" s="129" t="n">
        <v>85</v>
      </c>
      <c r="BA6" s="129" t="n">
        <v>85</v>
      </c>
      <c r="BB6" s="129" t="n">
        <v>85</v>
      </c>
      <c r="BC6" s="129" t="n">
        <v>85</v>
      </c>
      <c r="BD6" s="129" t="n">
        <v>85</v>
      </c>
      <c r="BE6" s="129" t="n">
        <v>85</v>
      </c>
      <c r="BF6" s="129" t="n">
        <v>85</v>
      </c>
      <c r="BG6" s="129" t="n">
        <v>85</v>
      </c>
      <c r="BH6" s="129" t="n">
        <v>85</v>
      </c>
      <c r="BI6" s="129" t="n">
        <v>85</v>
      </c>
      <c r="BJ6" s="129" t="n">
        <v>85</v>
      </c>
      <c r="BK6" s="129" t="n">
        <v>85</v>
      </c>
      <c r="BL6" s="129" t="n">
        <v>85</v>
      </c>
      <c r="BM6" s="129" t="n">
        <v>85</v>
      </c>
      <c r="BN6" s="129" t="n">
        <v>85</v>
      </c>
      <c r="BO6" s="129" t="n">
        <v>85</v>
      </c>
      <c r="BP6" s="129" t="n">
        <v>85</v>
      </c>
      <c r="BQ6" s="129" t="n">
        <v>85</v>
      </c>
      <c r="BR6" s="129" t="n">
        <v>85</v>
      </c>
      <c r="BS6" s="129" t="n">
        <v>85</v>
      </c>
      <c r="BT6" s="129" t="n">
        <v>85</v>
      </c>
      <c r="BU6" s="129" t="n">
        <v>85</v>
      </c>
      <c r="BV6" s="129" t="n">
        <v>85</v>
      </c>
      <c r="BW6" s="129" t="n">
        <v>85</v>
      </c>
      <c r="BX6" s="129" t="n">
        <v>85</v>
      </c>
      <c r="BY6" s="129" t="n">
        <v>85</v>
      </c>
      <c r="BZ6" s="129" t="n">
        <v>85</v>
      </c>
      <c r="CA6" s="129" t="n">
        <v>85</v>
      </c>
      <c r="CB6" s="129" t="n">
        <v>85</v>
      </c>
      <c r="CC6" s="129" t="n">
        <v>85</v>
      </c>
      <c r="CD6" s="129" t="n">
        <v>85</v>
      </c>
      <c r="CE6" s="129" t="n">
        <v>85</v>
      </c>
      <c r="CF6" s="129" t="n">
        <v>85</v>
      </c>
      <c r="CG6" s="129" t="n">
        <v>85</v>
      </c>
      <c r="CH6" s="129" t="n">
        <v>85</v>
      </c>
      <c r="CI6" s="129" t="n">
        <v>85</v>
      </c>
      <c r="CJ6" s="129" t="n">
        <v>85</v>
      </c>
      <c r="CK6" s="129" t="n">
        <v>85</v>
      </c>
      <c r="CL6" s="129" t="n">
        <v>85</v>
      </c>
      <c r="CM6" s="129" t="n">
        <v>85</v>
      </c>
      <c r="CN6" s="129" t="n">
        <v>85</v>
      </c>
      <c r="CO6" s="129" t="n">
        <v>85</v>
      </c>
      <c r="CP6" s="129" t="n">
        <v>85</v>
      </c>
      <c r="CQ6" s="129" t="n">
        <v>85</v>
      </c>
      <c r="CR6" s="129" t="n">
        <v>85</v>
      </c>
      <c r="CS6" s="129" t="n">
        <v>85</v>
      </c>
      <c r="CT6" s="129" t="n">
        <v>85</v>
      </c>
      <c r="CU6" s="129" t="n">
        <v>85</v>
      </c>
      <c r="CV6" s="129" t="n">
        <v>85</v>
      </c>
      <c r="CW6" s="129" t="n">
        <v>85</v>
      </c>
      <c r="CX6" s="129" t="n">
        <v>85</v>
      </c>
      <c r="CY6" s="129" t="n">
        <v>85</v>
      </c>
      <c r="CZ6" s="129" t="n">
        <v>85</v>
      </c>
      <c r="DA6" s="129" t="n">
        <v>85</v>
      </c>
      <c r="DB6" s="129" t="n">
        <v>85</v>
      </c>
      <c r="DC6" s="129" t="n">
        <v>85</v>
      </c>
      <c r="DD6" s="129" t="n">
        <v>85</v>
      </c>
      <c r="DE6" s="129" t="n">
        <v>85</v>
      </c>
      <c r="DF6" s="129" t="n">
        <v>85</v>
      </c>
      <c r="DG6" s="129" t="n">
        <v>85</v>
      </c>
      <c r="DH6" s="129" t="n">
        <v>85</v>
      </c>
      <c r="DI6" s="129" t="n">
        <v>85</v>
      </c>
      <c r="DJ6" s="129" t="n">
        <v>85</v>
      </c>
      <c r="DK6" s="129" t="n">
        <v>85</v>
      </c>
      <c r="DL6" s="129" t="n">
        <v>85</v>
      </c>
      <c r="DM6" s="129" t="n">
        <v>85</v>
      </c>
      <c r="DN6" s="129" t="n">
        <v>85</v>
      </c>
      <c r="DO6" s="129" t="n">
        <v>85</v>
      </c>
      <c r="DP6" s="129" t="n">
        <v>85</v>
      </c>
      <c r="DQ6" s="129" t="n">
        <v>85</v>
      </c>
      <c r="DR6" s="129" t="n">
        <v>85</v>
      </c>
      <c r="DS6" s="129" t="n">
        <v>85</v>
      </c>
      <c r="DT6" s="129" t="n">
        <v>85</v>
      </c>
      <c r="DU6" s="129" t="n">
        <v>85</v>
      </c>
      <c r="DV6" s="129" t="n">
        <v>85</v>
      </c>
      <c r="DW6" s="129" t="n">
        <v>85</v>
      </c>
      <c r="DX6" s="129" t="n">
        <v>85</v>
      </c>
      <c r="DY6" s="129" t="n">
        <v>85</v>
      </c>
      <c r="DZ6" s="129" t="n">
        <v>85</v>
      </c>
      <c r="EA6" s="129" t="n">
        <v>85</v>
      </c>
      <c r="EB6" s="129" t="n">
        <v>85</v>
      </c>
      <c r="EC6" s="129" t="n">
        <v>85</v>
      </c>
      <c r="ED6" s="129" t="n">
        <v>85</v>
      </c>
      <c r="EE6" s="129" t="n">
        <v>85</v>
      </c>
      <c r="EF6" s="129" t="n">
        <v>85</v>
      </c>
      <c r="EG6" s="129" t="n">
        <v>85</v>
      </c>
      <c r="EH6" s="129" t="n">
        <v>85</v>
      </c>
      <c r="EI6" s="129" t="n">
        <v>85</v>
      </c>
      <c r="EJ6" s="129" t="n">
        <v>85</v>
      </c>
      <c r="EK6" s="129" t="n">
        <v>85</v>
      </c>
      <c r="EL6" s="129" t="n">
        <v>85</v>
      </c>
      <c r="EM6" s="129" t="n">
        <v>85</v>
      </c>
      <c r="EN6" s="129" t="n">
        <v>85</v>
      </c>
      <c r="EO6" s="129" t="n">
        <v>85</v>
      </c>
      <c r="EP6" s="129" t="n">
        <v>85</v>
      </c>
      <c r="EQ6" s="129" t="n">
        <v>85</v>
      </c>
      <c r="ER6" s="129" t="n">
        <v>85</v>
      </c>
      <c r="ES6" s="129" t="n">
        <v>85</v>
      </c>
      <c r="ET6" s="129" t="n">
        <v>85</v>
      </c>
      <c r="EU6" s="129" t="n">
        <v>85</v>
      </c>
      <c r="EV6" s="129" t="n">
        <v>85</v>
      </c>
      <c r="EW6" s="129" t="n">
        <v>85</v>
      </c>
      <c r="EX6" s="129" t="n">
        <v>85</v>
      </c>
      <c r="EY6" s="129" t="n">
        <v>85</v>
      </c>
      <c r="EZ6" s="129" t="n">
        <v>85</v>
      </c>
      <c r="FA6" s="129" t="n">
        <v>85</v>
      </c>
      <c r="FB6" s="129" t="n">
        <v>85</v>
      </c>
      <c r="FC6" s="129" t="n">
        <v>85</v>
      </c>
      <c r="FD6" s="129" t="n">
        <v>85</v>
      </c>
      <c r="FE6" s="129" t="n">
        <v>85</v>
      </c>
      <c r="FF6" s="129" t="n">
        <v>85</v>
      </c>
      <c r="FG6" s="129" t="n">
        <v>85</v>
      </c>
      <c r="FH6" s="129" t="n">
        <v>85</v>
      </c>
      <c r="FI6" s="129" t="n">
        <v>85</v>
      </c>
      <c r="FJ6" s="129" t="n">
        <v>85</v>
      </c>
      <c r="FK6" s="129" t="n">
        <v>85</v>
      </c>
      <c r="FL6" s="129" t="n">
        <v>85</v>
      </c>
      <c r="FM6" s="129" t="n">
        <v>85</v>
      </c>
      <c r="FN6" s="129" t="n">
        <v>85</v>
      </c>
      <c r="FO6" s="129" t="n">
        <v>85</v>
      </c>
      <c r="FP6" s="129" t="n">
        <v>85</v>
      </c>
      <c r="FQ6" s="129" t="n">
        <v>85</v>
      </c>
      <c r="FR6" s="129" t="n">
        <v>85</v>
      </c>
      <c r="FS6" s="129" t="n">
        <v>85</v>
      </c>
      <c r="FT6" s="129" t="n">
        <v>85</v>
      </c>
      <c r="FU6" s="129" t="n">
        <v>85</v>
      </c>
      <c r="FV6" s="129" t="n">
        <v>85</v>
      </c>
      <c r="FW6" s="129" t="n">
        <v>85</v>
      </c>
      <c r="FX6" s="129" t="n">
        <v>85</v>
      </c>
      <c r="FY6" s="129" t="n">
        <v>85</v>
      </c>
      <c r="FZ6" s="129" t="n">
        <v>85</v>
      </c>
      <c r="GA6" s="129" t="n">
        <v>85</v>
      </c>
      <c r="GB6" s="129" t="n">
        <v>85</v>
      </c>
      <c r="GC6" s="129" t="n">
        <v>85</v>
      </c>
      <c r="GD6" s="129" t="n">
        <v>85</v>
      </c>
      <c r="GE6" s="129" t="n">
        <v>85</v>
      </c>
      <c r="GF6" s="129" t="n">
        <v>85</v>
      </c>
      <c r="GG6" s="129" t="n">
        <v>85</v>
      </c>
      <c r="GH6" s="129" t="n">
        <v>85</v>
      </c>
      <c r="GI6" s="129" t="n">
        <v>85</v>
      </c>
      <c r="GJ6" s="129" t="n">
        <v>85</v>
      </c>
      <c r="GK6" s="129" t="n">
        <v>85</v>
      </c>
      <c r="GL6" s="129" t="n">
        <v>85</v>
      </c>
      <c r="GM6" s="129" t="n">
        <v>85</v>
      </c>
      <c r="GN6" s="129" t="n">
        <v>85</v>
      </c>
      <c r="GO6" s="129" t="n">
        <v>85</v>
      </c>
      <c r="GP6" s="129" t="n">
        <v>85</v>
      </c>
      <c r="GQ6" s="129" t="n">
        <v>85</v>
      </c>
      <c r="GR6" s="129" t="n">
        <v>85</v>
      </c>
      <c r="GS6" s="129" t="n">
        <v>85</v>
      </c>
      <c r="GT6" s="129" t="n">
        <v>85</v>
      </c>
      <c r="GU6" s="129" t="n">
        <v>85</v>
      </c>
      <c r="GV6" s="129" t="n">
        <v>85</v>
      </c>
      <c r="GW6" s="129" t="n">
        <v>85</v>
      </c>
      <c r="GX6" s="129" t="n">
        <v>85</v>
      </c>
      <c r="GY6" s="129" t="n">
        <v>85</v>
      </c>
      <c r="GZ6" s="129" t="n">
        <v>85</v>
      </c>
      <c r="HA6" s="129" t="n">
        <v>85</v>
      </c>
      <c r="HB6" s="129" t="n">
        <v>85</v>
      </c>
      <c r="HC6" s="129" t="n">
        <v>85</v>
      </c>
      <c r="HD6" s="129" t="n">
        <v>85</v>
      </c>
      <c r="HE6" s="129" t="n">
        <v>85</v>
      </c>
      <c r="HF6" s="129" t="n">
        <v>85</v>
      </c>
      <c r="HG6" s="129" t="n">
        <v>85</v>
      </c>
      <c r="HH6" s="129" t="n">
        <v>85</v>
      </c>
      <c r="HI6" s="129" t="n">
        <v>85</v>
      </c>
      <c r="HJ6" s="129" t="n">
        <v>85</v>
      </c>
      <c r="HK6" s="129" t="n">
        <v>85</v>
      </c>
      <c r="HL6" s="129" t="n">
        <v>85</v>
      </c>
      <c r="HM6" s="129" t="n">
        <v>85</v>
      </c>
      <c r="HN6" s="129" t="n">
        <v>85</v>
      </c>
      <c r="HO6" s="129" t="n">
        <v>85</v>
      </c>
      <c r="HP6" s="129" t="n">
        <v>85</v>
      </c>
      <c r="HQ6" s="129" t="n">
        <v>85</v>
      </c>
      <c r="HR6" s="129" t="n">
        <v>85</v>
      </c>
      <c r="HS6" s="129" t="n">
        <v>85</v>
      </c>
      <c r="HT6" s="129" t="n">
        <v>85</v>
      </c>
      <c r="HU6" s="129" t="n">
        <v>85</v>
      </c>
      <c r="HV6" s="129" t="n">
        <v>85</v>
      </c>
      <c r="HW6" s="129" t="n">
        <v>85</v>
      </c>
      <c r="HX6" s="129" t="n">
        <v>85</v>
      </c>
      <c r="HY6" s="129" t="n">
        <v>85</v>
      </c>
      <c r="HZ6" s="129" t="n">
        <v>85</v>
      </c>
      <c r="IA6" s="129" t="n">
        <v>85</v>
      </c>
      <c r="IB6" s="129" t="n">
        <v>85</v>
      </c>
      <c r="IC6" s="129" t="n">
        <v>85</v>
      </c>
      <c r="ID6" s="129" t="n">
        <v>85</v>
      </c>
      <c r="IE6" s="129" t="n">
        <v>85</v>
      </c>
      <c r="IF6" s="129" t="n">
        <v>85</v>
      </c>
      <c r="IG6" s="129" t="n">
        <v>85</v>
      </c>
      <c r="IH6" s="129" t="n">
        <v>85</v>
      </c>
      <c r="II6" s="129" t="n">
        <v>85</v>
      </c>
      <c r="IJ6" s="129" t="n">
        <v>85</v>
      </c>
      <c r="IK6" s="129" t="n">
        <v>85</v>
      </c>
      <c r="IL6" s="129" t="n">
        <v>85</v>
      </c>
      <c r="IM6" s="129" t="n">
        <v>85</v>
      </c>
      <c r="IN6" s="129" t="n">
        <v>85</v>
      </c>
      <c r="IO6" s="129" t="n">
        <v>85</v>
      </c>
      <c r="IP6" s="129" t="n">
        <v>85</v>
      </c>
      <c r="IQ6" s="129" t="n">
        <v>85</v>
      </c>
      <c r="IR6" s="129" t="n">
        <v>85</v>
      </c>
      <c r="IS6" s="129" t="n">
        <v>85</v>
      </c>
      <c r="IT6" s="129" t="n">
        <v>85</v>
      </c>
      <c r="IU6" s="129" t="n">
        <v>85</v>
      </c>
      <c r="IV6" s="129" t="n">
        <v>85</v>
      </c>
      <c r="IW6" s="129"/>
    </row>
    <row r="7" customFormat="false" ht="13.5" hidden="false" customHeight="false" outlineLevel="0" collapsed="false">
      <c r="A7" s="122" t="n">
        <v>5</v>
      </c>
      <c r="B7" s="32" t="s">
        <v>114</v>
      </c>
      <c r="C7" s="32" t="n">
        <v>5</v>
      </c>
      <c r="D7" s="128" t="n">
        <v>80</v>
      </c>
      <c r="E7" s="128" t="n">
        <v>80</v>
      </c>
      <c r="F7" s="128" t="n">
        <v>80</v>
      </c>
      <c r="G7" s="128" t="n">
        <v>80</v>
      </c>
      <c r="H7" s="128" t="n">
        <v>80</v>
      </c>
      <c r="I7" s="128" t="n">
        <v>80</v>
      </c>
      <c r="J7" s="128" t="n">
        <v>80</v>
      </c>
      <c r="K7" s="128" t="n">
        <v>80</v>
      </c>
      <c r="L7" s="128" t="n">
        <v>80</v>
      </c>
      <c r="M7" s="128" t="n">
        <v>80</v>
      </c>
      <c r="N7" s="128" t="n">
        <v>80</v>
      </c>
      <c r="O7" s="128" t="n">
        <v>80</v>
      </c>
      <c r="P7" s="128" t="n">
        <v>80</v>
      </c>
      <c r="Q7" s="128" t="n">
        <v>80</v>
      </c>
      <c r="R7" s="128" t="n">
        <v>80</v>
      </c>
      <c r="S7" s="128" t="n">
        <v>80</v>
      </c>
      <c r="T7" s="128" t="n">
        <v>80</v>
      </c>
      <c r="U7" s="128" t="n">
        <v>80</v>
      </c>
      <c r="V7" s="128" t="n">
        <v>80</v>
      </c>
      <c r="W7" s="128" t="n">
        <v>80</v>
      </c>
      <c r="X7" s="128" t="n">
        <v>80</v>
      </c>
      <c r="Y7" s="128" t="n">
        <v>80</v>
      </c>
      <c r="Z7" s="128" t="n">
        <v>80</v>
      </c>
      <c r="AA7" s="128" t="n">
        <v>80</v>
      </c>
      <c r="AB7" s="128" t="n">
        <v>80</v>
      </c>
      <c r="AC7" s="128" t="n">
        <v>80</v>
      </c>
      <c r="AD7" s="128" t="n">
        <v>80</v>
      </c>
      <c r="AE7" s="128" t="n">
        <v>80</v>
      </c>
      <c r="AF7" s="128" t="n">
        <v>80</v>
      </c>
      <c r="AG7" s="128" t="n">
        <v>80</v>
      </c>
      <c r="AH7" s="128" t="n">
        <v>80</v>
      </c>
      <c r="AI7" s="128" t="n">
        <v>80</v>
      </c>
      <c r="AJ7" s="128" t="n">
        <v>80</v>
      </c>
      <c r="AK7" s="128" t="n">
        <v>80</v>
      </c>
      <c r="AL7" s="128" t="n">
        <v>80</v>
      </c>
      <c r="AM7" s="128" t="n">
        <v>80</v>
      </c>
      <c r="AN7" s="128" t="n">
        <v>80</v>
      </c>
      <c r="AO7" s="128" t="n">
        <v>80</v>
      </c>
      <c r="AP7" s="128" t="n">
        <v>80</v>
      </c>
      <c r="AQ7" s="128" t="n">
        <v>80</v>
      </c>
      <c r="AR7" s="128" t="n">
        <v>80</v>
      </c>
      <c r="AS7" s="128" t="n">
        <v>80</v>
      </c>
      <c r="AT7" s="128" t="n">
        <v>80</v>
      </c>
      <c r="AU7" s="128" t="n">
        <v>80</v>
      </c>
      <c r="AV7" s="128" t="n">
        <v>80</v>
      </c>
      <c r="AW7" s="128" t="n">
        <v>80</v>
      </c>
      <c r="AX7" s="128" t="n">
        <v>80</v>
      </c>
      <c r="AY7" s="128" t="n">
        <v>80</v>
      </c>
      <c r="AZ7" s="128" t="n">
        <v>80</v>
      </c>
      <c r="BA7" s="128" t="n">
        <v>80</v>
      </c>
      <c r="BB7" s="128" t="n">
        <v>80</v>
      </c>
      <c r="BC7" s="128" t="n">
        <v>80</v>
      </c>
      <c r="BD7" s="128" t="n">
        <v>80</v>
      </c>
      <c r="BE7" s="128" t="n">
        <v>80</v>
      </c>
      <c r="BF7" s="128" t="n">
        <v>80</v>
      </c>
      <c r="BG7" s="128" t="n">
        <v>80</v>
      </c>
      <c r="BH7" s="128" t="n">
        <v>80</v>
      </c>
      <c r="BI7" s="128" t="n">
        <v>80</v>
      </c>
      <c r="BJ7" s="128" t="n">
        <v>80</v>
      </c>
      <c r="BK7" s="128" t="n">
        <v>80</v>
      </c>
      <c r="BL7" s="128" t="n">
        <v>80</v>
      </c>
      <c r="BM7" s="128" t="n">
        <v>80</v>
      </c>
      <c r="BN7" s="128" t="n">
        <v>80</v>
      </c>
      <c r="BO7" s="128" t="n">
        <v>80</v>
      </c>
      <c r="BP7" s="128" t="n">
        <v>80</v>
      </c>
      <c r="BQ7" s="128" t="n">
        <v>80</v>
      </c>
      <c r="BR7" s="128" t="n">
        <v>80</v>
      </c>
      <c r="BS7" s="128" t="n">
        <v>80</v>
      </c>
      <c r="BT7" s="128" t="n">
        <v>80</v>
      </c>
      <c r="BU7" s="128" t="n">
        <v>80</v>
      </c>
      <c r="BV7" s="128" t="n">
        <v>80</v>
      </c>
      <c r="BW7" s="128" t="n">
        <v>80</v>
      </c>
      <c r="BX7" s="128" t="n">
        <v>80</v>
      </c>
      <c r="BY7" s="128" t="n">
        <v>80</v>
      </c>
      <c r="BZ7" s="128" t="n">
        <v>80</v>
      </c>
      <c r="CA7" s="128" t="n">
        <v>80</v>
      </c>
      <c r="CB7" s="128" t="n">
        <v>80</v>
      </c>
      <c r="CC7" s="128" t="n">
        <v>80</v>
      </c>
      <c r="CD7" s="128" t="n">
        <v>80</v>
      </c>
      <c r="CE7" s="128" t="n">
        <v>80</v>
      </c>
      <c r="CF7" s="128" t="n">
        <v>80</v>
      </c>
      <c r="CG7" s="128" t="n">
        <v>80</v>
      </c>
      <c r="CH7" s="128" t="n">
        <v>80</v>
      </c>
      <c r="CI7" s="128" t="n">
        <v>80</v>
      </c>
      <c r="CJ7" s="128" t="n">
        <v>80</v>
      </c>
      <c r="CK7" s="128" t="n">
        <v>80</v>
      </c>
      <c r="CL7" s="128" t="n">
        <v>80</v>
      </c>
      <c r="CM7" s="128" t="n">
        <v>80</v>
      </c>
      <c r="CN7" s="128" t="n">
        <v>80</v>
      </c>
      <c r="CO7" s="128" t="n">
        <v>80</v>
      </c>
      <c r="CP7" s="128" t="n">
        <v>80</v>
      </c>
      <c r="CQ7" s="128" t="n">
        <v>80</v>
      </c>
      <c r="CR7" s="128" t="n">
        <v>80</v>
      </c>
      <c r="CS7" s="128" t="n">
        <v>80</v>
      </c>
      <c r="CT7" s="128" t="n">
        <v>80</v>
      </c>
      <c r="CU7" s="128" t="n">
        <v>80</v>
      </c>
      <c r="CV7" s="128" t="n">
        <v>80</v>
      </c>
      <c r="CW7" s="128" t="n">
        <v>80</v>
      </c>
      <c r="CX7" s="128" t="n">
        <v>80</v>
      </c>
      <c r="CY7" s="128" t="n">
        <v>80</v>
      </c>
      <c r="CZ7" s="128" t="n">
        <v>80</v>
      </c>
      <c r="DA7" s="128" t="n">
        <v>80</v>
      </c>
      <c r="DB7" s="128" t="n">
        <v>80</v>
      </c>
      <c r="DC7" s="128" t="n">
        <v>80</v>
      </c>
      <c r="DD7" s="128" t="n">
        <v>80</v>
      </c>
      <c r="DE7" s="128" t="n">
        <v>80</v>
      </c>
      <c r="DF7" s="128" t="n">
        <v>80</v>
      </c>
      <c r="DG7" s="128" t="n">
        <v>80</v>
      </c>
      <c r="DH7" s="128" t="n">
        <v>80</v>
      </c>
      <c r="DI7" s="128" t="n">
        <v>80</v>
      </c>
      <c r="DJ7" s="128" t="n">
        <v>80</v>
      </c>
      <c r="DK7" s="128" t="n">
        <v>80</v>
      </c>
      <c r="DL7" s="128" t="n">
        <v>80</v>
      </c>
      <c r="DM7" s="128" t="n">
        <v>80</v>
      </c>
      <c r="DN7" s="128" t="n">
        <v>80</v>
      </c>
      <c r="DO7" s="128" t="n">
        <v>80</v>
      </c>
      <c r="DP7" s="128" t="n">
        <v>80</v>
      </c>
      <c r="DQ7" s="128" t="n">
        <v>80</v>
      </c>
      <c r="DR7" s="128" t="n">
        <v>80</v>
      </c>
      <c r="DS7" s="128" t="n">
        <v>80</v>
      </c>
      <c r="DT7" s="128" t="n">
        <v>80</v>
      </c>
      <c r="DU7" s="128" t="n">
        <v>80</v>
      </c>
      <c r="DV7" s="128" t="n">
        <v>80</v>
      </c>
      <c r="DW7" s="128" t="n">
        <v>80</v>
      </c>
      <c r="DX7" s="128" t="n">
        <v>80</v>
      </c>
      <c r="DY7" s="128" t="n">
        <v>80</v>
      </c>
      <c r="DZ7" s="128" t="n">
        <v>80</v>
      </c>
      <c r="EA7" s="128" t="n">
        <v>80</v>
      </c>
      <c r="EB7" s="128" t="n">
        <v>80</v>
      </c>
      <c r="EC7" s="128" t="n">
        <v>80</v>
      </c>
      <c r="ED7" s="128" t="n">
        <v>80</v>
      </c>
      <c r="EE7" s="128" t="n">
        <v>80</v>
      </c>
      <c r="EF7" s="128" t="n">
        <v>80</v>
      </c>
      <c r="EG7" s="128" t="n">
        <v>80</v>
      </c>
      <c r="EH7" s="128" t="n">
        <v>80</v>
      </c>
      <c r="EI7" s="128" t="n">
        <v>80</v>
      </c>
      <c r="EJ7" s="128" t="n">
        <v>80</v>
      </c>
      <c r="EK7" s="128" t="n">
        <v>80</v>
      </c>
      <c r="EL7" s="128" t="n">
        <v>80</v>
      </c>
      <c r="EM7" s="128" t="n">
        <v>80</v>
      </c>
      <c r="EN7" s="128" t="n">
        <v>80</v>
      </c>
      <c r="EO7" s="128" t="n">
        <v>80</v>
      </c>
      <c r="EP7" s="128" t="n">
        <v>80</v>
      </c>
      <c r="EQ7" s="128" t="n">
        <v>80</v>
      </c>
      <c r="ER7" s="128" t="n">
        <v>80</v>
      </c>
      <c r="ES7" s="128" t="n">
        <v>80</v>
      </c>
      <c r="ET7" s="128" t="n">
        <v>80</v>
      </c>
      <c r="EU7" s="128" t="n">
        <v>80</v>
      </c>
      <c r="EV7" s="128" t="n">
        <v>80</v>
      </c>
      <c r="EW7" s="128" t="n">
        <v>80</v>
      </c>
      <c r="EX7" s="128" t="n">
        <v>80</v>
      </c>
      <c r="EY7" s="128" t="n">
        <v>80</v>
      </c>
      <c r="EZ7" s="128" t="n">
        <v>80</v>
      </c>
      <c r="FA7" s="128" t="n">
        <v>80</v>
      </c>
      <c r="FB7" s="128" t="n">
        <v>80</v>
      </c>
      <c r="FC7" s="128" t="n">
        <v>80</v>
      </c>
      <c r="FD7" s="128" t="n">
        <v>80</v>
      </c>
      <c r="FE7" s="128" t="n">
        <v>80</v>
      </c>
      <c r="FF7" s="128" t="n">
        <v>80</v>
      </c>
      <c r="FG7" s="128" t="n">
        <v>80</v>
      </c>
      <c r="FH7" s="128" t="n">
        <v>80</v>
      </c>
      <c r="FI7" s="128" t="n">
        <v>80</v>
      </c>
      <c r="FJ7" s="128" t="n">
        <v>80</v>
      </c>
      <c r="FK7" s="128" t="n">
        <v>80</v>
      </c>
      <c r="FL7" s="128" t="n">
        <v>80</v>
      </c>
      <c r="FM7" s="128" t="n">
        <v>80</v>
      </c>
      <c r="FN7" s="128" t="n">
        <v>80</v>
      </c>
      <c r="FO7" s="128" t="n">
        <v>80</v>
      </c>
      <c r="FP7" s="128" t="n">
        <v>80</v>
      </c>
      <c r="FQ7" s="128" t="n">
        <v>80</v>
      </c>
      <c r="FR7" s="128" t="n">
        <v>80</v>
      </c>
      <c r="FS7" s="128" t="n">
        <v>80</v>
      </c>
      <c r="FT7" s="128" t="n">
        <v>80</v>
      </c>
      <c r="FU7" s="128" t="n">
        <v>80</v>
      </c>
      <c r="FV7" s="128" t="n">
        <v>80</v>
      </c>
      <c r="FW7" s="128" t="n">
        <v>80</v>
      </c>
      <c r="FX7" s="128" t="n">
        <v>80</v>
      </c>
      <c r="FY7" s="128" t="n">
        <v>80</v>
      </c>
      <c r="FZ7" s="128" t="n">
        <v>80</v>
      </c>
      <c r="GA7" s="128" t="n">
        <v>80</v>
      </c>
      <c r="GB7" s="128" t="n">
        <v>80</v>
      </c>
      <c r="GC7" s="128" t="n">
        <v>80</v>
      </c>
      <c r="GD7" s="128" t="n">
        <v>80</v>
      </c>
      <c r="GE7" s="128" t="n">
        <v>80</v>
      </c>
      <c r="GF7" s="128" t="n">
        <v>80</v>
      </c>
      <c r="GG7" s="128" t="n">
        <v>80</v>
      </c>
      <c r="GH7" s="128" t="n">
        <v>80</v>
      </c>
      <c r="GI7" s="128" t="n">
        <v>80</v>
      </c>
      <c r="GJ7" s="128" t="n">
        <v>80</v>
      </c>
      <c r="GK7" s="128" t="n">
        <v>80</v>
      </c>
      <c r="GL7" s="128" t="n">
        <v>80</v>
      </c>
      <c r="GM7" s="128" t="n">
        <v>80</v>
      </c>
      <c r="GN7" s="128" t="n">
        <v>80</v>
      </c>
      <c r="GO7" s="128" t="n">
        <v>80</v>
      </c>
      <c r="GP7" s="128" t="n">
        <v>80</v>
      </c>
      <c r="GQ7" s="128" t="n">
        <v>80</v>
      </c>
      <c r="GR7" s="128" t="n">
        <v>80</v>
      </c>
      <c r="GS7" s="128" t="n">
        <v>80</v>
      </c>
      <c r="GT7" s="128" t="n">
        <v>80</v>
      </c>
      <c r="GU7" s="128" t="n">
        <v>80</v>
      </c>
      <c r="GV7" s="128" t="n">
        <v>80</v>
      </c>
      <c r="GW7" s="128" t="n">
        <v>80</v>
      </c>
      <c r="GX7" s="128" t="n">
        <v>80</v>
      </c>
      <c r="GY7" s="128" t="n">
        <v>80</v>
      </c>
      <c r="GZ7" s="128" t="n">
        <v>80</v>
      </c>
      <c r="HA7" s="128" t="n">
        <v>80</v>
      </c>
      <c r="HB7" s="128" t="n">
        <v>80</v>
      </c>
      <c r="HC7" s="128" t="n">
        <v>80</v>
      </c>
      <c r="HD7" s="128" t="n">
        <v>80</v>
      </c>
      <c r="HE7" s="128" t="n">
        <v>80</v>
      </c>
      <c r="HF7" s="128" t="n">
        <v>80</v>
      </c>
      <c r="HG7" s="128" t="n">
        <v>80</v>
      </c>
      <c r="HH7" s="128" t="n">
        <v>80</v>
      </c>
      <c r="HI7" s="128" t="n">
        <v>80</v>
      </c>
      <c r="HJ7" s="128" t="n">
        <v>80</v>
      </c>
      <c r="HK7" s="128" t="n">
        <v>80</v>
      </c>
      <c r="HL7" s="128" t="n">
        <v>80</v>
      </c>
      <c r="HM7" s="128" t="n">
        <v>80</v>
      </c>
      <c r="HN7" s="128" t="n">
        <v>80</v>
      </c>
      <c r="HO7" s="128" t="n">
        <v>80</v>
      </c>
      <c r="HP7" s="128" t="n">
        <v>80</v>
      </c>
      <c r="HQ7" s="128" t="n">
        <v>80</v>
      </c>
      <c r="HR7" s="128" t="n">
        <v>80</v>
      </c>
      <c r="HS7" s="128" t="n">
        <v>80</v>
      </c>
      <c r="HT7" s="128" t="n">
        <v>80</v>
      </c>
      <c r="HU7" s="128" t="n">
        <v>80</v>
      </c>
      <c r="HV7" s="128" t="n">
        <v>80</v>
      </c>
      <c r="HW7" s="128" t="n">
        <v>80</v>
      </c>
      <c r="HX7" s="128" t="n">
        <v>80</v>
      </c>
      <c r="HY7" s="128" t="n">
        <v>80</v>
      </c>
      <c r="HZ7" s="128" t="n">
        <v>80</v>
      </c>
      <c r="IA7" s="128" t="n">
        <v>80</v>
      </c>
      <c r="IB7" s="128" t="n">
        <v>80</v>
      </c>
      <c r="IC7" s="128" t="n">
        <v>80</v>
      </c>
      <c r="ID7" s="128" t="n">
        <v>80</v>
      </c>
      <c r="IE7" s="128" t="n">
        <v>80</v>
      </c>
      <c r="IF7" s="128" t="n">
        <v>80</v>
      </c>
      <c r="IG7" s="128" t="n">
        <v>80</v>
      </c>
      <c r="IH7" s="128" t="n">
        <v>80</v>
      </c>
      <c r="II7" s="128" t="n">
        <v>80</v>
      </c>
      <c r="IJ7" s="128" t="n">
        <v>80</v>
      </c>
      <c r="IK7" s="128" t="n">
        <v>80</v>
      </c>
      <c r="IL7" s="128" t="n">
        <v>80</v>
      </c>
      <c r="IM7" s="128" t="n">
        <v>80</v>
      </c>
      <c r="IN7" s="128" t="n">
        <v>80</v>
      </c>
      <c r="IO7" s="128" t="n">
        <v>80</v>
      </c>
      <c r="IP7" s="128" t="n">
        <v>80</v>
      </c>
      <c r="IQ7" s="128" t="n">
        <v>80</v>
      </c>
      <c r="IR7" s="128" t="n">
        <v>80</v>
      </c>
      <c r="IS7" s="128" t="n">
        <v>80</v>
      </c>
      <c r="IT7" s="128" t="n">
        <v>80</v>
      </c>
      <c r="IU7" s="128" t="n">
        <v>80</v>
      </c>
      <c r="IV7" s="128" t="n">
        <v>80</v>
      </c>
      <c r="IW7" s="128"/>
    </row>
    <row r="8" customFormat="false" ht="13.5" hidden="false" customHeight="false" outlineLevel="0" collapsed="false">
      <c r="A8" s="125" t="n">
        <v>6</v>
      </c>
      <c r="B8" s="126" t="s">
        <v>115</v>
      </c>
      <c r="C8" s="126" t="n">
        <v>6</v>
      </c>
      <c r="D8" s="129" t="n">
        <v>70</v>
      </c>
      <c r="E8" s="129" t="n">
        <v>70</v>
      </c>
      <c r="F8" s="129" t="n">
        <v>70</v>
      </c>
      <c r="G8" s="129" t="n">
        <v>70</v>
      </c>
      <c r="H8" s="129" t="n">
        <v>70</v>
      </c>
      <c r="I8" s="129" t="n">
        <v>70</v>
      </c>
      <c r="J8" s="129" t="n">
        <v>70</v>
      </c>
      <c r="K8" s="129" t="n">
        <v>70</v>
      </c>
      <c r="L8" s="129" t="n">
        <v>70</v>
      </c>
      <c r="M8" s="129" t="n">
        <v>70</v>
      </c>
      <c r="N8" s="129" t="n">
        <v>70</v>
      </c>
      <c r="O8" s="129" t="n">
        <v>70</v>
      </c>
      <c r="P8" s="129" t="n">
        <v>70</v>
      </c>
      <c r="Q8" s="129" t="n">
        <v>70</v>
      </c>
      <c r="R8" s="129" t="n">
        <v>70</v>
      </c>
      <c r="S8" s="129" t="n">
        <v>70</v>
      </c>
      <c r="T8" s="129" t="n">
        <v>70</v>
      </c>
      <c r="U8" s="129" t="n">
        <v>70</v>
      </c>
      <c r="V8" s="129" t="n">
        <v>70</v>
      </c>
      <c r="W8" s="129" t="n">
        <v>70</v>
      </c>
      <c r="X8" s="129" t="n">
        <v>70</v>
      </c>
      <c r="Y8" s="129" t="n">
        <v>70</v>
      </c>
      <c r="Z8" s="129" t="n">
        <v>70</v>
      </c>
      <c r="AA8" s="129" t="n">
        <v>70</v>
      </c>
      <c r="AB8" s="129" t="n">
        <v>70</v>
      </c>
      <c r="AC8" s="129" t="n">
        <v>70</v>
      </c>
      <c r="AD8" s="129" t="n">
        <v>70</v>
      </c>
      <c r="AE8" s="129" t="n">
        <v>70</v>
      </c>
      <c r="AF8" s="129" t="n">
        <v>70</v>
      </c>
      <c r="AG8" s="129" t="n">
        <v>70</v>
      </c>
      <c r="AH8" s="129" t="n">
        <v>70</v>
      </c>
      <c r="AI8" s="129" t="n">
        <v>70</v>
      </c>
      <c r="AJ8" s="129" t="n">
        <v>70</v>
      </c>
      <c r="AK8" s="129" t="n">
        <v>70</v>
      </c>
      <c r="AL8" s="129" t="n">
        <v>70</v>
      </c>
      <c r="AM8" s="129" t="n">
        <v>70</v>
      </c>
      <c r="AN8" s="129" t="n">
        <v>70</v>
      </c>
      <c r="AO8" s="129" t="n">
        <v>70</v>
      </c>
      <c r="AP8" s="129" t="n">
        <v>70</v>
      </c>
      <c r="AQ8" s="129" t="n">
        <v>70</v>
      </c>
      <c r="AR8" s="129" t="n">
        <v>70</v>
      </c>
      <c r="AS8" s="129" t="n">
        <v>70</v>
      </c>
      <c r="AT8" s="129" t="n">
        <v>70</v>
      </c>
      <c r="AU8" s="129" t="n">
        <v>70</v>
      </c>
      <c r="AV8" s="129" t="n">
        <v>70</v>
      </c>
      <c r="AW8" s="129" t="n">
        <v>70</v>
      </c>
      <c r="AX8" s="129" t="n">
        <v>70</v>
      </c>
      <c r="AY8" s="129" t="n">
        <v>70</v>
      </c>
      <c r="AZ8" s="129" t="n">
        <v>70</v>
      </c>
      <c r="BA8" s="129" t="n">
        <v>70</v>
      </c>
      <c r="BB8" s="129" t="n">
        <v>70</v>
      </c>
      <c r="BC8" s="129" t="n">
        <v>70</v>
      </c>
      <c r="BD8" s="129" t="n">
        <v>70</v>
      </c>
      <c r="BE8" s="129" t="n">
        <v>70</v>
      </c>
      <c r="BF8" s="129" t="n">
        <v>70</v>
      </c>
      <c r="BG8" s="129" t="n">
        <v>70</v>
      </c>
      <c r="BH8" s="129" t="n">
        <v>70</v>
      </c>
      <c r="BI8" s="129" t="n">
        <v>70</v>
      </c>
      <c r="BJ8" s="129" t="n">
        <v>70</v>
      </c>
      <c r="BK8" s="129" t="n">
        <v>70</v>
      </c>
      <c r="BL8" s="129" t="n">
        <v>70</v>
      </c>
      <c r="BM8" s="129" t="n">
        <v>70</v>
      </c>
      <c r="BN8" s="129" t="n">
        <v>70</v>
      </c>
      <c r="BO8" s="129" t="n">
        <v>70</v>
      </c>
      <c r="BP8" s="129" t="n">
        <v>70</v>
      </c>
      <c r="BQ8" s="129" t="n">
        <v>70</v>
      </c>
      <c r="BR8" s="129" t="n">
        <v>70</v>
      </c>
      <c r="BS8" s="129" t="n">
        <v>70</v>
      </c>
      <c r="BT8" s="129" t="n">
        <v>70</v>
      </c>
      <c r="BU8" s="129" t="n">
        <v>70</v>
      </c>
      <c r="BV8" s="129" t="n">
        <v>70</v>
      </c>
      <c r="BW8" s="129" t="n">
        <v>70</v>
      </c>
      <c r="BX8" s="129" t="n">
        <v>70</v>
      </c>
      <c r="BY8" s="129" t="n">
        <v>70</v>
      </c>
      <c r="BZ8" s="129" t="n">
        <v>70</v>
      </c>
      <c r="CA8" s="129" t="n">
        <v>70</v>
      </c>
      <c r="CB8" s="129" t="n">
        <v>70</v>
      </c>
      <c r="CC8" s="129" t="n">
        <v>70</v>
      </c>
      <c r="CD8" s="129" t="n">
        <v>70</v>
      </c>
      <c r="CE8" s="129" t="n">
        <v>70</v>
      </c>
      <c r="CF8" s="129" t="n">
        <v>70</v>
      </c>
      <c r="CG8" s="129" t="n">
        <v>70</v>
      </c>
      <c r="CH8" s="129" t="n">
        <v>70</v>
      </c>
      <c r="CI8" s="129" t="n">
        <v>70</v>
      </c>
      <c r="CJ8" s="129" t="n">
        <v>70</v>
      </c>
      <c r="CK8" s="129" t="n">
        <v>70</v>
      </c>
      <c r="CL8" s="129" t="n">
        <v>70</v>
      </c>
      <c r="CM8" s="129" t="n">
        <v>70</v>
      </c>
      <c r="CN8" s="129" t="n">
        <v>70</v>
      </c>
      <c r="CO8" s="129" t="n">
        <v>70</v>
      </c>
      <c r="CP8" s="129" t="n">
        <v>70</v>
      </c>
      <c r="CQ8" s="129" t="n">
        <v>70</v>
      </c>
      <c r="CR8" s="129" t="n">
        <v>70</v>
      </c>
      <c r="CS8" s="129" t="n">
        <v>70</v>
      </c>
      <c r="CT8" s="129" t="n">
        <v>70</v>
      </c>
      <c r="CU8" s="129" t="n">
        <v>70</v>
      </c>
      <c r="CV8" s="129" t="n">
        <v>70</v>
      </c>
      <c r="CW8" s="129" t="n">
        <v>70</v>
      </c>
      <c r="CX8" s="129" t="n">
        <v>70</v>
      </c>
      <c r="CY8" s="129" t="n">
        <v>70</v>
      </c>
      <c r="CZ8" s="129" t="n">
        <v>70</v>
      </c>
      <c r="DA8" s="129" t="n">
        <v>70</v>
      </c>
      <c r="DB8" s="129" t="n">
        <v>70</v>
      </c>
      <c r="DC8" s="129" t="n">
        <v>70</v>
      </c>
      <c r="DD8" s="129" t="n">
        <v>70</v>
      </c>
      <c r="DE8" s="129" t="n">
        <v>70</v>
      </c>
      <c r="DF8" s="129" t="n">
        <v>70</v>
      </c>
      <c r="DG8" s="129" t="n">
        <v>70</v>
      </c>
      <c r="DH8" s="129" t="n">
        <v>70</v>
      </c>
      <c r="DI8" s="129" t="n">
        <v>70</v>
      </c>
      <c r="DJ8" s="129" t="n">
        <v>70</v>
      </c>
      <c r="DK8" s="129" t="n">
        <v>70</v>
      </c>
      <c r="DL8" s="129" t="n">
        <v>70</v>
      </c>
      <c r="DM8" s="129" t="n">
        <v>70</v>
      </c>
      <c r="DN8" s="129" t="n">
        <v>70</v>
      </c>
      <c r="DO8" s="129" t="n">
        <v>70</v>
      </c>
      <c r="DP8" s="129" t="n">
        <v>70</v>
      </c>
      <c r="DQ8" s="129" t="n">
        <v>70</v>
      </c>
      <c r="DR8" s="129" t="n">
        <v>70</v>
      </c>
      <c r="DS8" s="129" t="n">
        <v>70</v>
      </c>
      <c r="DT8" s="129" t="n">
        <v>70</v>
      </c>
      <c r="DU8" s="129" t="n">
        <v>70</v>
      </c>
      <c r="DV8" s="129" t="n">
        <v>70</v>
      </c>
      <c r="DW8" s="129" t="n">
        <v>70</v>
      </c>
      <c r="DX8" s="129" t="n">
        <v>70</v>
      </c>
      <c r="DY8" s="129" t="n">
        <v>70</v>
      </c>
      <c r="DZ8" s="129" t="n">
        <v>70</v>
      </c>
      <c r="EA8" s="129" t="n">
        <v>70</v>
      </c>
      <c r="EB8" s="129" t="n">
        <v>70</v>
      </c>
      <c r="EC8" s="129" t="n">
        <v>70</v>
      </c>
      <c r="ED8" s="129" t="n">
        <v>70</v>
      </c>
      <c r="EE8" s="129" t="n">
        <v>70</v>
      </c>
      <c r="EF8" s="129" t="n">
        <v>70</v>
      </c>
      <c r="EG8" s="129" t="n">
        <v>70</v>
      </c>
      <c r="EH8" s="129" t="n">
        <v>70</v>
      </c>
      <c r="EI8" s="129" t="n">
        <v>70</v>
      </c>
      <c r="EJ8" s="129" t="n">
        <v>70</v>
      </c>
      <c r="EK8" s="129" t="n">
        <v>70</v>
      </c>
      <c r="EL8" s="129" t="n">
        <v>70</v>
      </c>
      <c r="EM8" s="129" t="n">
        <v>70</v>
      </c>
      <c r="EN8" s="129" t="n">
        <v>70</v>
      </c>
      <c r="EO8" s="129" t="n">
        <v>70</v>
      </c>
      <c r="EP8" s="129" t="n">
        <v>70</v>
      </c>
      <c r="EQ8" s="129" t="n">
        <v>70</v>
      </c>
      <c r="ER8" s="129" t="n">
        <v>70</v>
      </c>
      <c r="ES8" s="129" t="n">
        <v>70</v>
      </c>
      <c r="ET8" s="129" t="n">
        <v>70</v>
      </c>
      <c r="EU8" s="129" t="n">
        <v>70</v>
      </c>
      <c r="EV8" s="129" t="n">
        <v>70</v>
      </c>
      <c r="EW8" s="129" t="n">
        <v>70</v>
      </c>
      <c r="EX8" s="129" t="n">
        <v>70</v>
      </c>
      <c r="EY8" s="129" t="n">
        <v>70</v>
      </c>
      <c r="EZ8" s="129" t="n">
        <v>70</v>
      </c>
      <c r="FA8" s="129" t="n">
        <v>70</v>
      </c>
      <c r="FB8" s="129" t="n">
        <v>70</v>
      </c>
      <c r="FC8" s="129" t="n">
        <v>70</v>
      </c>
      <c r="FD8" s="129" t="n">
        <v>70</v>
      </c>
      <c r="FE8" s="129" t="n">
        <v>70</v>
      </c>
      <c r="FF8" s="129" t="n">
        <v>70</v>
      </c>
      <c r="FG8" s="129" t="n">
        <v>70</v>
      </c>
      <c r="FH8" s="129" t="n">
        <v>70</v>
      </c>
      <c r="FI8" s="129" t="n">
        <v>70</v>
      </c>
      <c r="FJ8" s="129" t="n">
        <v>70</v>
      </c>
      <c r="FK8" s="129" t="n">
        <v>70</v>
      </c>
      <c r="FL8" s="129" t="n">
        <v>70</v>
      </c>
      <c r="FM8" s="129" t="n">
        <v>70</v>
      </c>
      <c r="FN8" s="129" t="n">
        <v>70</v>
      </c>
      <c r="FO8" s="129" t="n">
        <v>70</v>
      </c>
      <c r="FP8" s="129" t="n">
        <v>70</v>
      </c>
      <c r="FQ8" s="129" t="n">
        <v>70</v>
      </c>
      <c r="FR8" s="129" t="n">
        <v>70</v>
      </c>
      <c r="FS8" s="129" t="n">
        <v>70</v>
      </c>
      <c r="FT8" s="129" t="n">
        <v>70</v>
      </c>
      <c r="FU8" s="129" t="n">
        <v>70</v>
      </c>
      <c r="FV8" s="129" t="n">
        <v>70</v>
      </c>
      <c r="FW8" s="129" t="n">
        <v>70</v>
      </c>
      <c r="FX8" s="129" t="n">
        <v>70</v>
      </c>
      <c r="FY8" s="129" t="n">
        <v>70</v>
      </c>
      <c r="FZ8" s="129" t="n">
        <v>70</v>
      </c>
      <c r="GA8" s="129" t="n">
        <v>70</v>
      </c>
      <c r="GB8" s="129" t="n">
        <v>70</v>
      </c>
      <c r="GC8" s="129" t="n">
        <v>70</v>
      </c>
      <c r="GD8" s="129" t="n">
        <v>70</v>
      </c>
      <c r="GE8" s="129" t="n">
        <v>70</v>
      </c>
      <c r="GF8" s="129" t="n">
        <v>70</v>
      </c>
      <c r="GG8" s="129" t="n">
        <v>70</v>
      </c>
      <c r="GH8" s="129" t="n">
        <v>70</v>
      </c>
      <c r="GI8" s="129" t="n">
        <v>70</v>
      </c>
      <c r="GJ8" s="129" t="n">
        <v>70</v>
      </c>
      <c r="GK8" s="129" t="n">
        <v>70</v>
      </c>
      <c r="GL8" s="129" t="n">
        <v>70</v>
      </c>
      <c r="GM8" s="129" t="n">
        <v>70</v>
      </c>
      <c r="GN8" s="129" t="n">
        <v>70</v>
      </c>
      <c r="GO8" s="129" t="n">
        <v>70</v>
      </c>
      <c r="GP8" s="129" t="n">
        <v>70</v>
      </c>
      <c r="GQ8" s="129" t="n">
        <v>70</v>
      </c>
      <c r="GR8" s="129" t="n">
        <v>70</v>
      </c>
      <c r="GS8" s="129" t="n">
        <v>70</v>
      </c>
      <c r="GT8" s="129" t="n">
        <v>70</v>
      </c>
      <c r="GU8" s="129" t="n">
        <v>70</v>
      </c>
      <c r="GV8" s="129" t="n">
        <v>70</v>
      </c>
      <c r="GW8" s="129" t="n">
        <v>70</v>
      </c>
      <c r="GX8" s="129" t="n">
        <v>70</v>
      </c>
      <c r="GY8" s="129" t="n">
        <v>70</v>
      </c>
      <c r="GZ8" s="129" t="n">
        <v>70</v>
      </c>
      <c r="HA8" s="129" t="n">
        <v>70</v>
      </c>
      <c r="HB8" s="129" t="n">
        <v>70</v>
      </c>
      <c r="HC8" s="129" t="n">
        <v>70</v>
      </c>
      <c r="HD8" s="129" t="n">
        <v>70</v>
      </c>
      <c r="HE8" s="129" t="n">
        <v>70</v>
      </c>
      <c r="HF8" s="129" t="n">
        <v>70</v>
      </c>
      <c r="HG8" s="129" t="n">
        <v>70</v>
      </c>
      <c r="HH8" s="129" t="n">
        <v>70</v>
      </c>
      <c r="HI8" s="129" t="n">
        <v>70</v>
      </c>
      <c r="HJ8" s="129" t="n">
        <v>70</v>
      </c>
      <c r="HK8" s="129" t="n">
        <v>70</v>
      </c>
      <c r="HL8" s="129" t="n">
        <v>70</v>
      </c>
      <c r="HM8" s="129" t="n">
        <v>70</v>
      </c>
      <c r="HN8" s="129" t="n">
        <v>70</v>
      </c>
      <c r="HO8" s="129" t="n">
        <v>70</v>
      </c>
      <c r="HP8" s="129" t="n">
        <v>70</v>
      </c>
      <c r="HQ8" s="129" t="n">
        <v>70</v>
      </c>
      <c r="HR8" s="129" t="n">
        <v>70</v>
      </c>
      <c r="HS8" s="129" t="n">
        <v>70</v>
      </c>
      <c r="HT8" s="129" t="n">
        <v>70</v>
      </c>
      <c r="HU8" s="129" t="n">
        <v>70</v>
      </c>
      <c r="HV8" s="129" t="n">
        <v>70</v>
      </c>
      <c r="HW8" s="129" t="n">
        <v>70</v>
      </c>
      <c r="HX8" s="129" t="n">
        <v>70</v>
      </c>
      <c r="HY8" s="129" t="n">
        <v>70</v>
      </c>
      <c r="HZ8" s="129" t="n">
        <v>70</v>
      </c>
      <c r="IA8" s="129" t="n">
        <v>70</v>
      </c>
      <c r="IB8" s="129" t="n">
        <v>70</v>
      </c>
      <c r="IC8" s="129" t="n">
        <v>70</v>
      </c>
      <c r="ID8" s="129" t="n">
        <v>70</v>
      </c>
      <c r="IE8" s="129" t="n">
        <v>70</v>
      </c>
      <c r="IF8" s="129" t="n">
        <v>70</v>
      </c>
      <c r="IG8" s="129" t="n">
        <v>70</v>
      </c>
      <c r="IH8" s="129" t="n">
        <v>70</v>
      </c>
      <c r="II8" s="129" t="n">
        <v>70</v>
      </c>
      <c r="IJ8" s="129" t="n">
        <v>70</v>
      </c>
      <c r="IK8" s="129" t="n">
        <v>70</v>
      </c>
      <c r="IL8" s="129" t="n">
        <v>70</v>
      </c>
      <c r="IM8" s="129" t="n">
        <v>70</v>
      </c>
      <c r="IN8" s="129" t="n">
        <v>70</v>
      </c>
      <c r="IO8" s="129" t="n">
        <v>70</v>
      </c>
      <c r="IP8" s="129" t="n">
        <v>70</v>
      </c>
      <c r="IQ8" s="129" t="n">
        <v>70</v>
      </c>
      <c r="IR8" s="129" t="n">
        <v>70</v>
      </c>
      <c r="IS8" s="129" t="n">
        <v>70</v>
      </c>
      <c r="IT8" s="129" t="n">
        <v>70</v>
      </c>
      <c r="IU8" s="129" t="n">
        <v>70</v>
      </c>
      <c r="IV8" s="129" t="n">
        <v>70</v>
      </c>
      <c r="IW8" s="129"/>
    </row>
    <row r="9" customFormat="false" ht="13.5" hidden="false" customHeight="false" outlineLevel="0" collapsed="false">
      <c r="A9" s="122" t="n">
        <v>7</v>
      </c>
      <c r="B9" s="32" t="s">
        <v>116</v>
      </c>
      <c r="C9" s="32" t="n">
        <v>7</v>
      </c>
      <c r="D9" s="128" t="n">
        <v>80</v>
      </c>
      <c r="E9" s="128" t="n">
        <v>80</v>
      </c>
      <c r="F9" s="128" t="n">
        <v>80</v>
      </c>
      <c r="G9" s="128" t="n">
        <v>80</v>
      </c>
      <c r="H9" s="128" t="n">
        <v>80</v>
      </c>
      <c r="I9" s="128" t="n">
        <v>80</v>
      </c>
      <c r="J9" s="128" t="n">
        <v>80</v>
      </c>
      <c r="K9" s="128" t="n">
        <v>80</v>
      </c>
      <c r="L9" s="128" t="n">
        <v>80</v>
      </c>
      <c r="M9" s="128" t="n">
        <v>80</v>
      </c>
      <c r="N9" s="128" t="n">
        <v>80</v>
      </c>
      <c r="O9" s="128" t="n">
        <v>80</v>
      </c>
      <c r="P9" s="128" t="n">
        <v>80</v>
      </c>
      <c r="Q9" s="128" t="n">
        <v>80</v>
      </c>
      <c r="R9" s="128" t="n">
        <v>80</v>
      </c>
      <c r="S9" s="128" t="n">
        <v>80</v>
      </c>
      <c r="T9" s="128" t="n">
        <v>80</v>
      </c>
      <c r="U9" s="128" t="n">
        <v>80</v>
      </c>
      <c r="V9" s="128" t="n">
        <v>80</v>
      </c>
      <c r="W9" s="128" t="n">
        <v>80</v>
      </c>
      <c r="X9" s="128" t="n">
        <v>80</v>
      </c>
      <c r="Y9" s="128" t="n">
        <v>80</v>
      </c>
      <c r="Z9" s="128" t="n">
        <v>80</v>
      </c>
      <c r="AA9" s="128" t="n">
        <v>80</v>
      </c>
      <c r="AB9" s="128" t="n">
        <v>80</v>
      </c>
      <c r="AC9" s="128" t="n">
        <v>80</v>
      </c>
      <c r="AD9" s="128" t="n">
        <v>80</v>
      </c>
      <c r="AE9" s="128" t="n">
        <v>80</v>
      </c>
      <c r="AF9" s="128" t="n">
        <v>80</v>
      </c>
      <c r="AG9" s="128" t="n">
        <v>80</v>
      </c>
      <c r="AH9" s="128" t="n">
        <v>80</v>
      </c>
      <c r="AI9" s="128" t="n">
        <v>80</v>
      </c>
      <c r="AJ9" s="128" t="n">
        <v>80</v>
      </c>
      <c r="AK9" s="128" t="n">
        <v>80</v>
      </c>
      <c r="AL9" s="128" t="n">
        <v>80</v>
      </c>
      <c r="AM9" s="128" t="n">
        <v>80</v>
      </c>
      <c r="AN9" s="128" t="n">
        <v>80</v>
      </c>
      <c r="AO9" s="128" t="n">
        <v>80</v>
      </c>
      <c r="AP9" s="128" t="n">
        <v>80</v>
      </c>
      <c r="AQ9" s="128" t="n">
        <v>80</v>
      </c>
      <c r="AR9" s="128" t="n">
        <v>80</v>
      </c>
      <c r="AS9" s="128" t="n">
        <v>80</v>
      </c>
      <c r="AT9" s="128" t="n">
        <v>80</v>
      </c>
      <c r="AU9" s="128" t="n">
        <v>80</v>
      </c>
      <c r="AV9" s="128" t="n">
        <v>80</v>
      </c>
      <c r="AW9" s="128" t="n">
        <v>80</v>
      </c>
      <c r="AX9" s="128" t="n">
        <v>80</v>
      </c>
      <c r="AY9" s="128" t="n">
        <v>80</v>
      </c>
      <c r="AZ9" s="128" t="n">
        <v>80</v>
      </c>
      <c r="BA9" s="128" t="n">
        <v>80</v>
      </c>
      <c r="BB9" s="128" t="n">
        <v>80</v>
      </c>
      <c r="BC9" s="128" t="n">
        <v>80</v>
      </c>
      <c r="BD9" s="128" t="n">
        <v>80</v>
      </c>
      <c r="BE9" s="128" t="n">
        <v>80</v>
      </c>
      <c r="BF9" s="128" t="n">
        <v>80</v>
      </c>
      <c r="BG9" s="128" t="n">
        <v>80</v>
      </c>
      <c r="BH9" s="128" t="n">
        <v>80</v>
      </c>
      <c r="BI9" s="128" t="n">
        <v>80</v>
      </c>
      <c r="BJ9" s="128" t="n">
        <v>80</v>
      </c>
      <c r="BK9" s="128" t="n">
        <v>80</v>
      </c>
      <c r="BL9" s="128" t="n">
        <v>80</v>
      </c>
      <c r="BM9" s="128" t="n">
        <v>80</v>
      </c>
      <c r="BN9" s="128" t="n">
        <v>80</v>
      </c>
      <c r="BO9" s="128" t="n">
        <v>80</v>
      </c>
      <c r="BP9" s="128" t="n">
        <v>80</v>
      </c>
      <c r="BQ9" s="128" t="n">
        <v>80</v>
      </c>
      <c r="BR9" s="128" t="n">
        <v>80</v>
      </c>
      <c r="BS9" s="128" t="n">
        <v>80</v>
      </c>
      <c r="BT9" s="128" t="n">
        <v>80</v>
      </c>
      <c r="BU9" s="128" t="n">
        <v>80</v>
      </c>
      <c r="BV9" s="128" t="n">
        <v>80</v>
      </c>
      <c r="BW9" s="128" t="n">
        <v>80</v>
      </c>
      <c r="BX9" s="128" t="n">
        <v>80</v>
      </c>
      <c r="BY9" s="128" t="n">
        <v>80</v>
      </c>
      <c r="BZ9" s="128" t="n">
        <v>80</v>
      </c>
      <c r="CA9" s="128" t="n">
        <v>80</v>
      </c>
      <c r="CB9" s="128" t="n">
        <v>80</v>
      </c>
      <c r="CC9" s="128" t="n">
        <v>80</v>
      </c>
      <c r="CD9" s="128" t="n">
        <v>80</v>
      </c>
      <c r="CE9" s="128" t="n">
        <v>80</v>
      </c>
      <c r="CF9" s="128" t="n">
        <v>80</v>
      </c>
      <c r="CG9" s="128" t="n">
        <v>80</v>
      </c>
      <c r="CH9" s="128" t="n">
        <v>80</v>
      </c>
      <c r="CI9" s="128" t="n">
        <v>80</v>
      </c>
      <c r="CJ9" s="128" t="n">
        <v>80</v>
      </c>
      <c r="CK9" s="128" t="n">
        <v>80</v>
      </c>
      <c r="CL9" s="128" t="n">
        <v>80</v>
      </c>
      <c r="CM9" s="128" t="n">
        <v>80</v>
      </c>
      <c r="CN9" s="128" t="n">
        <v>80</v>
      </c>
      <c r="CO9" s="128" t="n">
        <v>80</v>
      </c>
      <c r="CP9" s="128" t="n">
        <v>80</v>
      </c>
      <c r="CQ9" s="128" t="n">
        <v>80</v>
      </c>
      <c r="CR9" s="128" t="n">
        <v>80</v>
      </c>
      <c r="CS9" s="128" t="n">
        <v>80</v>
      </c>
      <c r="CT9" s="128" t="n">
        <v>80</v>
      </c>
      <c r="CU9" s="128" t="n">
        <v>80</v>
      </c>
      <c r="CV9" s="128" t="n">
        <v>80</v>
      </c>
      <c r="CW9" s="128" t="n">
        <v>80</v>
      </c>
      <c r="CX9" s="128" t="n">
        <v>80</v>
      </c>
      <c r="CY9" s="128" t="n">
        <v>80</v>
      </c>
      <c r="CZ9" s="128" t="n">
        <v>80</v>
      </c>
      <c r="DA9" s="128" t="n">
        <v>80</v>
      </c>
      <c r="DB9" s="128" t="n">
        <v>80</v>
      </c>
      <c r="DC9" s="128" t="n">
        <v>80</v>
      </c>
      <c r="DD9" s="128" t="n">
        <v>80</v>
      </c>
      <c r="DE9" s="128" t="n">
        <v>80</v>
      </c>
      <c r="DF9" s="128" t="n">
        <v>80</v>
      </c>
      <c r="DG9" s="128" t="n">
        <v>80</v>
      </c>
      <c r="DH9" s="128" t="n">
        <v>80</v>
      </c>
      <c r="DI9" s="128" t="n">
        <v>80</v>
      </c>
      <c r="DJ9" s="128" t="n">
        <v>80</v>
      </c>
      <c r="DK9" s="128" t="n">
        <v>80</v>
      </c>
      <c r="DL9" s="128" t="n">
        <v>80</v>
      </c>
      <c r="DM9" s="128" t="n">
        <v>80</v>
      </c>
      <c r="DN9" s="128" t="n">
        <v>80</v>
      </c>
      <c r="DO9" s="128" t="n">
        <v>80</v>
      </c>
      <c r="DP9" s="128" t="n">
        <v>80</v>
      </c>
      <c r="DQ9" s="128" t="n">
        <v>80</v>
      </c>
      <c r="DR9" s="128" t="n">
        <v>80</v>
      </c>
      <c r="DS9" s="128" t="n">
        <v>80</v>
      </c>
      <c r="DT9" s="128" t="n">
        <v>80</v>
      </c>
      <c r="DU9" s="128" t="n">
        <v>80</v>
      </c>
      <c r="DV9" s="128" t="n">
        <v>80</v>
      </c>
      <c r="DW9" s="128" t="n">
        <v>80</v>
      </c>
      <c r="DX9" s="128" t="n">
        <v>80</v>
      </c>
      <c r="DY9" s="128" t="n">
        <v>80</v>
      </c>
      <c r="DZ9" s="128" t="n">
        <v>80</v>
      </c>
      <c r="EA9" s="128" t="n">
        <v>80</v>
      </c>
      <c r="EB9" s="128" t="n">
        <v>80</v>
      </c>
      <c r="EC9" s="128" t="n">
        <v>80</v>
      </c>
      <c r="ED9" s="128" t="n">
        <v>80</v>
      </c>
      <c r="EE9" s="128" t="n">
        <v>80</v>
      </c>
      <c r="EF9" s="128" t="n">
        <v>80</v>
      </c>
      <c r="EG9" s="128" t="n">
        <v>80</v>
      </c>
      <c r="EH9" s="128" t="n">
        <v>80</v>
      </c>
      <c r="EI9" s="128" t="n">
        <v>80</v>
      </c>
      <c r="EJ9" s="128" t="n">
        <v>80</v>
      </c>
      <c r="EK9" s="128" t="n">
        <v>80</v>
      </c>
      <c r="EL9" s="128" t="n">
        <v>80</v>
      </c>
      <c r="EM9" s="128" t="n">
        <v>80</v>
      </c>
      <c r="EN9" s="128" t="n">
        <v>80</v>
      </c>
      <c r="EO9" s="128" t="n">
        <v>80</v>
      </c>
      <c r="EP9" s="128" t="n">
        <v>80</v>
      </c>
      <c r="EQ9" s="128" t="n">
        <v>80</v>
      </c>
      <c r="ER9" s="128" t="n">
        <v>80</v>
      </c>
      <c r="ES9" s="128" t="n">
        <v>80</v>
      </c>
      <c r="ET9" s="128" t="n">
        <v>80</v>
      </c>
      <c r="EU9" s="128" t="n">
        <v>80</v>
      </c>
      <c r="EV9" s="128" t="n">
        <v>80</v>
      </c>
      <c r="EW9" s="128" t="n">
        <v>80</v>
      </c>
      <c r="EX9" s="128" t="n">
        <v>80</v>
      </c>
      <c r="EY9" s="128" t="n">
        <v>80</v>
      </c>
      <c r="EZ9" s="128" t="n">
        <v>80</v>
      </c>
      <c r="FA9" s="128" t="n">
        <v>80</v>
      </c>
      <c r="FB9" s="128" t="n">
        <v>80</v>
      </c>
      <c r="FC9" s="128" t="n">
        <v>80</v>
      </c>
      <c r="FD9" s="128" t="n">
        <v>80</v>
      </c>
      <c r="FE9" s="128" t="n">
        <v>80</v>
      </c>
      <c r="FF9" s="128" t="n">
        <v>80</v>
      </c>
      <c r="FG9" s="128" t="n">
        <v>80</v>
      </c>
      <c r="FH9" s="128" t="n">
        <v>80</v>
      </c>
      <c r="FI9" s="128" t="n">
        <v>80</v>
      </c>
      <c r="FJ9" s="128" t="n">
        <v>80</v>
      </c>
      <c r="FK9" s="128" t="n">
        <v>80</v>
      </c>
      <c r="FL9" s="128" t="n">
        <v>80</v>
      </c>
      <c r="FM9" s="128" t="n">
        <v>80</v>
      </c>
      <c r="FN9" s="128" t="n">
        <v>80</v>
      </c>
      <c r="FO9" s="128" t="n">
        <v>80</v>
      </c>
      <c r="FP9" s="128" t="n">
        <v>80</v>
      </c>
      <c r="FQ9" s="128" t="n">
        <v>80</v>
      </c>
      <c r="FR9" s="128" t="n">
        <v>80</v>
      </c>
      <c r="FS9" s="128" t="n">
        <v>80</v>
      </c>
      <c r="FT9" s="128" t="n">
        <v>80</v>
      </c>
      <c r="FU9" s="128" t="n">
        <v>80</v>
      </c>
      <c r="FV9" s="128" t="n">
        <v>80</v>
      </c>
      <c r="FW9" s="128" t="n">
        <v>80</v>
      </c>
      <c r="FX9" s="128" t="n">
        <v>80</v>
      </c>
      <c r="FY9" s="128" t="n">
        <v>80</v>
      </c>
      <c r="FZ9" s="128" t="n">
        <v>80</v>
      </c>
      <c r="GA9" s="128" t="n">
        <v>80</v>
      </c>
      <c r="GB9" s="128" t="n">
        <v>80</v>
      </c>
      <c r="GC9" s="128" t="n">
        <v>80</v>
      </c>
      <c r="GD9" s="128" t="n">
        <v>80</v>
      </c>
      <c r="GE9" s="128" t="n">
        <v>80</v>
      </c>
      <c r="GF9" s="128" t="n">
        <v>80</v>
      </c>
      <c r="GG9" s="128" t="n">
        <v>80</v>
      </c>
      <c r="GH9" s="128" t="n">
        <v>80</v>
      </c>
      <c r="GI9" s="128" t="n">
        <v>80</v>
      </c>
      <c r="GJ9" s="128" t="n">
        <v>80</v>
      </c>
      <c r="GK9" s="128" t="n">
        <v>80</v>
      </c>
      <c r="GL9" s="128" t="n">
        <v>80</v>
      </c>
      <c r="GM9" s="128" t="n">
        <v>80</v>
      </c>
      <c r="GN9" s="128" t="n">
        <v>80</v>
      </c>
      <c r="GO9" s="128" t="n">
        <v>80</v>
      </c>
      <c r="GP9" s="128" t="n">
        <v>80</v>
      </c>
      <c r="GQ9" s="128" t="n">
        <v>80</v>
      </c>
      <c r="GR9" s="128" t="n">
        <v>80</v>
      </c>
      <c r="GS9" s="128" t="n">
        <v>80</v>
      </c>
      <c r="GT9" s="128" t="n">
        <v>80</v>
      </c>
      <c r="GU9" s="128" t="n">
        <v>80</v>
      </c>
      <c r="GV9" s="128" t="n">
        <v>80</v>
      </c>
      <c r="GW9" s="128" t="n">
        <v>80</v>
      </c>
      <c r="GX9" s="128" t="n">
        <v>80</v>
      </c>
      <c r="GY9" s="128" t="n">
        <v>80</v>
      </c>
      <c r="GZ9" s="128" t="n">
        <v>80</v>
      </c>
      <c r="HA9" s="128" t="n">
        <v>80</v>
      </c>
      <c r="HB9" s="128" t="n">
        <v>80</v>
      </c>
      <c r="HC9" s="128" t="n">
        <v>80</v>
      </c>
      <c r="HD9" s="128" t="n">
        <v>80</v>
      </c>
      <c r="HE9" s="128" t="n">
        <v>80</v>
      </c>
      <c r="HF9" s="128" t="n">
        <v>80</v>
      </c>
      <c r="HG9" s="128" t="n">
        <v>80</v>
      </c>
      <c r="HH9" s="128" t="n">
        <v>80</v>
      </c>
      <c r="HI9" s="128" t="n">
        <v>80</v>
      </c>
      <c r="HJ9" s="128" t="n">
        <v>80</v>
      </c>
      <c r="HK9" s="128" t="n">
        <v>80</v>
      </c>
      <c r="HL9" s="128" t="n">
        <v>80</v>
      </c>
      <c r="HM9" s="128" t="n">
        <v>80</v>
      </c>
      <c r="HN9" s="128" t="n">
        <v>80</v>
      </c>
      <c r="HO9" s="128" t="n">
        <v>80</v>
      </c>
      <c r="HP9" s="128" t="n">
        <v>80</v>
      </c>
      <c r="HQ9" s="128" t="n">
        <v>80</v>
      </c>
      <c r="HR9" s="128" t="n">
        <v>80</v>
      </c>
      <c r="HS9" s="128" t="n">
        <v>80</v>
      </c>
      <c r="HT9" s="128" t="n">
        <v>80</v>
      </c>
      <c r="HU9" s="128" t="n">
        <v>80</v>
      </c>
      <c r="HV9" s="128" t="n">
        <v>80</v>
      </c>
      <c r="HW9" s="128" t="n">
        <v>80</v>
      </c>
      <c r="HX9" s="128" t="n">
        <v>80</v>
      </c>
      <c r="HY9" s="128" t="n">
        <v>80</v>
      </c>
      <c r="HZ9" s="128" t="n">
        <v>80</v>
      </c>
      <c r="IA9" s="128" t="n">
        <v>80</v>
      </c>
      <c r="IB9" s="128" t="n">
        <v>80</v>
      </c>
      <c r="IC9" s="128" t="n">
        <v>80</v>
      </c>
      <c r="ID9" s="128" t="n">
        <v>80</v>
      </c>
      <c r="IE9" s="128" t="n">
        <v>80</v>
      </c>
      <c r="IF9" s="128" t="n">
        <v>80</v>
      </c>
      <c r="IG9" s="128" t="n">
        <v>80</v>
      </c>
      <c r="IH9" s="128" t="n">
        <v>80</v>
      </c>
      <c r="II9" s="128" t="n">
        <v>80</v>
      </c>
      <c r="IJ9" s="128" t="n">
        <v>80</v>
      </c>
      <c r="IK9" s="128" t="n">
        <v>80</v>
      </c>
      <c r="IL9" s="128" t="n">
        <v>80</v>
      </c>
      <c r="IM9" s="128" t="n">
        <v>80</v>
      </c>
      <c r="IN9" s="128" t="n">
        <v>80</v>
      </c>
      <c r="IO9" s="128" t="n">
        <v>80</v>
      </c>
      <c r="IP9" s="128" t="n">
        <v>80</v>
      </c>
      <c r="IQ9" s="128" t="n">
        <v>80</v>
      </c>
      <c r="IR9" s="128" t="n">
        <v>80</v>
      </c>
      <c r="IS9" s="128" t="n">
        <v>80</v>
      </c>
      <c r="IT9" s="128" t="n">
        <v>80</v>
      </c>
      <c r="IU9" s="128" t="n">
        <v>80</v>
      </c>
      <c r="IV9" s="128" t="n">
        <v>80</v>
      </c>
      <c r="IW9" s="128"/>
    </row>
    <row r="10" customFormat="false" ht="13.5" hidden="false" customHeight="false" outlineLevel="0" collapsed="false">
      <c r="A10" s="125" t="n">
        <v>8</v>
      </c>
      <c r="B10" s="126" t="s">
        <v>117</v>
      </c>
      <c r="C10" s="126" t="n">
        <v>8</v>
      </c>
      <c r="D10" s="129" t="n">
        <v>70</v>
      </c>
      <c r="E10" s="129" t="n">
        <v>70</v>
      </c>
      <c r="F10" s="129" t="n">
        <v>70</v>
      </c>
      <c r="G10" s="129" t="n">
        <v>70</v>
      </c>
      <c r="H10" s="129" t="n">
        <v>70</v>
      </c>
      <c r="I10" s="129" t="n">
        <v>70</v>
      </c>
      <c r="J10" s="129" t="n">
        <v>70</v>
      </c>
      <c r="K10" s="129" t="n">
        <v>70</v>
      </c>
      <c r="L10" s="129" t="n">
        <v>70</v>
      </c>
      <c r="M10" s="129" t="n">
        <v>70</v>
      </c>
      <c r="N10" s="129" t="n">
        <v>70</v>
      </c>
      <c r="O10" s="129" t="n">
        <v>70</v>
      </c>
      <c r="P10" s="129" t="n">
        <v>70</v>
      </c>
      <c r="Q10" s="129" t="n">
        <v>70</v>
      </c>
      <c r="R10" s="129" t="n">
        <v>70</v>
      </c>
      <c r="S10" s="129" t="n">
        <v>70</v>
      </c>
      <c r="T10" s="129" t="n">
        <v>70</v>
      </c>
      <c r="U10" s="129" t="n">
        <v>70</v>
      </c>
      <c r="V10" s="129" t="n">
        <v>70</v>
      </c>
      <c r="W10" s="129" t="n">
        <v>70</v>
      </c>
      <c r="X10" s="129" t="n">
        <v>70</v>
      </c>
      <c r="Y10" s="129" t="n">
        <v>70</v>
      </c>
      <c r="Z10" s="129" t="n">
        <v>70</v>
      </c>
      <c r="AA10" s="129" t="n">
        <v>70</v>
      </c>
      <c r="AB10" s="129" t="n">
        <v>70</v>
      </c>
      <c r="AC10" s="129" t="n">
        <v>70</v>
      </c>
      <c r="AD10" s="129" t="n">
        <v>70</v>
      </c>
      <c r="AE10" s="129" t="n">
        <v>70</v>
      </c>
      <c r="AF10" s="129" t="n">
        <v>70</v>
      </c>
      <c r="AG10" s="129" t="n">
        <v>70</v>
      </c>
      <c r="AH10" s="129" t="n">
        <v>70</v>
      </c>
      <c r="AI10" s="129" t="n">
        <v>70</v>
      </c>
      <c r="AJ10" s="129" t="n">
        <v>70</v>
      </c>
      <c r="AK10" s="129" t="n">
        <v>70</v>
      </c>
      <c r="AL10" s="129" t="n">
        <v>70</v>
      </c>
      <c r="AM10" s="129" t="n">
        <v>70</v>
      </c>
      <c r="AN10" s="129" t="n">
        <v>70</v>
      </c>
      <c r="AO10" s="129" t="n">
        <v>70</v>
      </c>
      <c r="AP10" s="129" t="n">
        <v>70</v>
      </c>
      <c r="AQ10" s="129" t="n">
        <v>70</v>
      </c>
      <c r="AR10" s="129" t="n">
        <v>70</v>
      </c>
      <c r="AS10" s="129" t="n">
        <v>70</v>
      </c>
      <c r="AT10" s="129" t="n">
        <v>70</v>
      </c>
      <c r="AU10" s="129" t="n">
        <v>70</v>
      </c>
      <c r="AV10" s="129" t="n">
        <v>70</v>
      </c>
      <c r="AW10" s="129" t="n">
        <v>70</v>
      </c>
      <c r="AX10" s="129" t="n">
        <v>70</v>
      </c>
      <c r="AY10" s="129" t="n">
        <v>70</v>
      </c>
      <c r="AZ10" s="129" t="n">
        <v>70</v>
      </c>
      <c r="BA10" s="129" t="n">
        <v>70</v>
      </c>
      <c r="BB10" s="129" t="n">
        <v>70</v>
      </c>
      <c r="BC10" s="129" t="n">
        <v>70</v>
      </c>
      <c r="BD10" s="129" t="n">
        <v>70</v>
      </c>
      <c r="BE10" s="129" t="n">
        <v>70</v>
      </c>
      <c r="BF10" s="129" t="n">
        <v>70</v>
      </c>
      <c r="BG10" s="129" t="n">
        <v>70</v>
      </c>
      <c r="BH10" s="129" t="n">
        <v>70</v>
      </c>
      <c r="BI10" s="129" t="n">
        <v>70</v>
      </c>
      <c r="BJ10" s="129" t="n">
        <v>70</v>
      </c>
      <c r="BK10" s="129" t="n">
        <v>70</v>
      </c>
      <c r="BL10" s="129" t="n">
        <v>70</v>
      </c>
      <c r="BM10" s="129" t="n">
        <v>70</v>
      </c>
      <c r="BN10" s="129" t="n">
        <v>70</v>
      </c>
      <c r="BO10" s="129" t="n">
        <v>70</v>
      </c>
      <c r="BP10" s="129" t="n">
        <v>70</v>
      </c>
      <c r="BQ10" s="129" t="n">
        <v>70</v>
      </c>
      <c r="BR10" s="129" t="n">
        <v>70</v>
      </c>
      <c r="BS10" s="129" t="n">
        <v>70</v>
      </c>
      <c r="BT10" s="129" t="n">
        <v>70</v>
      </c>
      <c r="BU10" s="129" t="n">
        <v>70</v>
      </c>
      <c r="BV10" s="129" t="n">
        <v>70</v>
      </c>
      <c r="BW10" s="129" t="n">
        <v>70</v>
      </c>
      <c r="BX10" s="129" t="n">
        <v>70</v>
      </c>
      <c r="BY10" s="129" t="n">
        <v>70</v>
      </c>
      <c r="BZ10" s="129" t="n">
        <v>70</v>
      </c>
      <c r="CA10" s="129" t="n">
        <v>70</v>
      </c>
      <c r="CB10" s="129" t="n">
        <v>70</v>
      </c>
      <c r="CC10" s="129" t="n">
        <v>70</v>
      </c>
      <c r="CD10" s="129" t="n">
        <v>70</v>
      </c>
      <c r="CE10" s="129" t="n">
        <v>70</v>
      </c>
      <c r="CF10" s="129" t="n">
        <v>70</v>
      </c>
      <c r="CG10" s="129" t="n">
        <v>70</v>
      </c>
      <c r="CH10" s="129" t="n">
        <v>70</v>
      </c>
      <c r="CI10" s="129" t="n">
        <v>70</v>
      </c>
      <c r="CJ10" s="129" t="n">
        <v>70</v>
      </c>
      <c r="CK10" s="129" t="n">
        <v>70</v>
      </c>
      <c r="CL10" s="129" t="n">
        <v>70</v>
      </c>
      <c r="CM10" s="129" t="n">
        <v>70</v>
      </c>
      <c r="CN10" s="129" t="n">
        <v>70</v>
      </c>
      <c r="CO10" s="129" t="n">
        <v>70</v>
      </c>
      <c r="CP10" s="129" t="n">
        <v>70</v>
      </c>
      <c r="CQ10" s="129" t="n">
        <v>70</v>
      </c>
      <c r="CR10" s="129" t="n">
        <v>70</v>
      </c>
      <c r="CS10" s="129" t="n">
        <v>70</v>
      </c>
      <c r="CT10" s="129" t="n">
        <v>70</v>
      </c>
      <c r="CU10" s="129" t="n">
        <v>70</v>
      </c>
      <c r="CV10" s="129" t="n">
        <v>70</v>
      </c>
      <c r="CW10" s="129" t="n">
        <v>70</v>
      </c>
      <c r="CX10" s="129" t="n">
        <v>70</v>
      </c>
      <c r="CY10" s="129" t="n">
        <v>70</v>
      </c>
      <c r="CZ10" s="129" t="n">
        <v>70</v>
      </c>
      <c r="DA10" s="129" t="n">
        <v>70</v>
      </c>
      <c r="DB10" s="129" t="n">
        <v>70</v>
      </c>
      <c r="DC10" s="129" t="n">
        <v>70</v>
      </c>
      <c r="DD10" s="129" t="n">
        <v>70</v>
      </c>
      <c r="DE10" s="129" t="n">
        <v>70</v>
      </c>
      <c r="DF10" s="129" t="n">
        <v>70</v>
      </c>
      <c r="DG10" s="129" t="n">
        <v>70</v>
      </c>
      <c r="DH10" s="129" t="n">
        <v>70</v>
      </c>
      <c r="DI10" s="129" t="n">
        <v>70</v>
      </c>
      <c r="DJ10" s="129" t="n">
        <v>70</v>
      </c>
      <c r="DK10" s="129" t="n">
        <v>70</v>
      </c>
      <c r="DL10" s="129" t="n">
        <v>70</v>
      </c>
      <c r="DM10" s="129" t="n">
        <v>70</v>
      </c>
      <c r="DN10" s="129" t="n">
        <v>70</v>
      </c>
      <c r="DO10" s="129" t="n">
        <v>70</v>
      </c>
      <c r="DP10" s="129" t="n">
        <v>70</v>
      </c>
      <c r="DQ10" s="129" t="n">
        <v>70</v>
      </c>
      <c r="DR10" s="129" t="n">
        <v>70</v>
      </c>
      <c r="DS10" s="129" t="n">
        <v>70</v>
      </c>
      <c r="DT10" s="129" t="n">
        <v>70</v>
      </c>
      <c r="DU10" s="129" t="n">
        <v>70</v>
      </c>
      <c r="DV10" s="129" t="n">
        <v>70</v>
      </c>
      <c r="DW10" s="129" t="n">
        <v>70</v>
      </c>
      <c r="DX10" s="129" t="n">
        <v>70</v>
      </c>
      <c r="DY10" s="129" t="n">
        <v>70</v>
      </c>
      <c r="DZ10" s="129" t="n">
        <v>70</v>
      </c>
      <c r="EA10" s="129" t="n">
        <v>70</v>
      </c>
      <c r="EB10" s="129" t="n">
        <v>70</v>
      </c>
      <c r="EC10" s="129" t="n">
        <v>70</v>
      </c>
      <c r="ED10" s="129" t="n">
        <v>70</v>
      </c>
      <c r="EE10" s="129" t="n">
        <v>70</v>
      </c>
      <c r="EF10" s="129" t="n">
        <v>70</v>
      </c>
      <c r="EG10" s="129" t="n">
        <v>70</v>
      </c>
      <c r="EH10" s="129" t="n">
        <v>70</v>
      </c>
      <c r="EI10" s="129" t="n">
        <v>70</v>
      </c>
      <c r="EJ10" s="129" t="n">
        <v>70</v>
      </c>
      <c r="EK10" s="129" t="n">
        <v>70</v>
      </c>
      <c r="EL10" s="129" t="n">
        <v>70</v>
      </c>
      <c r="EM10" s="129" t="n">
        <v>70</v>
      </c>
      <c r="EN10" s="129" t="n">
        <v>70</v>
      </c>
      <c r="EO10" s="129" t="n">
        <v>70</v>
      </c>
      <c r="EP10" s="129" t="n">
        <v>70</v>
      </c>
      <c r="EQ10" s="129" t="n">
        <v>70</v>
      </c>
      <c r="ER10" s="129" t="n">
        <v>70</v>
      </c>
      <c r="ES10" s="129" t="n">
        <v>70</v>
      </c>
      <c r="ET10" s="129" t="n">
        <v>70</v>
      </c>
      <c r="EU10" s="129" t="n">
        <v>70</v>
      </c>
      <c r="EV10" s="129" t="n">
        <v>70</v>
      </c>
      <c r="EW10" s="129" t="n">
        <v>70</v>
      </c>
      <c r="EX10" s="129" t="n">
        <v>70</v>
      </c>
      <c r="EY10" s="129" t="n">
        <v>70</v>
      </c>
      <c r="EZ10" s="129" t="n">
        <v>70</v>
      </c>
      <c r="FA10" s="129" t="n">
        <v>70</v>
      </c>
      <c r="FB10" s="129" t="n">
        <v>70</v>
      </c>
      <c r="FC10" s="129" t="n">
        <v>70</v>
      </c>
      <c r="FD10" s="129" t="n">
        <v>70</v>
      </c>
      <c r="FE10" s="129" t="n">
        <v>70</v>
      </c>
      <c r="FF10" s="129" t="n">
        <v>70</v>
      </c>
      <c r="FG10" s="129" t="n">
        <v>70</v>
      </c>
      <c r="FH10" s="129" t="n">
        <v>70</v>
      </c>
      <c r="FI10" s="129" t="n">
        <v>70</v>
      </c>
      <c r="FJ10" s="129" t="n">
        <v>70</v>
      </c>
      <c r="FK10" s="129" t="n">
        <v>70</v>
      </c>
      <c r="FL10" s="129" t="n">
        <v>70</v>
      </c>
      <c r="FM10" s="129" t="n">
        <v>70</v>
      </c>
      <c r="FN10" s="129" t="n">
        <v>70</v>
      </c>
      <c r="FO10" s="129" t="n">
        <v>70</v>
      </c>
      <c r="FP10" s="129" t="n">
        <v>70</v>
      </c>
      <c r="FQ10" s="129" t="n">
        <v>70</v>
      </c>
      <c r="FR10" s="129" t="n">
        <v>70</v>
      </c>
      <c r="FS10" s="129" t="n">
        <v>70</v>
      </c>
      <c r="FT10" s="129" t="n">
        <v>70</v>
      </c>
      <c r="FU10" s="129" t="n">
        <v>70</v>
      </c>
      <c r="FV10" s="129" t="n">
        <v>70</v>
      </c>
      <c r="FW10" s="129" t="n">
        <v>70</v>
      </c>
      <c r="FX10" s="129" t="n">
        <v>70</v>
      </c>
      <c r="FY10" s="129" t="n">
        <v>70</v>
      </c>
      <c r="FZ10" s="129" t="n">
        <v>70</v>
      </c>
      <c r="GA10" s="129" t="n">
        <v>70</v>
      </c>
      <c r="GB10" s="129" t="n">
        <v>70</v>
      </c>
      <c r="GC10" s="129" t="n">
        <v>70</v>
      </c>
      <c r="GD10" s="129" t="n">
        <v>70</v>
      </c>
      <c r="GE10" s="129" t="n">
        <v>70</v>
      </c>
      <c r="GF10" s="129" t="n">
        <v>70</v>
      </c>
      <c r="GG10" s="129" t="n">
        <v>70</v>
      </c>
      <c r="GH10" s="129" t="n">
        <v>70</v>
      </c>
      <c r="GI10" s="129" t="n">
        <v>70</v>
      </c>
      <c r="GJ10" s="129" t="n">
        <v>70</v>
      </c>
      <c r="GK10" s="129" t="n">
        <v>70</v>
      </c>
      <c r="GL10" s="129" t="n">
        <v>70</v>
      </c>
      <c r="GM10" s="129" t="n">
        <v>70</v>
      </c>
      <c r="GN10" s="129" t="n">
        <v>70</v>
      </c>
      <c r="GO10" s="129" t="n">
        <v>70</v>
      </c>
      <c r="GP10" s="129" t="n">
        <v>70</v>
      </c>
      <c r="GQ10" s="129" t="n">
        <v>70</v>
      </c>
      <c r="GR10" s="129" t="n">
        <v>70</v>
      </c>
      <c r="GS10" s="129" t="n">
        <v>70</v>
      </c>
      <c r="GT10" s="129" t="n">
        <v>70</v>
      </c>
      <c r="GU10" s="129" t="n">
        <v>70</v>
      </c>
      <c r="GV10" s="129" t="n">
        <v>70</v>
      </c>
      <c r="GW10" s="129" t="n">
        <v>70</v>
      </c>
      <c r="GX10" s="129" t="n">
        <v>70</v>
      </c>
      <c r="GY10" s="129" t="n">
        <v>70</v>
      </c>
      <c r="GZ10" s="129" t="n">
        <v>70</v>
      </c>
      <c r="HA10" s="129" t="n">
        <v>70</v>
      </c>
      <c r="HB10" s="129" t="n">
        <v>70</v>
      </c>
      <c r="HC10" s="129" t="n">
        <v>70</v>
      </c>
      <c r="HD10" s="129" t="n">
        <v>70</v>
      </c>
      <c r="HE10" s="129" t="n">
        <v>70</v>
      </c>
      <c r="HF10" s="129" t="n">
        <v>70</v>
      </c>
      <c r="HG10" s="129" t="n">
        <v>70</v>
      </c>
      <c r="HH10" s="129" t="n">
        <v>70</v>
      </c>
      <c r="HI10" s="129" t="n">
        <v>70</v>
      </c>
      <c r="HJ10" s="129" t="n">
        <v>70</v>
      </c>
      <c r="HK10" s="129" t="n">
        <v>70</v>
      </c>
      <c r="HL10" s="129" t="n">
        <v>70</v>
      </c>
      <c r="HM10" s="129" t="n">
        <v>70</v>
      </c>
      <c r="HN10" s="129" t="n">
        <v>70</v>
      </c>
      <c r="HO10" s="129" t="n">
        <v>70</v>
      </c>
      <c r="HP10" s="129" t="n">
        <v>70</v>
      </c>
      <c r="HQ10" s="129" t="n">
        <v>70</v>
      </c>
      <c r="HR10" s="129" t="n">
        <v>70</v>
      </c>
      <c r="HS10" s="129" t="n">
        <v>70</v>
      </c>
      <c r="HT10" s="129" t="n">
        <v>70</v>
      </c>
      <c r="HU10" s="129" t="n">
        <v>70</v>
      </c>
      <c r="HV10" s="129" t="n">
        <v>70</v>
      </c>
      <c r="HW10" s="129" t="n">
        <v>70</v>
      </c>
      <c r="HX10" s="129" t="n">
        <v>70</v>
      </c>
      <c r="HY10" s="129" t="n">
        <v>70</v>
      </c>
      <c r="HZ10" s="129" t="n">
        <v>70</v>
      </c>
      <c r="IA10" s="129" t="n">
        <v>70</v>
      </c>
      <c r="IB10" s="129" t="n">
        <v>70</v>
      </c>
      <c r="IC10" s="129" t="n">
        <v>70</v>
      </c>
      <c r="ID10" s="129" t="n">
        <v>70</v>
      </c>
      <c r="IE10" s="129" t="n">
        <v>70</v>
      </c>
      <c r="IF10" s="129" t="n">
        <v>70</v>
      </c>
      <c r="IG10" s="129" t="n">
        <v>70</v>
      </c>
      <c r="IH10" s="129" t="n">
        <v>70</v>
      </c>
      <c r="II10" s="129" t="n">
        <v>70</v>
      </c>
      <c r="IJ10" s="129" t="n">
        <v>70</v>
      </c>
      <c r="IK10" s="129" t="n">
        <v>70</v>
      </c>
      <c r="IL10" s="129" t="n">
        <v>70</v>
      </c>
      <c r="IM10" s="129" t="n">
        <v>70</v>
      </c>
      <c r="IN10" s="129" t="n">
        <v>70</v>
      </c>
      <c r="IO10" s="129" t="n">
        <v>70</v>
      </c>
      <c r="IP10" s="129" t="n">
        <v>70</v>
      </c>
      <c r="IQ10" s="129" t="n">
        <v>70</v>
      </c>
      <c r="IR10" s="129" t="n">
        <v>70</v>
      </c>
      <c r="IS10" s="129" t="n">
        <v>70</v>
      </c>
      <c r="IT10" s="129" t="n">
        <v>70</v>
      </c>
      <c r="IU10" s="129" t="n">
        <v>70</v>
      </c>
      <c r="IV10" s="129" t="n">
        <v>70</v>
      </c>
      <c r="IW10" s="129"/>
    </row>
    <row r="11" customFormat="false" ht="13.5" hidden="false" customHeight="false" outlineLevel="0" collapsed="false">
      <c r="A11" s="122" t="n">
        <v>9</v>
      </c>
      <c r="B11" s="32" t="s">
        <v>118</v>
      </c>
      <c r="C11" s="32" t="n">
        <v>9</v>
      </c>
      <c r="D11" s="128" t="n">
        <v>80.8</v>
      </c>
      <c r="E11" s="128" t="n">
        <v>80.8</v>
      </c>
      <c r="F11" s="128" t="n">
        <v>80.8</v>
      </c>
      <c r="G11" s="128" t="n">
        <v>80.8</v>
      </c>
      <c r="H11" s="128" t="n">
        <v>80.8</v>
      </c>
      <c r="I11" s="128" t="n">
        <v>93.73</v>
      </c>
      <c r="J11" s="128" t="n">
        <v>93.73</v>
      </c>
      <c r="K11" s="128" t="n">
        <v>93.73</v>
      </c>
      <c r="L11" s="128" t="n">
        <v>93.73</v>
      </c>
      <c r="M11" s="128" t="n">
        <v>93.73</v>
      </c>
      <c r="N11" s="128" t="n">
        <v>93.73</v>
      </c>
      <c r="O11" s="128" t="n">
        <v>93.73</v>
      </c>
      <c r="P11" s="128" t="n">
        <v>93.73</v>
      </c>
      <c r="Q11" s="128" t="n">
        <v>93.73</v>
      </c>
      <c r="R11" s="128" t="n">
        <v>93.73</v>
      </c>
      <c r="S11" s="128" t="n">
        <v>93.73</v>
      </c>
      <c r="T11" s="128" t="n">
        <v>93.73</v>
      </c>
      <c r="U11" s="128" t="n">
        <v>107.32</v>
      </c>
      <c r="V11" s="128" t="n">
        <v>107.32</v>
      </c>
      <c r="W11" s="128" t="n">
        <v>107.32</v>
      </c>
      <c r="X11" s="128" t="n">
        <v>107.32</v>
      </c>
      <c r="Y11" s="128" t="n">
        <v>107.32</v>
      </c>
      <c r="Z11" s="128" t="n">
        <v>107.32</v>
      </c>
      <c r="AA11" s="128" t="n">
        <v>107.32</v>
      </c>
      <c r="AB11" s="128" t="n">
        <v>107.32</v>
      </c>
      <c r="AC11" s="128" t="n">
        <v>107.32</v>
      </c>
      <c r="AD11" s="128" t="n">
        <v>107.32</v>
      </c>
      <c r="AE11" s="128" t="n">
        <v>107.32</v>
      </c>
      <c r="AF11" s="128" t="n">
        <v>107.32</v>
      </c>
      <c r="AG11" s="128" t="n">
        <v>122.34</v>
      </c>
      <c r="AH11" s="128" t="n">
        <v>122.34</v>
      </c>
      <c r="AI11" s="128" t="n">
        <v>122.34</v>
      </c>
      <c r="AJ11" s="128" t="n">
        <v>122.34</v>
      </c>
      <c r="AK11" s="128" t="n">
        <v>122.34</v>
      </c>
      <c r="AL11" s="128" t="n">
        <v>122.34</v>
      </c>
      <c r="AM11" s="128" t="n">
        <v>122.34</v>
      </c>
      <c r="AN11" s="128" t="n">
        <v>122.34</v>
      </c>
      <c r="AO11" s="128" t="n">
        <v>122.34</v>
      </c>
      <c r="AP11" s="128" t="n">
        <v>122.34</v>
      </c>
      <c r="AQ11" s="128" t="n">
        <v>122.34</v>
      </c>
      <c r="AR11" s="128" t="n">
        <v>122.34</v>
      </c>
      <c r="AS11" s="128" t="n">
        <v>138.247768992</v>
      </c>
      <c r="AT11" s="128" t="n">
        <v>138.247768992</v>
      </c>
      <c r="AU11" s="128" t="n">
        <v>138.247768992</v>
      </c>
      <c r="AV11" s="128" t="n">
        <v>138.247768992</v>
      </c>
      <c r="AW11" s="128" t="n">
        <v>138.247768992</v>
      </c>
      <c r="AX11" s="128" t="n">
        <v>138.247768992</v>
      </c>
      <c r="AY11" s="128" t="n">
        <v>138.247768992</v>
      </c>
      <c r="AZ11" s="128" t="n">
        <v>138.247768992</v>
      </c>
      <c r="BA11" s="128" t="n">
        <v>138.247768992</v>
      </c>
      <c r="BB11" s="128" t="n">
        <v>138.247768992</v>
      </c>
      <c r="BC11" s="128" t="n">
        <v>138.247768992</v>
      </c>
      <c r="BD11" s="128" t="n">
        <v>138.247768992</v>
      </c>
      <c r="BE11" s="128" t="n">
        <v>155.528740116</v>
      </c>
      <c r="BF11" s="128" t="n">
        <v>155.528740116</v>
      </c>
      <c r="BG11" s="128" t="n">
        <v>155.528740116</v>
      </c>
      <c r="BH11" s="128" t="n">
        <v>155.528740116</v>
      </c>
      <c r="BI11" s="128" t="n">
        <v>155.528740116</v>
      </c>
      <c r="BJ11" s="128" t="n">
        <v>155.528740116</v>
      </c>
      <c r="BK11" s="128" t="n">
        <v>155.528740116</v>
      </c>
      <c r="BL11" s="128" t="n">
        <v>155.528740116</v>
      </c>
      <c r="BM11" s="128" t="n">
        <v>155.528740116</v>
      </c>
      <c r="BN11" s="128" t="n">
        <v>155.528740116</v>
      </c>
      <c r="BO11" s="128" t="n">
        <v>155.528740116</v>
      </c>
      <c r="BP11" s="128" t="n">
        <v>155.528740116</v>
      </c>
      <c r="BQ11" s="128" t="n">
        <v>174.19218892992</v>
      </c>
      <c r="BR11" s="128" t="n">
        <v>174.19218892992</v>
      </c>
      <c r="BS11" s="128" t="n">
        <v>174.19218892992</v>
      </c>
      <c r="BT11" s="128" t="n">
        <v>174.19218892992</v>
      </c>
      <c r="BU11" s="128" t="n">
        <v>174.19218892992</v>
      </c>
      <c r="BV11" s="128" t="n">
        <v>174.19218892992</v>
      </c>
      <c r="BW11" s="128" t="n">
        <v>174.19218892992</v>
      </c>
      <c r="BX11" s="128" t="n">
        <v>174.19218892992</v>
      </c>
      <c r="BY11" s="128" t="n">
        <v>174.19218892992</v>
      </c>
      <c r="BZ11" s="128" t="n">
        <v>174.19218892992</v>
      </c>
      <c r="CA11" s="128" t="n">
        <v>174.19218892992</v>
      </c>
      <c r="CB11" s="128" t="n">
        <v>174.19218892992</v>
      </c>
      <c r="CC11" s="128" t="n">
        <v>194.224290656861</v>
      </c>
      <c r="CD11" s="128" t="n">
        <v>194.224290656861</v>
      </c>
      <c r="CE11" s="128" t="n">
        <v>194.224290656861</v>
      </c>
      <c r="CF11" s="128" t="n">
        <v>194.224290656861</v>
      </c>
      <c r="CG11" s="128" t="n">
        <v>194.224290656861</v>
      </c>
      <c r="CH11" s="128" t="n">
        <v>194.224290656861</v>
      </c>
      <c r="CI11" s="128" t="n">
        <v>194.224290656861</v>
      </c>
      <c r="CJ11" s="128" t="n">
        <v>194.224290656861</v>
      </c>
      <c r="CK11" s="128" t="n">
        <v>194.224290656861</v>
      </c>
      <c r="CL11" s="128" t="n">
        <v>194.224290656861</v>
      </c>
      <c r="CM11" s="128" t="n">
        <v>194.224290656861</v>
      </c>
      <c r="CN11" s="128" t="n">
        <v>194.224290656861</v>
      </c>
      <c r="CO11" s="128" t="n">
        <v>215.588962629116</v>
      </c>
      <c r="CP11" s="128" t="n">
        <v>215.588962629116</v>
      </c>
      <c r="CQ11" s="128" t="n">
        <v>215.588962629116</v>
      </c>
      <c r="CR11" s="128" t="n">
        <v>215.588962629116</v>
      </c>
      <c r="CS11" s="128" t="n">
        <v>215.588962629116</v>
      </c>
      <c r="CT11" s="128" t="n">
        <v>215.588962629116</v>
      </c>
      <c r="CU11" s="128" t="n">
        <v>215.588962629116</v>
      </c>
      <c r="CV11" s="128" t="n">
        <v>215.588962629116</v>
      </c>
      <c r="CW11" s="128" t="n">
        <v>215.588962629116</v>
      </c>
      <c r="CX11" s="128" t="n">
        <v>215.588962629116</v>
      </c>
      <c r="CY11" s="128" t="n">
        <v>215.588962629116</v>
      </c>
      <c r="CZ11" s="128" t="n">
        <v>215.588962629116</v>
      </c>
      <c r="DA11" s="128" t="n">
        <v>238.225803705173</v>
      </c>
      <c r="DB11" s="128" t="n">
        <v>238.225803705173</v>
      </c>
      <c r="DC11" s="128" t="n">
        <v>238.225803705173</v>
      </c>
      <c r="DD11" s="128" t="n">
        <v>238.225803705173</v>
      </c>
      <c r="DE11" s="128" t="n">
        <v>238.225803705173</v>
      </c>
      <c r="DF11" s="128" t="n">
        <v>238.225803705173</v>
      </c>
      <c r="DG11" s="128" t="n">
        <v>238.225803705173</v>
      </c>
      <c r="DH11" s="128" t="n">
        <v>238.225803705173</v>
      </c>
      <c r="DI11" s="128" t="n">
        <v>238.225803705173</v>
      </c>
      <c r="DJ11" s="128" t="n">
        <v>238.225803705173</v>
      </c>
      <c r="DK11" s="128" t="n">
        <v>238.225803705173</v>
      </c>
      <c r="DL11" s="128" t="n">
        <v>238.225803705173</v>
      </c>
      <c r="DM11" s="128" t="n">
        <v>262.04838407569</v>
      </c>
      <c r="DN11" s="128" t="n">
        <v>262.04838407569</v>
      </c>
      <c r="DO11" s="128" t="n">
        <v>262.04838407569</v>
      </c>
      <c r="DP11" s="128" t="n">
        <v>262.04838407569</v>
      </c>
      <c r="DQ11" s="128" t="n">
        <v>262.04838407569</v>
      </c>
      <c r="DR11" s="128" t="n">
        <v>262.04838407569</v>
      </c>
      <c r="DS11" s="128" t="n">
        <v>262.04838407569</v>
      </c>
      <c r="DT11" s="128" t="n">
        <v>262.04838407569</v>
      </c>
      <c r="DU11" s="128" t="n">
        <v>262.04838407569</v>
      </c>
      <c r="DV11" s="128" t="n">
        <v>262.04838407569</v>
      </c>
      <c r="DW11" s="128" t="n">
        <v>262.04838407569</v>
      </c>
      <c r="DX11" s="128" t="n">
        <v>262.04838407569</v>
      </c>
      <c r="DY11" s="128" t="n">
        <v>288.253222483259</v>
      </c>
      <c r="DZ11" s="128" t="n">
        <v>288.253222483259</v>
      </c>
      <c r="EA11" s="128" t="n">
        <v>288.253222483259</v>
      </c>
      <c r="EB11" s="128" t="n">
        <v>288.253222483259</v>
      </c>
      <c r="EC11" s="128" t="n">
        <v>288.253222483259</v>
      </c>
      <c r="ED11" s="128" t="n">
        <v>288.253222483259</v>
      </c>
      <c r="EE11" s="128" t="n">
        <v>288.253222483259</v>
      </c>
      <c r="EF11" s="128" t="n">
        <v>288.253222483259</v>
      </c>
      <c r="EG11" s="128" t="n">
        <v>288.253222483259</v>
      </c>
      <c r="EH11" s="128" t="n">
        <v>288.253222483259</v>
      </c>
      <c r="EI11" s="128" t="n">
        <v>288.253222483259</v>
      </c>
      <c r="EJ11" s="128" t="n">
        <v>288.253222483259</v>
      </c>
      <c r="EK11" s="128" t="n">
        <v>314.196012506752</v>
      </c>
      <c r="EL11" s="128" t="n">
        <v>314.196012506752</v>
      </c>
      <c r="EM11" s="128" t="n">
        <v>314.196012506752</v>
      </c>
      <c r="EN11" s="128" t="n">
        <v>314.196012506752</v>
      </c>
      <c r="EO11" s="128" t="n">
        <v>314.196012506752</v>
      </c>
      <c r="EP11" s="128" t="n">
        <v>314.196012506752</v>
      </c>
      <c r="EQ11" s="128" t="n">
        <v>314.196012506752</v>
      </c>
      <c r="ER11" s="128" t="n">
        <v>314.196012506752</v>
      </c>
      <c r="ES11" s="128" t="n">
        <v>314.196012506752</v>
      </c>
      <c r="ET11" s="128" t="n">
        <v>314.196012506752</v>
      </c>
      <c r="EU11" s="128" t="n">
        <v>314.196012506752</v>
      </c>
      <c r="EV11" s="128" t="n">
        <v>314.196012506752</v>
      </c>
      <c r="EW11" s="128" t="n">
        <v>342.47365363236</v>
      </c>
      <c r="EX11" s="128" t="n">
        <v>342.47365363236</v>
      </c>
      <c r="EY11" s="128" t="n">
        <v>342.47365363236</v>
      </c>
      <c r="EZ11" s="128" t="n">
        <v>342.47365363236</v>
      </c>
      <c r="FA11" s="128" t="n">
        <v>342.47365363236</v>
      </c>
      <c r="FB11" s="128" t="n">
        <v>342.47365363236</v>
      </c>
      <c r="FC11" s="128" t="n">
        <v>342.47365363236</v>
      </c>
      <c r="FD11" s="128" t="n">
        <v>342.47365363236</v>
      </c>
      <c r="FE11" s="128" t="n">
        <v>342.47365363236</v>
      </c>
      <c r="FF11" s="128" t="n">
        <v>342.47365363236</v>
      </c>
      <c r="FG11" s="128" t="n">
        <v>342.47365363236</v>
      </c>
      <c r="FH11" s="128" t="n">
        <v>342.47365363236</v>
      </c>
      <c r="FI11" s="128" t="n">
        <v>373.296282459272</v>
      </c>
      <c r="FJ11" s="128" t="n">
        <v>373.296282459272</v>
      </c>
      <c r="FK11" s="128" t="n">
        <v>373.296282459272</v>
      </c>
      <c r="FL11" s="128" t="n">
        <v>373.296282459272</v>
      </c>
      <c r="FM11" s="128" t="n">
        <v>373.296282459272</v>
      </c>
      <c r="FN11" s="128" t="n">
        <v>373.296282459272</v>
      </c>
      <c r="FO11" s="128" t="n">
        <v>373.296282459272</v>
      </c>
      <c r="FP11" s="128" t="n">
        <v>373.296282459272</v>
      </c>
      <c r="FQ11" s="128" t="n">
        <v>373.296282459272</v>
      </c>
      <c r="FR11" s="128" t="n">
        <v>373.296282459272</v>
      </c>
      <c r="FS11" s="128" t="n">
        <v>373.296282459272</v>
      </c>
      <c r="FT11" s="128" t="n">
        <v>373.296282459272</v>
      </c>
      <c r="FU11" s="128" t="n">
        <v>403.159985056014</v>
      </c>
      <c r="FV11" s="128" t="n">
        <v>403.159985056014</v>
      </c>
      <c r="FW11" s="128" t="n">
        <v>403.159985056014</v>
      </c>
      <c r="FX11" s="128" t="n">
        <v>403.159985056014</v>
      </c>
      <c r="FY11" s="128" t="n">
        <v>403.159985056014</v>
      </c>
      <c r="FZ11" s="128" t="n">
        <v>403.159985056014</v>
      </c>
      <c r="GA11" s="128" t="n">
        <v>403.159985056014</v>
      </c>
      <c r="GB11" s="128" t="n">
        <v>403.159985056014</v>
      </c>
      <c r="GC11" s="128" t="n">
        <v>403.159985056014</v>
      </c>
      <c r="GD11" s="128" t="n">
        <v>403.159985056014</v>
      </c>
      <c r="GE11" s="128" t="n">
        <v>403.159985056014</v>
      </c>
      <c r="GF11" s="128" t="n">
        <v>403.159985056014</v>
      </c>
      <c r="GG11" s="128" t="n">
        <v>435.412783860495</v>
      </c>
      <c r="GH11" s="128" t="n">
        <v>435.412783860495</v>
      </c>
      <c r="GI11" s="128" t="n">
        <v>435.412783860495</v>
      </c>
      <c r="GJ11" s="128" t="n">
        <v>435.412783860495</v>
      </c>
      <c r="GK11" s="128" t="n">
        <v>435.412783860495</v>
      </c>
      <c r="GL11" s="128" t="n">
        <v>435.412783860495</v>
      </c>
      <c r="GM11" s="128" t="n">
        <v>435.412783860495</v>
      </c>
      <c r="GN11" s="128" t="n">
        <v>435.412783860495</v>
      </c>
      <c r="GO11" s="128" t="n">
        <v>435.412783860495</v>
      </c>
      <c r="GP11" s="128" t="n">
        <v>435.412783860495</v>
      </c>
      <c r="GQ11" s="128" t="n">
        <v>435.412783860495</v>
      </c>
      <c r="GR11" s="128" t="n">
        <v>435.412783860495</v>
      </c>
      <c r="GS11" s="128" t="n">
        <v>468.068742650033</v>
      </c>
      <c r="GT11" s="128" t="n">
        <v>468.068742650033</v>
      </c>
      <c r="GU11" s="128" t="n">
        <v>468.068742650033</v>
      </c>
      <c r="GV11" s="128" t="n">
        <v>468.068742650033</v>
      </c>
      <c r="GW11" s="128" t="n">
        <v>468.068742650033</v>
      </c>
      <c r="GX11" s="128" t="n">
        <v>468.068742650033</v>
      </c>
      <c r="GY11" s="128" t="n">
        <v>468.068742650033</v>
      </c>
      <c r="GZ11" s="128" t="n">
        <v>468.068742650033</v>
      </c>
      <c r="HA11" s="128" t="n">
        <v>468.068742650033</v>
      </c>
      <c r="HB11" s="128" t="n">
        <v>468.068742650033</v>
      </c>
      <c r="HC11" s="128" t="n">
        <v>468.068742650033</v>
      </c>
      <c r="HD11" s="128" t="n">
        <v>468.068742650033</v>
      </c>
      <c r="HE11" s="128" t="n">
        <v>500.833554635535</v>
      </c>
      <c r="HF11" s="128" t="n">
        <v>500.833554635535</v>
      </c>
      <c r="HG11" s="128" t="n">
        <v>500.833554635535</v>
      </c>
      <c r="HH11" s="128" t="n">
        <v>500.833554635535</v>
      </c>
      <c r="HI11" s="128" t="n">
        <v>500.833554635535</v>
      </c>
      <c r="HJ11" s="128" t="n">
        <v>500.833554635535</v>
      </c>
      <c r="HK11" s="128" t="n">
        <v>500.833554635535</v>
      </c>
      <c r="HL11" s="128" t="n">
        <v>500.833554635535</v>
      </c>
      <c r="HM11" s="128" t="n">
        <v>500.833554635535</v>
      </c>
      <c r="HN11" s="128" t="n">
        <v>500.833554635535</v>
      </c>
      <c r="HO11" s="128" t="n">
        <v>500.833554635535</v>
      </c>
      <c r="HP11" s="128" t="n">
        <v>500.833554635535</v>
      </c>
      <c r="HQ11" s="128" t="n">
        <v>535.891903460022</v>
      </c>
      <c r="HR11" s="128" t="n">
        <v>535.891903460022</v>
      </c>
      <c r="HS11" s="128" t="n">
        <v>535.891903460022</v>
      </c>
      <c r="HT11" s="128" t="n">
        <v>535.891903460022</v>
      </c>
      <c r="HU11" s="128" t="n">
        <v>535.891903460022</v>
      </c>
      <c r="HV11" s="128" t="n">
        <v>535.891903460022</v>
      </c>
      <c r="HW11" s="128" t="n">
        <v>535.891903460022</v>
      </c>
      <c r="HX11" s="128" t="n">
        <v>535.891903460022</v>
      </c>
      <c r="HY11" s="128" t="n">
        <v>535.891903460022</v>
      </c>
      <c r="HZ11" s="128" t="n">
        <v>535.891903460022</v>
      </c>
      <c r="IA11" s="128" t="n">
        <v>535.891903460022</v>
      </c>
      <c r="IB11" s="128" t="n">
        <v>535.891903460022</v>
      </c>
      <c r="IC11" s="128" t="n">
        <v>535.891903460022</v>
      </c>
      <c r="ID11" s="128" t="n">
        <v>535.891903460022</v>
      </c>
      <c r="IE11" s="128" t="n">
        <v>535.891903460022</v>
      </c>
      <c r="IF11" s="128" t="n">
        <v>535.891903460022</v>
      </c>
      <c r="IG11" s="128" t="n">
        <v>535.891903460022</v>
      </c>
      <c r="IH11" s="128" t="n">
        <v>535.891903460022</v>
      </c>
      <c r="II11" s="128" t="n">
        <v>535.891903460022</v>
      </c>
      <c r="IJ11" s="128" t="n">
        <v>535.891903460022</v>
      </c>
      <c r="IK11" s="128" t="n">
        <v>535.891903460022</v>
      </c>
      <c r="IL11" s="128" t="n">
        <v>535.891903460022</v>
      </c>
      <c r="IM11" s="128" t="n">
        <v>535.891903460022</v>
      </c>
      <c r="IN11" s="128" t="n">
        <v>535.891903460022</v>
      </c>
      <c r="IO11" s="128" t="n">
        <v>535.891903460022</v>
      </c>
      <c r="IP11" s="128" t="n">
        <v>535.891903460022</v>
      </c>
      <c r="IQ11" s="128" t="n">
        <v>535.891903460022</v>
      </c>
      <c r="IR11" s="128" t="n">
        <v>535.891903460022</v>
      </c>
      <c r="IS11" s="128" t="n">
        <v>535.891903460022</v>
      </c>
      <c r="IT11" s="128" t="n">
        <v>535.891903460022</v>
      </c>
      <c r="IU11" s="128" t="n">
        <v>535.891903460022</v>
      </c>
      <c r="IV11" s="128" t="n">
        <v>535.891903460022</v>
      </c>
      <c r="IW11" s="128"/>
    </row>
    <row r="12" customFormat="false" ht="12.75" hidden="false" customHeight="false" outlineLevel="0" collapsed="false">
      <c r="A12" s="122" t="n">
        <v>10</v>
      </c>
      <c r="B12" s="32" t="s">
        <v>119</v>
      </c>
      <c r="C12" s="32" t="n">
        <v>10</v>
      </c>
      <c r="D12" s="130" t="n">
        <v>72</v>
      </c>
      <c r="E12" s="130" t="n">
        <v>72</v>
      </c>
      <c r="F12" s="130" t="n">
        <v>72</v>
      </c>
      <c r="G12" s="130" t="n">
        <v>72</v>
      </c>
      <c r="H12" s="130" t="n">
        <v>72</v>
      </c>
      <c r="I12" s="130" t="n">
        <v>72</v>
      </c>
      <c r="J12" s="130" t="n">
        <v>72</v>
      </c>
      <c r="K12" s="130" t="n">
        <v>72</v>
      </c>
      <c r="L12" s="130" t="n">
        <v>72</v>
      </c>
      <c r="M12" s="130" t="n">
        <v>72</v>
      </c>
      <c r="N12" s="130" t="n">
        <v>72</v>
      </c>
      <c r="O12" s="130" t="n">
        <v>72</v>
      </c>
      <c r="P12" s="130" t="n">
        <v>72</v>
      </c>
      <c r="Q12" s="130" t="n">
        <v>72</v>
      </c>
      <c r="R12" s="130" t="n">
        <v>72</v>
      </c>
      <c r="S12" s="130" t="n">
        <v>72</v>
      </c>
      <c r="T12" s="130" t="n">
        <v>72</v>
      </c>
      <c r="U12" s="130" t="n">
        <v>72</v>
      </c>
      <c r="V12" s="130" t="n">
        <v>72</v>
      </c>
      <c r="W12" s="130" t="n">
        <v>72</v>
      </c>
      <c r="X12" s="130" t="n">
        <v>72</v>
      </c>
      <c r="Y12" s="130" t="n">
        <v>72</v>
      </c>
      <c r="Z12" s="130" t="n">
        <v>72</v>
      </c>
      <c r="AA12" s="130" t="n">
        <v>72</v>
      </c>
      <c r="AB12" s="130" t="n">
        <v>72</v>
      </c>
      <c r="AC12" s="130" t="n">
        <v>72</v>
      </c>
      <c r="AD12" s="130" t="n">
        <v>72</v>
      </c>
      <c r="AE12" s="130" t="n">
        <v>72</v>
      </c>
      <c r="AF12" s="130" t="n">
        <v>72</v>
      </c>
      <c r="AG12" s="130" t="n">
        <v>72</v>
      </c>
      <c r="AH12" s="130" t="n">
        <v>72</v>
      </c>
      <c r="AI12" s="130" t="n">
        <v>72</v>
      </c>
      <c r="AJ12" s="130" t="n">
        <v>72</v>
      </c>
      <c r="AK12" s="130" t="n">
        <v>72</v>
      </c>
      <c r="AL12" s="130" t="n">
        <v>72</v>
      </c>
      <c r="AM12" s="130" t="n">
        <v>72</v>
      </c>
      <c r="AN12" s="130" t="n">
        <v>72</v>
      </c>
      <c r="AO12" s="130" t="n">
        <v>72</v>
      </c>
      <c r="AP12" s="130" t="n">
        <v>72</v>
      </c>
      <c r="AQ12" s="130" t="n">
        <v>72</v>
      </c>
      <c r="AR12" s="130" t="n">
        <v>72</v>
      </c>
      <c r="AS12" s="130" t="n">
        <v>72</v>
      </c>
      <c r="AT12" s="130" t="n">
        <v>72</v>
      </c>
      <c r="AU12" s="130" t="n">
        <v>72</v>
      </c>
      <c r="AV12" s="130" t="n">
        <v>72</v>
      </c>
      <c r="AW12" s="130" t="n">
        <v>72</v>
      </c>
      <c r="AX12" s="130" t="n">
        <v>72</v>
      </c>
      <c r="AY12" s="130" t="n">
        <v>72</v>
      </c>
      <c r="AZ12" s="130" t="n">
        <v>72</v>
      </c>
      <c r="BA12" s="130" t="n">
        <v>72</v>
      </c>
      <c r="BB12" s="130" t="n">
        <v>72</v>
      </c>
      <c r="BC12" s="130" t="n">
        <v>72</v>
      </c>
      <c r="BD12" s="130" t="n">
        <v>72</v>
      </c>
      <c r="BE12" s="130" t="n">
        <v>72</v>
      </c>
      <c r="BF12" s="130" t="n">
        <v>72</v>
      </c>
      <c r="BG12" s="130" t="n">
        <v>72</v>
      </c>
      <c r="BH12" s="130" t="n">
        <v>72</v>
      </c>
      <c r="BI12" s="130" t="n">
        <v>72</v>
      </c>
      <c r="BJ12" s="130" t="n">
        <v>72</v>
      </c>
      <c r="BK12" s="130" t="n">
        <v>72</v>
      </c>
      <c r="BL12" s="130" t="n">
        <v>72</v>
      </c>
      <c r="BM12" s="130" t="n">
        <v>72</v>
      </c>
      <c r="BN12" s="130" t="n">
        <v>72</v>
      </c>
      <c r="BO12" s="130" t="n">
        <v>72</v>
      </c>
      <c r="BP12" s="130" t="n">
        <v>72</v>
      </c>
      <c r="BQ12" s="130" t="n">
        <v>72</v>
      </c>
      <c r="BR12" s="130" t="n">
        <v>72</v>
      </c>
      <c r="BS12" s="130" t="n">
        <v>72</v>
      </c>
      <c r="BT12" s="130" t="n">
        <v>72</v>
      </c>
      <c r="BU12" s="130" t="n">
        <v>72</v>
      </c>
      <c r="BV12" s="130" t="n">
        <v>72</v>
      </c>
      <c r="BW12" s="130" t="n">
        <v>72</v>
      </c>
      <c r="BX12" s="130" t="n">
        <v>72</v>
      </c>
      <c r="BY12" s="130" t="n">
        <v>72</v>
      </c>
      <c r="BZ12" s="130" t="n">
        <v>72</v>
      </c>
      <c r="CA12" s="130" t="n">
        <v>72</v>
      </c>
      <c r="CB12" s="130" t="n">
        <v>72</v>
      </c>
      <c r="CC12" s="130" t="n">
        <v>72</v>
      </c>
      <c r="CD12" s="130" t="n">
        <v>72</v>
      </c>
      <c r="CE12" s="130" t="n">
        <v>72</v>
      </c>
      <c r="CF12" s="130" t="n">
        <v>72</v>
      </c>
      <c r="CG12" s="130" t="n">
        <v>72</v>
      </c>
      <c r="CH12" s="130" t="n">
        <v>72</v>
      </c>
      <c r="CI12" s="130" t="n">
        <v>72</v>
      </c>
      <c r="CJ12" s="130" t="n">
        <v>72</v>
      </c>
      <c r="CK12" s="130" t="n">
        <v>72</v>
      </c>
      <c r="CL12" s="130" t="n">
        <v>72</v>
      </c>
      <c r="CM12" s="130" t="n">
        <v>72</v>
      </c>
      <c r="CN12" s="130" t="n">
        <v>72</v>
      </c>
      <c r="CO12" s="130" t="n">
        <v>72</v>
      </c>
      <c r="CP12" s="130" t="n">
        <v>72</v>
      </c>
      <c r="CQ12" s="130" t="n">
        <v>72</v>
      </c>
      <c r="CR12" s="130" t="n">
        <v>72</v>
      </c>
      <c r="CS12" s="130" t="n">
        <v>72</v>
      </c>
      <c r="CT12" s="130" t="n">
        <v>72</v>
      </c>
      <c r="CU12" s="130" t="n">
        <v>72</v>
      </c>
      <c r="CV12" s="130" t="n">
        <v>72</v>
      </c>
      <c r="CW12" s="130" t="n">
        <v>72</v>
      </c>
      <c r="CX12" s="130" t="n">
        <v>72</v>
      </c>
      <c r="CY12" s="130" t="n">
        <v>72</v>
      </c>
      <c r="CZ12" s="130" t="n">
        <v>72</v>
      </c>
      <c r="DA12" s="130" t="n">
        <v>72</v>
      </c>
      <c r="DB12" s="130" t="n">
        <v>72</v>
      </c>
      <c r="DC12" s="130" t="n">
        <v>72</v>
      </c>
      <c r="DD12" s="130" t="n">
        <v>72</v>
      </c>
      <c r="DE12" s="130" t="n">
        <v>72</v>
      </c>
      <c r="DF12" s="130" t="n">
        <v>72</v>
      </c>
      <c r="DG12" s="130" t="n">
        <v>72</v>
      </c>
      <c r="DH12" s="130" t="n">
        <v>72</v>
      </c>
      <c r="DI12" s="130" t="n">
        <v>72</v>
      </c>
      <c r="DJ12" s="130" t="n">
        <v>72</v>
      </c>
      <c r="DK12" s="130" t="n">
        <v>72</v>
      </c>
      <c r="DL12" s="130" t="n">
        <v>72</v>
      </c>
      <c r="DM12" s="130" t="n">
        <v>72</v>
      </c>
      <c r="DN12" s="130" t="n">
        <v>72</v>
      </c>
      <c r="DO12" s="130" t="n">
        <v>72</v>
      </c>
      <c r="DP12" s="130" t="n">
        <v>72</v>
      </c>
      <c r="DQ12" s="130" t="n">
        <v>72</v>
      </c>
      <c r="DR12" s="130" t="n">
        <v>72</v>
      </c>
      <c r="DS12" s="130" t="n">
        <v>72</v>
      </c>
      <c r="DT12" s="130" t="n">
        <v>72</v>
      </c>
      <c r="DU12" s="130" t="n">
        <v>72</v>
      </c>
      <c r="DV12" s="130" t="n">
        <v>72</v>
      </c>
      <c r="DW12" s="130" t="n">
        <v>72</v>
      </c>
      <c r="DX12" s="130" t="n">
        <v>72</v>
      </c>
      <c r="DY12" s="130" t="n">
        <v>72</v>
      </c>
      <c r="DZ12" s="130" t="n">
        <v>72</v>
      </c>
      <c r="EA12" s="130" t="n">
        <v>72</v>
      </c>
      <c r="EB12" s="130" t="n">
        <v>72</v>
      </c>
      <c r="EC12" s="130" t="n">
        <v>72</v>
      </c>
      <c r="ED12" s="130" t="n">
        <v>72</v>
      </c>
      <c r="EE12" s="130" t="n">
        <v>72</v>
      </c>
      <c r="EF12" s="130" t="n">
        <v>72</v>
      </c>
      <c r="EG12" s="130" t="n">
        <v>72</v>
      </c>
      <c r="EH12" s="130" t="n">
        <v>72</v>
      </c>
      <c r="EI12" s="130" t="n">
        <v>72</v>
      </c>
      <c r="EJ12" s="130" t="n">
        <v>72</v>
      </c>
      <c r="EK12" s="130" t="n">
        <v>72</v>
      </c>
      <c r="EL12" s="130" t="n">
        <v>72</v>
      </c>
      <c r="EM12" s="130" t="n">
        <v>72</v>
      </c>
      <c r="EN12" s="130" t="n">
        <v>72</v>
      </c>
      <c r="EO12" s="130" t="n">
        <v>72</v>
      </c>
      <c r="EP12" s="130" t="n">
        <v>72</v>
      </c>
      <c r="EQ12" s="130" t="n">
        <v>72</v>
      </c>
      <c r="ER12" s="130" t="n">
        <v>72</v>
      </c>
      <c r="ES12" s="130" t="n">
        <v>72</v>
      </c>
      <c r="ET12" s="130" t="n">
        <v>72</v>
      </c>
      <c r="EU12" s="130" t="n">
        <v>72</v>
      </c>
      <c r="EV12" s="130" t="n">
        <v>72</v>
      </c>
      <c r="EW12" s="130" t="n">
        <v>72</v>
      </c>
      <c r="EX12" s="130" t="n">
        <v>72</v>
      </c>
      <c r="EY12" s="130" t="n">
        <v>72</v>
      </c>
      <c r="EZ12" s="130" t="n">
        <v>72</v>
      </c>
      <c r="FA12" s="130" t="n">
        <v>72</v>
      </c>
      <c r="FB12" s="130" t="n">
        <v>72</v>
      </c>
      <c r="FC12" s="130" t="n">
        <v>72</v>
      </c>
      <c r="FD12" s="130" t="n">
        <v>72</v>
      </c>
      <c r="FE12" s="130" t="n">
        <v>72</v>
      </c>
      <c r="FF12" s="130" t="n">
        <v>72</v>
      </c>
      <c r="FG12" s="130" t="n">
        <v>72</v>
      </c>
      <c r="FH12" s="130" t="n">
        <v>72</v>
      </c>
      <c r="FI12" s="130" t="n">
        <v>72</v>
      </c>
      <c r="FJ12" s="130" t="n">
        <v>72</v>
      </c>
      <c r="FK12" s="130" t="n">
        <v>72</v>
      </c>
      <c r="FL12" s="130" t="n">
        <v>72</v>
      </c>
      <c r="FM12" s="130" t="n">
        <v>72</v>
      </c>
      <c r="FN12" s="130" t="n">
        <v>72</v>
      </c>
      <c r="FO12" s="130" t="n">
        <v>72</v>
      </c>
      <c r="FP12" s="130" t="n">
        <v>72</v>
      </c>
      <c r="FQ12" s="130" t="n">
        <v>72</v>
      </c>
      <c r="FR12" s="130" t="n">
        <v>72</v>
      </c>
      <c r="FS12" s="130" t="n">
        <v>72</v>
      </c>
      <c r="FT12" s="130" t="n">
        <v>72</v>
      </c>
      <c r="FU12" s="130" t="n">
        <v>72</v>
      </c>
      <c r="FV12" s="130" t="n">
        <v>72</v>
      </c>
      <c r="FW12" s="130" t="n">
        <v>72</v>
      </c>
      <c r="FX12" s="130" t="n">
        <v>72</v>
      </c>
      <c r="FY12" s="130" t="n">
        <v>72</v>
      </c>
      <c r="FZ12" s="130" t="n">
        <v>72</v>
      </c>
      <c r="GA12" s="130" t="n">
        <v>72</v>
      </c>
      <c r="GB12" s="130" t="n">
        <v>72</v>
      </c>
      <c r="GC12" s="130" t="n">
        <v>72</v>
      </c>
      <c r="GD12" s="130" t="n">
        <v>72</v>
      </c>
      <c r="GE12" s="130" t="n">
        <v>72</v>
      </c>
      <c r="GF12" s="130" t="n">
        <v>72</v>
      </c>
      <c r="GG12" s="130" t="n">
        <v>72</v>
      </c>
      <c r="GH12" s="130" t="n">
        <v>72</v>
      </c>
      <c r="GI12" s="130" t="n">
        <v>72</v>
      </c>
      <c r="GJ12" s="130" t="n">
        <v>72</v>
      </c>
      <c r="GK12" s="130" t="n">
        <v>72</v>
      </c>
      <c r="GL12" s="130" t="n">
        <v>72</v>
      </c>
      <c r="GM12" s="130" t="n">
        <v>72</v>
      </c>
      <c r="GN12" s="130" t="n">
        <v>72</v>
      </c>
      <c r="GO12" s="130" t="n">
        <v>72</v>
      </c>
      <c r="GP12" s="130" t="n">
        <v>72</v>
      </c>
      <c r="GQ12" s="130" t="n">
        <v>72</v>
      </c>
      <c r="GR12" s="130" t="n">
        <v>72</v>
      </c>
      <c r="GS12" s="130" t="n">
        <v>72</v>
      </c>
      <c r="GT12" s="130" t="n">
        <v>72</v>
      </c>
      <c r="GU12" s="130" t="n">
        <v>72</v>
      </c>
      <c r="GV12" s="130" t="n">
        <v>72</v>
      </c>
      <c r="GW12" s="130" t="n">
        <v>72</v>
      </c>
      <c r="GX12" s="130" t="n">
        <v>72</v>
      </c>
      <c r="GY12" s="130" t="n">
        <v>72</v>
      </c>
      <c r="GZ12" s="130" t="n">
        <v>72</v>
      </c>
      <c r="HA12" s="130" t="n">
        <v>72</v>
      </c>
      <c r="HB12" s="130" t="n">
        <v>72</v>
      </c>
      <c r="HC12" s="130" t="n">
        <v>72</v>
      </c>
      <c r="HD12" s="130" t="n">
        <v>72</v>
      </c>
      <c r="HE12" s="130" t="n">
        <v>72</v>
      </c>
      <c r="HF12" s="130" t="n">
        <v>72</v>
      </c>
      <c r="HG12" s="130" t="n">
        <v>72</v>
      </c>
      <c r="HH12" s="130" t="n">
        <v>72</v>
      </c>
      <c r="HI12" s="130" t="n">
        <v>72</v>
      </c>
      <c r="HJ12" s="130" t="n">
        <v>72</v>
      </c>
      <c r="HK12" s="130" t="n">
        <v>72</v>
      </c>
      <c r="HL12" s="130" t="n">
        <v>72</v>
      </c>
      <c r="HM12" s="130" t="n">
        <v>72</v>
      </c>
      <c r="HN12" s="130" t="n">
        <v>72</v>
      </c>
      <c r="HO12" s="130" t="n">
        <v>72</v>
      </c>
      <c r="HP12" s="130" t="n">
        <v>72</v>
      </c>
      <c r="HQ12" s="130" t="n">
        <v>72</v>
      </c>
      <c r="HR12" s="130" t="n">
        <v>72</v>
      </c>
      <c r="HS12" s="130" t="n">
        <v>72</v>
      </c>
      <c r="HT12" s="130" t="n">
        <v>72</v>
      </c>
      <c r="HU12" s="130" t="n">
        <v>72</v>
      </c>
      <c r="HV12" s="130" t="n">
        <v>72</v>
      </c>
      <c r="HW12" s="130" t="n">
        <v>72</v>
      </c>
      <c r="HX12" s="130" t="n">
        <v>72</v>
      </c>
      <c r="HY12" s="130" t="n">
        <v>72</v>
      </c>
      <c r="HZ12" s="130" t="n">
        <v>72</v>
      </c>
      <c r="IA12" s="130" t="n">
        <v>72</v>
      </c>
      <c r="IB12" s="130" t="n">
        <v>72</v>
      </c>
      <c r="IC12" s="130" t="n">
        <v>72</v>
      </c>
      <c r="ID12" s="130" t="n">
        <v>72</v>
      </c>
      <c r="IE12" s="130" t="n">
        <v>72</v>
      </c>
      <c r="IF12" s="130" t="n">
        <v>72</v>
      </c>
      <c r="IG12" s="130" t="n">
        <v>72</v>
      </c>
      <c r="IH12" s="130" t="n">
        <v>72</v>
      </c>
      <c r="II12" s="130" t="n">
        <v>72</v>
      </c>
      <c r="IJ12" s="130" t="n">
        <v>72</v>
      </c>
      <c r="IK12" s="130" t="n">
        <v>72</v>
      </c>
      <c r="IL12" s="130" t="n">
        <v>72</v>
      </c>
      <c r="IM12" s="130" t="n">
        <v>72</v>
      </c>
      <c r="IN12" s="130" t="n">
        <v>72</v>
      </c>
      <c r="IO12" s="130" t="n">
        <v>72</v>
      </c>
      <c r="IP12" s="130" t="n">
        <v>72</v>
      </c>
      <c r="IQ12" s="130" t="n">
        <v>72</v>
      </c>
      <c r="IR12" s="130" t="n">
        <v>72</v>
      </c>
      <c r="IS12" s="130" t="n">
        <v>72</v>
      </c>
      <c r="IT12" s="130" t="n">
        <v>72</v>
      </c>
      <c r="IU12" s="130" t="n">
        <v>72</v>
      </c>
      <c r="IV12" s="130" t="n">
        <v>72</v>
      </c>
      <c r="IW12" s="128"/>
    </row>
    <row r="13" customFormat="false" ht="13.5" hidden="false" customHeight="false" outlineLevel="0" collapsed="false">
      <c r="A13" s="125" t="n">
        <v>11</v>
      </c>
      <c r="B13" s="126" t="s">
        <v>120</v>
      </c>
      <c r="C13" s="126" t="n">
        <v>11</v>
      </c>
      <c r="D13" s="129" t="n">
        <v>57</v>
      </c>
      <c r="E13" s="129" t="n">
        <v>57</v>
      </c>
      <c r="F13" s="129" t="n">
        <v>57</v>
      </c>
      <c r="G13" s="129" t="n">
        <v>57</v>
      </c>
      <c r="H13" s="129" t="n">
        <v>57</v>
      </c>
      <c r="I13" s="129" t="n">
        <v>57</v>
      </c>
      <c r="J13" s="129" t="n">
        <v>57</v>
      </c>
      <c r="K13" s="129" t="n">
        <v>57</v>
      </c>
      <c r="L13" s="129" t="n">
        <v>57</v>
      </c>
      <c r="M13" s="129" t="n">
        <v>57</v>
      </c>
      <c r="N13" s="129" t="n">
        <v>57</v>
      </c>
      <c r="O13" s="129" t="n">
        <v>57</v>
      </c>
      <c r="P13" s="129" t="n">
        <v>57</v>
      </c>
      <c r="Q13" s="129" t="n">
        <v>57</v>
      </c>
      <c r="R13" s="129" t="n">
        <v>57</v>
      </c>
      <c r="S13" s="129" t="n">
        <v>57</v>
      </c>
      <c r="T13" s="129" t="n">
        <v>57</v>
      </c>
      <c r="U13" s="129" t="n">
        <v>57</v>
      </c>
      <c r="V13" s="129" t="n">
        <v>57</v>
      </c>
      <c r="W13" s="129" t="n">
        <v>57</v>
      </c>
      <c r="X13" s="129" t="n">
        <v>57</v>
      </c>
      <c r="Y13" s="129" t="n">
        <v>57</v>
      </c>
      <c r="Z13" s="129" t="n">
        <v>57</v>
      </c>
      <c r="AA13" s="129" t="n">
        <v>57</v>
      </c>
      <c r="AB13" s="129" t="n">
        <v>57</v>
      </c>
      <c r="AC13" s="129" t="n">
        <v>57</v>
      </c>
      <c r="AD13" s="129" t="n">
        <v>57</v>
      </c>
      <c r="AE13" s="129" t="n">
        <v>57</v>
      </c>
      <c r="AF13" s="129" t="n">
        <v>57</v>
      </c>
      <c r="AG13" s="129" t="n">
        <v>57</v>
      </c>
      <c r="AH13" s="129" t="n">
        <v>57</v>
      </c>
      <c r="AI13" s="129" t="n">
        <v>57</v>
      </c>
      <c r="AJ13" s="129" t="n">
        <v>57</v>
      </c>
      <c r="AK13" s="129" t="n">
        <v>57</v>
      </c>
      <c r="AL13" s="129" t="n">
        <v>57</v>
      </c>
      <c r="AM13" s="129" t="n">
        <v>57</v>
      </c>
      <c r="AN13" s="129" t="n">
        <v>57</v>
      </c>
      <c r="AO13" s="129" t="n">
        <v>57</v>
      </c>
      <c r="AP13" s="129" t="n">
        <v>57</v>
      </c>
      <c r="AQ13" s="129" t="n">
        <v>57</v>
      </c>
      <c r="AR13" s="129" t="n">
        <v>57</v>
      </c>
      <c r="AS13" s="129" t="n">
        <v>57</v>
      </c>
      <c r="AT13" s="129" t="n">
        <v>57</v>
      </c>
      <c r="AU13" s="129" t="n">
        <v>57</v>
      </c>
      <c r="AV13" s="129" t="n">
        <v>57</v>
      </c>
      <c r="AW13" s="129" t="n">
        <v>57</v>
      </c>
      <c r="AX13" s="129" t="n">
        <v>57</v>
      </c>
      <c r="AY13" s="129" t="n">
        <v>57</v>
      </c>
      <c r="AZ13" s="129" t="n">
        <v>57</v>
      </c>
      <c r="BA13" s="129" t="n">
        <v>57</v>
      </c>
      <c r="BB13" s="129" t="n">
        <v>57</v>
      </c>
      <c r="BC13" s="129" t="n">
        <v>57</v>
      </c>
      <c r="BD13" s="129" t="n">
        <v>57</v>
      </c>
      <c r="BE13" s="129" t="n">
        <v>57</v>
      </c>
      <c r="BF13" s="129" t="n">
        <v>57</v>
      </c>
      <c r="BG13" s="129" t="n">
        <v>57</v>
      </c>
      <c r="BH13" s="129" t="n">
        <v>57</v>
      </c>
      <c r="BI13" s="129" t="n">
        <v>57</v>
      </c>
      <c r="BJ13" s="129" t="n">
        <v>57</v>
      </c>
      <c r="BK13" s="129" t="n">
        <v>57</v>
      </c>
      <c r="BL13" s="129" t="n">
        <v>57</v>
      </c>
      <c r="BM13" s="129" t="n">
        <v>57</v>
      </c>
      <c r="BN13" s="129" t="n">
        <v>57</v>
      </c>
      <c r="BO13" s="129" t="n">
        <v>57</v>
      </c>
      <c r="BP13" s="129" t="n">
        <v>57</v>
      </c>
      <c r="BQ13" s="129" t="n">
        <v>57</v>
      </c>
      <c r="BR13" s="129" t="n">
        <v>57</v>
      </c>
      <c r="BS13" s="129" t="n">
        <v>57</v>
      </c>
      <c r="BT13" s="129" t="n">
        <v>57</v>
      </c>
      <c r="BU13" s="129" t="n">
        <v>57</v>
      </c>
      <c r="BV13" s="129" t="n">
        <v>57</v>
      </c>
      <c r="BW13" s="129" t="n">
        <v>57</v>
      </c>
      <c r="BX13" s="129" t="n">
        <v>57</v>
      </c>
      <c r="BY13" s="129" t="n">
        <v>57</v>
      </c>
      <c r="BZ13" s="129" t="n">
        <v>57</v>
      </c>
      <c r="CA13" s="129" t="n">
        <v>57</v>
      </c>
      <c r="CB13" s="129" t="n">
        <v>57</v>
      </c>
      <c r="CC13" s="129" t="n">
        <v>57</v>
      </c>
      <c r="CD13" s="129" t="n">
        <v>57</v>
      </c>
      <c r="CE13" s="129" t="n">
        <v>57</v>
      </c>
      <c r="CF13" s="129" t="n">
        <v>57</v>
      </c>
      <c r="CG13" s="129" t="n">
        <v>57</v>
      </c>
      <c r="CH13" s="129" t="n">
        <v>57</v>
      </c>
      <c r="CI13" s="129" t="n">
        <v>57</v>
      </c>
      <c r="CJ13" s="129" t="n">
        <v>57</v>
      </c>
      <c r="CK13" s="129" t="n">
        <v>57</v>
      </c>
      <c r="CL13" s="129" t="n">
        <v>57</v>
      </c>
      <c r="CM13" s="129" t="n">
        <v>57</v>
      </c>
      <c r="CN13" s="129" t="n">
        <v>57</v>
      </c>
      <c r="CO13" s="129" t="n">
        <v>57</v>
      </c>
      <c r="CP13" s="129" t="n">
        <v>57</v>
      </c>
      <c r="CQ13" s="129" t="n">
        <v>57</v>
      </c>
      <c r="CR13" s="129" t="n">
        <v>57</v>
      </c>
      <c r="CS13" s="129" t="n">
        <v>57</v>
      </c>
      <c r="CT13" s="129" t="n">
        <v>57</v>
      </c>
      <c r="CU13" s="129" t="n">
        <v>57</v>
      </c>
      <c r="CV13" s="129" t="n">
        <v>57</v>
      </c>
      <c r="CW13" s="129" t="n">
        <v>57</v>
      </c>
      <c r="CX13" s="129" t="n">
        <v>57</v>
      </c>
      <c r="CY13" s="129" t="n">
        <v>57</v>
      </c>
      <c r="CZ13" s="129" t="n">
        <v>57</v>
      </c>
      <c r="DA13" s="129" t="n">
        <v>57</v>
      </c>
      <c r="DB13" s="129" t="n">
        <v>57</v>
      </c>
      <c r="DC13" s="129" t="n">
        <v>57</v>
      </c>
      <c r="DD13" s="129" t="n">
        <v>57</v>
      </c>
      <c r="DE13" s="129" t="n">
        <v>57</v>
      </c>
      <c r="DF13" s="129" t="n">
        <v>57</v>
      </c>
      <c r="DG13" s="129" t="n">
        <v>57</v>
      </c>
      <c r="DH13" s="129" t="n">
        <v>57</v>
      </c>
      <c r="DI13" s="129" t="n">
        <v>57</v>
      </c>
      <c r="DJ13" s="129" t="n">
        <v>57</v>
      </c>
      <c r="DK13" s="129" t="n">
        <v>57</v>
      </c>
      <c r="DL13" s="129" t="n">
        <v>57</v>
      </c>
      <c r="DM13" s="129" t="n">
        <v>57</v>
      </c>
      <c r="DN13" s="129" t="n">
        <v>57</v>
      </c>
      <c r="DO13" s="129" t="n">
        <v>57</v>
      </c>
      <c r="DP13" s="129" t="n">
        <v>57</v>
      </c>
      <c r="DQ13" s="129" t="n">
        <v>57</v>
      </c>
      <c r="DR13" s="129" t="n">
        <v>57</v>
      </c>
      <c r="DS13" s="129" t="n">
        <v>57</v>
      </c>
      <c r="DT13" s="129" t="n">
        <v>57</v>
      </c>
      <c r="DU13" s="129" t="n">
        <v>57</v>
      </c>
      <c r="DV13" s="129" t="n">
        <v>57</v>
      </c>
      <c r="DW13" s="129" t="n">
        <v>57</v>
      </c>
      <c r="DX13" s="129" t="n">
        <v>57</v>
      </c>
      <c r="DY13" s="129" t="n">
        <v>57</v>
      </c>
      <c r="DZ13" s="129" t="n">
        <v>57</v>
      </c>
      <c r="EA13" s="129" t="n">
        <v>57</v>
      </c>
      <c r="EB13" s="129" t="n">
        <v>57</v>
      </c>
      <c r="EC13" s="129" t="n">
        <v>57</v>
      </c>
      <c r="ED13" s="129" t="n">
        <v>57</v>
      </c>
      <c r="EE13" s="129" t="n">
        <v>57</v>
      </c>
      <c r="EF13" s="129" t="n">
        <v>57</v>
      </c>
      <c r="EG13" s="129" t="n">
        <v>57</v>
      </c>
      <c r="EH13" s="129" t="n">
        <v>57</v>
      </c>
      <c r="EI13" s="129" t="n">
        <v>57</v>
      </c>
      <c r="EJ13" s="129" t="n">
        <v>57</v>
      </c>
      <c r="EK13" s="129" t="n">
        <v>57</v>
      </c>
      <c r="EL13" s="129" t="n">
        <v>57</v>
      </c>
      <c r="EM13" s="129" t="n">
        <v>57</v>
      </c>
      <c r="EN13" s="129" t="n">
        <v>57</v>
      </c>
      <c r="EO13" s="129" t="n">
        <v>57</v>
      </c>
      <c r="EP13" s="129" t="n">
        <v>57</v>
      </c>
      <c r="EQ13" s="129" t="n">
        <v>57</v>
      </c>
      <c r="ER13" s="129" t="n">
        <v>57</v>
      </c>
      <c r="ES13" s="129" t="n">
        <v>57</v>
      </c>
      <c r="ET13" s="129" t="n">
        <v>57</v>
      </c>
      <c r="EU13" s="129" t="n">
        <v>57</v>
      </c>
      <c r="EV13" s="129" t="n">
        <v>57</v>
      </c>
      <c r="EW13" s="129" t="n">
        <v>57</v>
      </c>
      <c r="EX13" s="129" t="n">
        <v>57</v>
      </c>
      <c r="EY13" s="129" t="n">
        <v>57</v>
      </c>
      <c r="EZ13" s="129" t="n">
        <v>57</v>
      </c>
      <c r="FA13" s="129" t="n">
        <v>57</v>
      </c>
      <c r="FB13" s="129" t="n">
        <v>57</v>
      </c>
      <c r="FC13" s="129" t="n">
        <v>57</v>
      </c>
      <c r="FD13" s="129" t="n">
        <v>57</v>
      </c>
      <c r="FE13" s="129" t="n">
        <v>57</v>
      </c>
      <c r="FF13" s="129" t="n">
        <v>57</v>
      </c>
      <c r="FG13" s="129" t="n">
        <v>57</v>
      </c>
      <c r="FH13" s="129" t="n">
        <v>57</v>
      </c>
      <c r="FI13" s="129" t="n">
        <v>57</v>
      </c>
      <c r="FJ13" s="129" t="n">
        <v>57</v>
      </c>
      <c r="FK13" s="129" t="n">
        <v>57</v>
      </c>
      <c r="FL13" s="129" t="n">
        <v>57</v>
      </c>
      <c r="FM13" s="129" t="n">
        <v>57</v>
      </c>
      <c r="FN13" s="129" t="n">
        <v>57</v>
      </c>
      <c r="FO13" s="129" t="n">
        <v>57</v>
      </c>
      <c r="FP13" s="129" t="n">
        <v>57</v>
      </c>
      <c r="FQ13" s="129" t="n">
        <v>57</v>
      </c>
      <c r="FR13" s="129" t="n">
        <v>57</v>
      </c>
      <c r="FS13" s="129" t="n">
        <v>57</v>
      </c>
      <c r="FT13" s="129" t="n">
        <v>57</v>
      </c>
      <c r="FU13" s="129" t="n">
        <v>57</v>
      </c>
      <c r="FV13" s="129" t="n">
        <v>57</v>
      </c>
      <c r="FW13" s="129" t="n">
        <v>57</v>
      </c>
      <c r="FX13" s="129" t="n">
        <v>57</v>
      </c>
      <c r="FY13" s="129" t="n">
        <v>57</v>
      </c>
      <c r="FZ13" s="129" t="n">
        <v>57</v>
      </c>
      <c r="GA13" s="129" t="n">
        <v>57</v>
      </c>
      <c r="GB13" s="129" t="n">
        <v>57</v>
      </c>
      <c r="GC13" s="129" t="n">
        <v>57</v>
      </c>
      <c r="GD13" s="129" t="n">
        <v>57</v>
      </c>
      <c r="GE13" s="129" t="n">
        <v>57</v>
      </c>
      <c r="GF13" s="129" t="n">
        <v>57</v>
      </c>
      <c r="GG13" s="129" t="n">
        <v>57</v>
      </c>
      <c r="GH13" s="129" t="n">
        <v>57</v>
      </c>
      <c r="GI13" s="129" t="n">
        <v>57</v>
      </c>
      <c r="GJ13" s="129" t="n">
        <v>57</v>
      </c>
      <c r="GK13" s="129" t="n">
        <v>57</v>
      </c>
      <c r="GL13" s="129" t="n">
        <v>57</v>
      </c>
      <c r="GM13" s="129" t="n">
        <v>57</v>
      </c>
      <c r="GN13" s="129" t="n">
        <v>57</v>
      </c>
      <c r="GO13" s="129" t="n">
        <v>57</v>
      </c>
      <c r="GP13" s="129" t="n">
        <v>57</v>
      </c>
      <c r="GQ13" s="129" t="n">
        <v>57</v>
      </c>
      <c r="GR13" s="129" t="n">
        <v>57</v>
      </c>
      <c r="GS13" s="129" t="n">
        <v>57</v>
      </c>
      <c r="GT13" s="129" t="n">
        <v>57</v>
      </c>
      <c r="GU13" s="129" t="n">
        <v>57</v>
      </c>
      <c r="GV13" s="129" t="n">
        <v>57</v>
      </c>
      <c r="GW13" s="129" t="n">
        <v>57</v>
      </c>
      <c r="GX13" s="129" t="n">
        <v>57</v>
      </c>
      <c r="GY13" s="129" t="n">
        <v>57</v>
      </c>
      <c r="GZ13" s="129" t="n">
        <v>57</v>
      </c>
      <c r="HA13" s="129" t="n">
        <v>57</v>
      </c>
      <c r="HB13" s="129" t="n">
        <v>57</v>
      </c>
      <c r="HC13" s="129" t="n">
        <v>57</v>
      </c>
      <c r="HD13" s="129" t="n">
        <v>57</v>
      </c>
      <c r="HE13" s="129" t="n">
        <v>57</v>
      </c>
      <c r="HF13" s="129" t="n">
        <v>57</v>
      </c>
      <c r="HG13" s="129" t="n">
        <v>57</v>
      </c>
      <c r="HH13" s="129" t="n">
        <v>57</v>
      </c>
      <c r="HI13" s="129" t="n">
        <v>57</v>
      </c>
      <c r="HJ13" s="129" t="n">
        <v>57</v>
      </c>
      <c r="HK13" s="129" t="n">
        <v>57</v>
      </c>
      <c r="HL13" s="129" t="n">
        <v>57</v>
      </c>
      <c r="HM13" s="129" t="n">
        <v>57</v>
      </c>
      <c r="HN13" s="129" t="n">
        <v>57</v>
      </c>
      <c r="HO13" s="129" t="n">
        <v>57</v>
      </c>
      <c r="HP13" s="129" t="n">
        <v>57</v>
      </c>
      <c r="HQ13" s="129" t="n">
        <v>57</v>
      </c>
      <c r="HR13" s="129" t="n">
        <v>57</v>
      </c>
      <c r="HS13" s="129" t="n">
        <v>57</v>
      </c>
      <c r="HT13" s="129" t="n">
        <v>57</v>
      </c>
      <c r="HU13" s="129" t="n">
        <v>57</v>
      </c>
      <c r="HV13" s="129" t="n">
        <v>57</v>
      </c>
      <c r="HW13" s="129" t="n">
        <v>57</v>
      </c>
      <c r="HX13" s="129" t="n">
        <v>57</v>
      </c>
      <c r="HY13" s="129" t="n">
        <v>57</v>
      </c>
      <c r="HZ13" s="129" t="n">
        <v>57</v>
      </c>
      <c r="IA13" s="129" t="n">
        <v>57</v>
      </c>
      <c r="IB13" s="129" t="n">
        <v>57</v>
      </c>
      <c r="IC13" s="129" t="n">
        <v>57</v>
      </c>
      <c r="ID13" s="129" t="n">
        <v>57</v>
      </c>
      <c r="IE13" s="129" t="n">
        <v>57</v>
      </c>
      <c r="IF13" s="129" t="n">
        <v>57</v>
      </c>
      <c r="IG13" s="129" t="n">
        <v>57</v>
      </c>
      <c r="IH13" s="129" t="n">
        <v>57</v>
      </c>
      <c r="II13" s="129" t="n">
        <v>57</v>
      </c>
      <c r="IJ13" s="129" t="n">
        <v>57</v>
      </c>
      <c r="IK13" s="129" t="n">
        <v>57</v>
      </c>
      <c r="IL13" s="129" t="n">
        <v>57</v>
      </c>
      <c r="IM13" s="129" t="n">
        <v>57</v>
      </c>
      <c r="IN13" s="129" t="n">
        <v>57</v>
      </c>
      <c r="IO13" s="129" t="n">
        <v>57</v>
      </c>
      <c r="IP13" s="129" t="n">
        <v>57</v>
      </c>
      <c r="IQ13" s="129" t="n">
        <v>57</v>
      </c>
      <c r="IR13" s="129" t="n">
        <v>57</v>
      </c>
      <c r="IS13" s="129" t="n">
        <v>57</v>
      </c>
      <c r="IT13" s="129" t="n">
        <v>57</v>
      </c>
      <c r="IU13" s="129" t="n">
        <v>57</v>
      </c>
      <c r="IV13" s="129" t="n">
        <v>57</v>
      </c>
      <c r="IW13" s="129"/>
    </row>
    <row r="14" customFormat="false" ht="13.5" hidden="false" customHeight="false" outlineLevel="0" collapsed="false">
      <c r="A14" s="122"/>
      <c r="B14" s="32"/>
      <c r="C14" s="32"/>
      <c r="D14" s="32"/>
      <c r="E14" s="128"/>
      <c r="F14" s="128"/>
      <c r="G14" s="32"/>
      <c r="H14" s="128"/>
      <c r="I14" s="128"/>
      <c r="J14" s="32"/>
      <c r="K14" s="128"/>
      <c r="L14" s="128"/>
      <c r="M14" s="32"/>
      <c r="N14" s="128"/>
      <c r="O14" s="128"/>
      <c r="P14" s="32"/>
      <c r="Q14" s="128"/>
      <c r="R14" s="128"/>
      <c r="S14" s="32"/>
      <c r="T14" s="128"/>
      <c r="U14" s="128"/>
      <c r="V14" s="32"/>
      <c r="W14" s="128"/>
      <c r="X14" s="128"/>
      <c r="Y14" s="32"/>
      <c r="Z14" s="128"/>
      <c r="AA14" s="128"/>
      <c r="AB14" s="32"/>
      <c r="AC14" s="128"/>
      <c r="AD14" s="128"/>
      <c r="AE14" s="32"/>
      <c r="AF14" s="128"/>
      <c r="AG14" s="128"/>
      <c r="AH14" s="32"/>
      <c r="AI14" s="128"/>
      <c r="AJ14" s="128"/>
      <c r="AK14" s="32"/>
      <c r="AL14" s="128"/>
      <c r="AM14" s="128"/>
      <c r="AN14" s="32"/>
      <c r="AO14" s="128"/>
      <c r="AP14" s="128"/>
      <c r="AQ14" s="32"/>
      <c r="AR14" s="128"/>
      <c r="AS14" s="128"/>
      <c r="AT14" s="32"/>
      <c r="AU14" s="128"/>
      <c r="AV14" s="128"/>
      <c r="AW14" s="32"/>
      <c r="AX14" s="128"/>
      <c r="AY14" s="128"/>
      <c r="AZ14" s="32"/>
      <c r="BA14" s="128"/>
      <c r="BB14" s="128"/>
      <c r="BC14" s="32"/>
      <c r="BD14" s="128"/>
      <c r="BE14" s="128"/>
      <c r="BF14" s="32"/>
      <c r="BG14" s="128"/>
      <c r="BH14" s="128"/>
      <c r="BI14" s="32"/>
      <c r="BJ14" s="128"/>
      <c r="BK14" s="128"/>
      <c r="BL14" s="32"/>
      <c r="BM14" s="128"/>
      <c r="BN14" s="128"/>
      <c r="BO14" s="32"/>
      <c r="BP14" s="128"/>
      <c r="BQ14" s="128"/>
      <c r="BR14" s="32"/>
      <c r="BS14" s="128"/>
      <c r="BT14" s="128"/>
      <c r="BU14" s="32"/>
      <c r="BV14" s="128"/>
      <c r="BW14" s="128"/>
      <c r="BX14" s="32"/>
      <c r="BY14" s="128"/>
      <c r="BZ14" s="128"/>
      <c r="CA14" s="32"/>
      <c r="CB14" s="128"/>
      <c r="CC14" s="128"/>
      <c r="CD14" s="32"/>
      <c r="CE14" s="128"/>
      <c r="CF14" s="128"/>
      <c r="CG14" s="32"/>
      <c r="CH14" s="128"/>
      <c r="CI14" s="128"/>
      <c r="CJ14" s="32"/>
      <c r="CK14" s="128"/>
      <c r="CL14" s="128"/>
      <c r="CM14" s="32"/>
      <c r="CN14" s="128"/>
      <c r="CO14" s="128"/>
      <c r="CP14" s="32"/>
      <c r="CQ14" s="128"/>
      <c r="CR14" s="128"/>
      <c r="CS14" s="32"/>
      <c r="CT14" s="128"/>
      <c r="CU14" s="128"/>
      <c r="CV14" s="32"/>
      <c r="CW14" s="128"/>
      <c r="CX14" s="128"/>
      <c r="CY14" s="32"/>
      <c r="CZ14" s="128"/>
      <c r="DA14" s="128"/>
      <c r="DB14" s="32"/>
      <c r="DC14" s="128"/>
      <c r="DD14" s="128"/>
      <c r="DE14" s="32"/>
      <c r="DF14" s="128"/>
      <c r="DG14" s="128"/>
      <c r="DH14" s="32"/>
      <c r="DI14" s="128"/>
      <c r="DJ14" s="128"/>
      <c r="DK14" s="32"/>
      <c r="DL14" s="128"/>
      <c r="DM14" s="128"/>
      <c r="DN14" s="32"/>
      <c r="DO14" s="128"/>
      <c r="DP14" s="128"/>
      <c r="DQ14" s="32"/>
      <c r="DR14" s="128"/>
      <c r="DS14" s="128"/>
      <c r="DT14" s="32"/>
      <c r="DU14" s="128"/>
      <c r="DV14" s="128"/>
      <c r="DW14" s="32"/>
      <c r="DX14" s="128"/>
      <c r="DY14" s="128"/>
      <c r="DZ14" s="32"/>
      <c r="EA14" s="128"/>
      <c r="EB14" s="128"/>
      <c r="EC14" s="32"/>
      <c r="ED14" s="128"/>
      <c r="EE14" s="128"/>
      <c r="EF14" s="32"/>
      <c r="EG14" s="128"/>
      <c r="EH14" s="128"/>
      <c r="EI14" s="32"/>
      <c r="EJ14" s="128"/>
      <c r="EK14" s="128"/>
      <c r="EL14" s="32"/>
      <c r="EM14" s="128"/>
      <c r="EN14" s="128"/>
      <c r="EO14" s="32"/>
      <c r="EP14" s="128"/>
      <c r="EQ14" s="128"/>
      <c r="ER14" s="32"/>
      <c r="ES14" s="128"/>
      <c r="ET14" s="128"/>
      <c r="EU14" s="32"/>
      <c r="EV14" s="128"/>
      <c r="EW14" s="128"/>
      <c r="EX14" s="32"/>
      <c r="EY14" s="128"/>
      <c r="EZ14" s="128"/>
      <c r="FA14" s="32"/>
      <c r="FB14" s="128"/>
      <c r="FC14" s="128"/>
      <c r="FD14" s="32"/>
      <c r="FE14" s="128"/>
      <c r="FF14" s="128"/>
      <c r="FG14" s="32"/>
      <c r="FH14" s="128"/>
      <c r="FI14" s="128"/>
      <c r="FJ14" s="32"/>
      <c r="FK14" s="128"/>
      <c r="FL14" s="128"/>
      <c r="FM14" s="32"/>
      <c r="FN14" s="128"/>
      <c r="FO14" s="128"/>
      <c r="FP14" s="32"/>
      <c r="FQ14" s="128"/>
      <c r="FR14" s="128"/>
      <c r="FS14" s="32"/>
      <c r="FT14" s="128"/>
      <c r="FU14" s="128"/>
      <c r="FV14" s="32"/>
      <c r="FW14" s="128"/>
      <c r="FX14" s="128"/>
      <c r="FY14" s="32"/>
      <c r="FZ14" s="128"/>
      <c r="GA14" s="128"/>
      <c r="GB14" s="32"/>
      <c r="GC14" s="128"/>
      <c r="GD14" s="128"/>
      <c r="GE14" s="32"/>
      <c r="GF14" s="128"/>
      <c r="GG14" s="128"/>
      <c r="GH14" s="32"/>
      <c r="GI14" s="128"/>
      <c r="GJ14" s="128"/>
      <c r="GK14" s="32"/>
      <c r="GL14" s="128"/>
      <c r="GM14" s="128"/>
      <c r="GN14" s="32"/>
      <c r="GO14" s="128"/>
      <c r="GP14" s="128"/>
      <c r="GQ14" s="32"/>
      <c r="GR14" s="128"/>
      <c r="GS14" s="128"/>
      <c r="GT14" s="32"/>
      <c r="GU14" s="128"/>
      <c r="GV14" s="128"/>
      <c r="GW14" s="32"/>
      <c r="GX14" s="128"/>
      <c r="GY14" s="128"/>
      <c r="GZ14" s="32"/>
      <c r="HA14" s="128"/>
      <c r="HB14" s="128"/>
      <c r="HC14" s="32"/>
      <c r="HD14" s="128"/>
      <c r="HE14" s="128"/>
      <c r="HF14" s="32"/>
      <c r="HG14" s="128"/>
      <c r="HH14" s="128"/>
      <c r="HI14" s="32"/>
      <c r="HJ14" s="128"/>
      <c r="HK14" s="128"/>
      <c r="HL14" s="32"/>
      <c r="HM14" s="128"/>
      <c r="HN14" s="128"/>
      <c r="HO14" s="32"/>
      <c r="HP14" s="128"/>
      <c r="HQ14" s="128"/>
      <c r="HR14" s="32"/>
      <c r="HS14" s="128"/>
      <c r="HT14" s="128"/>
      <c r="HU14" s="32"/>
      <c r="HV14" s="128"/>
      <c r="HW14" s="128"/>
      <c r="HX14" s="32"/>
      <c r="HY14" s="128"/>
      <c r="HZ14" s="128"/>
      <c r="IA14" s="32"/>
      <c r="IB14" s="128"/>
      <c r="IC14" s="128"/>
      <c r="ID14" s="32"/>
      <c r="IE14" s="128"/>
      <c r="IF14" s="128"/>
      <c r="IG14" s="32"/>
      <c r="IH14" s="128"/>
      <c r="II14" s="128"/>
      <c r="IJ14" s="32"/>
      <c r="IK14" s="128"/>
      <c r="IL14" s="128"/>
      <c r="IM14" s="32"/>
      <c r="IN14" s="128"/>
      <c r="IO14" s="128"/>
      <c r="IP14" s="32"/>
      <c r="IQ14" s="128"/>
      <c r="IR14" s="128"/>
      <c r="IS14" s="32"/>
      <c r="IT14" s="128"/>
      <c r="IU14" s="128"/>
      <c r="IV14" s="32"/>
      <c r="IW14" s="128"/>
    </row>
    <row r="15" customFormat="false" ht="12.75" hidden="false" customHeight="false" outlineLevel="0" collapsed="false">
      <c r="A15" s="12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2"/>
    </row>
    <row r="16" customFormat="false" ht="13.5" hidden="false" customHeight="false" outlineLevel="0" collapsed="false">
      <c r="A16" s="12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</row>
    <row r="17" customFormat="false" ht="13.5" hidden="false" customHeight="false" outlineLevel="0" collapsed="false">
      <c r="A17" s="122"/>
      <c r="B17" s="131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2"/>
    </row>
    <row r="18" customFormat="false" ht="13.5" hidden="false" customHeight="false" outlineLevel="0" collapsed="false">
      <c r="A18" s="122"/>
      <c r="B18" s="1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3.5" hidden="false" customHeight="false" outlineLevel="0" collapsed="false">
      <c r="A19" s="12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2"/>
    </row>
    <row r="20" customFormat="false" ht="12.75" hidden="false" customHeight="false" outlineLevel="0" collapsed="false">
      <c r="A20" s="12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  <c r="IW20" s="32"/>
    </row>
    <row r="21" customFormat="false" ht="12.75" hidden="false" customHeight="false" outlineLevel="0" collapsed="false">
      <c r="A21" s="12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2"/>
    </row>
    <row r="22" customFormat="false" ht="12.75" hidden="false" customHeight="false" outlineLevel="0" collapsed="false">
      <c r="A22" s="12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</row>
    <row r="23" customFormat="false" ht="12.75" hidden="false" customHeight="false" outlineLevel="0" collapsed="false">
      <c r="A23" s="12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</row>
    <row r="24" customFormat="false" ht="12.75" hidden="false" customHeight="false" outlineLevel="0" collapsed="false">
      <c r="A24" s="12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  <c r="IW24" s="32"/>
    </row>
    <row r="25" customFormat="false" ht="12.75" hidden="false" customHeight="false" outlineLevel="0" collapsed="false">
      <c r="A25" s="12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  <c r="IW25" s="32"/>
    </row>
    <row r="26" customFormat="false" ht="12.75" hidden="false" customHeight="false" outlineLevel="0" collapsed="false">
      <c r="A26" s="12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IM26" s="32"/>
      <c r="IN26" s="32"/>
      <c r="IO26" s="32"/>
      <c r="IP26" s="32"/>
      <c r="IQ26" s="32"/>
      <c r="IR26" s="32"/>
      <c r="IS26" s="32"/>
      <c r="IT26" s="32"/>
      <c r="IU26" s="32"/>
      <c r="IV26" s="32"/>
      <c r="IW26" s="32"/>
    </row>
    <row r="27" customFormat="false" ht="12.75" hidden="false" customHeight="false" outlineLevel="0" collapsed="false">
      <c r="A27" s="12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  <c r="IM27" s="32"/>
      <c r="IN27" s="32"/>
      <c r="IO27" s="32"/>
      <c r="IP27" s="32"/>
      <c r="IQ27" s="32"/>
      <c r="IR27" s="32"/>
      <c r="IS27" s="32"/>
      <c r="IT27" s="32"/>
      <c r="IU27" s="32"/>
      <c r="IV27" s="32"/>
      <c r="IW27" s="32"/>
    </row>
    <row r="28" customFormat="false" ht="12.75" hidden="false" customHeight="false" outlineLevel="0" collapsed="false">
      <c r="A28" s="12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  <c r="IR28" s="32"/>
      <c r="IS28" s="32"/>
      <c r="IT28" s="32"/>
      <c r="IU28" s="32"/>
      <c r="IV28" s="32"/>
      <c r="IW28" s="32"/>
    </row>
    <row r="29" customFormat="false" ht="12.75" hidden="false" customHeight="false" outlineLevel="0" collapsed="false">
      <c r="A29" s="12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2"/>
    </row>
    <row r="30" customFormat="false" ht="12.75" hidden="false" customHeight="false" outlineLevel="0" collapsed="false">
      <c r="A30" s="12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  <c r="IW30" s="32"/>
    </row>
    <row r="31" customFormat="false" ht="12.75" hidden="false" customHeight="false" outlineLevel="0" collapsed="false">
      <c r="A31" s="12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  <c r="IW31" s="32"/>
    </row>
    <row r="32" customFormat="false" ht="12.75" hidden="false" customHeight="false" outlineLevel="0" collapsed="false">
      <c r="A32" s="12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2"/>
    </row>
    <row r="33" customFormat="false" ht="12.75" hidden="false" customHeight="false" outlineLevel="0" collapsed="false">
      <c r="A33" s="12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  <c r="IW33" s="32"/>
    </row>
    <row r="34" customFormat="false" ht="12.75" hidden="false" customHeight="false" outlineLevel="0" collapsed="false">
      <c r="A34" s="12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  <c r="IU34" s="32"/>
      <c r="IV34" s="32"/>
      <c r="IW34" s="32"/>
    </row>
    <row r="35" customFormat="false" ht="12.75" hidden="false" customHeight="false" outlineLevel="0" collapsed="false">
      <c r="A35" s="12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IM35" s="32"/>
      <c r="IN35" s="32"/>
      <c r="IO35" s="32"/>
      <c r="IP35" s="32"/>
      <c r="IQ35" s="32"/>
      <c r="IR35" s="32"/>
      <c r="IS35" s="32"/>
      <c r="IT35" s="32"/>
      <c r="IU35" s="32"/>
      <c r="IV35" s="32"/>
      <c r="IW35" s="32"/>
    </row>
    <row r="36" customFormat="false" ht="12.75" hidden="false" customHeight="false" outlineLevel="0" collapsed="false">
      <c r="A36" s="12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  <c r="IW36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Module13.MainPageCurves">
                <anchor moveWithCells="true" sizeWithCells="false">
                  <from>
                    <xdr:col>1</xdr:col>
                    <xdr:colOff>19440</xdr:colOff>
                    <xdr:row>16</xdr:row>
                    <xdr:rowOff>18720</xdr:rowOff>
                  </from>
                  <to>
                    <xdr:col>2</xdr:col>
                    <xdr:colOff>-7560</xdr:colOff>
                    <xdr:row>17</xdr:row>
                    <xdr:rowOff>152640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7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N19" activeCellId="0" sqref="N19"/>
    </sheetView>
  </sheetViews>
  <sheetFormatPr defaultColWidth="9.5625" defaultRowHeight="12.75" customHeight="true" zeroHeight="false" outlineLevelRow="0" outlineLevelCol="0"/>
  <cols>
    <col collapsed="false" customWidth="true" hidden="false" outlineLevel="0" max="1" min="1" style="133" width="2.7"/>
    <col collapsed="false" customWidth="true" hidden="false" outlineLevel="0" max="2" min="2" style="134" width="30.28"/>
    <col collapsed="false" customWidth="true" hidden="true" outlineLevel="0" max="3" min="3" style="134" width="10.71"/>
    <col collapsed="false" customWidth="true" hidden="false" outlineLevel="0" max="12" min="4" style="134" width="10.71"/>
    <col collapsed="false" customWidth="false" hidden="false" outlineLevel="0" max="16" min="13" style="134" width="9.56"/>
    <col collapsed="false" customWidth="true" hidden="false" outlineLevel="0" max="25" min="17" style="134" width="10.71"/>
    <col collapsed="false" customWidth="false" hidden="false" outlineLevel="0" max="26" min="26" style="134" width="9.56"/>
    <col collapsed="false" customWidth="true" hidden="false" outlineLevel="0" max="27" min="27" style="134" width="9.14"/>
    <col collapsed="false" customWidth="true" hidden="false" outlineLevel="0" max="28" min="28" style="134" width="9.41"/>
    <col collapsed="false" customWidth="true" hidden="false" outlineLevel="0" max="29" min="29" style="134" width="8.99"/>
    <col collapsed="false" customWidth="true" hidden="false" outlineLevel="0" max="31" min="30" style="134" width="9.28"/>
    <col collapsed="false" customWidth="true" hidden="false" outlineLevel="0" max="32" min="32" style="134" width="8.99"/>
    <col collapsed="false" customWidth="true" hidden="false" outlineLevel="0" max="33" min="33" style="134" width="9.7"/>
    <col collapsed="false" customWidth="true" hidden="false" outlineLevel="0" max="34" min="34" style="134" width="8.99"/>
    <col collapsed="false" customWidth="true" hidden="false" outlineLevel="0" max="35" min="35" style="134" width="8.41"/>
    <col collapsed="false" customWidth="true" hidden="false" outlineLevel="0" max="37" min="36" style="134" width="9.41"/>
    <col collapsed="false" customWidth="true" hidden="false" outlineLevel="0" max="39" min="38" style="134" width="9.14"/>
    <col collapsed="false" customWidth="true" hidden="false" outlineLevel="0" max="40" min="40" style="134" width="9.41"/>
    <col collapsed="false" customWidth="true" hidden="false" outlineLevel="0" max="41" min="41" style="134" width="8.99"/>
    <col collapsed="false" customWidth="true" hidden="false" outlineLevel="0" max="43" min="42" style="134" width="9.28"/>
    <col collapsed="false" customWidth="true" hidden="false" outlineLevel="0" max="44" min="44" style="134" width="8.99"/>
    <col collapsed="false" customWidth="true" hidden="false" outlineLevel="0" max="45" min="45" style="134" width="9.7"/>
    <col collapsed="false" customWidth="true" hidden="false" outlineLevel="0" max="46" min="46" style="134" width="8.99"/>
    <col collapsed="false" customWidth="true" hidden="false" outlineLevel="0" max="47" min="47" style="134" width="8.41"/>
    <col collapsed="false" customWidth="true" hidden="false" outlineLevel="0" max="49" min="48" style="134" width="9.41"/>
    <col collapsed="false" customWidth="true" hidden="false" outlineLevel="0" max="51" min="50" style="134" width="9.14"/>
    <col collapsed="false" customWidth="true" hidden="false" outlineLevel="0" max="52" min="52" style="134" width="9.41"/>
    <col collapsed="false" customWidth="true" hidden="false" outlineLevel="0" max="53" min="53" style="134" width="8.99"/>
    <col collapsed="false" customWidth="true" hidden="false" outlineLevel="0" max="55" min="54" style="134" width="9.28"/>
    <col collapsed="false" customWidth="true" hidden="false" outlineLevel="0" max="56" min="56" style="134" width="8.99"/>
    <col collapsed="false" customWidth="true" hidden="false" outlineLevel="0" max="57" min="57" style="134" width="9.7"/>
    <col collapsed="false" customWidth="true" hidden="false" outlineLevel="0" max="58" min="58" style="134" width="8.99"/>
    <col collapsed="false" customWidth="true" hidden="false" outlineLevel="0" max="59" min="59" style="134" width="8.41"/>
    <col collapsed="false" customWidth="true" hidden="false" outlineLevel="0" max="61" min="60" style="134" width="9.41"/>
    <col collapsed="false" customWidth="true" hidden="false" outlineLevel="0" max="63" min="62" style="134" width="9.14"/>
    <col collapsed="false" customWidth="true" hidden="false" outlineLevel="0" max="64" min="64" style="134" width="9.41"/>
    <col collapsed="false" customWidth="true" hidden="false" outlineLevel="0" max="65" min="65" style="134" width="8.99"/>
    <col collapsed="false" customWidth="true" hidden="false" outlineLevel="0" max="67" min="66" style="134" width="9.28"/>
    <col collapsed="false" customWidth="true" hidden="false" outlineLevel="0" max="68" min="68" style="134" width="8.99"/>
    <col collapsed="false" customWidth="true" hidden="false" outlineLevel="0" max="69" min="69" style="134" width="9.7"/>
    <col collapsed="false" customWidth="true" hidden="false" outlineLevel="0" max="70" min="70" style="134" width="8.99"/>
    <col collapsed="false" customWidth="true" hidden="false" outlineLevel="0" max="71" min="71" style="134" width="8.41"/>
    <col collapsed="false" customWidth="true" hidden="false" outlineLevel="0" max="73" min="72" style="134" width="9.41"/>
    <col collapsed="false" customWidth="true" hidden="false" outlineLevel="0" max="75" min="74" style="134" width="9.14"/>
    <col collapsed="false" customWidth="true" hidden="false" outlineLevel="0" max="76" min="76" style="134" width="9.41"/>
    <col collapsed="false" customWidth="true" hidden="false" outlineLevel="0" max="77" min="77" style="134" width="8.99"/>
    <col collapsed="false" customWidth="true" hidden="false" outlineLevel="0" max="79" min="78" style="134" width="9.28"/>
    <col collapsed="false" customWidth="true" hidden="false" outlineLevel="0" max="80" min="80" style="134" width="8.99"/>
    <col collapsed="false" customWidth="true" hidden="false" outlineLevel="0" max="81" min="81" style="134" width="9.7"/>
    <col collapsed="false" customWidth="true" hidden="false" outlineLevel="0" max="82" min="82" style="134" width="8.99"/>
    <col collapsed="false" customWidth="true" hidden="false" outlineLevel="0" max="83" min="83" style="134" width="8.41"/>
    <col collapsed="false" customWidth="true" hidden="false" outlineLevel="0" max="85" min="84" style="134" width="9.41"/>
    <col collapsed="false" customWidth="true" hidden="false" outlineLevel="0" max="87" min="86" style="134" width="9.14"/>
    <col collapsed="false" customWidth="true" hidden="false" outlineLevel="0" max="88" min="88" style="134" width="9.41"/>
    <col collapsed="false" customWidth="true" hidden="false" outlineLevel="0" max="89" min="89" style="134" width="8.99"/>
    <col collapsed="false" customWidth="true" hidden="false" outlineLevel="0" max="91" min="90" style="134" width="9.28"/>
    <col collapsed="false" customWidth="true" hidden="false" outlineLevel="0" max="92" min="92" style="134" width="8.99"/>
    <col collapsed="false" customWidth="true" hidden="false" outlineLevel="0" max="93" min="93" style="134" width="9.7"/>
    <col collapsed="false" customWidth="true" hidden="false" outlineLevel="0" max="94" min="94" style="134" width="8.99"/>
    <col collapsed="false" customWidth="true" hidden="false" outlineLevel="0" max="95" min="95" style="134" width="8.41"/>
    <col collapsed="false" customWidth="true" hidden="false" outlineLevel="0" max="97" min="96" style="134" width="9.41"/>
    <col collapsed="false" customWidth="true" hidden="false" outlineLevel="0" max="99" min="98" style="134" width="9.14"/>
    <col collapsed="false" customWidth="true" hidden="false" outlineLevel="0" max="100" min="100" style="134" width="9.41"/>
    <col collapsed="false" customWidth="true" hidden="false" outlineLevel="0" max="101" min="101" style="134" width="8.99"/>
    <col collapsed="false" customWidth="true" hidden="false" outlineLevel="0" max="103" min="102" style="134" width="9.28"/>
    <col collapsed="false" customWidth="true" hidden="false" outlineLevel="0" max="104" min="104" style="134" width="8.99"/>
    <col collapsed="false" customWidth="true" hidden="false" outlineLevel="0" max="105" min="105" style="134" width="9.7"/>
    <col collapsed="false" customWidth="true" hidden="false" outlineLevel="0" max="106" min="106" style="134" width="8.99"/>
    <col collapsed="false" customWidth="true" hidden="false" outlineLevel="0" max="107" min="107" style="134" width="8.41"/>
    <col collapsed="false" customWidth="true" hidden="false" outlineLevel="0" max="109" min="108" style="134" width="9.41"/>
    <col collapsed="false" customWidth="true" hidden="false" outlineLevel="0" max="111" min="110" style="134" width="9.14"/>
    <col collapsed="false" customWidth="true" hidden="false" outlineLevel="0" max="112" min="112" style="134" width="9.41"/>
    <col collapsed="false" customWidth="true" hidden="false" outlineLevel="0" max="113" min="113" style="134" width="8.99"/>
    <col collapsed="false" customWidth="true" hidden="false" outlineLevel="0" max="115" min="114" style="134" width="9.28"/>
    <col collapsed="false" customWidth="true" hidden="false" outlineLevel="0" max="116" min="116" style="134" width="8.99"/>
    <col collapsed="false" customWidth="true" hidden="false" outlineLevel="0" max="117" min="117" style="134" width="9.7"/>
    <col collapsed="false" customWidth="true" hidden="false" outlineLevel="0" max="118" min="118" style="134" width="8.99"/>
    <col collapsed="false" customWidth="true" hidden="false" outlineLevel="0" max="119" min="119" style="134" width="8.41"/>
    <col collapsed="false" customWidth="true" hidden="false" outlineLevel="0" max="121" min="120" style="134" width="9.41"/>
    <col collapsed="false" customWidth="true" hidden="false" outlineLevel="0" max="123" min="122" style="134" width="9.14"/>
    <col collapsed="false" customWidth="true" hidden="false" outlineLevel="0" max="124" min="124" style="134" width="9.41"/>
    <col collapsed="false" customWidth="true" hidden="false" outlineLevel="0" max="125" min="125" style="134" width="8.99"/>
    <col collapsed="false" customWidth="true" hidden="false" outlineLevel="0" max="127" min="126" style="134" width="9.28"/>
    <col collapsed="false" customWidth="true" hidden="false" outlineLevel="0" max="128" min="128" style="134" width="8.99"/>
    <col collapsed="false" customWidth="true" hidden="false" outlineLevel="0" max="129" min="129" style="134" width="9.7"/>
    <col collapsed="false" customWidth="true" hidden="false" outlineLevel="0" max="130" min="130" style="134" width="8.99"/>
    <col collapsed="false" customWidth="true" hidden="false" outlineLevel="0" max="131" min="131" style="134" width="8.41"/>
    <col collapsed="false" customWidth="true" hidden="false" outlineLevel="0" max="133" min="132" style="134" width="9.41"/>
    <col collapsed="false" customWidth="true" hidden="false" outlineLevel="0" max="135" min="134" style="134" width="9.14"/>
    <col collapsed="false" customWidth="true" hidden="false" outlineLevel="0" max="136" min="136" style="134" width="9.41"/>
    <col collapsed="false" customWidth="true" hidden="false" outlineLevel="0" max="137" min="137" style="134" width="8.99"/>
    <col collapsed="false" customWidth="true" hidden="false" outlineLevel="0" max="139" min="138" style="134" width="9.28"/>
    <col collapsed="false" customWidth="true" hidden="false" outlineLevel="0" max="140" min="140" style="134" width="8.99"/>
    <col collapsed="false" customWidth="true" hidden="false" outlineLevel="0" max="141" min="141" style="134" width="9.7"/>
    <col collapsed="false" customWidth="true" hidden="false" outlineLevel="0" max="142" min="142" style="134" width="8.99"/>
    <col collapsed="false" customWidth="true" hidden="false" outlineLevel="0" max="143" min="143" style="134" width="8.41"/>
    <col collapsed="false" customWidth="true" hidden="false" outlineLevel="0" max="145" min="144" style="134" width="9.41"/>
    <col collapsed="false" customWidth="true" hidden="false" outlineLevel="0" max="147" min="146" style="134" width="9.14"/>
    <col collapsed="false" customWidth="true" hidden="false" outlineLevel="0" max="148" min="148" style="134" width="9.41"/>
    <col collapsed="false" customWidth="true" hidden="false" outlineLevel="0" max="149" min="149" style="134" width="8.99"/>
    <col collapsed="false" customWidth="true" hidden="false" outlineLevel="0" max="151" min="150" style="134" width="9.28"/>
    <col collapsed="false" customWidth="true" hidden="false" outlineLevel="0" max="152" min="152" style="134" width="8.99"/>
    <col collapsed="false" customWidth="true" hidden="false" outlineLevel="0" max="153" min="153" style="134" width="9.7"/>
    <col collapsed="false" customWidth="true" hidden="false" outlineLevel="0" max="154" min="154" style="134" width="8.99"/>
    <col collapsed="false" customWidth="true" hidden="false" outlineLevel="0" max="155" min="155" style="134" width="8.41"/>
    <col collapsed="false" customWidth="true" hidden="false" outlineLevel="0" max="157" min="156" style="134" width="9.41"/>
    <col collapsed="false" customWidth="true" hidden="false" outlineLevel="0" max="159" min="158" style="134" width="9.14"/>
    <col collapsed="false" customWidth="true" hidden="false" outlineLevel="0" max="160" min="160" style="134" width="9.41"/>
    <col collapsed="false" customWidth="true" hidden="false" outlineLevel="0" max="161" min="161" style="134" width="8.99"/>
    <col collapsed="false" customWidth="true" hidden="false" outlineLevel="0" max="163" min="162" style="134" width="9.28"/>
    <col collapsed="false" customWidth="true" hidden="false" outlineLevel="0" max="164" min="164" style="134" width="8.99"/>
    <col collapsed="false" customWidth="true" hidden="false" outlineLevel="0" max="165" min="165" style="134" width="9.7"/>
    <col collapsed="false" customWidth="true" hidden="false" outlineLevel="0" max="166" min="166" style="134" width="8.99"/>
    <col collapsed="false" customWidth="true" hidden="false" outlineLevel="0" max="167" min="167" style="134" width="8.41"/>
    <col collapsed="false" customWidth="true" hidden="false" outlineLevel="0" max="169" min="168" style="134" width="9.41"/>
    <col collapsed="false" customWidth="true" hidden="false" outlineLevel="0" max="171" min="170" style="134" width="9.14"/>
    <col collapsed="false" customWidth="true" hidden="false" outlineLevel="0" max="172" min="172" style="134" width="9.41"/>
    <col collapsed="false" customWidth="true" hidden="false" outlineLevel="0" max="173" min="173" style="134" width="8.99"/>
    <col collapsed="false" customWidth="true" hidden="false" outlineLevel="0" max="175" min="174" style="134" width="9.28"/>
    <col collapsed="false" customWidth="true" hidden="false" outlineLevel="0" max="176" min="176" style="134" width="8.99"/>
    <col collapsed="false" customWidth="true" hidden="false" outlineLevel="0" max="177" min="177" style="134" width="9.7"/>
    <col collapsed="false" customWidth="true" hidden="false" outlineLevel="0" max="178" min="178" style="134" width="8.99"/>
    <col collapsed="false" customWidth="true" hidden="false" outlineLevel="0" max="179" min="179" style="134" width="8.41"/>
    <col collapsed="false" customWidth="true" hidden="false" outlineLevel="0" max="181" min="180" style="134" width="9.41"/>
    <col collapsed="false" customWidth="true" hidden="false" outlineLevel="0" max="183" min="182" style="134" width="9.14"/>
    <col collapsed="false" customWidth="true" hidden="false" outlineLevel="0" max="184" min="184" style="134" width="9.41"/>
    <col collapsed="false" customWidth="true" hidden="false" outlineLevel="0" max="185" min="185" style="134" width="8.99"/>
    <col collapsed="false" customWidth="true" hidden="false" outlineLevel="0" max="187" min="186" style="134" width="9.28"/>
    <col collapsed="false" customWidth="true" hidden="false" outlineLevel="0" max="188" min="188" style="134" width="8.99"/>
    <col collapsed="false" customWidth="true" hidden="false" outlineLevel="0" max="189" min="189" style="134" width="9.7"/>
    <col collapsed="false" customWidth="true" hidden="false" outlineLevel="0" max="190" min="190" style="134" width="8.99"/>
    <col collapsed="false" customWidth="true" hidden="false" outlineLevel="0" max="191" min="191" style="134" width="8.41"/>
    <col collapsed="false" customWidth="true" hidden="false" outlineLevel="0" max="193" min="192" style="134" width="9.41"/>
    <col collapsed="false" customWidth="true" hidden="false" outlineLevel="0" max="195" min="194" style="134" width="9.14"/>
    <col collapsed="false" customWidth="true" hidden="false" outlineLevel="0" max="196" min="196" style="134" width="9.41"/>
    <col collapsed="false" customWidth="true" hidden="false" outlineLevel="0" max="197" min="197" style="134" width="8.99"/>
    <col collapsed="false" customWidth="true" hidden="false" outlineLevel="0" max="199" min="198" style="134" width="9.28"/>
    <col collapsed="false" customWidth="true" hidden="false" outlineLevel="0" max="200" min="200" style="134" width="8.99"/>
    <col collapsed="false" customWidth="true" hidden="false" outlineLevel="0" max="201" min="201" style="134" width="9.7"/>
    <col collapsed="false" customWidth="true" hidden="false" outlineLevel="0" max="202" min="202" style="134" width="8.99"/>
    <col collapsed="false" customWidth="true" hidden="false" outlineLevel="0" max="203" min="203" style="134" width="8.41"/>
    <col collapsed="false" customWidth="true" hidden="false" outlineLevel="0" max="205" min="204" style="134" width="9.41"/>
    <col collapsed="false" customWidth="true" hidden="false" outlineLevel="0" max="207" min="206" style="134" width="9.14"/>
    <col collapsed="false" customWidth="true" hidden="false" outlineLevel="0" max="208" min="208" style="134" width="9.41"/>
    <col collapsed="false" customWidth="true" hidden="false" outlineLevel="0" max="209" min="209" style="134" width="8.99"/>
    <col collapsed="false" customWidth="true" hidden="false" outlineLevel="0" max="211" min="210" style="134" width="9.28"/>
    <col collapsed="false" customWidth="true" hidden="false" outlineLevel="0" max="212" min="212" style="134" width="8.99"/>
    <col collapsed="false" customWidth="true" hidden="false" outlineLevel="0" max="213" min="213" style="134" width="9.7"/>
    <col collapsed="false" customWidth="true" hidden="false" outlineLevel="0" max="214" min="214" style="134" width="8.99"/>
    <col collapsed="false" customWidth="true" hidden="false" outlineLevel="0" max="215" min="215" style="134" width="8.41"/>
    <col collapsed="false" customWidth="true" hidden="false" outlineLevel="0" max="217" min="216" style="134" width="9.41"/>
    <col collapsed="false" customWidth="true" hidden="false" outlineLevel="0" max="219" min="218" style="134" width="9.14"/>
    <col collapsed="false" customWidth="true" hidden="false" outlineLevel="0" max="220" min="220" style="134" width="9.41"/>
    <col collapsed="false" customWidth="true" hidden="false" outlineLevel="0" max="221" min="221" style="134" width="8.99"/>
    <col collapsed="false" customWidth="true" hidden="false" outlineLevel="0" max="223" min="222" style="134" width="9.28"/>
    <col collapsed="false" customWidth="true" hidden="false" outlineLevel="0" max="224" min="224" style="134" width="8.99"/>
    <col collapsed="false" customWidth="true" hidden="false" outlineLevel="0" max="225" min="225" style="134" width="9.7"/>
    <col collapsed="false" customWidth="true" hidden="false" outlineLevel="0" max="226" min="226" style="134" width="8.99"/>
    <col collapsed="false" customWidth="true" hidden="false" outlineLevel="0" max="227" min="227" style="134" width="8.41"/>
    <col collapsed="false" customWidth="true" hidden="false" outlineLevel="0" max="229" min="228" style="134" width="9.41"/>
    <col collapsed="false" customWidth="true" hidden="false" outlineLevel="0" max="231" min="230" style="134" width="9.14"/>
    <col collapsed="false" customWidth="false" hidden="false" outlineLevel="0" max="232" min="232" style="134" width="9.56"/>
    <col collapsed="false" customWidth="true" hidden="false" outlineLevel="0" max="233" min="233" style="134" width="9.14"/>
    <col collapsed="false" customWidth="true" hidden="false" outlineLevel="0" max="235" min="234" style="134" width="9.41"/>
    <col collapsed="false" customWidth="true" hidden="false" outlineLevel="0" max="236" min="236" style="134" width="9.14"/>
    <col collapsed="false" customWidth="true" hidden="false" outlineLevel="0" max="237" min="237" style="134" width="9.85"/>
    <col collapsed="false" customWidth="true" hidden="false" outlineLevel="0" max="238" min="238" style="134" width="9.14"/>
    <col collapsed="false" customWidth="true" hidden="false" outlineLevel="0" max="239" min="239" style="134" width="8.56"/>
    <col collapsed="false" customWidth="false" hidden="false" outlineLevel="0" max="241" min="240" style="134" width="9.56"/>
    <col collapsed="false" customWidth="true" hidden="false" outlineLevel="0" max="243" min="242" style="134" width="9.28"/>
    <col collapsed="false" customWidth="false" hidden="false" outlineLevel="0" max="244" min="244" style="134" width="9.56"/>
    <col collapsed="false" customWidth="true" hidden="false" outlineLevel="0" max="245" min="245" style="134" width="9.14"/>
    <col collapsed="false" customWidth="true" hidden="false" outlineLevel="0" max="247" min="246" style="134" width="9.41"/>
    <col collapsed="false" customWidth="true" hidden="false" outlineLevel="0" max="248" min="248" style="134" width="9.14"/>
    <col collapsed="false" customWidth="true" hidden="false" outlineLevel="0" max="249" min="249" style="134" width="9.85"/>
    <col collapsed="false" customWidth="true" hidden="false" outlineLevel="0" max="250" min="250" style="134" width="9.14"/>
    <col collapsed="false" customWidth="true" hidden="false" outlineLevel="0" max="251" min="251" style="134" width="8.56"/>
    <col collapsed="false" customWidth="false" hidden="false" outlineLevel="0" max="253" min="252" style="134" width="9.56"/>
    <col collapsed="false" customWidth="true" hidden="false" outlineLevel="0" max="255" min="254" style="134" width="9.28"/>
    <col collapsed="false" customWidth="false" hidden="false" outlineLevel="0" max="257" min="256" style="134" width="9.56"/>
  </cols>
  <sheetData>
    <row r="1" customFormat="false" ht="12.75" hidden="false" customHeight="false" outlineLevel="0" collapsed="false">
      <c r="A1" s="124"/>
      <c r="B1" s="123" t="n">
        <v>1</v>
      </c>
      <c r="C1" s="16"/>
      <c r="D1" s="124" t="n">
        <v>2000</v>
      </c>
      <c r="E1" s="122" t="n">
        <v>2001</v>
      </c>
      <c r="F1" s="124" t="n">
        <v>2002</v>
      </c>
      <c r="G1" s="122" t="n">
        <v>2003</v>
      </c>
      <c r="H1" s="124" t="n">
        <v>2004</v>
      </c>
      <c r="I1" s="122" t="n">
        <v>2005</v>
      </c>
      <c r="J1" s="124" t="n">
        <v>2006</v>
      </c>
      <c r="K1" s="122" t="n">
        <v>2007</v>
      </c>
      <c r="L1" s="124" t="n">
        <v>2008</v>
      </c>
      <c r="M1" s="122" t="n">
        <v>2009</v>
      </c>
      <c r="N1" s="124" t="n">
        <v>2010</v>
      </c>
      <c r="O1" s="122" t="n">
        <v>2011</v>
      </c>
      <c r="P1" s="124" t="n">
        <v>2012</v>
      </c>
      <c r="Q1" s="122" t="n">
        <v>2013</v>
      </c>
      <c r="R1" s="124" t="n">
        <v>2014</v>
      </c>
      <c r="S1" s="122" t="n">
        <v>2015</v>
      </c>
      <c r="T1" s="124" t="n">
        <v>2016</v>
      </c>
      <c r="U1" s="122" t="n">
        <v>2017</v>
      </c>
      <c r="V1" s="124" t="n">
        <v>2018</v>
      </c>
      <c r="W1" s="122" t="n">
        <v>2019</v>
      </c>
      <c r="X1" s="124" t="n">
        <v>2020</v>
      </c>
      <c r="Y1" s="122" t="n">
        <v>2021</v>
      </c>
      <c r="Z1" s="122" t="n">
        <v>2022</v>
      </c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</row>
    <row r="2" customFormat="false" ht="12.75" hidden="false" customHeight="false" outlineLevel="0" collapsed="false">
      <c r="A2" s="124"/>
      <c r="B2" s="32"/>
      <c r="C2" s="32"/>
      <c r="D2" s="135" t="n">
        <v>36525</v>
      </c>
      <c r="E2" s="135" t="n">
        <v>36891</v>
      </c>
      <c r="F2" s="135" t="n">
        <v>37256</v>
      </c>
      <c r="G2" s="135" t="n">
        <v>37621</v>
      </c>
      <c r="H2" s="135" t="n">
        <v>37986</v>
      </c>
      <c r="I2" s="135" t="n">
        <v>38352</v>
      </c>
      <c r="J2" s="135" t="n">
        <v>38717</v>
      </c>
      <c r="K2" s="135" t="n">
        <v>39082</v>
      </c>
      <c r="L2" s="135" t="n">
        <v>39447</v>
      </c>
      <c r="M2" s="135" t="n">
        <v>39813</v>
      </c>
      <c r="N2" s="135" t="n">
        <v>40178</v>
      </c>
      <c r="O2" s="135" t="n">
        <v>40543</v>
      </c>
      <c r="P2" s="135" t="n">
        <v>40908</v>
      </c>
      <c r="Q2" s="135" t="n">
        <v>41274</v>
      </c>
      <c r="R2" s="135" t="n">
        <v>41639</v>
      </c>
      <c r="S2" s="135" t="n">
        <v>42004</v>
      </c>
      <c r="T2" s="135" t="n">
        <v>42369</v>
      </c>
      <c r="U2" s="135" t="n">
        <v>42735</v>
      </c>
      <c r="V2" s="135" t="n">
        <v>43100</v>
      </c>
      <c r="W2" s="135" t="n">
        <v>43465</v>
      </c>
      <c r="X2" s="135" t="n">
        <v>43830</v>
      </c>
      <c r="Y2" s="135" t="n">
        <v>44196</v>
      </c>
      <c r="Z2" s="135" t="n">
        <v>44561</v>
      </c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  <c r="IW2" s="32"/>
    </row>
    <row r="3" customFormat="false" ht="12.75" hidden="false" customHeight="false" outlineLevel="0" collapsed="false">
      <c r="A3" s="124"/>
      <c r="B3" s="32"/>
      <c r="C3" s="32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  <c r="IW3" s="32"/>
    </row>
    <row r="4" customFormat="false" ht="12.75" hidden="false" customHeight="false" outlineLevel="0" collapsed="false">
      <c r="A4" s="136" t="n">
        <v>1</v>
      </c>
      <c r="B4" s="137" t="s">
        <v>121</v>
      </c>
      <c r="C4" s="138" t="n">
        <v>1</v>
      </c>
      <c r="D4" s="139" t="n">
        <f aca="false">I71</f>
        <v>0.152</v>
      </c>
      <c r="E4" s="139" t="n">
        <f aca="false">I72</f>
        <v>0.1173</v>
      </c>
      <c r="F4" s="139" t="n">
        <f aca="false">I73</f>
        <v>0.1</v>
      </c>
      <c r="G4" s="139" t="n">
        <f aca="false">I74</f>
        <v>0.0945248904818796</v>
      </c>
      <c r="H4" s="139" t="n">
        <f aca="false">I75</f>
        <v>0.0895248904818796</v>
      </c>
      <c r="I4" s="139" t="n">
        <f aca="false">I76</f>
        <v>0.0845248904818796</v>
      </c>
      <c r="J4" s="139" t="n">
        <f aca="false">I77</f>
        <v>0.0795248904818796</v>
      </c>
      <c r="K4" s="139" t="n">
        <f aca="false">I78</f>
        <v>0.0745248904818796</v>
      </c>
      <c r="L4" s="139" t="n">
        <f aca="false">I79</f>
        <v>0.0695248904818796</v>
      </c>
      <c r="M4" s="140" t="n">
        <f aca="false">I80</f>
        <v>0.0645248904818796</v>
      </c>
      <c r="N4" s="140" t="n">
        <f aca="false">I81</f>
        <v>0.0595248904818796</v>
      </c>
      <c r="O4" s="140" t="n">
        <f aca="false">I82</f>
        <v>0.0545248904818796</v>
      </c>
      <c r="P4" s="140" t="n">
        <f aca="false">I83</f>
        <v>0.0519878345498782</v>
      </c>
      <c r="Q4" s="140" t="n">
        <f aca="false">I84</f>
        <v>0.051889298892989</v>
      </c>
      <c r="R4" s="140" t="n">
        <f aca="false">I85</f>
        <v>0.050889298892989</v>
      </c>
      <c r="S4" s="140" t="n">
        <f aca="false">I86</f>
        <v>0.050875382597289</v>
      </c>
      <c r="T4" s="140" t="n">
        <f aca="false">I87</f>
        <v>0.0511295336787565</v>
      </c>
      <c r="U4" s="140" t="n">
        <f aca="false">I88</f>
        <v>0.0499990178746807</v>
      </c>
      <c r="V4" s="140" t="n">
        <f aca="false">I89</f>
        <v>0.0489245950474773</v>
      </c>
      <c r="W4" s="140" t="n">
        <f aca="false">I90</f>
        <v>0.0490653018002119</v>
      </c>
      <c r="X4" s="140" t="n">
        <f aca="false">I91</f>
        <v>0.0490653018002119</v>
      </c>
      <c r="Y4" s="140" t="n">
        <f aca="false">I92</f>
        <v>0.0490653018002119</v>
      </c>
      <c r="Z4" s="141" t="n">
        <v>0.049065</v>
      </c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</row>
    <row r="5" customFormat="false" ht="12.75" hidden="false" customHeight="false" outlineLevel="0" collapsed="false">
      <c r="A5" s="124" t="n">
        <v>2</v>
      </c>
      <c r="B5" s="85" t="s">
        <v>122</v>
      </c>
      <c r="C5" s="16" t="n">
        <v>2</v>
      </c>
      <c r="D5" s="140" t="n">
        <v>0.1</v>
      </c>
      <c r="E5" s="140" t="n">
        <v>0.1</v>
      </c>
      <c r="F5" s="140" t="n">
        <v>0.1</v>
      </c>
      <c r="G5" s="140" t="n">
        <v>0.1</v>
      </c>
      <c r="H5" s="140" t="n">
        <v>0.1</v>
      </c>
      <c r="I5" s="140" t="n">
        <v>0.1</v>
      </c>
      <c r="J5" s="140" t="n">
        <v>0.1</v>
      </c>
      <c r="K5" s="140" t="n">
        <v>0.1</v>
      </c>
      <c r="L5" s="140" t="n">
        <v>0.1</v>
      </c>
      <c r="M5" s="140" t="n">
        <v>0.1</v>
      </c>
      <c r="N5" s="140" t="n">
        <v>0.1</v>
      </c>
      <c r="O5" s="140" t="n">
        <v>0.1</v>
      </c>
      <c r="P5" s="140" t="n">
        <v>0.1</v>
      </c>
      <c r="Q5" s="140" t="n">
        <v>0.1</v>
      </c>
      <c r="R5" s="140" t="n">
        <v>0.1</v>
      </c>
      <c r="S5" s="140" t="n">
        <v>0.1</v>
      </c>
      <c r="T5" s="140" t="n">
        <v>0.1</v>
      </c>
      <c r="U5" s="140" t="n">
        <v>0.1</v>
      </c>
      <c r="V5" s="140" t="n">
        <v>0.1</v>
      </c>
      <c r="W5" s="140" t="n">
        <v>0.1</v>
      </c>
      <c r="X5" s="140" t="n">
        <v>0.1</v>
      </c>
      <c r="Y5" s="140" t="n">
        <v>0.1</v>
      </c>
      <c r="Z5" s="141" t="n">
        <v>0.1</v>
      </c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2"/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/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/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42"/>
      <c r="ER5" s="142"/>
      <c r="ES5" s="142"/>
      <c r="ET5" s="142"/>
      <c r="EU5" s="142"/>
      <c r="EV5" s="142"/>
      <c r="EW5" s="142"/>
      <c r="EX5" s="142"/>
      <c r="EY5" s="142"/>
      <c r="EZ5" s="142"/>
      <c r="FA5" s="142"/>
      <c r="FB5" s="142"/>
      <c r="FC5" s="142"/>
      <c r="FD5" s="142"/>
      <c r="FE5" s="142"/>
      <c r="FF5" s="142"/>
      <c r="FG5" s="142"/>
      <c r="FH5" s="142"/>
      <c r="FI5" s="142"/>
      <c r="FJ5" s="142"/>
      <c r="FK5" s="142"/>
      <c r="FL5" s="142"/>
      <c r="FM5" s="142"/>
      <c r="FN5" s="142"/>
      <c r="FO5" s="142"/>
      <c r="FP5" s="142"/>
      <c r="FQ5" s="142"/>
      <c r="FR5" s="142"/>
      <c r="FS5" s="142"/>
      <c r="FT5" s="142"/>
      <c r="FU5" s="142"/>
      <c r="FV5" s="142"/>
      <c r="FW5" s="142"/>
      <c r="FX5" s="142"/>
      <c r="FY5" s="142"/>
      <c r="FZ5" s="142"/>
      <c r="GA5" s="142"/>
      <c r="GB5" s="142"/>
      <c r="GC5" s="142"/>
      <c r="GD5" s="142"/>
      <c r="GE5" s="142"/>
      <c r="GF5" s="142"/>
      <c r="GG5" s="142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  <c r="IU5" s="85"/>
      <c r="IV5" s="85"/>
      <c r="IW5" s="85"/>
    </row>
    <row r="6" customFormat="false" ht="12.75" hidden="false" customHeight="false" outlineLevel="0" collapsed="false">
      <c r="A6" s="124" t="n">
        <v>3</v>
      </c>
      <c r="B6" s="85" t="s">
        <v>123</v>
      </c>
      <c r="C6" s="16" t="n">
        <v>3</v>
      </c>
      <c r="D6" s="143" t="n">
        <f aca="false">E70</f>
        <v>2.0233</v>
      </c>
      <c r="E6" s="143" t="n">
        <f aca="false">E71</f>
        <v>2.3933</v>
      </c>
      <c r="F6" s="143" t="n">
        <f aca="false">E72</f>
        <v>2.51555555555556</v>
      </c>
      <c r="G6" s="143" t="n">
        <f aca="false">E73</f>
        <v>2.64111111111111</v>
      </c>
      <c r="H6" s="143" t="n">
        <f aca="false">E74</f>
        <v>2.76666666666667</v>
      </c>
      <c r="I6" s="143" t="n">
        <f aca="false">E75</f>
        <v>2.89222222222222</v>
      </c>
      <c r="J6" s="143" t="n">
        <f aca="false">E76</f>
        <v>3.01777777777778</v>
      </c>
      <c r="K6" s="143" t="n">
        <f aca="false">E77</f>
        <v>3.14333333333333</v>
      </c>
      <c r="L6" s="143" t="n">
        <f aca="false">E78</f>
        <v>3.26888888888889</v>
      </c>
      <c r="M6" s="144" t="n">
        <f aca="false">E79</f>
        <v>3.39444444444445</v>
      </c>
      <c r="N6" s="144" t="n">
        <f aca="false">E80</f>
        <v>3.52</v>
      </c>
      <c r="O6" s="144" t="n">
        <f aca="false">E81</f>
        <v>3.64555555555556</v>
      </c>
      <c r="P6" s="144" t="n">
        <f aca="false">E82</f>
        <v>3.77111111111111</v>
      </c>
      <c r="Q6" s="144" t="n">
        <f aca="false">E83</f>
        <v>3.89666666666667</v>
      </c>
      <c r="R6" s="144" t="n">
        <f aca="false">E84</f>
        <v>4.02222222222222</v>
      </c>
      <c r="S6" s="144" t="n">
        <f aca="false">E85</f>
        <v>4.14777777777778</v>
      </c>
      <c r="T6" s="144" t="n">
        <f aca="false">E86</f>
        <v>4.27333333333333</v>
      </c>
      <c r="U6" s="144" t="n">
        <f aca="false">E87</f>
        <v>4.39888888888889</v>
      </c>
      <c r="V6" s="144" t="n">
        <f aca="false">E88</f>
        <v>4.52444444444445</v>
      </c>
      <c r="W6" s="144" t="n">
        <f aca="false">E89</f>
        <v>4.65</v>
      </c>
      <c r="X6" s="144" t="n">
        <f aca="false">E90</f>
        <v>4.6</v>
      </c>
      <c r="Y6" s="144" t="n">
        <f aca="false">E91</f>
        <v>4.6</v>
      </c>
      <c r="Z6" s="143" t="n">
        <v>4.6</v>
      </c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  <c r="DE6" s="142"/>
      <c r="DF6" s="142"/>
      <c r="DG6" s="142"/>
      <c r="DH6" s="142"/>
      <c r="DI6" s="142"/>
      <c r="DJ6" s="142"/>
      <c r="DK6" s="142"/>
      <c r="DL6" s="142"/>
      <c r="DM6" s="142"/>
      <c r="DN6" s="142"/>
      <c r="DO6" s="142"/>
      <c r="DP6" s="142"/>
      <c r="DQ6" s="142"/>
      <c r="DR6" s="142"/>
      <c r="DS6" s="142"/>
      <c r="DT6" s="142"/>
      <c r="DU6" s="142"/>
      <c r="DV6" s="142"/>
      <c r="DW6" s="142"/>
      <c r="DX6" s="142"/>
      <c r="DY6" s="142"/>
      <c r="DZ6" s="142"/>
      <c r="EA6" s="142"/>
      <c r="EB6" s="142"/>
      <c r="EC6" s="142"/>
      <c r="ED6" s="142"/>
      <c r="EE6" s="142"/>
      <c r="EF6" s="142"/>
      <c r="EG6" s="142"/>
      <c r="EH6" s="142"/>
      <c r="EI6" s="142"/>
      <c r="EJ6" s="142"/>
      <c r="EK6" s="142"/>
      <c r="EL6" s="142"/>
      <c r="EM6" s="142"/>
      <c r="EN6" s="142"/>
      <c r="EO6" s="142"/>
      <c r="EP6" s="142"/>
      <c r="EQ6" s="142"/>
      <c r="ER6" s="142"/>
      <c r="ES6" s="142"/>
      <c r="ET6" s="142"/>
      <c r="EU6" s="142"/>
      <c r="EV6" s="142"/>
      <c r="EW6" s="142"/>
      <c r="EX6" s="142"/>
      <c r="EY6" s="142"/>
      <c r="EZ6" s="142"/>
      <c r="FA6" s="142"/>
      <c r="FB6" s="142"/>
      <c r="FC6" s="142"/>
      <c r="FD6" s="142"/>
      <c r="FE6" s="142"/>
      <c r="FF6" s="142"/>
      <c r="FG6" s="142"/>
      <c r="FH6" s="142"/>
      <c r="FI6" s="142"/>
      <c r="FJ6" s="142"/>
      <c r="FK6" s="142"/>
      <c r="FL6" s="142"/>
      <c r="FM6" s="142"/>
      <c r="FN6" s="142"/>
      <c r="FO6" s="142"/>
      <c r="FP6" s="142"/>
      <c r="FQ6" s="142"/>
      <c r="FR6" s="142"/>
      <c r="FS6" s="142"/>
      <c r="FT6" s="142"/>
      <c r="FU6" s="142"/>
      <c r="FV6" s="142"/>
      <c r="FW6" s="142"/>
      <c r="FX6" s="142"/>
      <c r="FY6" s="142"/>
      <c r="FZ6" s="142"/>
      <c r="GA6" s="142"/>
      <c r="GB6" s="142"/>
      <c r="GC6" s="142"/>
      <c r="GD6" s="142"/>
      <c r="GE6" s="142"/>
      <c r="GF6" s="142"/>
      <c r="GG6" s="142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  <c r="IU6" s="85"/>
      <c r="IV6" s="85"/>
      <c r="IW6" s="85"/>
    </row>
    <row r="7" customFormat="false" ht="12.75" hidden="false" customHeight="false" outlineLevel="0" collapsed="false">
      <c r="A7" s="124" t="n">
        <v>4</v>
      </c>
      <c r="B7" s="85"/>
      <c r="C7" s="16" t="n">
        <v>4</v>
      </c>
      <c r="D7" s="124" t="n">
        <v>1</v>
      </c>
      <c r="E7" s="124" t="n">
        <v>1</v>
      </c>
      <c r="F7" s="124" t="n">
        <v>1</v>
      </c>
      <c r="G7" s="124" t="n">
        <v>1</v>
      </c>
      <c r="H7" s="124" t="n">
        <v>1</v>
      </c>
      <c r="I7" s="124" t="n">
        <v>1</v>
      </c>
      <c r="J7" s="124" t="n">
        <v>1</v>
      </c>
      <c r="K7" s="124" t="n">
        <v>1</v>
      </c>
      <c r="L7" s="124" t="n">
        <v>1</v>
      </c>
      <c r="M7" s="124" t="n">
        <v>1</v>
      </c>
      <c r="N7" s="124" t="n">
        <v>1</v>
      </c>
      <c r="O7" s="124" t="n">
        <v>1</v>
      </c>
      <c r="P7" s="124" t="n">
        <v>1</v>
      </c>
      <c r="Q7" s="124" t="n">
        <v>1</v>
      </c>
      <c r="R7" s="124" t="n">
        <v>1</v>
      </c>
      <c r="S7" s="124" t="n">
        <v>1</v>
      </c>
      <c r="T7" s="124" t="n">
        <v>1</v>
      </c>
      <c r="U7" s="124" t="n">
        <v>1</v>
      </c>
      <c r="V7" s="124" t="n">
        <v>1</v>
      </c>
      <c r="W7" s="124" t="n">
        <v>1</v>
      </c>
      <c r="X7" s="124" t="n">
        <v>1</v>
      </c>
      <c r="Y7" s="124" t="n">
        <v>1</v>
      </c>
      <c r="Z7" s="124" t="n">
        <v>1</v>
      </c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2"/>
      <c r="BK7" s="142"/>
      <c r="BL7" s="142"/>
      <c r="BM7" s="142"/>
      <c r="BN7" s="142"/>
      <c r="BO7" s="142"/>
      <c r="BP7" s="142"/>
      <c r="BQ7" s="142"/>
      <c r="BR7" s="142"/>
      <c r="BS7" s="142"/>
      <c r="BT7" s="142"/>
      <c r="BU7" s="142"/>
      <c r="BV7" s="142"/>
      <c r="BW7" s="142"/>
      <c r="BX7" s="142"/>
      <c r="BY7" s="142"/>
      <c r="BZ7" s="142"/>
      <c r="CA7" s="142"/>
      <c r="CB7" s="142"/>
      <c r="CC7" s="142"/>
      <c r="CD7" s="142"/>
      <c r="CE7" s="142"/>
      <c r="CF7" s="142"/>
      <c r="CG7" s="142"/>
      <c r="CH7" s="142"/>
      <c r="CI7" s="142"/>
      <c r="CJ7" s="142"/>
      <c r="CK7" s="142"/>
      <c r="CL7" s="142"/>
      <c r="CM7" s="142"/>
      <c r="CN7" s="142"/>
      <c r="CO7" s="142"/>
      <c r="CP7" s="142"/>
      <c r="CQ7" s="142"/>
      <c r="CR7" s="142"/>
      <c r="CS7" s="142"/>
      <c r="CT7" s="142"/>
      <c r="CU7" s="142"/>
      <c r="CV7" s="142"/>
      <c r="CW7" s="142"/>
      <c r="CX7" s="142"/>
      <c r="CY7" s="142"/>
      <c r="CZ7" s="142"/>
      <c r="DA7" s="142"/>
      <c r="DB7" s="142"/>
      <c r="DC7" s="142"/>
      <c r="DD7" s="142"/>
      <c r="DE7" s="142"/>
      <c r="DF7" s="142"/>
      <c r="DG7" s="142"/>
      <c r="DH7" s="142"/>
      <c r="DI7" s="142"/>
      <c r="DJ7" s="142"/>
      <c r="DK7" s="142"/>
      <c r="DL7" s="142"/>
      <c r="DM7" s="142"/>
      <c r="DN7" s="142"/>
      <c r="DO7" s="142"/>
      <c r="DP7" s="142"/>
      <c r="DQ7" s="142"/>
      <c r="DR7" s="142"/>
      <c r="DS7" s="142"/>
      <c r="DT7" s="142"/>
      <c r="DU7" s="142"/>
      <c r="DV7" s="142"/>
      <c r="DW7" s="142"/>
      <c r="DX7" s="142"/>
      <c r="DY7" s="142"/>
      <c r="DZ7" s="142"/>
      <c r="EA7" s="142"/>
      <c r="EB7" s="142"/>
      <c r="EC7" s="142"/>
      <c r="ED7" s="142"/>
      <c r="EE7" s="142"/>
      <c r="EF7" s="142"/>
      <c r="EG7" s="142"/>
      <c r="EH7" s="142"/>
      <c r="EI7" s="142"/>
      <c r="EJ7" s="142"/>
      <c r="EK7" s="142"/>
      <c r="EL7" s="142"/>
      <c r="EM7" s="142"/>
      <c r="EN7" s="142"/>
      <c r="EO7" s="142"/>
      <c r="EP7" s="142"/>
      <c r="EQ7" s="142"/>
      <c r="ER7" s="142"/>
      <c r="ES7" s="142"/>
      <c r="ET7" s="142"/>
      <c r="EU7" s="142"/>
      <c r="EV7" s="142"/>
      <c r="EW7" s="142"/>
      <c r="EX7" s="142"/>
      <c r="EY7" s="142"/>
      <c r="EZ7" s="142"/>
      <c r="FA7" s="142"/>
      <c r="FB7" s="142"/>
      <c r="FC7" s="142"/>
      <c r="FD7" s="142"/>
      <c r="FE7" s="142"/>
      <c r="FF7" s="142"/>
      <c r="FG7" s="142"/>
      <c r="FH7" s="142"/>
      <c r="FI7" s="142"/>
      <c r="FJ7" s="142"/>
      <c r="FK7" s="142"/>
      <c r="FL7" s="142"/>
      <c r="FM7" s="142"/>
      <c r="FN7" s="142"/>
      <c r="FO7" s="142"/>
      <c r="FP7" s="142"/>
      <c r="FQ7" s="142"/>
      <c r="FR7" s="142"/>
      <c r="FS7" s="142"/>
      <c r="FT7" s="142"/>
      <c r="FU7" s="142"/>
      <c r="FV7" s="142"/>
      <c r="FW7" s="142"/>
      <c r="FX7" s="142"/>
      <c r="FY7" s="142"/>
      <c r="FZ7" s="142"/>
      <c r="GA7" s="142"/>
      <c r="GB7" s="142"/>
      <c r="GC7" s="142"/>
      <c r="GD7" s="142"/>
      <c r="GE7" s="142"/>
      <c r="GF7" s="142"/>
      <c r="GG7" s="142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  <c r="IU7" s="85"/>
      <c r="IV7" s="85"/>
      <c r="IW7" s="85"/>
    </row>
    <row r="8" customFormat="false" ht="12.75" hidden="false" customHeight="false" outlineLevel="0" collapsed="false">
      <c r="A8" s="124" t="n">
        <v>5</v>
      </c>
      <c r="B8" s="85"/>
      <c r="C8" s="16" t="n">
        <v>5</v>
      </c>
      <c r="D8" s="124" t="n">
        <v>1</v>
      </c>
      <c r="E8" s="124" t="n">
        <v>1</v>
      </c>
      <c r="F8" s="124" t="n">
        <v>1</v>
      </c>
      <c r="G8" s="124" t="n">
        <v>1</v>
      </c>
      <c r="H8" s="124" t="n">
        <v>1</v>
      </c>
      <c r="I8" s="124" t="n">
        <v>1</v>
      </c>
      <c r="J8" s="124" t="n">
        <v>1</v>
      </c>
      <c r="K8" s="124" t="n">
        <v>1</v>
      </c>
      <c r="L8" s="124" t="n">
        <v>1</v>
      </c>
      <c r="M8" s="124" t="n">
        <v>1</v>
      </c>
      <c r="N8" s="124" t="n">
        <v>1</v>
      </c>
      <c r="O8" s="124" t="n">
        <v>1</v>
      </c>
      <c r="P8" s="124" t="n">
        <v>1</v>
      </c>
      <c r="Q8" s="124" t="n">
        <v>1</v>
      </c>
      <c r="R8" s="124" t="n">
        <v>1</v>
      </c>
      <c r="S8" s="124" t="n">
        <v>1</v>
      </c>
      <c r="T8" s="124" t="n">
        <v>1</v>
      </c>
      <c r="U8" s="124" t="n">
        <v>1</v>
      </c>
      <c r="V8" s="124" t="n">
        <v>1</v>
      </c>
      <c r="W8" s="124" t="n">
        <v>1</v>
      </c>
      <c r="X8" s="124" t="n">
        <v>1</v>
      </c>
      <c r="Y8" s="124" t="n">
        <v>1</v>
      </c>
      <c r="Z8" s="124" t="n">
        <v>1</v>
      </c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2"/>
      <c r="EG8" s="142"/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2"/>
      <c r="FZ8" s="142"/>
      <c r="GA8" s="142"/>
      <c r="GB8" s="142"/>
      <c r="GC8" s="142"/>
      <c r="GD8" s="142"/>
      <c r="GE8" s="142"/>
      <c r="GF8" s="142"/>
      <c r="GG8" s="142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</row>
    <row r="9" customFormat="false" ht="12.75" hidden="false" customHeight="false" outlineLevel="0" collapsed="false">
      <c r="A9" s="124" t="n">
        <v>6</v>
      </c>
      <c r="B9" s="85"/>
      <c r="C9" s="16" t="n">
        <v>6</v>
      </c>
      <c r="D9" s="124" t="n">
        <v>1</v>
      </c>
      <c r="E9" s="124" t="n">
        <v>1</v>
      </c>
      <c r="F9" s="124" t="n">
        <v>1</v>
      </c>
      <c r="G9" s="124" t="n">
        <v>1</v>
      </c>
      <c r="H9" s="124" t="n">
        <v>1</v>
      </c>
      <c r="I9" s="124" t="n">
        <v>1</v>
      </c>
      <c r="J9" s="124" t="n">
        <v>1</v>
      </c>
      <c r="K9" s="124" t="n">
        <v>1</v>
      </c>
      <c r="L9" s="124" t="n">
        <v>1</v>
      </c>
      <c r="M9" s="124" t="n">
        <v>1</v>
      </c>
      <c r="N9" s="124" t="n">
        <v>1</v>
      </c>
      <c r="O9" s="124" t="n">
        <v>1</v>
      </c>
      <c r="P9" s="124" t="n">
        <v>1</v>
      </c>
      <c r="Q9" s="124" t="n">
        <v>1</v>
      </c>
      <c r="R9" s="124" t="n">
        <v>1</v>
      </c>
      <c r="S9" s="124" t="n">
        <v>1</v>
      </c>
      <c r="T9" s="124" t="n">
        <v>1</v>
      </c>
      <c r="U9" s="124" t="n">
        <v>1</v>
      </c>
      <c r="V9" s="124" t="n">
        <v>1</v>
      </c>
      <c r="W9" s="124" t="n">
        <v>1</v>
      </c>
      <c r="X9" s="124" t="n">
        <v>1</v>
      </c>
      <c r="Y9" s="124" t="n">
        <v>1</v>
      </c>
      <c r="Z9" s="124" t="n">
        <v>1</v>
      </c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  <c r="IU9" s="85"/>
      <c r="IV9" s="85"/>
      <c r="IW9" s="85"/>
    </row>
    <row r="10" customFormat="false" ht="12.75" hidden="false" customHeight="false" outlineLevel="0" collapsed="false">
      <c r="A10" s="124" t="n">
        <v>7</v>
      </c>
      <c r="B10" s="85"/>
      <c r="C10" s="16" t="n">
        <v>7</v>
      </c>
      <c r="D10" s="124" t="n">
        <v>1</v>
      </c>
      <c r="E10" s="124" t="n">
        <v>1</v>
      </c>
      <c r="F10" s="124" t="n">
        <v>1</v>
      </c>
      <c r="G10" s="124" t="n">
        <v>1</v>
      </c>
      <c r="H10" s="124" t="n">
        <v>1</v>
      </c>
      <c r="I10" s="124" t="n">
        <v>1</v>
      </c>
      <c r="J10" s="124" t="n">
        <v>1</v>
      </c>
      <c r="K10" s="124" t="n">
        <v>1</v>
      </c>
      <c r="L10" s="124" t="n">
        <v>1</v>
      </c>
      <c r="M10" s="124" t="n">
        <v>1</v>
      </c>
      <c r="N10" s="124" t="n">
        <v>1</v>
      </c>
      <c r="O10" s="124" t="n">
        <v>1</v>
      </c>
      <c r="P10" s="124" t="n">
        <v>1</v>
      </c>
      <c r="Q10" s="124" t="n">
        <v>1</v>
      </c>
      <c r="R10" s="124" t="n">
        <v>1</v>
      </c>
      <c r="S10" s="124" t="n">
        <v>1</v>
      </c>
      <c r="T10" s="124" t="n">
        <v>1</v>
      </c>
      <c r="U10" s="124" t="n">
        <v>1</v>
      </c>
      <c r="V10" s="124" t="n">
        <v>1</v>
      </c>
      <c r="W10" s="124" t="n">
        <v>1</v>
      </c>
      <c r="X10" s="124" t="n">
        <v>1</v>
      </c>
      <c r="Y10" s="124" t="n">
        <v>1</v>
      </c>
      <c r="Z10" s="124" t="n">
        <v>1</v>
      </c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</row>
    <row r="11" customFormat="false" ht="12.75" hidden="false" customHeight="false" outlineLevel="0" collapsed="false">
      <c r="A11" s="124" t="n">
        <v>8</v>
      </c>
      <c r="B11" s="85"/>
      <c r="C11" s="16" t="n">
        <v>8</v>
      </c>
      <c r="D11" s="124" t="n">
        <v>1</v>
      </c>
      <c r="E11" s="124" t="n">
        <v>1</v>
      </c>
      <c r="F11" s="124" t="n">
        <v>1</v>
      </c>
      <c r="G11" s="124" t="n">
        <v>1</v>
      </c>
      <c r="H11" s="124" t="n">
        <v>1</v>
      </c>
      <c r="I11" s="124" t="n">
        <v>1</v>
      </c>
      <c r="J11" s="124" t="n">
        <v>1</v>
      </c>
      <c r="K11" s="124" t="n">
        <v>1</v>
      </c>
      <c r="L11" s="124" t="n">
        <v>1</v>
      </c>
      <c r="M11" s="124" t="n">
        <v>1</v>
      </c>
      <c r="N11" s="124" t="n">
        <v>1</v>
      </c>
      <c r="O11" s="124" t="n">
        <v>1</v>
      </c>
      <c r="P11" s="124" t="n">
        <v>1</v>
      </c>
      <c r="Q11" s="124" t="n">
        <v>1</v>
      </c>
      <c r="R11" s="124" t="n">
        <v>1</v>
      </c>
      <c r="S11" s="124" t="n">
        <v>1</v>
      </c>
      <c r="T11" s="124" t="n">
        <v>1</v>
      </c>
      <c r="U11" s="124" t="n">
        <v>1</v>
      </c>
      <c r="V11" s="124" t="n">
        <v>1</v>
      </c>
      <c r="W11" s="124" t="n">
        <v>1</v>
      </c>
      <c r="X11" s="124" t="n">
        <v>1</v>
      </c>
      <c r="Y11" s="124" t="n">
        <v>1</v>
      </c>
      <c r="Z11" s="124" t="n">
        <v>1</v>
      </c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  <c r="IQ11" s="85"/>
      <c r="IR11" s="85"/>
      <c r="IS11" s="85"/>
      <c r="IT11" s="85"/>
      <c r="IU11" s="85"/>
      <c r="IV11" s="85"/>
      <c r="IW11" s="85"/>
    </row>
    <row r="12" customFormat="false" ht="12.75" hidden="false" customHeight="false" outlineLevel="0" collapsed="false">
      <c r="A12" s="124" t="n">
        <v>9</v>
      </c>
      <c r="B12" s="85"/>
      <c r="C12" s="16" t="n">
        <v>9</v>
      </c>
      <c r="D12" s="124" t="n">
        <v>1</v>
      </c>
      <c r="E12" s="124" t="n">
        <v>1</v>
      </c>
      <c r="F12" s="124" t="n">
        <v>1</v>
      </c>
      <c r="G12" s="124" t="n">
        <v>1</v>
      </c>
      <c r="H12" s="124" t="n">
        <v>1</v>
      </c>
      <c r="I12" s="124" t="n">
        <v>1</v>
      </c>
      <c r="J12" s="124" t="n">
        <v>1</v>
      </c>
      <c r="K12" s="124" t="n">
        <v>1</v>
      </c>
      <c r="L12" s="124" t="n">
        <v>1</v>
      </c>
      <c r="M12" s="124" t="n">
        <v>1</v>
      </c>
      <c r="N12" s="124" t="n">
        <v>1</v>
      </c>
      <c r="O12" s="124" t="n">
        <v>1</v>
      </c>
      <c r="P12" s="124" t="n">
        <v>1</v>
      </c>
      <c r="Q12" s="124" t="n">
        <v>1</v>
      </c>
      <c r="R12" s="124" t="n">
        <v>1</v>
      </c>
      <c r="S12" s="124" t="n">
        <v>1</v>
      </c>
      <c r="T12" s="124" t="n">
        <v>1</v>
      </c>
      <c r="U12" s="124" t="n">
        <v>1</v>
      </c>
      <c r="V12" s="124" t="n">
        <v>1</v>
      </c>
      <c r="W12" s="124" t="n">
        <v>1</v>
      </c>
      <c r="X12" s="124" t="n">
        <v>1</v>
      </c>
      <c r="Y12" s="124" t="n">
        <v>1</v>
      </c>
      <c r="Z12" s="124" t="n">
        <v>1</v>
      </c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</row>
    <row r="13" customFormat="false" ht="12.75" hidden="false" customHeight="false" outlineLevel="0" collapsed="false">
      <c r="A13" s="124" t="n">
        <v>10</v>
      </c>
      <c r="B13" s="85"/>
      <c r="C13" s="16" t="n">
        <v>10</v>
      </c>
      <c r="D13" s="124" t="n">
        <v>1</v>
      </c>
      <c r="E13" s="124" t="n">
        <v>1</v>
      </c>
      <c r="F13" s="124" t="n">
        <v>1</v>
      </c>
      <c r="G13" s="124" t="n">
        <v>1</v>
      </c>
      <c r="H13" s="124" t="n">
        <v>1</v>
      </c>
      <c r="I13" s="124" t="n">
        <v>1</v>
      </c>
      <c r="J13" s="124" t="n">
        <v>1</v>
      </c>
      <c r="K13" s="124" t="n">
        <v>1</v>
      </c>
      <c r="L13" s="124" t="n">
        <v>1</v>
      </c>
      <c r="M13" s="124" t="n">
        <v>1</v>
      </c>
      <c r="N13" s="124" t="n">
        <v>1</v>
      </c>
      <c r="O13" s="124" t="n">
        <v>1</v>
      </c>
      <c r="P13" s="124" t="n">
        <v>1</v>
      </c>
      <c r="Q13" s="124" t="n">
        <v>1</v>
      </c>
      <c r="R13" s="124" t="n">
        <v>1</v>
      </c>
      <c r="S13" s="124" t="n">
        <v>1</v>
      </c>
      <c r="T13" s="124" t="n">
        <v>1</v>
      </c>
      <c r="U13" s="124" t="n">
        <v>1</v>
      </c>
      <c r="V13" s="124" t="n">
        <v>1</v>
      </c>
      <c r="W13" s="124" t="n">
        <v>1</v>
      </c>
      <c r="X13" s="124" t="n">
        <v>1</v>
      </c>
      <c r="Y13" s="124" t="n">
        <v>1</v>
      </c>
      <c r="Z13" s="124" t="n">
        <v>1</v>
      </c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  <c r="IQ13" s="85"/>
      <c r="IR13" s="85"/>
      <c r="IS13" s="85"/>
      <c r="IT13" s="85"/>
      <c r="IU13" s="85"/>
      <c r="IV13" s="85"/>
      <c r="IW13" s="85"/>
    </row>
    <row r="14" customFormat="false" ht="12.75" hidden="false" customHeight="false" outlineLevel="0" collapsed="false">
      <c r="A14" s="124"/>
      <c r="B14" s="85"/>
      <c r="C14" s="16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</row>
    <row r="15" customFormat="false" ht="5.25" hidden="false" customHeight="true" outlineLevel="0" collapsed="false">
      <c r="A15" s="124"/>
      <c r="B15" s="85"/>
      <c r="C15" s="16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  <c r="IQ15" s="85"/>
      <c r="IR15" s="85"/>
      <c r="IS15" s="85"/>
      <c r="IT15" s="85"/>
      <c r="IU15" s="85"/>
      <c r="IV15" s="85"/>
      <c r="IW15" s="85"/>
    </row>
    <row r="16" customFormat="false" ht="13.5" hidden="false" customHeight="false" outlineLevel="0" collapsed="false">
      <c r="A16" s="124"/>
      <c r="B16" s="85"/>
      <c r="C16" s="85"/>
      <c r="D16" s="145" t="n">
        <f aca="false">IGPMBase-C17</f>
        <v>31</v>
      </c>
      <c r="E16" s="145" t="n">
        <f aca="false">E17-IGPMBase</f>
        <v>28</v>
      </c>
      <c r="F16" s="145" t="n">
        <f aca="false">F17-E17</f>
        <v>31</v>
      </c>
      <c r="G16" s="145" t="n">
        <f aca="false">G17-F17</f>
        <v>30</v>
      </c>
      <c r="H16" s="145" t="n">
        <f aca="false">H17-G17</f>
        <v>31</v>
      </c>
      <c r="I16" s="145" t="n">
        <f aca="false">I17-H17</f>
        <v>30</v>
      </c>
      <c r="J16" s="145" t="n">
        <f aca="false">J17-I17</f>
        <v>31</v>
      </c>
      <c r="K16" s="145" t="n">
        <f aca="false">K17-J17</f>
        <v>31</v>
      </c>
      <c r="L16" s="145" t="n">
        <f aca="false">L17-K17</f>
        <v>30</v>
      </c>
      <c r="M16" s="145" t="n">
        <f aca="false">M17-L17</f>
        <v>31</v>
      </c>
      <c r="N16" s="145" t="n">
        <f aca="false">N17-M17</f>
        <v>30</v>
      </c>
      <c r="O16" s="145" t="n">
        <f aca="false">O17-N17</f>
        <v>31</v>
      </c>
      <c r="P16" s="145" t="n">
        <f aca="false">P17-O17</f>
        <v>31</v>
      </c>
      <c r="Q16" s="145" t="n">
        <f aca="false">Q17-P17</f>
        <v>29</v>
      </c>
      <c r="R16" s="145" t="n">
        <f aca="false">R17-Q17</f>
        <v>31</v>
      </c>
      <c r="S16" s="145" t="n">
        <f aca="false">S17-R17</f>
        <v>30</v>
      </c>
      <c r="T16" s="145" t="n">
        <f aca="false">T17-S17</f>
        <v>31</v>
      </c>
      <c r="U16" s="145" t="n">
        <f aca="false">U17-T17</f>
        <v>30</v>
      </c>
      <c r="V16" s="145" t="n">
        <f aca="false">V17-U17</f>
        <v>31</v>
      </c>
      <c r="W16" s="145" t="n">
        <f aca="false">W17-V17</f>
        <v>31</v>
      </c>
      <c r="X16" s="145" t="n">
        <f aca="false">X17-W17</f>
        <v>30</v>
      </c>
      <c r="Y16" s="145" t="n">
        <f aca="false">Y17-X17</f>
        <v>31</v>
      </c>
      <c r="Z16" s="145" t="n">
        <f aca="false">Z17-Y17</f>
        <v>30</v>
      </c>
      <c r="AA16" s="145" t="n">
        <f aca="false">AA17-Z17</f>
        <v>31</v>
      </c>
      <c r="AB16" s="145" t="n">
        <f aca="false">AB17-AA17</f>
        <v>31</v>
      </c>
      <c r="AC16" s="145" t="n">
        <f aca="false">AC17-AB17</f>
        <v>28</v>
      </c>
      <c r="AD16" s="145" t="n">
        <f aca="false">AD17-AC17</f>
        <v>31</v>
      </c>
      <c r="AE16" s="145" t="n">
        <f aca="false">AE17-AD17</f>
        <v>30</v>
      </c>
      <c r="AF16" s="145" t="n">
        <f aca="false">AF17-AE17</f>
        <v>31</v>
      </c>
      <c r="AG16" s="145" t="n">
        <f aca="false">AG17-AF17</f>
        <v>30</v>
      </c>
      <c r="AH16" s="145" t="n">
        <f aca="false">AH17-AG17</f>
        <v>31</v>
      </c>
      <c r="AI16" s="145" t="n">
        <f aca="false">AI17-AH17</f>
        <v>31</v>
      </c>
      <c r="AJ16" s="145" t="n">
        <f aca="false">AJ17-AI17</f>
        <v>30</v>
      </c>
      <c r="AK16" s="145" t="n">
        <f aca="false">AK17-AJ17</f>
        <v>31</v>
      </c>
      <c r="AL16" s="145" t="n">
        <f aca="false">AL17-AK17</f>
        <v>30</v>
      </c>
      <c r="AM16" s="145" t="n">
        <f aca="false">AM17-AL17</f>
        <v>31</v>
      </c>
      <c r="AN16" s="145" t="n">
        <f aca="false">AN17-AM17</f>
        <v>31</v>
      </c>
      <c r="AO16" s="145" t="n">
        <f aca="false">AO17-AN17</f>
        <v>28</v>
      </c>
      <c r="AP16" s="145" t="n">
        <f aca="false">AP17-AO17</f>
        <v>31</v>
      </c>
      <c r="AQ16" s="145" t="n">
        <f aca="false">AQ17-AP17</f>
        <v>30</v>
      </c>
      <c r="AR16" s="145" t="n">
        <f aca="false">AR17-AQ17</f>
        <v>31</v>
      </c>
      <c r="AS16" s="145" t="n">
        <f aca="false">AS17-AR17</f>
        <v>30</v>
      </c>
      <c r="AT16" s="145" t="n">
        <f aca="false">AT17-AS17</f>
        <v>31</v>
      </c>
      <c r="AU16" s="145" t="n">
        <f aca="false">AU17-AT17</f>
        <v>31</v>
      </c>
      <c r="AV16" s="145" t="n">
        <f aca="false">AV17-AU17</f>
        <v>30</v>
      </c>
      <c r="AW16" s="145" t="n">
        <f aca="false">AW17-AV17</f>
        <v>31</v>
      </c>
      <c r="AX16" s="145" t="n">
        <f aca="false">AX17-AW17</f>
        <v>30</v>
      </c>
      <c r="AY16" s="145" t="n">
        <f aca="false">AY17-AX17</f>
        <v>31</v>
      </c>
      <c r="AZ16" s="145" t="n">
        <f aca="false">AZ17-AY17</f>
        <v>31</v>
      </c>
      <c r="BA16" s="145" t="n">
        <f aca="false">BA17-AZ17</f>
        <v>28</v>
      </c>
      <c r="BB16" s="145" t="n">
        <f aca="false">BB17-BA17</f>
        <v>31</v>
      </c>
      <c r="BC16" s="145" t="n">
        <f aca="false">BC17-BB17</f>
        <v>30</v>
      </c>
      <c r="BD16" s="145" t="n">
        <f aca="false">BD17-BC17</f>
        <v>31</v>
      </c>
      <c r="BE16" s="145" t="n">
        <f aca="false">BE17-BD17</f>
        <v>30</v>
      </c>
      <c r="BF16" s="145" t="n">
        <f aca="false">BF17-BE17</f>
        <v>31</v>
      </c>
      <c r="BG16" s="145" t="n">
        <f aca="false">BG17-BF17</f>
        <v>31</v>
      </c>
      <c r="BH16" s="145" t="n">
        <f aca="false">BH17-BG17</f>
        <v>30</v>
      </c>
      <c r="BI16" s="145" t="n">
        <f aca="false">BI17-BH17</f>
        <v>31</v>
      </c>
      <c r="BJ16" s="145" t="n">
        <f aca="false">BJ17-BI17</f>
        <v>30</v>
      </c>
      <c r="BK16" s="145" t="n">
        <f aca="false">BK17-BJ17</f>
        <v>31</v>
      </c>
      <c r="BL16" s="145" t="n">
        <f aca="false">BL17-BK17</f>
        <v>31</v>
      </c>
      <c r="BM16" s="145" t="n">
        <f aca="false">BM17-BL17</f>
        <v>29</v>
      </c>
      <c r="BN16" s="145" t="n">
        <f aca="false">BN17-BM17</f>
        <v>31</v>
      </c>
      <c r="BO16" s="145" t="n">
        <f aca="false">BO17-BN17</f>
        <v>30</v>
      </c>
      <c r="BP16" s="145" t="n">
        <f aca="false">BP17-BO17</f>
        <v>31</v>
      </c>
      <c r="BQ16" s="145" t="n">
        <f aca="false">BQ17-BP17</f>
        <v>30</v>
      </c>
      <c r="BR16" s="145" t="n">
        <f aca="false">BR17-BQ17</f>
        <v>31</v>
      </c>
      <c r="BS16" s="145" t="n">
        <f aca="false">BS17-BR17</f>
        <v>31</v>
      </c>
      <c r="BT16" s="145" t="n">
        <f aca="false">BT17-BS17</f>
        <v>30</v>
      </c>
      <c r="BU16" s="145" t="n">
        <f aca="false">BU17-BT17</f>
        <v>31</v>
      </c>
      <c r="BV16" s="145" t="n">
        <f aca="false">BV17-BU17</f>
        <v>30</v>
      </c>
      <c r="BW16" s="145" t="n">
        <f aca="false">BW17-BV17</f>
        <v>31</v>
      </c>
      <c r="BX16" s="145" t="n">
        <f aca="false">BX17-BW17</f>
        <v>31</v>
      </c>
      <c r="BY16" s="145" t="n">
        <f aca="false">BY17-BX17</f>
        <v>28</v>
      </c>
      <c r="BZ16" s="145" t="n">
        <f aca="false">BZ17-BY17</f>
        <v>31</v>
      </c>
      <c r="CA16" s="145" t="n">
        <f aca="false">CA17-BZ17</f>
        <v>30</v>
      </c>
      <c r="CB16" s="145" t="n">
        <f aca="false">CB17-CA17</f>
        <v>31</v>
      </c>
      <c r="CC16" s="145" t="n">
        <f aca="false">CC17-CB17</f>
        <v>30</v>
      </c>
      <c r="CD16" s="145" t="n">
        <f aca="false">CD17-CC17</f>
        <v>31</v>
      </c>
      <c r="CE16" s="145" t="n">
        <f aca="false">CE17-CD17</f>
        <v>31</v>
      </c>
      <c r="CF16" s="145" t="n">
        <f aca="false">CF17-CE17</f>
        <v>30</v>
      </c>
      <c r="CG16" s="145" t="n">
        <f aca="false">CG17-CF17</f>
        <v>31</v>
      </c>
      <c r="CH16" s="145" t="n">
        <f aca="false">CH17-CG17</f>
        <v>30</v>
      </c>
      <c r="CI16" s="145" t="n">
        <f aca="false">CI17-CH17</f>
        <v>31</v>
      </c>
      <c r="CJ16" s="145" t="n">
        <f aca="false">CJ17-CI17</f>
        <v>31</v>
      </c>
      <c r="CK16" s="145" t="n">
        <f aca="false">CK17-CJ17</f>
        <v>28</v>
      </c>
      <c r="CL16" s="145" t="n">
        <f aca="false">CL17-CK17</f>
        <v>31</v>
      </c>
      <c r="CM16" s="145" t="n">
        <f aca="false">CM17-CL17</f>
        <v>30</v>
      </c>
      <c r="CN16" s="145" t="n">
        <f aca="false">CN17-CM17</f>
        <v>31</v>
      </c>
      <c r="CO16" s="145" t="n">
        <f aca="false">CO17-CN17</f>
        <v>30</v>
      </c>
      <c r="CP16" s="145" t="n">
        <f aca="false">CP17-CO17</f>
        <v>31</v>
      </c>
      <c r="CQ16" s="145" t="n">
        <f aca="false">CQ17-CP17</f>
        <v>31</v>
      </c>
      <c r="CR16" s="145" t="n">
        <f aca="false">CR17-CQ17</f>
        <v>30</v>
      </c>
      <c r="CS16" s="145" t="n">
        <f aca="false">CS17-CR17</f>
        <v>31</v>
      </c>
      <c r="CT16" s="145" t="n">
        <f aca="false">CT17-CS17</f>
        <v>30</v>
      </c>
      <c r="CU16" s="145" t="n">
        <f aca="false">CU17-CT17</f>
        <v>31</v>
      </c>
      <c r="CV16" s="145" t="n">
        <f aca="false">CV17-CU17</f>
        <v>31</v>
      </c>
      <c r="CW16" s="145" t="n">
        <f aca="false">CW17-CV17</f>
        <v>28</v>
      </c>
      <c r="CX16" s="145" t="n">
        <f aca="false">CX17-CW17</f>
        <v>31</v>
      </c>
      <c r="CY16" s="145" t="n">
        <f aca="false">CY17-CX17</f>
        <v>30</v>
      </c>
      <c r="CZ16" s="145" t="n">
        <f aca="false">CZ17-CY17</f>
        <v>31</v>
      </c>
      <c r="DA16" s="145" t="n">
        <f aca="false">DA17-CZ17</f>
        <v>30</v>
      </c>
      <c r="DB16" s="145" t="n">
        <f aca="false">DB17-DA17</f>
        <v>31</v>
      </c>
      <c r="DC16" s="145" t="n">
        <f aca="false">DC17-DB17</f>
        <v>31</v>
      </c>
      <c r="DD16" s="145" t="n">
        <f aca="false">DD17-DC17</f>
        <v>30</v>
      </c>
      <c r="DE16" s="145" t="n">
        <f aca="false">DE17-DD17</f>
        <v>31</v>
      </c>
      <c r="DF16" s="145" t="n">
        <f aca="false">DF17-DE17</f>
        <v>30</v>
      </c>
      <c r="DG16" s="145" t="n">
        <f aca="false">DG17-DF17</f>
        <v>31</v>
      </c>
      <c r="DH16" s="145" t="n">
        <f aca="false">DH17-DG17</f>
        <v>31</v>
      </c>
      <c r="DI16" s="145" t="n">
        <f aca="false">DI17-DH17</f>
        <v>29</v>
      </c>
      <c r="DJ16" s="145" t="n">
        <f aca="false">DJ17-DI17</f>
        <v>31</v>
      </c>
      <c r="DK16" s="145" t="n">
        <f aca="false">DK17-DJ17</f>
        <v>30</v>
      </c>
      <c r="DL16" s="145" t="n">
        <f aca="false">DL17-DK17</f>
        <v>31</v>
      </c>
      <c r="DM16" s="145" t="n">
        <f aca="false">DM17-DL17</f>
        <v>30</v>
      </c>
      <c r="DN16" s="145" t="n">
        <f aca="false">DN17-DM17</f>
        <v>31</v>
      </c>
      <c r="DO16" s="145" t="n">
        <f aca="false">DO17-DN17</f>
        <v>31</v>
      </c>
      <c r="DP16" s="145" t="n">
        <f aca="false">DP17-DO17</f>
        <v>30</v>
      </c>
      <c r="DQ16" s="145" t="n">
        <f aca="false">DQ17-DP17</f>
        <v>31</v>
      </c>
      <c r="DR16" s="145" t="n">
        <f aca="false">DR17-DQ17</f>
        <v>30</v>
      </c>
      <c r="DS16" s="145" t="n">
        <f aca="false">DS17-DR17</f>
        <v>31</v>
      </c>
      <c r="DT16" s="145" t="n">
        <f aca="false">DT17-DS17</f>
        <v>31</v>
      </c>
      <c r="DU16" s="145" t="n">
        <f aca="false">DU17-DT17</f>
        <v>28</v>
      </c>
      <c r="DV16" s="145" t="n">
        <f aca="false">DV17-DU17</f>
        <v>31</v>
      </c>
      <c r="DW16" s="145" t="n">
        <f aca="false">DW17-DV17</f>
        <v>30</v>
      </c>
      <c r="DX16" s="145" t="n">
        <f aca="false">DX17-DW17</f>
        <v>31</v>
      </c>
      <c r="DY16" s="145" t="n">
        <f aca="false">DY17-DX17</f>
        <v>30</v>
      </c>
      <c r="DZ16" s="145" t="n">
        <f aca="false">DZ17-DY17</f>
        <v>31</v>
      </c>
      <c r="EA16" s="145" t="n">
        <f aca="false">EA17-DZ17</f>
        <v>31</v>
      </c>
      <c r="EB16" s="145" t="n">
        <f aca="false">EB17-EA17</f>
        <v>30</v>
      </c>
      <c r="EC16" s="145" t="n">
        <f aca="false">EC17-EB17</f>
        <v>31</v>
      </c>
      <c r="ED16" s="145" t="n">
        <f aca="false">ED17-EC17</f>
        <v>30</v>
      </c>
      <c r="EE16" s="145" t="n">
        <f aca="false">EE17-ED17</f>
        <v>31</v>
      </c>
      <c r="EF16" s="145" t="n">
        <f aca="false">EF17-EE17</f>
        <v>31</v>
      </c>
      <c r="EG16" s="145" t="n">
        <f aca="false">EG17-EF17</f>
        <v>28</v>
      </c>
      <c r="EH16" s="145" t="n">
        <f aca="false">EH17-EG17</f>
        <v>31</v>
      </c>
      <c r="EI16" s="145" t="n">
        <f aca="false">EI17-EH17</f>
        <v>30</v>
      </c>
      <c r="EJ16" s="145" t="n">
        <f aca="false">EJ17-EI17</f>
        <v>31</v>
      </c>
      <c r="EK16" s="145" t="n">
        <f aca="false">EK17-EJ17</f>
        <v>30</v>
      </c>
      <c r="EL16" s="145" t="n">
        <f aca="false">EL17-EK17</f>
        <v>31</v>
      </c>
      <c r="EM16" s="145" t="n">
        <f aca="false">EM17-EL17</f>
        <v>31</v>
      </c>
      <c r="EN16" s="145" t="n">
        <f aca="false">EN17-EM17</f>
        <v>30</v>
      </c>
      <c r="EO16" s="145" t="n">
        <f aca="false">EO17-EN17</f>
        <v>31</v>
      </c>
      <c r="EP16" s="145" t="n">
        <f aca="false">EP17-EO17</f>
        <v>30</v>
      </c>
      <c r="EQ16" s="145" t="n">
        <f aca="false">EQ17-EP17</f>
        <v>31</v>
      </c>
      <c r="ER16" s="145" t="n">
        <f aca="false">ER17-EQ17</f>
        <v>31</v>
      </c>
      <c r="ES16" s="145" t="n">
        <f aca="false">ES17-ER17</f>
        <v>28</v>
      </c>
      <c r="ET16" s="145" t="n">
        <f aca="false">ET17-ES17</f>
        <v>31</v>
      </c>
      <c r="EU16" s="145" t="n">
        <f aca="false">EU17-ET17</f>
        <v>30</v>
      </c>
      <c r="EV16" s="145" t="n">
        <f aca="false">EV17-EU17</f>
        <v>31</v>
      </c>
      <c r="EW16" s="145" t="n">
        <f aca="false">EW17-EV17</f>
        <v>30</v>
      </c>
      <c r="EX16" s="145" t="n">
        <f aca="false">EX17-EW17</f>
        <v>31</v>
      </c>
      <c r="EY16" s="145" t="n">
        <f aca="false">EY17-EX17</f>
        <v>31</v>
      </c>
      <c r="EZ16" s="145" t="n">
        <f aca="false">EZ17-EY17</f>
        <v>30</v>
      </c>
      <c r="FA16" s="145" t="n">
        <f aca="false">FA17-EZ17</f>
        <v>31</v>
      </c>
      <c r="FB16" s="145" t="n">
        <f aca="false">FB17-FA17</f>
        <v>30</v>
      </c>
      <c r="FC16" s="145" t="n">
        <f aca="false">FC17-FB17</f>
        <v>31</v>
      </c>
      <c r="FD16" s="145" t="n">
        <f aca="false">FD17-FC17</f>
        <v>31</v>
      </c>
      <c r="FE16" s="145" t="n">
        <f aca="false">FE17-FD17</f>
        <v>29</v>
      </c>
      <c r="FF16" s="145" t="n">
        <f aca="false">FF17-FE17</f>
        <v>31</v>
      </c>
      <c r="FG16" s="145" t="n">
        <f aca="false">FG17-FF17</f>
        <v>30</v>
      </c>
      <c r="FH16" s="145" t="n">
        <f aca="false">FH17-FG17</f>
        <v>31</v>
      </c>
      <c r="FI16" s="145" t="n">
        <f aca="false">FI17-FH17</f>
        <v>30</v>
      </c>
      <c r="FJ16" s="145" t="n">
        <f aca="false">FJ17-FI17</f>
        <v>31</v>
      </c>
      <c r="FK16" s="145" t="n">
        <f aca="false">FK17-FJ17</f>
        <v>31</v>
      </c>
      <c r="FL16" s="145" t="n">
        <f aca="false">FL17-FK17</f>
        <v>30</v>
      </c>
      <c r="FM16" s="145" t="n">
        <f aca="false">FM17-FL17</f>
        <v>31</v>
      </c>
      <c r="FN16" s="145" t="n">
        <f aca="false">FN17-FM17</f>
        <v>30</v>
      </c>
      <c r="FO16" s="145" t="n">
        <f aca="false">FO17-FN17</f>
        <v>31</v>
      </c>
      <c r="FP16" s="145" t="n">
        <f aca="false">FP17-FO17</f>
        <v>31</v>
      </c>
      <c r="FQ16" s="145" t="n">
        <f aca="false">FQ17-FP17</f>
        <v>28</v>
      </c>
      <c r="FR16" s="145" t="n">
        <f aca="false">FR17-FQ17</f>
        <v>31</v>
      </c>
      <c r="FS16" s="145" t="n">
        <f aca="false">FS17-FR17</f>
        <v>30</v>
      </c>
      <c r="FT16" s="145" t="n">
        <f aca="false">FT17-FS17</f>
        <v>31</v>
      </c>
      <c r="FU16" s="145" t="n">
        <f aca="false">FU17-FT17</f>
        <v>30</v>
      </c>
      <c r="FV16" s="145" t="n">
        <f aca="false">FV17-FU17</f>
        <v>31</v>
      </c>
      <c r="FW16" s="145" t="n">
        <f aca="false">FW17-FV17</f>
        <v>31</v>
      </c>
      <c r="FX16" s="145" t="n">
        <f aca="false">FX17-FW17</f>
        <v>30</v>
      </c>
      <c r="FY16" s="145" t="n">
        <f aca="false">FY17-FX17</f>
        <v>31</v>
      </c>
      <c r="FZ16" s="145" t="n">
        <f aca="false">FZ17-FY17</f>
        <v>30</v>
      </c>
      <c r="GA16" s="145" t="n">
        <f aca="false">GA17-FZ17</f>
        <v>31</v>
      </c>
      <c r="GB16" s="145" t="n">
        <f aca="false">GB17-GA17</f>
        <v>31</v>
      </c>
      <c r="GC16" s="145" t="n">
        <f aca="false">GC17-GB17</f>
        <v>28</v>
      </c>
      <c r="GD16" s="145" t="n">
        <f aca="false">GD17-GC17</f>
        <v>31</v>
      </c>
      <c r="GE16" s="145" t="n">
        <f aca="false">GE17-GD17</f>
        <v>30</v>
      </c>
      <c r="GF16" s="145" t="n">
        <f aca="false">GF17-GE17</f>
        <v>31</v>
      </c>
      <c r="GG16" s="145" t="n">
        <f aca="false">GG17-GF17</f>
        <v>30</v>
      </c>
      <c r="GH16" s="145" t="n">
        <f aca="false">GH17-GG17</f>
        <v>31</v>
      </c>
      <c r="GI16" s="145" t="n">
        <f aca="false">GI17-GH17</f>
        <v>31</v>
      </c>
      <c r="GJ16" s="145" t="n">
        <f aca="false">GJ17-GI17</f>
        <v>30</v>
      </c>
      <c r="GK16" s="145" t="n">
        <f aca="false">GK17-GJ17</f>
        <v>31</v>
      </c>
      <c r="GL16" s="145" t="n">
        <f aca="false">GL17-GK17</f>
        <v>30</v>
      </c>
      <c r="GM16" s="145" t="n">
        <f aca="false">GM17-GL17</f>
        <v>31</v>
      </c>
      <c r="GN16" s="145" t="n">
        <f aca="false">GN17-GM17</f>
        <v>31</v>
      </c>
      <c r="GO16" s="145" t="n">
        <f aca="false">GO17-GN17</f>
        <v>28</v>
      </c>
      <c r="GP16" s="145" t="n">
        <f aca="false">GP17-GO17</f>
        <v>31</v>
      </c>
      <c r="GQ16" s="145" t="n">
        <f aca="false">GQ17-GP17</f>
        <v>30</v>
      </c>
      <c r="GR16" s="145" t="n">
        <f aca="false">GR17-GQ17</f>
        <v>31</v>
      </c>
      <c r="GS16" s="145" t="n">
        <f aca="false">GS17-GR17</f>
        <v>30</v>
      </c>
      <c r="GT16" s="145" t="n">
        <f aca="false">GT17-GS17</f>
        <v>31</v>
      </c>
      <c r="GU16" s="145" t="n">
        <f aca="false">GU17-GT17</f>
        <v>31</v>
      </c>
      <c r="GV16" s="145" t="n">
        <f aca="false">GV17-GU17</f>
        <v>30</v>
      </c>
      <c r="GW16" s="145" t="n">
        <f aca="false">GW17-GV17</f>
        <v>31</v>
      </c>
      <c r="GX16" s="145" t="n">
        <f aca="false">GX17-GW17</f>
        <v>30</v>
      </c>
      <c r="GY16" s="145" t="n">
        <f aca="false">GY17-GX17</f>
        <v>31</v>
      </c>
      <c r="GZ16" s="145" t="n">
        <f aca="false">GZ17-GY17</f>
        <v>31</v>
      </c>
      <c r="HA16" s="145" t="n">
        <f aca="false">HA17-GZ17</f>
        <v>29</v>
      </c>
      <c r="HB16" s="145" t="n">
        <f aca="false">HB17-HA17</f>
        <v>31</v>
      </c>
      <c r="HC16" s="145" t="n">
        <f aca="false">HC17-HB17</f>
        <v>30</v>
      </c>
      <c r="HD16" s="145" t="n">
        <f aca="false">HD17-HC17</f>
        <v>31</v>
      </c>
      <c r="HE16" s="145" t="n">
        <f aca="false">HE17-HD17</f>
        <v>30</v>
      </c>
      <c r="HF16" s="145" t="n">
        <f aca="false">HF17-HE17</f>
        <v>31</v>
      </c>
      <c r="HG16" s="145" t="n">
        <f aca="false">HG17-HF17</f>
        <v>31</v>
      </c>
      <c r="HH16" s="145" t="n">
        <f aca="false">HH17-HG17</f>
        <v>30</v>
      </c>
      <c r="HI16" s="145" t="n">
        <f aca="false">HI17-HH17</f>
        <v>31</v>
      </c>
      <c r="HJ16" s="145" t="n">
        <f aca="false">HJ17-HI17</f>
        <v>30</v>
      </c>
      <c r="HK16" s="145" t="n">
        <f aca="false">HK17-HJ17</f>
        <v>31</v>
      </c>
      <c r="HL16" s="145" t="n">
        <f aca="false">HL17-HK17</f>
        <v>31</v>
      </c>
      <c r="HM16" s="145" t="n">
        <f aca="false">HM17-HL17</f>
        <v>28</v>
      </c>
      <c r="HN16" s="145" t="n">
        <f aca="false">HN17-HM17</f>
        <v>31</v>
      </c>
      <c r="HO16" s="145" t="n">
        <f aca="false">HO17-HN17</f>
        <v>30</v>
      </c>
      <c r="HP16" s="145" t="n">
        <f aca="false">HP17-HO17</f>
        <v>31</v>
      </c>
      <c r="HQ16" s="145" t="n">
        <f aca="false">HQ17-HP17</f>
        <v>30</v>
      </c>
      <c r="HR16" s="145" t="n">
        <f aca="false">HR17-HQ17</f>
        <v>31</v>
      </c>
      <c r="HS16" s="145" t="n">
        <f aca="false">HS17-HR17</f>
        <v>31</v>
      </c>
      <c r="HT16" s="145" t="n">
        <f aca="false">HT17-HS17</f>
        <v>30</v>
      </c>
      <c r="HU16" s="145" t="n">
        <f aca="false">HU17-HT17</f>
        <v>31</v>
      </c>
      <c r="HV16" s="145" t="n">
        <f aca="false">HV17-HU17</f>
        <v>30</v>
      </c>
      <c r="HW16" s="145" t="n">
        <f aca="false">HW17-HV17</f>
        <v>31</v>
      </c>
      <c r="HX16" s="145" t="n">
        <f aca="false">HX17-HW17</f>
        <v>31</v>
      </c>
      <c r="HY16" s="145" t="n">
        <f aca="false">HY17-HX17</f>
        <v>28</v>
      </c>
      <c r="HZ16" s="145" t="n">
        <f aca="false">HZ17-HY17</f>
        <v>31</v>
      </c>
      <c r="IA16" s="145" t="n">
        <f aca="false">IA17-HZ17</f>
        <v>30</v>
      </c>
      <c r="IB16" s="145" t="n">
        <f aca="false">IB17-IA17</f>
        <v>31</v>
      </c>
      <c r="IC16" s="145" t="n">
        <f aca="false">IC17-IB17</f>
        <v>30</v>
      </c>
      <c r="ID16" s="145" t="n">
        <f aca="false">ID17-IC17</f>
        <v>31</v>
      </c>
      <c r="IE16" s="145" t="n">
        <f aca="false">IE17-ID17</f>
        <v>31</v>
      </c>
      <c r="IF16" s="145" t="n">
        <f aca="false">IF17-IE17</f>
        <v>30</v>
      </c>
      <c r="IG16" s="145" t="n">
        <f aca="false">IG17-IF17</f>
        <v>31</v>
      </c>
      <c r="IH16" s="145" t="n">
        <f aca="false">IH17-IG17</f>
        <v>30</v>
      </c>
      <c r="II16" s="145" t="n">
        <f aca="false">II17-IH17</f>
        <v>31</v>
      </c>
      <c r="IJ16" s="145" t="n">
        <f aca="false">IJ17-II17</f>
        <v>31</v>
      </c>
      <c r="IK16" s="145" t="n">
        <f aca="false">IK17-IJ17</f>
        <v>28</v>
      </c>
      <c r="IL16" s="145" t="n">
        <f aca="false">IL17-IK17</f>
        <v>31</v>
      </c>
      <c r="IM16" s="145" t="n">
        <f aca="false">IM17-IL17</f>
        <v>30</v>
      </c>
      <c r="IN16" s="145" t="n">
        <f aca="false">IN17-IM17</f>
        <v>31</v>
      </c>
      <c r="IO16" s="145" t="n">
        <f aca="false">IO17-IN17</f>
        <v>30</v>
      </c>
      <c r="IP16" s="145" t="n">
        <f aca="false">IP17-IO17</f>
        <v>31</v>
      </c>
      <c r="IQ16" s="145" t="n">
        <f aca="false">IQ17-IP17</f>
        <v>31</v>
      </c>
      <c r="IR16" s="145" t="n">
        <f aca="false">IR17-IQ17</f>
        <v>30</v>
      </c>
      <c r="IS16" s="145" t="n">
        <f aca="false">IS17-IR17</f>
        <v>31</v>
      </c>
      <c r="IT16" s="145" t="n">
        <f aca="false">IT17-IS17</f>
        <v>30</v>
      </c>
      <c r="IU16" s="145" t="n">
        <f aca="false">IU17-IT17</f>
        <v>31</v>
      </c>
      <c r="IV16" s="145" t="n">
        <f aca="false">IV17-IU17</f>
        <v>31</v>
      </c>
      <c r="IW16" s="85"/>
    </row>
    <row r="17" customFormat="false" ht="12.75" hidden="false" customHeight="false" outlineLevel="0" collapsed="false">
      <c r="A17" s="146"/>
      <c r="B17" s="81"/>
      <c r="C17" s="147" t="n">
        <v>36160</v>
      </c>
      <c r="D17" s="148" t="n">
        <v>36191</v>
      </c>
      <c r="E17" s="148" t="n">
        <v>36219</v>
      </c>
      <c r="F17" s="148" t="n">
        <v>36250</v>
      </c>
      <c r="G17" s="148" t="n">
        <v>36280</v>
      </c>
      <c r="H17" s="148" t="n">
        <v>36311</v>
      </c>
      <c r="I17" s="148" t="n">
        <v>36341</v>
      </c>
      <c r="J17" s="148" t="n">
        <v>36372</v>
      </c>
      <c r="K17" s="148" t="n">
        <v>36403</v>
      </c>
      <c r="L17" s="148" t="n">
        <v>36433</v>
      </c>
      <c r="M17" s="148" t="n">
        <v>36464</v>
      </c>
      <c r="N17" s="148" t="n">
        <v>36494</v>
      </c>
      <c r="O17" s="148" t="n">
        <v>36525</v>
      </c>
      <c r="P17" s="148" t="n">
        <v>36556</v>
      </c>
      <c r="Q17" s="148" t="n">
        <v>36585</v>
      </c>
      <c r="R17" s="148" t="n">
        <v>36616</v>
      </c>
      <c r="S17" s="148" t="n">
        <v>36646</v>
      </c>
      <c r="T17" s="148" t="n">
        <v>36677</v>
      </c>
      <c r="U17" s="148" t="n">
        <v>36707</v>
      </c>
      <c r="V17" s="148" t="n">
        <v>36738</v>
      </c>
      <c r="W17" s="148" t="n">
        <v>36769</v>
      </c>
      <c r="X17" s="148" t="n">
        <v>36799</v>
      </c>
      <c r="Y17" s="148" t="n">
        <v>36830</v>
      </c>
      <c r="Z17" s="148" t="n">
        <v>36860</v>
      </c>
      <c r="AA17" s="148" t="n">
        <v>36891</v>
      </c>
      <c r="AB17" s="148" t="n">
        <v>36922</v>
      </c>
      <c r="AC17" s="148" t="n">
        <v>36950</v>
      </c>
      <c r="AD17" s="148" t="n">
        <v>36981</v>
      </c>
      <c r="AE17" s="148" t="n">
        <v>37011</v>
      </c>
      <c r="AF17" s="148" t="n">
        <v>37042</v>
      </c>
      <c r="AG17" s="148" t="n">
        <v>37072</v>
      </c>
      <c r="AH17" s="148" t="n">
        <v>37103</v>
      </c>
      <c r="AI17" s="148" t="n">
        <v>37134</v>
      </c>
      <c r="AJ17" s="148" t="n">
        <v>37164</v>
      </c>
      <c r="AK17" s="148" t="n">
        <v>37195</v>
      </c>
      <c r="AL17" s="148" t="n">
        <v>37225</v>
      </c>
      <c r="AM17" s="148" t="n">
        <v>37256</v>
      </c>
      <c r="AN17" s="148" t="n">
        <v>37287</v>
      </c>
      <c r="AO17" s="148" t="n">
        <v>37315</v>
      </c>
      <c r="AP17" s="148" t="n">
        <v>37346</v>
      </c>
      <c r="AQ17" s="148" t="n">
        <v>37376</v>
      </c>
      <c r="AR17" s="148" t="n">
        <v>37407</v>
      </c>
      <c r="AS17" s="148" t="n">
        <v>37437</v>
      </c>
      <c r="AT17" s="148" t="n">
        <v>37468</v>
      </c>
      <c r="AU17" s="148" t="n">
        <v>37499</v>
      </c>
      <c r="AV17" s="148" t="n">
        <v>37529</v>
      </c>
      <c r="AW17" s="148" t="n">
        <v>37560</v>
      </c>
      <c r="AX17" s="148" t="n">
        <v>37590</v>
      </c>
      <c r="AY17" s="148" t="n">
        <v>37621</v>
      </c>
      <c r="AZ17" s="148" t="n">
        <v>37652</v>
      </c>
      <c r="BA17" s="148" t="n">
        <v>37680</v>
      </c>
      <c r="BB17" s="148" t="n">
        <v>37711</v>
      </c>
      <c r="BC17" s="148" t="n">
        <v>37741</v>
      </c>
      <c r="BD17" s="148" t="n">
        <v>37772</v>
      </c>
      <c r="BE17" s="148" t="n">
        <v>37802</v>
      </c>
      <c r="BF17" s="148" t="n">
        <v>37833</v>
      </c>
      <c r="BG17" s="148" t="n">
        <v>37864</v>
      </c>
      <c r="BH17" s="148" t="n">
        <v>37894</v>
      </c>
      <c r="BI17" s="148" t="n">
        <v>37925</v>
      </c>
      <c r="BJ17" s="148" t="n">
        <v>37955</v>
      </c>
      <c r="BK17" s="148" t="n">
        <v>37986</v>
      </c>
      <c r="BL17" s="148" t="n">
        <v>38017</v>
      </c>
      <c r="BM17" s="148" t="n">
        <v>38046</v>
      </c>
      <c r="BN17" s="148" t="n">
        <v>38077</v>
      </c>
      <c r="BO17" s="148" t="n">
        <v>38107</v>
      </c>
      <c r="BP17" s="148" t="n">
        <v>38138</v>
      </c>
      <c r="BQ17" s="148" t="n">
        <v>38168</v>
      </c>
      <c r="BR17" s="148" t="n">
        <v>38199</v>
      </c>
      <c r="BS17" s="148" t="n">
        <v>38230</v>
      </c>
      <c r="BT17" s="148" t="n">
        <v>38260</v>
      </c>
      <c r="BU17" s="148" t="n">
        <v>38291</v>
      </c>
      <c r="BV17" s="148" t="n">
        <v>38321</v>
      </c>
      <c r="BW17" s="148" t="n">
        <v>38352</v>
      </c>
      <c r="BX17" s="148" t="n">
        <v>38383</v>
      </c>
      <c r="BY17" s="148" t="n">
        <v>38411</v>
      </c>
      <c r="BZ17" s="148" t="n">
        <v>38442</v>
      </c>
      <c r="CA17" s="148" t="n">
        <v>38472</v>
      </c>
      <c r="CB17" s="148" t="n">
        <v>38503</v>
      </c>
      <c r="CC17" s="148" t="n">
        <v>38533</v>
      </c>
      <c r="CD17" s="148" t="n">
        <v>38564</v>
      </c>
      <c r="CE17" s="148" t="n">
        <v>38595</v>
      </c>
      <c r="CF17" s="148" t="n">
        <v>38625</v>
      </c>
      <c r="CG17" s="148" t="n">
        <v>38656</v>
      </c>
      <c r="CH17" s="148" t="n">
        <v>38686</v>
      </c>
      <c r="CI17" s="148" t="n">
        <v>38717</v>
      </c>
      <c r="CJ17" s="148" t="n">
        <v>38748</v>
      </c>
      <c r="CK17" s="148" t="n">
        <v>38776</v>
      </c>
      <c r="CL17" s="148" t="n">
        <v>38807</v>
      </c>
      <c r="CM17" s="148" t="n">
        <v>38837</v>
      </c>
      <c r="CN17" s="148" t="n">
        <v>38868</v>
      </c>
      <c r="CO17" s="148" t="n">
        <v>38898</v>
      </c>
      <c r="CP17" s="148" t="n">
        <v>38929</v>
      </c>
      <c r="CQ17" s="148" t="n">
        <v>38960</v>
      </c>
      <c r="CR17" s="148" t="n">
        <v>38990</v>
      </c>
      <c r="CS17" s="148" t="n">
        <v>39021</v>
      </c>
      <c r="CT17" s="148" t="n">
        <v>39051</v>
      </c>
      <c r="CU17" s="148" t="n">
        <v>39082</v>
      </c>
      <c r="CV17" s="148" t="n">
        <v>39113</v>
      </c>
      <c r="CW17" s="148" t="n">
        <v>39141</v>
      </c>
      <c r="CX17" s="148" t="n">
        <v>39172</v>
      </c>
      <c r="CY17" s="148" t="n">
        <v>39202</v>
      </c>
      <c r="CZ17" s="148" t="n">
        <v>39233</v>
      </c>
      <c r="DA17" s="148" t="n">
        <v>39263</v>
      </c>
      <c r="DB17" s="148" t="n">
        <v>39294</v>
      </c>
      <c r="DC17" s="148" t="n">
        <v>39325</v>
      </c>
      <c r="DD17" s="148" t="n">
        <v>39355</v>
      </c>
      <c r="DE17" s="148" t="n">
        <v>39386</v>
      </c>
      <c r="DF17" s="148" t="n">
        <v>39416</v>
      </c>
      <c r="DG17" s="148" t="n">
        <v>39447</v>
      </c>
      <c r="DH17" s="148" t="n">
        <v>39478</v>
      </c>
      <c r="DI17" s="148" t="n">
        <v>39507</v>
      </c>
      <c r="DJ17" s="148" t="n">
        <v>39538</v>
      </c>
      <c r="DK17" s="148" t="n">
        <v>39568</v>
      </c>
      <c r="DL17" s="148" t="n">
        <v>39599</v>
      </c>
      <c r="DM17" s="148" t="n">
        <v>39629</v>
      </c>
      <c r="DN17" s="148" t="n">
        <v>39660</v>
      </c>
      <c r="DO17" s="148" t="n">
        <v>39691</v>
      </c>
      <c r="DP17" s="148" t="n">
        <v>39721</v>
      </c>
      <c r="DQ17" s="148" t="n">
        <v>39752</v>
      </c>
      <c r="DR17" s="148" t="n">
        <v>39782</v>
      </c>
      <c r="DS17" s="148" t="n">
        <v>39813</v>
      </c>
      <c r="DT17" s="148" t="n">
        <v>39844</v>
      </c>
      <c r="DU17" s="148" t="n">
        <v>39872</v>
      </c>
      <c r="DV17" s="148" t="n">
        <v>39903</v>
      </c>
      <c r="DW17" s="148" t="n">
        <v>39933</v>
      </c>
      <c r="DX17" s="148" t="n">
        <v>39964</v>
      </c>
      <c r="DY17" s="148" t="n">
        <v>39994</v>
      </c>
      <c r="DZ17" s="148" t="n">
        <v>40025</v>
      </c>
      <c r="EA17" s="148" t="n">
        <v>40056</v>
      </c>
      <c r="EB17" s="148" t="n">
        <v>40086</v>
      </c>
      <c r="EC17" s="148" t="n">
        <v>40117</v>
      </c>
      <c r="ED17" s="148" t="n">
        <v>40147</v>
      </c>
      <c r="EE17" s="148" t="n">
        <v>40178</v>
      </c>
      <c r="EF17" s="148" t="n">
        <v>40209</v>
      </c>
      <c r="EG17" s="148" t="n">
        <v>40237</v>
      </c>
      <c r="EH17" s="148" t="n">
        <v>40268</v>
      </c>
      <c r="EI17" s="148" t="n">
        <v>40298</v>
      </c>
      <c r="EJ17" s="148" t="n">
        <v>40329</v>
      </c>
      <c r="EK17" s="148" t="n">
        <v>40359</v>
      </c>
      <c r="EL17" s="148" t="n">
        <v>40390</v>
      </c>
      <c r="EM17" s="148" t="n">
        <v>40421</v>
      </c>
      <c r="EN17" s="148" t="n">
        <v>40451</v>
      </c>
      <c r="EO17" s="148" t="n">
        <v>40482</v>
      </c>
      <c r="EP17" s="148" t="n">
        <v>40512</v>
      </c>
      <c r="EQ17" s="148" t="n">
        <v>40543</v>
      </c>
      <c r="ER17" s="148" t="n">
        <v>40574</v>
      </c>
      <c r="ES17" s="148" t="n">
        <v>40602</v>
      </c>
      <c r="ET17" s="148" t="n">
        <v>40633</v>
      </c>
      <c r="EU17" s="148" t="n">
        <v>40663</v>
      </c>
      <c r="EV17" s="148" t="n">
        <v>40694</v>
      </c>
      <c r="EW17" s="148" t="n">
        <v>40724</v>
      </c>
      <c r="EX17" s="148" t="n">
        <v>40755</v>
      </c>
      <c r="EY17" s="148" t="n">
        <v>40786</v>
      </c>
      <c r="EZ17" s="148" t="n">
        <v>40816</v>
      </c>
      <c r="FA17" s="148" t="n">
        <v>40847</v>
      </c>
      <c r="FB17" s="148" t="n">
        <v>40877</v>
      </c>
      <c r="FC17" s="148" t="n">
        <v>40908</v>
      </c>
      <c r="FD17" s="148" t="n">
        <v>40939</v>
      </c>
      <c r="FE17" s="148" t="n">
        <v>40968</v>
      </c>
      <c r="FF17" s="148" t="n">
        <v>40999</v>
      </c>
      <c r="FG17" s="148" t="n">
        <v>41029</v>
      </c>
      <c r="FH17" s="148" t="n">
        <v>41060</v>
      </c>
      <c r="FI17" s="148" t="n">
        <v>41090</v>
      </c>
      <c r="FJ17" s="148" t="n">
        <v>41121</v>
      </c>
      <c r="FK17" s="148" t="n">
        <v>41152</v>
      </c>
      <c r="FL17" s="148" t="n">
        <v>41182</v>
      </c>
      <c r="FM17" s="148" t="n">
        <v>41213</v>
      </c>
      <c r="FN17" s="148" t="n">
        <v>41243</v>
      </c>
      <c r="FO17" s="148" t="n">
        <v>41274</v>
      </c>
      <c r="FP17" s="148" t="n">
        <v>41305</v>
      </c>
      <c r="FQ17" s="148" t="n">
        <v>41333</v>
      </c>
      <c r="FR17" s="148" t="n">
        <v>41364</v>
      </c>
      <c r="FS17" s="148" t="n">
        <v>41394</v>
      </c>
      <c r="FT17" s="148" t="n">
        <v>41425</v>
      </c>
      <c r="FU17" s="148" t="n">
        <v>41455</v>
      </c>
      <c r="FV17" s="148" t="n">
        <v>41486</v>
      </c>
      <c r="FW17" s="148" t="n">
        <v>41517</v>
      </c>
      <c r="FX17" s="148" t="n">
        <v>41547</v>
      </c>
      <c r="FY17" s="148" t="n">
        <v>41578</v>
      </c>
      <c r="FZ17" s="148" t="n">
        <v>41608</v>
      </c>
      <c r="GA17" s="148" t="n">
        <v>41639</v>
      </c>
      <c r="GB17" s="148" t="n">
        <v>41670</v>
      </c>
      <c r="GC17" s="148" t="n">
        <v>41698</v>
      </c>
      <c r="GD17" s="148" t="n">
        <v>41729</v>
      </c>
      <c r="GE17" s="148" t="n">
        <v>41759</v>
      </c>
      <c r="GF17" s="148" t="n">
        <v>41790</v>
      </c>
      <c r="GG17" s="148" t="n">
        <v>41820</v>
      </c>
      <c r="GH17" s="148" t="n">
        <v>41851</v>
      </c>
      <c r="GI17" s="148" t="n">
        <v>41882</v>
      </c>
      <c r="GJ17" s="148" t="n">
        <v>41912</v>
      </c>
      <c r="GK17" s="148" t="n">
        <v>41943</v>
      </c>
      <c r="GL17" s="148" t="n">
        <v>41973</v>
      </c>
      <c r="GM17" s="148" t="n">
        <v>42004</v>
      </c>
      <c r="GN17" s="148" t="n">
        <v>42035</v>
      </c>
      <c r="GO17" s="148" t="n">
        <v>42063</v>
      </c>
      <c r="GP17" s="148" t="n">
        <v>42094</v>
      </c>
      <c r="GQ17" s="148" t="n">
        <v>42124</v>
      </c>
      <c r="GR17" s="148" t="n">
        <v>42155</v>
      </c>
      <c r="GS17" s="148" t="n">
        <v>42185</v>
      </c>
      <c r="GT17" s="148" t="n">
        <v>42216</v>
      </c>
      <c r="GU17" s="148" t="n">
        <v>42247</v>
      </c>
      <c r="GV17" s="148" t="n">
        <v>42277</v>
      </c>
      <c r="GW17" s="148" t="n">
        <v>42308</v>
      </c>
      <c r="GX17" s="148" t="n">
        <v>42338</v>
      </c>
      <c r="GY17" s="148" t="n">
        <v>42369</v>
      </c>
      <c r="GZ17" s="148" t="n">
        <v>42400</v>
      </c>
      <c r="HA17" s="148" t="n">
        <v>42429</v>
      </c>
      <c r="HB17" s="148" t="n">
        <v>42460</v>
      </c>
      <c r="HC17" s="148" t="n">
        <v>42490</v>
      </c>
      <c r="HD17" s="148" t="n">
        <v>42521</v>
      </c>
      <c r="HE17" s="148" t="n">
        <v>42551</v>
      </c>
      <c r="HF17" s="148" t="n">
        <v>42582</v>
      </c>
      <c r="HG17" s="148" t="n">
        <v>42613</v>
      </c>
      <c r="HH17" s="148" t="n">
        <v>42643</v>
      </c>
      <c r="HI17" s="148" t="n">
        <v>42674</v>
      </c>
      <c r="HJ17" s="148" t="n">
        <v>42704</v>
      </c>
      <c r="HK17" s="148" t="n">
        <v>42735</v>
      </c>
      <c r="HL17" s="148" t="n">
        <v>42766</v>
      </c>
      <c r="HM17" s="148" t="n">
        <v>42794</v>
      </c>
      <c r="HN17" s="148" t="n">
        <v>42825</v>
      </c>
      <c r="HO17" s="148" t="n">
        <v>42855</v>
      </c>
      <c r="HP17" s="148" t="n">
        <v>42886</v>
      </c>
      <c r="HQ17" s="148" t="n">
        <v>42916</v>
      </c>
      <c r="HR17" s="148" t="n">
        <v>42947</v>
      </c>
      <c r="HS17" s="148" t="n">
        <v>42978</v>
      </c>
      <c r="HT17" s="148" t="n">
        <v>43008</v>
      </c>
      <c r="HU17" s="148" t="n">
        <v>43039</v>
      </c>
      <c r="HV17" s="148" t="n">
        <v>43069</v>
      </c>
      <c r="HW17" s="148" t="n">
        <v>43100</v>
      </c>
      <c r="HX17" s="148" t="n">
        <v>43131</v>
      </c>
      <c r="HY17" s="148" t="n">
        <v>43159</v>
      </c>
      <c r="HZ17" s="148" t="n">
        <v>43190</v>
      </c>
      <c r="IA17" s="148" t="n">
        <v>43220</v>
      </c>
      <c r="IB17" s="148" t="n">
        <v>43251</v>
      </c>
      <c r="IC17" s="148" t="n">
        <v>43281</v>
      </c>
      <c r="ID17" s="148" t="n">
        <v>43312</v>
      </c>
      <c r="IE17" s="148" t="n">
        <v>43343</v>
      </c>
      <c r="IF17" s="148" t="n">
        <v>43373</v>
      </c>
      <c r="IG17" s="148" t="n">
        <v>43404</v>
      </c>
      <c r="IH17" s="148" t="n">
        <v>43434</v>
      </c>
      <c r="II17" s="148" t="n">
        <v>43465</v>
      </c>
      <c r="IJ17" s="148" t="n">
        <v>43496</v>
      </c>
      <c r="IK17" s="148" t="n">
        <v>43524</v>
      </c>
      <c r="IL17" s="148" t="n">
        <v>43555</v>
      </c>
      <c r="IM17" s="148" t="n">
        <v>43585</v>
      </c>
      <c r="IN17" s="148" t="n">
        <v>43616</v>
      </c>
      <c r="IO17" s="148" t="n">
        <v>43646</v>
      </c>
      <c r="IP17" s="148" t="n">
        <v>43677</v>
      </c>
      <c r="IQ17" s="148" t="n">
        <v>43708</v>
      </c>
      <c r="IR17" s="148" t="n">
        <v>43738</v>
      </c>
      <c r="IS17" s="148" t="n">
        <v>43769</v>
      </c>
      <c r="IT17" s="148" t="n">
        <v>43799</v>
      </c>
      <c r="IU17" s="148" t="n">
        <v>43830</v>
      </c>
      <c r="IV17" s="148" t="n">
        <v>43861</v>
      </c>
      <c r="IW17" s="81"/>
    </row>
    <row r="18" customFormat="false" ht="12.75" hidden="false" customHeight="false" outlineLevel="0" collapsed="false">
      <c r="A18" s="149"/>
      <c r="B18" s="16"/>
      <c r="C18" s="8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0"/>
      <c r="CC18" s="150"/>
      <c r="CD18" s="150"/>
      <c r="CE18" s="150"/>
      <c r="CF18" s="150"/>
      <c r="CG18" s="150"/>
      <c r="CH18" s="150"/>
      <c r="CI18" s="150"/>
      <c r="CJ18" s="150"/>
      <c r="CK18" s="150"/>
      <c r="CL18" s="150"/>
      <c r="CM18" s="150"/>
      <c r="CN18" s="150"/>
      <c r="CO18" s="150"/>
      <c r="CP18" s="150"/>
      <c r="CQ18" s="150"/>
      <c r="CR18" s="150"/>
      <c r="CS18" s="150"/>
      <c r="CT18" s="150"/>
      <c r="CU18" s="150"/>
      <c r="CV18" s="150"/>
      <c r="CW18" s="150"/>
      <c r="CX18" s="150"/>
      <c r="CY18" s="150"/>
      <c r="CZ18" s="150"/>
      <c r="DA18" s="150"/>
      <c r="DB18" s="150"/>
      <c r="DC18" s="150"/>
      <c r="DD18" s="150"/>
      <c r="DE18" s="150"/>
      <c r="DF18" s="150"/>
      <c r="DG18" s="150"/>
      <c r="DH18" s="150"/>
      <c r="DI18" s="150"/>
      <c r="DJ18" s="150"/>
      <c r="DK18" s="150"/>
      <c r="DL18" s="150"/>
      <c r="DM18" s="150"/>
      <c r="DN18" s="150"/>
      <c r="DO18" s="150"/>
      <c r="DP18" s="150"/>
      <c r="DQ18" s="150"/>
      <c r="DR18" s="150"/>
      <c r="DS18" s="150"/>
      <c r="DT18" s="150"/>
      <c r="DU18" s="150"/>
      <c r="DV18" s="150"/>
      <c r="DW18" s="150"/>
      <c r="DX18" s="150"/>
      <c r="DY18" s="150"/>
      <c r="DZ18" s="150"/>
      <c r="EA18" s="150"/>
      <c r="EB18" s="150"/>
      <c r="EC18" s="150"/>
      <c r="ED18" s="150"/>
      <c r="EE18" s="150"/>
      <c r="EF18" s="150"/>
      <c r="EG18" s="150"/>
      <c r="EH18" s="150"/>
      <c r="EI18" s="150"/>
      <c r="EJ18" s="150"/>
      <c r="EK18" s="150"/>
      <c r="EL18" s="150"/>
      <c r="EM18" s="150"/>
      <c r="EN18" s="150"/>
      <c r="EO18" s="150"/>
      <c r="EP18" s="150"/>
      <c r="EQ18" s="150"/>
      <c r="ER18" s="150"/>
      <c r="ES18" s="150"/>
      <c r="ET18" s="150"/>
      <c r="EU18" s="150"/>
      <c r="EV18" s="150"/>
      <c r="EW18" s="150"/>
      <c r="EX18" s="150"/>
      <c r="EY18" s="150"/>
      <c r="EZ18" s="150"/>
      <c r="FA18" s="150"/>
      <c r="FB18" s="150"/>
      <c r="FC18" s="150"/>
      <c r="FD18" s="150"/>
      <c r="FE18" s="150"/>
      <c r="FF18" s="150"/>
      <c r="FG18" s="150"/>
      <c r="FH18" s="150"/>
      <c r="FI18" s="150"/>
      <c r="FJ18" s="150"/>
      <c r="FK18" s="150"/>
      <c r="FL18" s="150"/>
      <c r="FM18" s="150"/>
      <c r="FN18" s="150"/>
      <c r="FO18" s="150"/>
      <c r="FP18" s="150"/>
      <c r="FQ18" s="150"/>
      <c r="FR18" s="150"/>
      <c r="FS18" s="150"/>
      <c r="FT18" s="150"/>
      <c r="FU18" s="150"/>
      <c r="FV18" s="150"/>
      <c r="FW18" s="150"/>
      <c r="FX18" s="150"/>
      <c r="FY18" s="150"/>
      <c r="FZ18" s="150"/>
      <c r="GA18" s="150"/>
      <c r="GB18" s="150"/>
      <c r="GC18" s="150"/>
      <c r="GD18" s="150"/>
      <c r="GE18" s="150"/>
      <c r="GF18" s="150"/>
      <c r="GG18" s="150"/>
      <c r="GH18" s="150"/>
      <c r="GI18" s="150"/>
      <c r="GJ18" s="150"/>
      <c r="GK18" s="150"/>
      <c r="GL18" s="150"/>
      <c r="GM18" s="150"/>
      <c r="GN18" s="150"/>
      <c r="GO18" s="150"/>
      <c r="GP18" s="150"/>
      <c r="GQ18" s="150"/>
      <c r="GR18" s="150"/>
      <c r="GS18" s="150"/>
      <c r="GT18" s="150"/>
      <c r="GU18" s="150"/>
      <c r="GV18" s="150"/>
      <c r="GW18" s="150"/>
      <c r="GX18" s="150"/>
      <c r="GY18" s="150"/>
      <c r="GZ18" s="150"/>
      <c r="HA18" s="150"/>
      <c r="HB18" s="150"/>
      <c r="HC18" s="150"/>
      <c r="HD18" s="150"/>
      <c r="HE18" s="150"/>
      <c r="HF18" s="150"/>
      <c r="HG18" s="150"/>
      <c r="HH18" s="150"/>
      <c r="HI18" s="150"/>
      <c r="HJ18" s="150"/>
      <c r="HK18" s="150"/>
      <c r="HL18" s="150"/>
      <c r="HM18" s="150"/>
      <c r="HN18" s="150"/>
      <c r="HO18" s="150"/>
      <c r="HP18" s="150"/>
      <c r="HQ18" s="150"/>
      <c r="HR18" s="150"/>
      <c r="HS18" s="150"/>
      <c r="HT18" s="150"/>
      <c r="HU18" s="150"/>
      <c r="HV18" s="150"/>
      <c r="HW18" s="150"/>
      <c r="HX18" s="150"/>
      <c r="HY18" s="150"/>
      <c r="HZ18" s="150"/>
      <c r="IA18" s="150"/>
      <c r="IB18" s="150"/>
      <c r="IC18" s="150"/>
      <c r="ID18" s="150"/>
      <c r="IE18" s="150"/>
      <c r="IF18" s="150"/>
      <c r="IG18" s="150"/>
      <c r="IH18" s="150"/>
      <c r="II18" s="150"/>
      <c r="IJ18" s="150"/>
      <c r="IK18" s="150"/>
      <c r="IL18" s="150"/>
      <c r="IM18" s="150"/>
      <c r="IN18" s="150"/>
      <c r="IO18" s="150"/>
      <c r="IP18" s="150"/>
      <c r="IQ18" s="150"/>
      <c r="IR18" s="150"/>
      <c r="IS18" s="150"/>
      <c r="IT18" s="150"/>
      <c r="IU18" s="150"/>
      <c r="IV18" s="150"/>
      <c r="IW18" s="85"/>
    </row>
    <row r="19" customFormat="false" ht="12.75" hidden="false" customHeight="false" outlineLevel="0" collapsed="false">
      <c r="A19" s="151" t="n">
        <v>1</v>
      </c>
      <c r="B19" s="152" t="s">
        <v>121</v>
      </c>
      <c r="C19" s="153"/>
      <c r="D19" s="153" t="n">
        <v>0.0084</v>
      </c>
      <c r="E19" s="153" t="n">
        <v>0.0361</v>
      </c>
      <c r="F19" s="153" t="n">
        <v>0.0283</v>
      </c>
      <c r="G19" s="153" t="n">
        <v>0.0071</v>
      </c>
      <c r="H19" s="153" t="n">
        <v>-0.0029</v>
      </c>
      <c r="I19" s="153" t="n">
        <v>0.0036</v>
      </c>
      <c r="J19" s="153" t="n">
        <v>0.0155</v>
      </c>
      <c r="K19" s="153" t="n">
        <v>0.0156</v>
      </c>
      <c r="L19" s="153" t="n">
        <v>0.0145</v>
      </c>
      <c r="M19" s="153" t="n">
        <v>0.017</v>
      </c>
      <c r="N19" s="153" t="n">
        <v>0.0239</v>
      </c>
      <c r="O19" s="153" t="n">
        <v>0.025</v>
      </c>
      <c r="P19" s="153" t="n">
        <v>0.0198</v>
      </c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  <c r="BQ19" s="153"/>
      <c r="BR19" s="153"/>
      <c r="BS19" s="153"/>
      <c r="BT19" s="153"/>
      <c r="BU19" s="153"/>
      <c r="BV19" s="153"/>
      <c r="BW19" s="153"/>
      <c r="BX19" s="153"/>
      <c r="BY19" s="153"/>
      <c r="BZ19" s="153"/>
      <c r="CA19" s="153"/>
      <c r="CB19" s="153"/>
      <c r="CC19" s="153"/>
      <c r="CD19" s="153"/>
      <c r="CE19" s="153"/>
      <c r="CF19" s="153"/>
      <c r="CG19" s="153"/>
      <c r="CH19" s="153"/>
      <c r="CI19" s="153"/>
      <c r="CJ19" s="153"/>
      <c r="CK19" s="153"/>
      <c r="CL19" s="153"/>
      <c r="CM19" s="153"/>
      <c r="CN19" s="153"/>
      <c r="CO19" s="153"/>
      <c r="CP19" s="153"/>
      <c r="CQ19" s="153"/>
      <c r="CR19" s="153"/>
      <c r="CS19" s="153"/>
      <c r="CT19" s="153"/>
      <c r="CU19" s="153"/>
      <c r="CV19" s="153"/>
      <c r="CW19" s="153"/>
      <c r="CX19" s="153"/>
      <c r="CY19" s="153"/>
      <c r="CZ19" s="153"/>
      <c r="DA19" s="153"/>
      <c r="DB19" s="153"/>
      <c r="DC19" s="153"/>
      <c r="DD19" s="153"/>
      <c r="DE19" s="153"/>
      <c r="DF19" s="153"/>
      <c r="DG19" s="153"/>
      <c r="DH19" s="153"/>
      <c r="DI19" s="153"/>
      <c r="DJ19" s="153"/>
      <c r="DK19" s="153"/>
      <c r="DL19" s="153"/>
      <c r="DM19" s="153"/>
      <c r="DN19" s="153"/>
      <c r="DO19" s="153"/>
      <c r="DP19" s="153"/>
      <c r="DQ19" s="153"/>
      <c r="DR19" s="153"/>
      <c r="DS19" s="153"/>
      <c r="DT19" s="153"/>
      <c r="DU19" s="153"/>
      <c r="DV19" s="153"/>
      <c r="DW19" s="153"/>
      <c r="DX19" s="153"/>
      <c r="DY19" s="153"/>
      <c r="DZ19" s="153"/>
      <c r="EA19" s="153"/>
      <c r="EB19" s="153"/>
      <c r="EC19" s="153"/>
      <c r="ED19" s="153"/>
      <c r="EE19" s="153"/>
      <c r="EF19" s="153"/>
      <c r="EG19" s="153"/>
      <c r="EH19" s="153"/>
      <c r="EI19" s="153"/>
      <c r="EJ19" s="153"/>
      <c r="EK19" s="153"/>
      <c r="EL19" s="153"/>
      <c r="EM19" s="153"/>
      <c r="EN19" s="153"/>
      <c r="EO19" s="153"/>
      <c r="EP19" s="153"/>
      <c r="EQ19" s="153"/>
      <c r="ER19" s="153"/>
      <c r="ES19" s="153"/>
      <c r="ET19" s="153"/>
      <c r="EU19" s="153"/>
      <c r="EV19" s="153"/>
      <c r="EW19" s="153"/>
      <c r="EX19" s="153"/>
      <c r="EY19" s="153"/>
      <c r="EZ19" s="153"/>
      <c r="FA19" s="153"/>
      <c r="FB19" s="153"/>
      <c r="FC19" s="153"/>
      <c r="FD19" s="153"/>
      <c r="FE19" s="153"/>
      <c r="FF19" s="153"/>
      <c r="FG19" s="153"/>
      <c r="FH19" s="153"/>
      <c r="FI19" s="153"/>
      <c r="FJ19" s="153"/>
      <c r="FK19" s="153"/>
      <c r="FL19" s="153"/>
      <c r="FM19" s="153"/>
      <c r="FN19" s="153"/>
      <c r="FO19" s="153"/>
      <c r="FP19" s="153"/>
      <c r="FQ19" s="153"/>
      <c r="FR19" s="153"/>
      <c r="FS19" s="153"/>
      <c r="FT19" s="153"/>
      <c r="FU19" s="153"/>
      <c r="FV19" s="153"/>
      <c r="FW19" s="153"/>
      <c r="FX19" s="153"/>
      <c r="FY19" s="153"/>
      <c r="FZ19" s="153"/>
      <c r="GA19" s="153"/>
      <c r="GB19" s="153"/>
      <c r="GC19" s="153"/>
      <c r="GD19" s="153"/>
      <c r="GE19" s="153"/>
      <c r="GF19" s="153"/>
      <c r="GG19" s="153"/>
      <c r="GH19" s="153"/>
      <c r="GI19" s="153"/>
      <c r="GJ19" s="153"/>
      <c r="GK19" s="153"/>
      <c r="GL19" s="153"/>
      <c r="GM19" s="153"/>
      <c r="GN19" s="153"/>
      <c r="GO19" s="153"/>
      <c r="GP19" s="153"/>
      <c r="GQ19" s="153"/>
      <c r="GR19" s="153"/>
      <c r="GS19" s="153"/>
      <c r="GT19" s="153"/>
      <c r="GU19" s="153"/>
      <c r="GV19" s="153"/>
      <c r="GW19" s="153"/>
      <c r="GX19" s="153"/>
      <c r="GY19" s="153"/>
      <c r="GZ19" s="153"/>
      <c r="HA19" s="153"/>
      <c r="HB19" s="153"/>
      <c r="HC19" s="153"/>
      <c r="HD19" s="153"/>
      <c r="HE19" s="153"/>
      <c r="HF19" s="153"/>
      <c r="HG19" s="153"/>
      <c r="HH19" s="153"/>
      <c r="HI19" s="153"/>
      <c r="HJ19" s="153"/>
      <c r="HK19" s="153"/>
      <c r="HL19" s="153"/>
      <c r="HM19" s="153"/>
      <c r="HN19" s="153"/>
      <c r="HO19" s="153"/>
      <c r="HP19" s="153"/>
      <c r="HQ19" s="153"/>
      <c r="HR19" s="153"/>
      <c r="HS19" s="153"/>
      <c r="HT19" s="153"/>
      <c r="HU19" s="153"/>
      <c r="HV19" s="153"/>
      <c r="HW19" s="153"/>
      <c r="HX19" s="153"/>
      <c r="HY19" s="153"/>
      <c r="HZ19" s="153"/>
      <c r="IA19" s="153"/>
      <c r="IB19" s="153"/>
      <c r="IC19" s="153"/>
      <c r="ID19" s="153"/>
      <c r="IE19" s="153"/>
      <c r="IF19" s="153"/>
      <c r="IG19" s="153"/>
      <c r="IH19" s="153"/>
      <c r="II19" s="153"/>
      <c r="IJ19" s="153"/>
      <c r="IK19" s="153"/>
      <c r="IL19" s="153"/>
      <c r="IM19" s="153"/>
      <c r="IN19" s="153"/>
      <c r="IO19" s="153"/>
      <c r="IP19" s="153"/>
      <c r="IQ19" s="153"/>
      <c r="IR19" s="153"/>
      <c r="IS19" s="153"/>
      <c r="IT19" s="153"/>
      <c r="IU19" s="153"/>
      <c r="IV19" s="153"/>
      <c r="IW19" s="153"/>
    </row>
    <row r="20" customFormat="false" ht="12.75" hidden="false" customHeight="false" outlineLevel="0" collapsed="false">
      <c r="A20" s="151" t="n">
        <v>2</v>
      </c>
      <c r="B20" s="152" t="s">
        <v>122</v>
      </c>
      <c r="C20" s="153"/>
      <c r="D20" s="153" t="n">
        <v>0.01</v>
      </c>
      <c r="E20" s="153" t="n">
        <v>0.01</v>
      </c>
      <c r="F20" s="153" t="n">
        <v>0.01</v>
      </c>
      <c r="G20" s="153" t="n">
        <v>0.01</v>
      </c>
      <c r="H20" s="153" t="n">
        <v>0.01</v>
      </c>
      <c r="I20" s="153" t="n">
        <v>0.01</v>
      </c>
      <c r="J20" s="153" t="n">
        <v>0.01</v>
      </c>
      <c r="K20" s="153" t="n">
        <v>0.01</v>
      </c>
      <c r="L20" s="153" t="n">
        <v>0.01</v>
      </c>
      <c r="M20" s="153" t="n">
        <v>0.01</v>
      </c>
      <c r="N20" s="153" t="n">
        <v>0.01</v>
      </c>
      <c r="O20" s="153" t="n">
        <v>0.01</v>
      </c>
      <c r="P20" s="153" t="n">
        <v>0.01</v>
      </c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  <c r="BI20" s="153"/>
      <c r="BJ20" s="153"/>
      <c r="BK20" s="153"/>
      <c r="BL20" s="153"/>
      <c r="BM20" s="153"/>
      <c r="BN20" s="153"/>
      <c r="BO20" s="153"/>
      <c r="BP20" s="153"/>
      <c r="BQ20" s="153"/>
      <c r="BR20" s="153"/>
      <c r="BS20" s="153"/>
      <c r="BT20" s="153"/>
      <c r="BU20" s="153"/>
      <c r="BV20" s="153"/>
      <c r="BW20" s="153"/>
      <c r="BX20" s="153"/>
      <c r="BY20" s="153"/>
      <c r="BZ20" s="153"/>
      <c r="CA20" s="153"/>
      <c r="CB20" s="153"/>
      <c r="CC20" s="153"/>
      <c r="CD20" s="153"/>
      <c r="CE20" s="153"/>
      <c r="CF20" s="153"/>
      <c r="CG20" s="153"/>
      <c r="CH20" s="153"/>
      <c r="CI20" s="153"/>
      <c r="CJ20" s="153"/>
      <c r="CK20" s="153"/>
      <c r="CL20" s="153"/>
      <c r="CM20" s="153"/>
      <c r="CN20" s="153"/>
      <c r="CO20" s="153"/>
      <c r="CP20" s="153"/>
      <c r="CQ20" s="153"/>
      <c r="CR20" s="153"/>
      <c r="CS20" s="153"/>
      <c r="CT20" s="153"/>
      <c r="CU20" s="153"/>
      <c r="CV20" s="153"/>
      <c r="CW20" s="153"/>
      <c r="CX20" s="153"/>
      <c r="CY20" s="153"/>
      <c r="CZ20" s="153"/>
      <c r="DA20" s="153"/>
      <c r="DB20" s="153"/>
      <c r="DC20" s="153"/>
      <c r="DD20" s="153"/>
      <c r="DE20" s="153"/>
      <c r="DF20" s="153"/>
      <c r="DG20" s="153"/>
      <c r="DH20" s="153"/>
      <c r="DI20" s="153"/>
      <c r="DJ20" s="153"/>
      <c r="DK20" s="153"/>
      <c r="DL20" s="153"/>
      <c r="DM20" s="153"/>
      <c r="DN20" s="153"/>
      <c r="DO20" s="153"/>
      <c r="DP20" s="153"/>
      <c r="DQ20" s="153"/>
      <c r="DR20" s="153"/>
      <c r="DS20" s="153"/>
      <c r="DT20" s="153"/>
      <c r="DU20" s="153"/>
      <c r="DV20" s="153"/>
      <c r="DW20" s="153"/>
      <c r="DX20" s="153"/>
      <c r="DY20" s="153"/>
      <c r="DZ20" s="153"/>
      <c r="EA20" s="153"/>
      <c r="EB20" s="153"/>
      <c r="EC20" s="153"/>
      <c r="ED20" s="153"/>
      <c r="EE20" s="153"/>
      <c r="EF20" s="153"/>
      <c r="EG20" s="153"/>
      <c r="EH20" s="153"/>
      <c r="EI20" s="153"/>
      <c r="EJ20" s="153"/>
      <c r="EK20" s="153"/>
      <c r="EL20" s="153"/>
      <c r="EM20" s="153"/>
      <c r="EN20" s="153"/>
      <c r="EO20" s="153"/>
      <c r="EP20" s="153"/>
      <c r="EQ20" s="153"/>
      <c r="ER20" s="153"/>
      <c r="ES20" s="153"/>
      <c r="ET20" s="153"/>
      <c r="EU20" s="153"/>
      <c r="EV20" s="153"/>
      <c r="EW20" s="153"/>
      <c r="EX20" s="153"/>
      <c r="EY20" s="153"/>
      <c r="EZ20" s="153"/>
      <c r="FA20" s="153"/>
      <c r="FB20" s="153"/>
      <c r="FC20" s="153"/>
      <c r="FD20" s="153"/>
      <c r="FE20" s="153"/>
      <c r="FF20" s="153"/>
      <c r="FG20" s="153"/>
      <c r="FH20" s="153"/>
      <c r="FI20" s="153"/>
      <c r="FJ20" s="153"/>
      <c r="FK20" s="153"/>
      <c r="FL20" s="153"/>
      <c r="FM20" s="153"/>
      <c r="FN20" s="153"/>
      <c r="FO20" s="153"/>
      <c r="FP20" s="153"/>
      <c r="FQ20" s="153"/>
      <c r="FR20" s="153"/>
      <c r="FS20" s="153"/>
      <c r="FT20" s="153"/>
      <c r="FU20" s="153"/>
      <c r="FV20" s="153"/>
      <c r="FW20" s="153"/>
      <c r="FX20" s="153"/>
      <c r="FY20" s="153"/>
      <c r="FZ20" s="153"/>
      <c r="GA20" s="153"/>
      <c r="GB20" s="153"/>
      <c r="GC20" s="153"/>
      <c r="GD20" s="153"/>
      <c r="GE20" s="153"/>
      <c r="GF20" s="153"/>
      <c r="GG20" s="153"/>
      <c r="GH20" s="153"/>
      <c r="GI20" s="153"/>
      <c r="GJ20" s="153"/>
      <c r="GK20" s="153"/>
      <c r="GL20" s="153"/>
      <c r="GM20" s="153"/>
      <c r="GN20" s="153"/>
      <c r="GO20" s="153"/>
      <c r="GP20" s="153"/>
      <c r="GQ20" s="153"/>
      <c r="GR20" s="153"/>
      <c r="GS20" s="153"/>
      <c r="GT20" s="153"/>
      <c r="GU20" s="153"/>
      <c r="GV20" s="153"/>
      <c r="GW20" s="153"/>
      <c r="GX20" s="153"/>
      <c r="GY20" s="153"/>
      <c r="GZ20" s="153"/>
      <c r="HA20" s="153"/>
      <c r="HB20" s="153"/>
      <c r="HC20" s="153"/>
      <c r="HD20" s="153"/>
      <c r="HE20" s="153"/>
      <c r="HF20" s="153"/>
      <c r="HG20" s="153"/>
      <c r="HH20" s="153"/>
      <c r="HI20" s="153"/>
      <c r="HJ20" s="153"/>
      <c r="HK20" s="153"/>
      <c r="HL20" s="153"/>
      <c r="HM20" s="153"/>
      <c r="HN20" s="153"/>
      <c r="HO20" s="153"/>
      <c r="HP20" s="153"/>
      <c r="HQ20" s="153"/>
      <c r="HR20" s="153"/>
      <c r="HS20" s="153"/>
      <c r="HT20" s="153"/>
      <c r="HU20" s="153"/>
      <c r="HV20" s="153"/>
      <c r="HW20" s="153"/>
      <c r="HX20" s="153"/>
      <c r="HY20" s="153"/>
      <c r="HZ20" s="153"/>
      <c r="IA20" s="153"/>
      <c r="IB20" s="153"/>
      <c r="IC20" s="153"/>
      <c r="ID20" s="153"/>
      <c r="IE20" s="153"/>
      <c r="IF20" s="153"/>
      <c r="IG20" s="153"/>
      <c r="IH20" s="153"/>
      <c r="II20" s="153"/>
      <c r="IJ20" s="153"/>
      <c r="IK20" s="153"/>
      <c r="IL20" s="153"/>
      <c r="IM20" s="153"/>
      <c r="IN20" s="153"/>
      <c r="IO20" s="153"/>
      <c r="IP20" s="153"/>
      <c r="IQ20" s="153"/>
      <c r="IR20" s="153"/>
      <c r="IS20" s="153"/>
      <c r="IT20" s="153"/>
      <c r="IU20" s="153"/>
      <c r="IV20" s="153"/>
      <c r="IW20" s="153"/>
    </row>
    <row r="21" customFormat="false" ht="12.75" hidden="false" customHeight="false" outlineLevel="0" collapsed="false">
      <c r="A21" s="149" t="n">
        <v>3</v>
      </c>
      <c r="B21" s="85" t="s">
        <v>123</v>
      </c>
      <c r="C21" s="85"/>
      <c r="D21" s="144" t="n">
        <v>1.2</v>
      </c>
      <c r="E21" s="144" t="n">
        <v>1.25</v>
      </c>
      <c r="F21" s="144" t="n">
        <v>1.3</v>
      </c>
      <c r="G21" s="144" t="n">
        <v>1.35</v>
      </c>
      <c r="H21" s="144" t="n">
        <v>1.4</v>
      </c>
      <c r="I21" s="144" t="n">
        <v>1.45</v>
      </c>
      <c r="J21" s="144" t="n">
        <v>1.5</v>
      </c>
      <c r="K21" s="144" t="n">
        <v>1.55</v>
      </c>
      <c r="L21" s="144" t="n">
        <v>1.6</v>
      </c>
      <c r="M21" s="144" t="n">
        <v>1.65</v>
      </c>
      <c r="N21" s="144" t="n">
        <v>1.7</v>
      </c>
      <c r="O21" s="144" t="n">
        <v>1.81</v>
      </c>
      <c r="P21" s="144" t="n">
        <v>1.78</v>
      </c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144"/>
      <c r="BN21" s="144"/>
      <c r="BO21" s="144"/>
      <c r="BP21" s="144"/>
      <c r="BQ21" s="144"/>
      <c r="BR21" s="144"/>
      <c r="BS21" s="144"/>
      <c r="BT21" s="144"/>
      <c r="BU21" s="144"/>
      <c r="BV21" s="144"/>
      <c r="BW21" s="144"/>
      <c r="BX21" s="144"/>
      <c r="BY21" s="144"/>
      <c r="BZ21" s="144"/>
      <c r="CA21" s="144"/>
      <c r="CB21" s="144"/>
      <c r="CC21" s="144"/>
      <c r="CD21" s="144"/>
      <c r="CE21" s="144"/>
      <c r="CF21" s="144"/>
      <c r="CG21" s="144"/>
      <c r="CH21" s="144"/>
      <c r="CI21" s="144"/>
      <c r="CJ21" s="144"/>
      <c r="CK21" s="144"/>
      <c r="CL21" s="144"/>
      <c r="CM21" s="144"/>
      <c r="CN21" s="144"/>
      <c r="CO21" s="144"/>
      <c r="CP21" s="144"/>
      <c r="CQ21" s="144"/>
      <c r="CR21" s="144"/>
      <c r="CS21" s="144"/>
      <c r="CT21" s="144"/>
      <c r="CU21" s="144"/>
      <c r="CV21" s="144"/>
      <c r="CW21" s="144"/>
      <c r="CX21" s="144"/>
      <c r="CY21" s="144"/>
      <c r="CZ21" s="144"/>
      <c r="DA21" s="144"/>
      <c r="DB21" s="144"/>
      <c r="DC21" s="144"/>
      <c r="DD21" s="144"/>
      <c r="DE21" s="144"/>
      <c r="DF21" s="144"/>
      <c r="DG21" s="144"/>
      <c r="DH21" s="144"/>
      <c r="DI21" s="144"/>
      <c r="DJ21" s="144"/>
      <c r="DK21" s="144"/>
      <c r="DL21" s="144"/>
      <c r="DM21" s="144"/>
      <c r="DN21" s="144"/>
      <c r="DO21" s="144"/>
      <c r="DP21" s="144"/>
      <c r="DQ21" s="144"/>
      <c r="DR21" s="144"/>
      <c r="DS21" s="144"/>
      <c r="DT21" s="144"/>
      <c r="DU21" s="144"/>
      <c r="DV21" s="144"/>
      <c r="DW21" s="144"/>
      <c r="DX21" s="144"/>
      <c r="DY21" s="144"/>
      <c r="DZ21" s="144"/>
      <c r="EA21" s="144"/>
      <c r="EB21" s="144"/>
      <c r="EC21" s="144"/>
      <c r="ED21" s="144"/>
      <c r="EE21" s="144"/>
      <c r="EF21" s="144"/>
      <c r="EG21" s="144"/>
      <c r="EH21" s="144"/>
      <c r="EI21" s="144"/>
      <c r="EJ21" s="144"/>
      <c r="EK21" s="144"/>
      <c r="EL21" s="144"/>
      <c r="EM21" s="144"/>
      <c r="EN21" s="144"/>
      <c r="EO21" s="144"/>
      <c r="EP21" s="144"/>
      <c r="EQ21" s="144"/>
      <c r="ER21" s="144"/>
      <c r="ES21" s="144"/>
      <c r="ET21" s="144"/>
      <c r="EU21" s="144"/>
      <c r="EV21" s="144"/>
      <c r="EW21" s="144"/>
      <c r="EX21" s="144"/>
      <c r="EY21" s="144"/>
      <c r="EZ21" s="144"/>
      <c r="FA21" s="144"/>
      <c r="FB21" s="144"/>
      <c r="FC21" s="144"/>
      <c r="FD21" s="144"/>
      <c r="FE21" s="144"/>
      <c r="FF21" s="144"/>
      <c r="FG21" s="144"/>
      <c r="FH21" s="144"/>
      <c r="FI21" s="144"/>
      <c r="FJ21" s="144"/>
      <c r="FK21" s="144"/>
      <c r="FL21" s="144"/>
      <c r="FM21" s="144"/>
      <c r="FN21" s="144"/>
      <c r="FO21" s="144"/>
      <c r="FP21" s="144"/>
      <c r="FQ21" s="144"/>
      <c r="FR21" s="144"/>
      <c r="FS21" s="144"/>
      <c r="FT21" s="144"/>
      <c r="FU21" s="144"/>
      <c r="FV21" s="144"/>
      <c r="FW21" s="144"/>
      <c r="FX21" s="144"/>
      <c r="FY21" s="144"/>
      <c r="FZ21" s="144"/>
      <c r="GA21" s="144"/>
      <c r="GB21" s="144"/>
      <c r="GC21" s="144"/>
      <c r="GD21" s="144"/>
      <c r="GE21" s="144"/>
      <c r="GF21" s="144"/>
      <c r="GG21" s="144"/>
      <c r="GH21" s="144"/>
      <c r="GI21" s="144"/>
      <c r="GJ21" s="144"/>
      <c r="GK21" s="144"/>
      <c r="GL21" s="144"/>
      <c r="GM21" s="144"/>
      <c r="GN21" s="144"/>
      <c r="GO21" s="144"/>
      <c r="GP21" s="144"/>
      <c r="GQ21" s="144"/>
      <c r="GR21" s="144"/>
      <c r="GS21" s="144"/>
      <c r="GT21" s="144"/>
      <c r="GU21" s="144"/>
      <c r="GV21" s="144"/>
      <c r="GW21" s="144"/>
      <c r="GX21" s="144"/>
      <c r="GY21" s="144"/>
      <c r="GZ21" s="144"/>
      <c r="HA21" s="144"/>
      <c r="HB21" s="144"/>
      <c r="HC21" s="144"/>
      <c r="HD21" s="144"/>
      <c r="HE21" s="144"/>
      <c r="HF21" s="144"/>
      <c r="HG21" s="144"/>
      <c r="HH21" s="144"/>
      <c r="HI21" s="144"/>
      <c r="HJ21" s="144"/>
      <c r="HK21" s="144"/>
      <c r="HL21" s="144"/>
      <c r="HM21" s="144"/>
      <c r="HN21" s="144"/>
      <c r="HO21" s="144"/>
      <c r="HP21" s="144"/>
      <c r="HQ21" s="144"/>
      <c r="HR21" s="144"/>
      <c r="HS21" s="144"/>
      <c r="HT21" s="144"/>
      <c r="HU21" s="144"/>
      <c r="HV21" s="144"/>
      <c r="HW21" s="144"/>
      <c r="HX21" s="144"/>
      <c r="HY21" s="144"/>
      <c r="HZ21" s="144"/>
      <c r="IA21" s="144"/>
      <c r="IB21" s="144"/>
      <c r="IC21" s="144"/>
      <c r="ID21" s="144"/>
      <c r="IE21" s="144"/>
      <c r="IF21" s="144"/>
      <c r="IG21" s="144"/>
      <c r="IH21" s="144"/>
      <c r="II21" s="144"/>
      <c r="IJ21" s="144"/>
      <c r="IK21" s="144"/>
      <c r="IL21" s="144"/>
      <c r="IM21" s="144"/>
      <c r="IN21" s="144"/>
      <c r="IO21" s="144"/>
      <c r="IP21" s="144"/>
      <c r="IQ21" s="144"/>
      <c r="IR21" s="144"/>
      <c r="IS21" s="144"/>
      <c r="IT21" s="144"/>
      <c r="IU21" s="144"/>
      <c r="IV21" s="144"/>
      <c r="IW21" s="144"/>
    </row>
    <row r="22" customFormat="false" ht="12.75" hidden="false" customHeight="false" outlineLevel="0" collapsed="false">
      <c r="A22" s="149" t="n">
        <v>4</v>
      </c>
      <c r="B22" s="85"/>
      <c r="C22" s="85"/>
      <c r="D22" s="85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5"/>
      <c r="DB22" s="85"/>
      <c r="DC22" s="85"/>
      <c r="DD22" s="85"/>
      <c r="DE22" s="85"/>
      <c r="DF22" s="85"/>
      <c r="DG22" s="85"/>
      <c r="DH22" s="85"/>
      <c r="DI22" s="85"/>
      <c r="DJ22" s="85"/>
      <c r="DK22" s="85"/>
      <c r="DL22" s="85"/>
      <c r="DM22" s="85"/>
      <c r="DN22" s="85"/>
      <c r="DO22" s="85"/>
      <c r="DP22" s="85"/>
      <c r="DQ22" s="85"/>
      <c r="DR22" s="85"/>
      <c r="DS22" s="85"/>
      <c r="DT22" s="85"/>
      <c r="DU22" s="85"/>
      <c r="DV22" s="85"/>
      <c r="DW22" s="85"/>
      <c r="DX22" s="85"/>
      <c r="DY22" s="85"/>
      <c r="DZ22" s="85"/>
      <c r="EA22" s="85"/>
      <c r="EB22" s="85"/>
      <c r="EC22" s="85"/>
      <c r="ED22" s="85"/>
      <c r="EE22" s="85"/>
      <c r="EF22" s="85"/>
      <c r="EG22" s="85"/>
      <c r="EH22" s="85"/>
      <c r="EI22" s="85"/>
      <c r="EJ22" s="85"/>
      <c r="EK22" s="85"/>
      <c r="EL22" s="85"/>
      <c r="EM22" s="85"/>
      <c r="EN22" s="85"/>
      <c r="EO22" s="85"/>
      <c r="EP22" s="85"/>
      <c r="EQ22" s="85"/>
      <c r="ER22" s="85"/>
      <c r="ES22" s="85"/>
      <c r="ET22" s="85"/>
      <c r="EU22" s="85"/>
      <c r="EV22" s="85"/>
      <c r="EW22" s="85"/>
      <c r="EX22" s="85"/>
      <c r="EY22" s="85"/>
      <c r="EZ22" s="85"/>
      <c r="FA22" s="85"/>
      <c r="FB22" s="85"/>
      <c r="FC22" s="85"/>
      <c r="FD22" s="85"/>
      <c r="FE22" s="85"/>
      <c r="FF22" s="85"/>
      <c r="FG22" s="85"/>
      <c r="FH22" s="85"/>
      <c r="FI22" s="85"/>
      <c r="FJ22" s="85"/>
      <c r="FK22" s="85"/>
      <c r="FL22" s="85"/>
      <c r="FM22" s="85"/>
      <c r="FN22" s="85"/>
      <c r="FO22" s="85"/>
      <c r="FP22" s="85"/>
      <c r="FQ22" s="85"/>
      <c r="FR22" s="85"/>
      <c r="FS22" s="85"/>
      <c r="FT22" s="85"/>
      <c r="FU22" s="85"/>
      <c r="FV22" s="85"/>
      <c r="FW22" s="85"/>
      <c r="FX22" s="85"/>
      <c r="FY22" s="85"/>
      <c r="FZ22" s="85"/>
      <c r="GA22" s="85"/>
      <c r="GB22" s="85"/>
      <c r="GC22" s="85"/>
      <c r="GD22" s="85"/>
      <c r="GE22" s="85"/>
      <c r="GF22" s="85"/>
      <c r="GG22" s="85"/>
      <c r="GH22" s="85"/>
      <c r="GI22" s="85"/>
      <c r="GJ22" s="85"/>
      <c r="GK22" s="85"/>
      <c r="GL22" s="85"/>
      <c r="GM22" s="85"/>
      <c r="GN22" s="85"/>
      <c r="GO22" s="85"/>
      <c r="GP22" s="85"/>
      <c r="GQ22" s="85"/>
      <c r="GR22" s="85"/>
      <c r="GS22" s="85"/>
      <c r="GT22" s="85"/>
      <c r="GU22" s="85"/>
      <c r="GV22" s="85"/>
      <c r="GW22" s="85"/>
      <c r="GX22" s="85"/>
      <c r="GY22" s="85"/>
      <c r="GZ22" s="85"/>
      <c r="HA22" s="85"/>
      <c r="HB22" s="85"/>
      <c r="HC22" s="85"/>
      <c r="HD22" s="85"/>
      <c r="HE22" s="85"/>
      <c r="HF22" s="85"/>
      <c r="HG22" s="85"/>
      <c r="HH22" s="85"/>
      <c r="HI22" s="85"/>
      <c r="HJ22" s="85"/>
      <c r="HK22" s="85"/>
      <c r="HL22" s="85"/>
      <c r="HM22" s="85"/>
      <c r="HN22" s="85"/>
      <c r="HO22" s="85"/>
      <c r="HP22" s="85"/>
      <c r="HQ22" s="85"/>
      <c r="HR22" s="85"/>
      <c r="HS22" s="85"/>
      <c r="HT22" s="85"/>
      <c r="HU22" s="85"/>
      <c r="HV22" s="85"/>
      <c r="HW22" s="85"/>
      <c r="HX22" s="85"/>
      <c r="HY22" s="85"/>
      <c r="HZ22" s="85"/>
      <c r="IA22" s="85"/>
      <c r="IB22" s="85"/>
      <c r="IC22" s="85"/>
      <c r="ID22" s="85"/>
      <c r="IE22" s="85"/>
      <c r="IF22" s="85"/>
      <c r="IG22" s="85"/>
      <c r="IH22" s="85"/>
      <c r="II22" s="85"/>
      <c r="IJ22" s="85"/>
      <c r="IK22" s="85"/>
      <c r="IL22" s="85"/>
      <c r="IM22" s="85"/>
      <c r="IN22" s="85"/>
      <c r="IO22" s="85"/>
      <c r="IP22" s="85"/>
      <c r="IQ22" s="85"/>
      <c r="IR22" s="85"/>
      <c r="IS22" s="85"/>
      <c r="IT22" s="85"/>
      <c r="IU22" s="85"/>
      <c r="IV22" s="85"/>
      <c r="IW22" s="85"/>
    </row>
    <row r="23" customFormat="false" ht="13.5" hidden="false" customHeight="false" outlineLevel="0" collapsed="false">
      <c r="A23" s="154" t="n">
        <v>5</v>
      </c>
      <c r="B23" s="88"/>
      <c r="C23" s="88"/>
      <c r="D23" s="88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  <c r="GT23" s="88"/>
      <c r="GU23" s="88"/>
      <c r="GV23" s="88"/>
      <c r="GW23" s="88"/>
      <c r="GX23" s="88"/>
      <c r="GY23" s="88"/>
      <c r="GZ23" s="88"/>
      <c r="HA23" s="88"/>
      <c r="HB23" s="88"/>
      <c r="HC23" s="88"/>
      <c r="HD23" s="88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/>
      <c r="HR23" s="88"/>
      <c r="HS23" s="88"/>
      <c r="HT23" s="88"/>
      <c r="HU23" s="88"/>
      <c r="HV23" s="88"/>
      <c r="HW23" s="88"/>
      <c r="HX23" s="88"/>
      <c r="HY23" s="88"/>
      <c r="HZ23" s="88"/>
      <c r="IA23" s="88"/>
      <c r="IB23" s="88"/>
      <c r="IC23" s="88"/>
      <c r="ID23" s="88"/>
      <c r="IE23" s="88"/>
      <c r="IF23" s="88"/>
      <c r="IG23" s="88"/>
      <c r="IH23" s="88"/>
      <c r="II23" s="88"/>
      <c r="IJ23" s="88"/>
      <c r="IK23" s="88"/>
      <c r="IL23" s="88"/>
      <c r="IM23" s="88"/>
      <c r="IN23" s="88"/>
      <c r="IO23" s="88"/>
      <c r="IP23" s="88"/>
      <c r="IQ23" s="88"/>
      <c r="IR23" s="88"/>
      <c r="IS23" s="88"/>
      <c r="IT23" s="88"/>
      <c r="IU23" s="88"/>
      <c r="IV23" s="88"/>
      <c r="IW23" s="88"/>
    </row>
    <row r="24" customFormat="false" ht="12.75" hidden="false" customHeight="false" outlineLevel="0" collapsed="false">
      <c r="A24" s="124" t="n">
        <v>6</v>
      </c>
      <c r="B24" s="85"/>
      <c r="C24" s="85"/>
      <c r="D24" s="85"/>
      <c r="E24" s="124"/>
      <c r="F24" s="124"/>
      <c r="G24" s="85"/>
      <c r="H24" s="124"/>
      <c r="I24" s="85"/>
      <c r="J24" s="124"/>
      <c r="K24" s="124"/>
      <c r="L24" s="85"/>
      <c r="M24" s="124"/>
      <c r="N24" s="85"/>
      <c r="O24" s="124"/>
      <c r="P24" s="124"/>
      <c r="Q24" s="85"/>
      <c r="R24" s="124"/>
      <c r="S24" s="85"/>
      <c r="T24" s="124"/>
      <c r="U24" s="124"/>
      <c r="V24" s="85"/>
      <c r="W24" s="124"/>
      <c r="X24" s="85"/>
      <c r="Y24" s="124"/>
      <c r="Z24" s="124"/>
      <c r="AA24" s="85"/>
      <c r="AB24" s="124"/>
      <c r="AC24" s="85"/>
      <c r="AD24" s="124"/>
      <c r="AE24" s="124"/>
      <c r="AF24" s="85"/>
      <c r="AG24" s="124"/>
      <c r="AH24" s="85"/>
      <c r="AI24" s="124"/>
      <c r="AJ24" s="124"/>
      <c r="AK24" s="85"/>
      <c r="AL24" s="124"/>
      <c r="AM24" s="85"/>
      <c r="AN24" s="124"/>
      <c r="AO24" s="124"/>
      <c r="AP24" s="85"/>
      <c r="AQ24" s="124"/>
      <c r="AR24" s="85"/>
      <c r="AS24" s="124"/>
      <c r="AT24" s="124"/>
      <c r="AU24" s="85"/>
      <c r="AV24" s="124"/>
      <c r="AW24" s="85"/>
      <c r="AX24" s="124"/>
      <c r="AY24" s="124"/>
      <c r="AZ24" s="85"/>
      <c r="BA24" s="124"/>
      <c r="BB24" s="85"/>
      <c r="BC24" s="124"/>
      <c r="BD24" s="124"/>
      <c r="BE24" s="85"/>
      <c r="BF24" s="124"/>
      <c r="BG24" s="85"/>
      <c r="BH24" s="124"/>
      <c r="BI24" s="124"/>
      <c r="BJ24" s="85"/>
      <c r="BK24" s="124"/>
      <c r="BL24" s="85"/>
      <c r="BM24" s="124"/>
      <c r="BN24" s="124"/>
      <c r="BO24" s="85"/>
      <c r="BP24" s="124"/>
      <c r="BQ24" s="85"/>
      <c r="BR24" s="124"/>
      <c r="BS24" s="124"/>
      <c r="BT24" s="85"/>
      <c r="BU24" s="124"/>
      <c r="BV24" s="85"/>
      <c r="BW24" s="124"/>
      <c r="BX24" s="124"/>
      <c r="BY24" s="85"/>
      <c r="BZ24" s="124"/>
      <c r="CA24" s="85"/>
      <c r="CB24" s="124"/>
      <c r="CC24" s="124"/>
      <c r="CD24" s="85"/>
      <c r="CE24" s="124"/>
      <c r="CF24" s="85"/>
      <c r="CG24" s="124"/>
      <c r="CH24" s="124"/>
      <c r="CI24" s="85"/>
      <c r="CJ24" s="124"/>
      <c r="CK24" s="85"/>
      <c r="CL24" s="124"/>
      <c r="CM24" s="124"/>
      <c r="CN24" s="85"/>
      <c r="CO24" s="124"/>
      <c r="CP24" s="85"/>
      <c r="CQ24" s="124"/>
      <c r="CR24" s="124"/>
      <c r="CS24" s="85"/>
      <c r="CT24" s="124"/>
      <c r="CU24" s="85"/>
      <c r="CV24" s="124"/>
      <c r="CW24" s="124"/>
      <c r="CX24" s="85"/>
      <c r="CY24" s="124"/>
      <c r="CZ24" s="85"/>
      <c r="DA24" s="124"/>
      <c r="DB24" s="124"/>
      <c r="DC24" s="85"/>
      <c r="DD24" s="124"/>
      <c r="DE24" s="85"/>
      <c r="DF24" s="124"/>
      <c r="DG24" s="124"/>
      <c r="DH24" s="85"/>
      <c r="DI24" s="124"/>
      <c r="DJ24" s="85"/>
      <c r="DK24" s="124"/>
      <c r="DL24" s="124"/>
      <c r="DM24" s="85"/>
      <c r="DN24" s="124"/>
      <c r="DO24" s="85"/>
      <c r="DP24" s="124"/>
      <c r="DQ24" s="124"/>
      <c r="DR24" s="85"/>
      <c r="DS24" s="124"/>
      <c r="DT24" s="85"/>
      <c r="DU24" s="124"/>
      <c r="DV24" s="124"/>
      <c r="DW24" s="85"/>
      <c r="DX24" s="124"/>
      <c r="DY24" s="85"/>
      <c r="DZ24" s="124"/>
      <c r="EA24" s="124"/>
      <c r="EB24" s="85"/>
      <c r="EC24" s="124"/>
      <c r="ED24" s="85"/>
      <c r="EE24" s="124"/>
      <c r="EF24" s="124"/>
      <c r="EG24" s="85"/>
      <c r="EH24" s="124"/>
      <c r="EI24" s="85"/>
      <c r="EJ24" s="124"/>
      <c r="EK24" s="124"/>
      <c r="EL24" s="85"/>
      <c r="EM24" s="124"/>
      <c r="EN24" s="85"/>
      <c r="EO24" s="124"/>
      <c r="EP24" s="124"/>
      <c r="EQ24" s="85"/>
      <c r="ER24" s="124"/>
      <c r="ES24" s="85"/>
      <c r="ET24" s="124"/>
      <c r="EU24" s="124"/>
      <c r="EV24" s="85"/>
      <c r="EW24" s="124"/>
      <c r="EX24" s="85"/>
      <c r="EY24" s="124"/>
      <c r="EZ24" s="124"/>
      <c r="FA24" s="85"/>
      <c r="FB24" s="124"/>
      <c r="FC24" s="85"/>
      <c r="FD24" s="124"/>
      <c r="FE24" s="124"/>
      <c r="FF24" s="85"/>
      <c r="FG24" s="124"/>
      <c r="FH24" s="85"/>
      <c r="FI24" s="124"/>
      <c r="FJ24" s="124"/>
      <c r="FK24" s="85"/>
      <c r="FL24" s="124"/>
      <c r="FM24" s="85"/>
      <c r="FN24" s="124"/>
      <c r="FO24" s="124"/>
      <c r="FP24" s="85"/>
      <c r="FQ24" s="124"/>
      <c r="FR24" s="85"/>
      <c r="FS24" s="124"/>
      <c r="FT24" s="124"/>
      <c r="FU24" s="85"/>
      <c r="FV24" s="124"/>
      <c r="FW24" s="85"/>
      <c r="FX24" s="124"/>
      <c r="FY24" s="124"/>
      <c r="FZ24" s="85"/>
      <c r="GA24" s="124"/>
      <c r="GB24" s="85"/>
      <c r="GC24" s="124"/>
      <c r="GD24" s="124"/>
      <c r="GE24" s="85"/>
      <c r="GF24" s="124"/>
      <c r="GG24" s="85"/>
      <c r="GH24" s="124"/>
      <c r="GI24" s="124"/>
      <c r="GJ24" s="85"/>
      <c r="GK24" s="124"/>
      <c r="GL24" s="85"/>
      <c r="GM24" s="124"/>
      <c r="GN24" s="124"/>
      <c r="GO24" s="85"/>
      <c r="GP24" s="124"/>
      <c r="GQ24" s="85"/>
      <c r="GR24" s="124"/>
      <c r="GS24" s="124"/>
      <c r="GT24" s="85"/>
      <c r="GU24" s="124"/>
      <c r="GV24" s="85"/>
      <c r="GW24" s="124"/>
      <c r="GX24" s="124"/>
      <c r="GY24" s="85"/>
      <c r="GZ24" s="124"/>
      <c r="HA24" s="85"/>
      <c r="HB24" s="124"/>
      <c r="HC24" s="124"/>
      <c r="HD24" s="85"/>
      <c r="HE24" s="124"/>
      <c r="HF24" s="85"/>
      <c r="HG24" s="124"/>
      <c r="HH24" s="124"/>
      <c r="HI24" s="85"/>
      <c r="HJ24" s="124"/>
      <c r="HK24" s="85"/>
      <c r="HL24" s="124"/>
      <c r="HM24" s="124"/>
      <c r="HN24" s="85"/>
      <c r="HO24" s="124"/>
      <c r="HP24" s="85"/>
      <c r="HQ24" s="124"/>
      <c r="HR24" s="124"/>
      <c r="HS24" s="85"/>
      <c r="HT24" s="124"/>
      <c r="HU24" s="85"/>
      <c r="HV24" s="124"/>
      <c r="HW24" s="124"/>
      <c r="HX24" s="85"/>
      <c r="HY24" s="124"/>
      <c r="HZ24" s="85"/>
      <c r="IA24" s="124"/>
      <c r="IB24" s="124"/>
      <c r="IC24" s="85"/>
      <c r="ID24" s="124"/>
      <c r="IE24" s="85"/>
      <c r="IF24" s="124"/>
      <c r="IG24" s="124"/>
      <c r="IH24" s="85"/>
      <c r="II24" s="124"/>
      <c r="IJ24" s="85"/>
      <c r="IK24" s="124"/>
      <c r="IL24" s="124"/>
      <c r="IM24" s="85"/>
      <c r="IN24" s="124"/>
      <c r="IO24" s="85"/>
      <c r="IP24" s="124"/>
      <c r="IQ24" s="124"/>
      <c r="IR24" s="85"/>
      <c r="IS24" s="124"/>
      <c r="IT24" s="85"/>
      <c r="IU24" s="124"/>
      <c r="IV24" s="124"/>
      <c r="IW24" s="85"/>
    </row>
    <row r="25" customFormat="false" ht="12.75" hidden="false" customHeight="false" outlineLevel="0" collapsed="false">
      <c r="A25" s="124" t="n">
        <v>7</v>
      </c>
      <c r="B25" s="85"/>
      <c r="C25" s="85"/>
      <c r="D25" s="85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  <c r="CX25" s="85"/>
      <c r="CY25" s="85"/>
      <c r="CZ25" s="85"/>
      <c r="DA25" s="85"/>
      <c r="DB25" s="85"/>
      <c r="DC25" s="85"/>
      <c r="DD25" s="85"/>
      <c r="DE25" s="85"/>
      <c r="DF25" s="85"/>
      <c r="DG25" s="85"/>
      <c r="DH25" s="85"/>
      <c r="DI25" s="85"/>
      <c r="DJ25" s="85"/>
      <c r="DK25" s="85"/>
      <c r="DL25" s="85"/>
      <c r="DM25" s="85"/>
      <c r="DN25" s="85"/>
      <c r="DO25" s="85"/>
      <c r="DP25" s="85"/>
      <c r="DQ25" s="85"/>
      <c r="DR25" s="85"/>
      <c r="DS25" s="85"/>
      <c r="DT25" s="85"/>
      <c r="DU25" s="85"/>
      <c r="DV25" s="85"/>
      <c r="DW25" s="85"/>
      <c r="DX25" s="85"/>
      <c r="DY25" s="85"/>
      <c r="DZ25" s="85"/>
      <c r="EA25" s="85"/>
      <c r="EB25" s="85"/>
      <c r="EC25" s="85"/>
      <c r="ED25" s="85"/>
      <c r="EE25" s="85"/>
      <c r="EF25" s="85"/>
      <c r="EG25" s="85"/>
      <c r="EH25" s="85"/>
      <c r="EI25" s="85"/>
      <c r="EJ25" s="85"/>
      <c r="EK25" s="85"/>
      <c r="EL25" s="85"/>
      <c r="EM25" s="85"/>
      <c r="EN25" s="85"/>
      <c r="EO25" s="85"/>
      <c r="EP25" s="85"/>
      <c r="EQ25" s="85"/>
      <c r="ER25" s="85"/>
      <c r="ES25" s="85"/>
      <c r="ET25" s="85"/>
      <c r="EU25" s="85"/>
      <c r="EV25" s="85"/>
      <c r="EW25" s="85"/>
      <c r="EX25" s="85"/>
      <c r="EY25" s="85"/>
      <c r="EZ25" s="85"/>
      <c r="FA25" s="85"/>
      <c r="FB25" s="85"/>
      <c r="FC25" s="85"/>
      <c r="FD25" s="85"/>
      <c r="FE25" s="85"/>
      <c r="FF25" s="85"/>
      <c r="FG25" s="85"/>
      <c r="FH25" s="85"/>
      <c r="FI25" s="85"/>
      <c r="FJ25" s="85"/>
      <c r="FK25" s="85"/>
      <c r="FL25" s="85"/>
      <c r="FM25" s="85"/>
      <c r="FN25" s="85"/>
      <c r="FO25" s="85"/>
      <c r="FP25" s="85"/>
      <c r="FQ25" s="85"/>
      <c r="FR25" s="85"/>
      <c r="FS25" s="85"/>
      <c r="FT25" s="85"/>
      <c r="FU25" s="85"/>
      <c r="FV25" s="85"/>
      <c r="FW25" s="85"/>
      <c r="FX25" s="85"/>
      <c r="FY25" s="85"/>
      <c r="FZ25" s="85"/>
      <c r="GA25" s="85"/>
      <c r="GB25" s="85"/>
      <c r="GC25" s="85"/>
      <c r="GD25" s="85"/>
      <c r="GE25" s="85"/>
      <c r="GF25" s="85"/>
      <c r="GG25" s="85"/>
      <c r="GH25" s="85"/>
      <c r="GI25" s="85"/>
      <c r="GJ25" s="85"/>
      <c r="GK25" s="85"/>
      <c r="GL25" s="85"/>
      <c r="GM25" s="85"/>
      <c r="GN25" s="85"/>
      <c r="GO25" s="85"/>
      <c r="GP25" s="85"/>
      <c r="GQ25" s="85"/>
      <c r="GR25" s="85"/>
      <c r="GS25" s="85"/>
      <c r="GT25" s="85"/>
      <c r="GU25" s="85"/>
      <c r="GV25" s="85"/>
      <c r="GW25" s="85"/>
      <c r="GX25" s="85"/>
      <c r="GY25" s="85"/>
      <c r="GZ25" s="85"/>
      <c r="HA25" s="85"/>
      <c r="HB25" s="85"/>
      <c r="HC25" s="85"/>
      <c r="HD25" s="85"/>
      <c r="HE25" s="85"/>
      <c r="HF25" s="85"/>
      <c r="HG25" s="85"/>
      <c r="HH25" s="85"/>
      <c r="HI25" s="85"/>
      <c r="HJ25" s="85"/>
      <c r="HK25" s="85"/>
      <c r="HL25" s="85"/>
      <c r="HM25" s="85"/>
      <c r="HN25" s="85"/>
      <c r="HO25" s="85"/>
      <c r="HP25" s="85"/>
      <c r="HQ25" s="85"/>
      <c r="HR25" s="85"/>
      <c r="HS25" s="85"/>
      <c r="HT25" s="85"/>
      <c r="HU25" s="85"/>
      <c r="HV25" s="85"/>
      <c r="HW25" s="85"/>
      <c r="HX25" s="85"/>
      <c r="HY25" s="85"/>
      <c r="HZ25" s="85"/>
      <c r="IA25" s="85"/>
      <c r="IB25" s="85"/>
      <c r="IC25" s="85"/>
      <c r="ID25" s="85"/>
      <c r="IE25" s="85"/>
      <c r="IF25" s="85"/>
      <c r="IG25" s="85"/>
      <c r="IH25" s="85"/>
      <c r="II25" s="85"/>
      <c r="IJ25" s="85"/>
      <c r="IK25" s="85"/>
      <c r="IL25" s="85"/>
      <c r="IM25" s="85"/>
      <c r="IN25" s="85"/>
      <c r="IO25" s="85"/>
      <c r="IP25" s="85"/>
      <c r="IQ25" s="85"/>
      <c r="IR25" s="85"/>
      <c r="IS25" s="85"/>
      <c r="IT25" s="85"/>
      <c r="IU25" s="85"/>
      <c r="IV25" s="85"/>
      <c r="IW25" s="85"/>
    </row>
    <row r="26" customFormat="false" ht="12.75" hidden="false" customHeight="false" outlineLevel="0" collapsed="false">
      <c r="A26" s="124" t="n">
        <v>8</v>
      </c>
      <c r="B26" s="85"/>
      <c r="C26" s="85"/>
      <c r="D26" s="85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5"/>
      <c r="CY26" s="85"/>
      <c r="CZ26" s="85"/>
      <c r="DA26" s="85"/>
      <c r="DB26" s="85"/>
      <c r="DC26" s="85"/>
      <c r="DD26" s="85"/>
      <c r="DE26" s="85"/>
      <c r="DF26" s="85"/>
      <c r="DG26" s="85"/>
      <c r="DH26" s="85"/>
      <c r="DI26" s="85"/>
      <c r="DJ26" s="85"/>
      <c r="DK26" s="85"/>
      <c r="DL26" s="85"/>
      <c r="DM26" s="85"/>
      <c r="DN26" s="85"/>
      <c r="DO26" s="85"/>
      <c r="DP26" s="85"/>
      <c r="DQ26" s="85"/>
      <c r="DR26" s="85"/>
      <c r="DS26" s="85"/>
      <c r="DT26" s="85"/>
      <c r="DU26" s="85"/>
      <c r="DV26" s="85"/>
      <c r="DW26" s="85"/>
      <c r="DX26" s="85"/>
      <c r="DY26" s="85"/>
      <c r="DZ26" s="85"/>
      <c r="EA26" s="85"/>
      <c r="EB26" s="85"/>
      <c r="EC26" s="85"/>
      <c r="ED26" s="85"/>
      <c r="EE26" s="85"/>
      <c r="EF26" s="85"/>
      <c r="EG26" s="85"/>
      <c r="EH26" s="85"/>
      <c r="EI26" s="85"/>
      <c r="EJ26" s="85"/>
      <c r="EK26" s="85"/>
      <c r="EL26" s="85"/>
      <c r="EM26" s="85"/>
      <c r="EN26" s="85"/>
      <c r="EO26" s="85"/>
      <c r="EP26" s="85"/>
      <c r="EQ26" s="85"/>
      <c r="ER26" s="85"/>
      <c r="ES26" s="85"/>
      <c r="ET26" s="85"/>
      <c r="EU26" s="85"/>
      <c r="EV26" s="85"/>
      <c r="EW26" s="85"/>
      <c r="EX26" s="85"/>
      <c r="EY26" s="85"/>
      <c r="EZ26" s="85"/>
      <c r="FA26" s="85"/>
      <c r="FB26" s="85"/>
      <c r="FC26" s="85"/>
      <c r="FD26" s="85"/>
      <c r="FE26" s="85"/>
      <c r="FF26" s="85"/>
      <c r="FG26" s="85"/>
      <c r="FH26" s="85"/>
      <c r="FI26" s="85"/>
      <c r="FJ26" s="85"/>
      <c r="FK26" s="85"/>
      <c r="FL26" s="85"/>
      <c r="FM26" s="85"/>
      <c r="FN26" s="85"/>
      <c r="FO26" s="85"/>
      <c r="FP26" s="85"/>
      <c r="FQ26" s="85"/>
      <c r="FR26" s="85"/>
      <c r="FS26" s="85"/>
      <c r="FT26" s="85"/>
      <c r="FU26" s="85"/>
      <c r="FV26" s="85"/>
      <c r="FW26" s="85"/>
      <c r="FX26" s="85"/>
      <c r="FY26" s="85"/>
      <c r="FZ26" s="85"/>
      <c r="GA26" s="85"/>
      <c r="GB26" s="85"/>
      <c r="GC26" s="85"/>
      <c r="GD26" s="85"/>
      <c r="GE26" s="85"/>
      <c r="GF26" s="85"/>
      <c r="GG26" s="85"/>
      <c r="GH26" s="85"/>
      <c r="GI26" s="85"/>
      <c r="GJ26" s="85"/>
      <c r="GK26" s="85"/>
      <c r="GL26" s="85"/>
      <c r="GM26" s="85"/>
      <c r="GN26" s="85"/>
      <c r="GO26" s="85"/>
      <c r="GP26" s="85"/>
      <c r="GQ26" s="85"/>
      <c r="GR26" s="85"/>
      <c r="GS26" s="85"/>
      <c r="GT26" s="85"/>
      <c r="GU26" s="85"/>
      <c r="GV26" s="85"/>
      <c r="GW26" s="85"/>
      <c r="GX26" s="85"/>
      <c r="GY26" s="85"/>
      <c r="GZ26" s="85"/>
      <c r="HA26" s="85"/>
      <c r="HB26" s="85"/>
      <c r="HC26" s="85"/>
      <c r="HD26" s="85"/>
      <c r="HE26" s="85"/>
      <c r="HF26" s="85"/>
      <c r="HG26" s="85"/>
      <c r="HH26" s="85"/>
      <c r="HI26" s="85"/>
      <c r="HJ26" s="85"/>
      <c r="HK26" s="85"/>
      <c r="HL26" s="85"/>
      <c r="HM26" s="85"/>
      <c r="HN26" s="85"/>
      <c r="HO26" s="85"/>
      <c r="HP26" s="85"/>
      <c r="HQ26" s="85"/>
      <c r="HR26" s="85"/>
      <c r="HS26" s="85"/>
      <c r="HT26" s="85"/>
      <c r="HU26" s="85"/>
      <c r="HV26" s="85"/>
      <c r="HW26" s="85"/>
      <c r="HX26" s="85"/>
      <c r="HY26" s="85"/>
      <c r="HZ26" s="85"/>
      <c r="IA26" s="85"/>
      <c r="IB26" s="85"/>
      <c r="IC26" s="85"/>
      <c r="ID26" s="85"/>
      <c r="IE26" s="85"/>
      <c r="IF26" s="85"/>
      <c r="IG26" s="85"/>
      <c r="IH26" s="85"/>
      <c r="II26" s="85"/>
      <c r="IJ26" s="85"/>
      <c r="IK26" s="85"/>
      <c r="IL26" s="85"/>
      <c r="IM26" s="85"/>
      <c r="IN26" s="85"/>
      <c r="IO26" s="85"/>
      <c r="IP26" s="85"/>
      <c r="IQ26" s="85"/>
      <c r="IR26" s="85"/>
      <c r="IS26" s="85"/>
      <c r="IT26" s="85"/>
      <c r="IU26" s="85"/>
      <c r="IV26" s="85"/>
      <c r="IW26" s="85"/>
    </row>
    <row r="27" customFormat="false" ht="12.75" hidden="false" customHeight="false" outlineLevel="0" collapsed="false">
      <c r="A27" s="124" t="n">
        <v>9</v>
      </c>
      <c r="B27" s="85"/>
      <c r="C27" s="85"/>
      <c r="D27" s="85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  <c r="CO27" s="85"/>
      <c r="CP27" s="85"/>
      <c r="CQ27" s="85"/>
      <c r="CR27" s="85"/>
      <c r="CS27" s="85"/>
      <c r="CT27" s="85"/>
      <c r="CU27" s="85"/>
      <c r="CV27" s="85"/>
      <c r="CW27" s="85"/>
      <c r="CX27" s="85"/>
      <c r="CY27" s="85"/>
      <c r="CZ27" s="85"/>
      <c r="DA27" s="85"/>
      <c r="DB27" s="85"/>
      <c r="DC27" s="85"/>
      <c r="DD27" s="85"/>
      <c r="DE27" s="85"/>
      <c r="DF27" s="85"/>
      <c r="DG27" s="85"/>
      <c r="DH27" s="85"/>
      <c r="DI27" s="85"/>
      <c r="DJ27" s="85"/>
      <c r="DK27" s="85"/>
      <c r="DL27" s="85"/>
      <c r="DM27" s="85"/>
      <c r="DN27" s="85"/>
      <c r="DO27" s="85"/>
      <c r="DP27" s="85"/>
      <c r="DQ27" s="85"/>
      <c r="DR27" s="85"/>
      <c r="DS27" s="85"/>
      <c r="DT27" s="85"/>
      <c r="DU27" s="85"/>
      <c r="DV27" s="85"/>
      <c r="DW27" s="85"/>
      <c r="DX27" s="85"/>
      <c r="DY27" s="85"/>
      <c r="DZ27" s="85"/>
      <c r="EA27" s="85"/>
      <c r="EB27" s="85"/>
      <c r="EC27" s="85"/>
      <c r="ED27" s="85"/>
      <c r="EE27" s="85"/>
      <c r="EF27" s="85"/>
      <c r="EG27" s="85"/>
      <c r="EH27" s="85"/>
      <c r="EI27" s="85"/>
      <c r="EJ27" s="85"/>
      <c r="EK27" s="85"/>
      <c r="EL27" s="85"/>
      <c r="EM27" s="85"/>
      <c r="EN27" s="85"/>
      <c r="EO27" s="85"/>
      <c r="EP27" s="85"/>
      <c r="EQ27" s="85"/>
      <c r="ER27" s="85"/>
      <c r="ES27" s="85"/>
      <c r="ET27" s="85"/>
      <c r="EU27" s="85"/>
      <c r="EV27" s="85"/>
      <c r="EW27" s="85"/>
      <c r="EX27" s="85"/>
      <c r="EY27" s="85"/>
      <c r="EZ27" s="85"/>
      <c r="FA27" s="85"/>
      <c r="FB27" s="85"/>
      <c r="FC27" s="85"/>
      <c r="FD27" s="85"/>
      <c r="FE27" s="85"/>
      <c r="FF27" s="85"/>
      <c r="FG27" s="85"/>
      <c r="FH27" s="85"/>
      <c r="FI27" s="85"/>
      <c r="FJ27" s="85"/>
      <c r="FK27" s="85"/>
      <c r="FL27" s="85"/>
      <c r="FM27" s="85"/>
      <c r="FN27" s="85"/>
      <c r="FO27" s="85"/>
      <c r="FP27" s="85"/>
      <c r="FQ27" s="85"/>
      <c r="FR27" s="85"/>
      <c r="FS27" s="85"/>
      <c r="FT27" s="85"/>
      <c r="FU27" s="85"/>
      <c r="FV27" s="85"/>
      <c r="FW27" s="85"/>
      <c r="FX27" s="85"/>
      <c r="FY27" s="85"/>
      <c r="FZ27" s="85"/>
      <c r="GA27" s="85"/>
      <c r="GB27" s="85"/>
      <c r="GC27" s="85"/>
      <c r="GD27" s="85"/>
      <c r="GE27" s="85"/>
      <c r="GF27" s="85"/>
      <c r="GG27" s="85"/>
      <c r="GH27" s="85"/>
      <c r="GI27" s="85"/>
      <c r="GJ27" s="85"/>
      <c r="GK27" s="85"/>
      <c r="GL27" s="85"/>
      <c r="GM27" s="85"/>
      <c r="GN27" s="85"/>
      <c r="GO27" s="85"/>
      <c r="GP27" s="85"/>
      <c r="GQ27" s="85"/>
      <c r="GR27" s="85"/>
      <c r="GS27" s="85"/>
      <c r="GT27" s="85"/>
      <c r="GU27" s="85"/>
      <c r="GV27" s="85"/>
      <c r="GW27" s="85"/>
      <c r="GX27" s="85"/>
      <c r="GY27" s="85"/>
      <c r="GZ27" s="85"/>
      <c r="HA27" s="85"/>
      <c r="HB27" s="85"/>
      <c r="HC27" s="85"/>
      <c r="HD27" s="85"/>
      <c r="HE27" s="85"/>
      <c r="HF27" s="85"/>
      <c r="HG27" s="85"/>
      <c r="HH27" s="85"/>
      <c r="HI27" s="85"/>
      <c r="HJ27" s="85"/>
      <c r="HK27" s="85"/>
      <c r="HL27" s="85"/>
      <c r="HM27" s="85"/>
      <c r="HN27" s="85"/>
      <c r="HO27" s="85"/>
      <c r="HP27" s="85"/>
      <c r="HQ27" s="85"/>
      <c r="HR27" s="85"/>
      <c r="HS27" s="85"/>
      <c r="HT27" s="85"/>
      <c r="HU27" s="85"/>
      <c r="HV27" s="85"/>
      <c r="HW27" s="85"/>
      <c r="HX27" s="85"/>
      <c r="HY27" s="85"/>
      <c r="HZ27" s="85"/>
      <c r="IA27" s="85"/>
      <c r="IB27" s="85"/>
      <c r="IC27" s="85"/>
      <c r="ID27" s="85"/>
      <c r="IE27" s="85"/>
      <c r="IF27" s="85"/>
      <c r="IG27" s="85"/>
      <c r="IH27" s="85"/>
      <c r="II27" s="85"/>
      <c r="IJ27" s="85"/>
      <c r="IK27" s="85"/>
      <c r="IL27" s="85"/>
      <c r="IM27" s="85"/>
      <c r="IN27" s="85"/>
      <c r="IO27" s="85"/>
      <c r="IP27" s="85"/>
      <c r="IQ27" s="85"/>
      <c r="IR27" s="85"/>
      <c r="IS27" s="85"/>
      <c r="IT27" s="85"/>
      <c r="IU27" s="85"/>
      <c r="IV27" s="85"/>
      <c r="IW27" s="85"/>
    </row>
    <row r="28" customFormat="false" ht="12.75" hidden="false" customHeight="false" outlineLevel="0" collapsed="false">
      <c r="A28" s="124" t="n">
        <v>10</v>
      </c>
      <c r="B28" s="85"/>
      <c r="C28" s="85"/>
      <c r="D28" s="85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  <c r="CO28" s="85"/>
      <c r="CP28" s="85"/>
      <c r="CQ28" s="85"/>
      <c r="CR28" s="85"/>
      <c r="CS28" s="85"/>
      <c r="CT28" s="85"/>
      <c r="CU28" s="85"/>
      <c r="CV28" s="85"/>
      <c r="CW28" s="85"/>
      <c r="CX28" s="85"/>
      <c r="CY28" s="85"/>
      <c r="CZ28" s="85"/>
      <c r="DA28" s="85"/>
      <c r="DB28" s="85"/>
      <c r="DC28" s="85"/>
      <c r="DD28" s="85"/>
      <c r="DE28" s="85"/>
      <c r="DF28" s="85"/>
      <c r="DG28" s="85"/>
      <c r="DH28" s="85"/>
      <c r="DI28" s="85"/>
      <c r="DJ28" s="85"/>
      <c r="DK28" s="85"/>
      <c r="DL28" s="85"/>
      <c r="DM28" s="85"/>
      <c r="DN28" s="85"/>
      <c r="DO28" s="85"/>
      <c r="DP28" s="85"/>
      <c r="DQ28" s="85"/>
      <c r="DR28" s="85"/>
      <c r="DS28" s="85"/>
      <c r="DT28" s="85"/>
      <c r="DU28" s="85"/>
      <c r="DV28" s="85"/>
      <c r="DW28" s="85"/>
      <c r="DX28" s="85"/>
      <c r="DY28" s="85"/>
      <c r="DZ28" s="85"/>
      <c r="EA28" s="85"/>
      <c r="EB28" s="85"/>
      <c r="EC28" s="85"/>
      <c r="ED28" s="85"/>
      <c r="EE28" s="85"/>
      <c r="EF28" s="85"/>
      <c r="EG28" s="85"/>
      <c r="EH28" s="85"/>
      <c r="EI28" s="85"/>
      <c r="EJ28" s="85"/>
      <c r="EK28" s="85"/>
      <c r="EL28" s="85"/>
      <c r="EM28" s="85"/>
      <c r="EN28" s="85"/>
      <c r="EO28" s="85"/>
      <c r="EP28" s="85"/>
      <c r="EQ28" s="85"/>
      <c r="ER28" s="85"/>
      <c r="ES28" s="85"/>
      <c r="ET28" s="85"/>
      <c r="EU28" s="85"/>
      <c r="EV28" s="85"/>
      <c r="EW28" s="85"/>
      <c r="EX28" s="85"/>
      <c r="EY28" s="85"/>
      <c r="EZ28" s="85"/>
      <c r="FA28" s="85"/>
      <c r="FB28" s="85"/>
      <c r="FC28" s="85"/>
      <c r="FD28" s="85"/>
      <c r="FE28" s="85"/>
      <c r="FF28" s="85"/>
      <c r="FG28" s="85"/>
      <c r="FH28" s="85"/>
      <c r="FI28" s="85"/>
      <c r="FJ28" s="85"/>
      <c r="FK28" s="85"/>
      <c r="FL28" s="85"/>
      <c r="FM28" s="85"/>
      <c r="FN28" s="85"/>
      <c r="FO28" s="85"/>
      <c r="FP28" s="85"/>
      <c r="FQ28" s="85"/>
      <c r="FR28" s="85"/>
      <c r="FS28" s="85"/>
      <c r="FT28" s="85"/>
      <c r="FU28" s="85"/>
      <c r="FV28" s="85"/>
      <c r="FW28" s="85"/>
      <c r="FX28" s="85"/>
      <c r="FY28" s="85"/>
      <c r="FZ28" s="85"/>
      <c r="GA28" s="85"/>
      <c r="GB28" s="85"/>
      <c r="GC28" s="85"/>
      <c r="GD28" s="85"/>
      <c r="GE28" s="85"/>
      <c r="GF28" s="85"/>
      <c r="GG28" s="85"/>
      <c r="GH28" s="85"/>
      <c r="GI28" s="85"/>
      <c r="GJ28" s="85"/>
      <c r="GK28" s="85"/>
      <c r="GL28" s="85"/>
      <c r="GM28" s="85"/>
      <c r="GN28" s="85"/>
      <c r="GO28" s="85"/>
      <c r="GP28" s="85"/>
      <c r="GQ28" s="85"/>
      <c r="GR28" s="85"/>
      <c r="GS28" s="85"/>
      <c r="GT28" s="85"/>
      <c r="GU28" s="85"/>
      <c r="GV28" s="85"/>
      <c r="GW28" s="85"/>
      <c r="GX28" s="85"/>
      <c r="GY28" s="85"/>
      <c r="GZ28" s="85"/>
      <c r="HA28" s="85"/>
      <c r="HB28" s="85"/>
      <c r="HC28" s="85"/>
      <c r="HD28" s="85"/>
      <c r="HE28" s="85"/>
      <c r="HF28" s="85"/>
      <c r="HG28" s="85"/>
      <c r="HH28" s="85"/>
      <c r="HI28" s="85"/>
      <c r="HJ28" s="85"/>
      <c r="HK28" s="85"/>
      <c r="HL28" s="85"/>
      <c r="HM28" s="85"/>
      <c r="HN28" s="85"/>
      <c r="HO28" s="85"/>
      <c r="HP28" s="85"/>
      <c r="HQ28" s="85"/>
      <c r="HR28" s="85"/>
      <c r="HS28" s="85"/>
      <c r="HT28" s="85"/>
      <c r="HU28" s="85"/>
      <c r="HV28" s="85"/>
      <c r="HW28" s="85"/>
      <c r="HX28" s="85"/>
      <c r="HY28" s="85"/>
      <c r="HZ28" s="85"/>
      <c r="IA28" s="85"/>
      <c r="IB28" s="85"/>
      <c r="IC28" s="85"/>
      <c r="ID28" s="85"/>
      <c r="IE28" s="85"/>
      <c r="IF28" s="85"/>
      <c r="IG28" s="85"/>
      <c r="IH28" s="85"/>
      <c r="II28" s="85"/>
      <c r="IJ28" s="85"/>
      <c r="IK28" s="85"/>
      <c r="IL28" s="85"/>
      <c r="IM28" s="85"/>
      <c r="IN28" s="85"/>
      <c r="IO28" s="85"/>
      <c r="IP28" s="85"/>
      <c r="IQ28" s="85"/>
      <c r="IR28" s="85"/>
      <c r="IS28" s="85"/>
      <c r="IT28" s="85"/>
      <c r="IU28" s="85"/>
      <c r="IV28" s="85"/>
      <c r="IW28" s="85"/>
    </row>
    <row r="29" customFormat="false" ht="12.75" hidden="false" customHeight="false" outlineLevel="0" collapsed="false">
      <c r="A29" s="124"/>
      <c r="B29" s="85"/>
      <c r="C29" s="85"/>
      <c r="D29" s="85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85"/>
      <c r="CU29" s="85"/>
      <c r="CV29" s="85"/>
      <c r="CW29" s="85"/>
      <c r="CX29" s="85"/>
      <c r="CY29" s="85"/>
      <c r="CZ29" s="85"/>
      <c r="DA29" s="85"/>
      <c r="DB29" s="85"/>
      <c r="DC29" s="85"/>
      <c r="DD29" s="85"/>
      <c r="DE29" s="85"/>
      <c r="DF29" s="85"/>
      <c r="DG29" s="85"/>
      <c r="DH29" s="85"/>
      <c r="DI29" s="85"/>
      <c r="DJ29" s="85"/>
      <c r="DK29" s="85"/>
      <c r="DL29" s="85"/>
      <c r="DM29" s="85"/>
      <c r="DN29" s="85"/>
      <c r="DO29" s="85"/>
      <c r="DP29" s="85"/>
      <c r="DQ29" s="85"/>
      <c r="DR29" s="85"/>
      <c r="DS29" s="85"/>
      <c r="DT29" s="85"/>
      <c r="DU29" s="85"/>
      <c r="DV29" s="85"/>
      <c r="DW29" s="85"/>
      <c r="DX29" s="85"/>
      <c r="DY29" s="85"/>
      <c r="DZ29" s="85"/>
      <c r="EA29" s="85"/>
      <c r="EB29" s="85"/>
      <c r="EC29" s="85"/>
      <c r="ED29" s="85"/>
      <c r="EE29" s="85"/>
      <c r="EF29" s="85"/>
      <c r="EG29" s="85"/>
      <c r="EH29" s="85"/>
      <c r="EI29" s="85"/>
      <c r="EJ29" s="85"/>
      <c r="EK29" s="85"/>
      <c r="EL29" s="85"/>
      <c r="EM29" s="85"/>
      <c r="EN29" s="85"/>
      <c r="EO29" s="85"/>
      <c r="EP29" s="85"/>
      <c r="EQ29" s="85"/>
      <c r="ER29" s="85"/>
      <c r="ES29" s="85"/>
      <c r="ET29" s="85"/>
      <c r="EU29" s="85"/>
      <c r="EV29" s="85"/>
      <c r="EW29" s="85"/>
      <c r="EX29" s="85"/>
      <c r="EY29" s="85"/>
      <c r="EZ29" s="85"/>
      <c r="FA29" s="85"/>
      <c r="FB29" s="85"/>
      <c r="FC29" s="85"/>
      <c r="FD29" s="85"/>
      <c r="FE29" s="85"/>
      <c r="FF29" s="85"/>
      <c r="FG29" s="85"/>
      <c r="FH29" s="85"/>
      <c r="FI29" s="85"/>
      <c r="FJ29" s="85"/>
      <c r="FK29" s="85"/>
      <c r="FL29" s="85"/>
      <c r="FM29" s="85"/>
      <c r="FN29" s="85"/>
      <c r="FO29" s="85"/>
      <c r="FP29" s="85"/>
      <c r="FQ29" s="85"/>
      <c r="FR29" s="85"/>
      <c r="FS29" s="85"/>
      <c r="FT29" s="85"/>
      <c r="FU29" s="85"/>
      <c r="FV29" s="85"/>
      <c r="FW29" s="85"/>
      <c r="FX29" s="85"/>
      <c r="FY29" s="85"/>
      <c r="FZ29" s="85"/>
      <c r="GA29" s="85"/>
      <c r="GB29" s="85"/>
      <c r="GC29" s="85"/>
      <c r="GD29" s="85"/>
      <c r="GE29" s="85"/>
      <c r="GF29" s="85"/>
      <c r="GG29" s="85"/>
      <c r="GH29" s="85"/>
      <c r="GI29" s="85"/>
      <c r="GJ29" s="85"/>
      <c r="GK29" s="85"/>
      <c r="GL29" s="85"/>
      <c r="GM29" s="85"/>
      <c r="GN29" s="85"/>
      <c r="GO29" s="85"/>
      <c r="GP29" s="85"/>
      <c r="GQ29" s="85"/>
      <c r="GR29" s="85"/>
      <c r="GS29" s="85"/>
      <c r="GT29" s="85"/>
      <c r="GU29" s="85"/>
      <c r="GV29" s="85"/>
      <c r="GW29" s="85"/>
      <c r="GX29" s="85"/>
      <c r="GY29" s="85"/>
      <c r="GZ29" s="85"/>
      <c r="HA29" s="85"/>
      <c r="HB29" s="85"/>
      <c r="HC29" s="85"/>
      <c r="HD29" s="85"/>
      <c r="HE29" s="85"/>
      <c r="HF29" s="85"/>
      <c r="HG29" s="85"/>
      <c r="HH29" s="85"/>
      <c r="HI29" s="85"/>
      <c r="HJ29" s="85"/>
      <c r="HK29" s="85"/>
      <c r="HL29" s="85"/>
      <c r="HM29" s="85"/>
      <c r="HN29" s="85"/>
      <c r="HO29" s="85"/>
      <c r="HP29" s="85"/>
      <c r="HQ29" s="85"/>
      <c r="HR29" s="85"/>
      <c r="HS29" s="85"/>
      <c r="HT29" s="85"/>
      <c r="HU29" s="85"/>
      <c r="HV29" s="85"/>
      <c r="HW29" s="85"/>
      <c r="HX29" s="85"/>
      <c r="HY29" s="85"/>
      <c r="HZ29" s="85"/>
      <c r="IA29" s="85"/>
      <c r="IB29" s="85"/>
      <c r="IC29" s="85"/>
      <c r="ID29" s="85"/>
      <c r="IE29" s="85"/>
      <c r="IF29" s="85"/>
      <c r="IG29" s="85"/>
      <c r="IH29" s="85"/>
      <c r="II29" s="85"/>
      <c r="IJ29" s="85"/>
      <c r="IK29" s="85"/>
      <c r="IL29" s="85"/>
      <c r="IM29" s="85"/>
      <c r="IN29" s="85"/>
      <c r="IO29" s="85"/>
      <c r="IP29" s="85"/>
      <c r="IQ29" s="85"/>
      <c r="IR29" s="85"/>
      <c r="IS29" s="85"/>
      <c r="IT29" s="85"/>
      <c r="IU29" s="85"/>
      <c r="IV29" s="85"/>
      <c r="IW29" s="85"/>
    </row>
    <row r="30" customFormat="false" ht="12.75" hidden="false" customHeight="false" outlineLevel="0" collapsed="false">
      <c r="A30" s="124"/>
      <c r="B30" s="85"/>
      <c r="C30" s="85"/>
      <c r="D30" s="85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5"/>
      <c r="CI30" s="85"/>
      <c r="CJ30" s="85"/>
      <c r="CK30" s="85"/>
      <c r="CL30" s="85"/>
      <c r="CM30" s="85"/>
      <c r="CN30" s="85"/>
      <c r="CO30" s="85"/>
      <c r="CP30" s="85"/>
      <c r="CQ30" s="85"/>
      <c r="CR30" s="85"/>
      <c r="CS30" s="85"/>
      <c r="CT30" s="85"/>
      <c r="CU30" s="85"/>
      <c r="CV30" s="85"/>
      <c r="CW30" s="85"/>
      <c r="CX30" s="85"/>
      <c r="CY30" s="85"/>
      <c r="CZ30" s="85"/>
      <c r="DA30" s="85"/>
      <c r="DB30" s="85"/>
      <c r="DC30" s="85"/>
      <c r="DD30" s="85"/>
      <c r="DE30" s="85"/>
      <c r="DF30" s="85"/>
      <c r="DG30" s="85"/>
      <c r="DH30" s="85"/>
      <c r="DI30" s="85"/>
      <c r="DJ30" s="85"/>
      <c r="DK30" s="85"/>
      <c r="DL30" s="85"/>
      <c r="DM30" s="85"/>
      <c r="DN30" s="85"/>
      <c r="DO30" s="85"/>
      <c r="DP30" s="85"/>
      <c r="DQ30" s="85"/>
      <c r="DR30" s="85"/>
      <c r="DS30" s="85"/>
      <c r="DT30" s="85"/>
      <c r="DU30" s="85"/>
      <c r="DV30" s="85"/>
      <c r="DW30" s="85"/>
      <c r="DX30" s="85"/>
      <c r="DY30" s="85"/>
      <c r="DZ30" s="85"/>
      <c r="EA30" s="85"/>
      <c r="EB30" s="85"/>
      <c r="EC30" s="85"/>
      <c r="ED30" s="85"/>
      <c r="EE30" s="85"/>
      <c r="EF30" s="85"/>
      <c r="EG30" s="85"/>
      <c r="EH30" s="85"/>
      <c r="EI30" s="85"/>
      <c r="EJ30" s="85"/>
      <c r="EK30" s="85"/>
      <c r="EL30" s="85"/>
      <c r="EM30" s="85"/>
      <c r="EN30" s="85"/>
      <c r="EO30" s="85"/>
      <c r="EP30" s="85"/>
      <c r="EQ30" s="85"/>
      <c r="ER30" s="85"/>
      <c r="ES30" s="85"/>
      <c r="ET30" s="85"/>
      <c r="EU30" s="85"/>
      <c r="EV30" s="85"/>
      <c r="EW30" s="85"/>
      <c r="EX30" s="85"/>
      <c r="EY30" s="85"/>
      <c r="EZ30" s="85"/>
      <c r="FA30" s="85"/>
      <c r="FB30" s="85"/>
      <c r="FC30" s="85"/>
      <c r="FD30" s="85"/>
      <c r="FE30" s="85"/>
      <c r="FF30" s="85"/>
      <c r="FG30" s="85"/>
      <c r="FH30" s="85"/>
      <c r="FI30" s="85"/>
      <c r="FJ30" s="85"/>
      <c r="FK30" s="85"/>
      <c r="FL30" s="85"/>
      <c r="FM30" s="85"/>
      <c r="FN30" s="85"/>
      <c r="FO30" s="85"/>
      <c r="FP30" s="85"/>
      <c r="FQ30" s="85"/>
      <c r="FR30" s="85"/>
      <c r="FS30" s="85"/>
      <c r="FT30" s="85"/>
      <c r="FU30" s="85"/>
      <c r="FV30" s="85"/>
      <c r="FW30" s="85"/>
      <c r="FX30" s="85"/>
      <c r="FY30" s="85"/>
      <c r="FZ30" s="85"/>
      <c r="GA30" s="85"/>
      <c r="GB30" s="85"/>
      <c r="GC30" s="85"/>
      <c r="GD30" s="85"/>
      <c r="GE30" s="85"/>
      <c r="GF30" s="85"/>
      <c r="GG30" s="85"/>
      <c r="GH30" s="85"/>
      <c r="GI30" s="85"/>
      <c r="GJ30" s="85"/>
      <c r="GK30" s="85"/>
      <c r="GL30" s="85"/>
      <c r="GM30" s="85"/>
      <c r="GN30" s="85"/>
      <c r="GO30" s="85"/>
      <c r="GP30" s="85"/>
      <c r="GQ30" s="85"/>
      <c r="GR30" s="85"/>
      <c r="GS30" s="85"/>
      <c r="GT30" s="85"/>
      <c r="GU30" s="85"/>
      <c r="GV30" s="85"/>
      <c r="GW30" s="85"/>
      <c r="GX30" s="85"/>
      <c r="GY30" s="85"/>
      <c r="GZ30" s="85"/>
      <c r="HA30" s="85"/>
      <c r="HB30" s="85"/>
      <c r="HC30" s="85"/>
      <c r="HD30" s="85"/>
      <c r="HE30" s="85"/>
      <c r="HF30" s="85"/>
      <c r="HG30" s="85"/>
      <c r="HH30" s="85"/>
      <c r="HI30" s="85"/>
      <c r="HJ30" s="85"/>
      <c r="HK30" s="85"/>
      <c r="HL30" s="85"/>
      <c r="HM30" s="85"/>
      <c r="HN30" s="85"/>
      <c r="HO30" s="85"/>
      <c r="HP30" s="85"/>
      <c r="HQ30" s="85"/>
      <c r="HR30" s="85"/>
      <c r="HS30" s="85"/>
      <c r="HT30" s="85"/>
      <c r="HU30" s="85"/>
      <c r="HV30" s="85"/>
      <c r="HW30" s="85"/>
      <c r="HX30" s="85"/>
      <c r="HY30" s="85"/>
      <c r="HZ30" s="85"/>
      <c r="IA30" s="85"/>
      <c r="IB30" s="85"/>
      <c r="IC30" s="85"/>
      <c r="ID30" s="85"/>
      <c r="IE30" s="85"/>
      <c r="IF30" s="85"/>
      <c r="IG30" s="85"/>
      <c r="IH30" s="85"/>
      <c r="II30" s="85"/>
      <c r="IJ30" s="85"/>
      <c r="IK30" s="85"/>
      <c r="IL30" s="85"/>
      <c r="IM30" s="85"/>
      <c r="IN30" s="85"/>
      <c r="IO30" s="85"/>
      <c r="IP30" s="85"/>
      <c r="IQ30" s="85"/>
      <c r="IR30" s="85"/>
      <c r="IS30" s="85"/>
      <c r="IT30" s="85"/>
      <c r="IU30" s="85"/>
      <c r="IV30" s="85"/>
      <c r="IW30" s="85"/>
    </row>
    <row r="31" customFormat="false" ht="13.5" hidden="false" customHeight="false" outlineLevel="0" collapsed="false">
      <c r="A31" s="124"/>
      <c r="B31" s="85"/>
      <c r="C31" s="85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5"/>
      <c r="CH31" s="85"/>
      <c r="CI31" s="85"/>
      <c r="CJ31" s="85"/>
      <c r="CK31" s="85"/>
      <c r="CL31" s="85"/>
      <c r="CM31" s="85"/>
      <c r="CN31" s="85"/>
      <c r="CO31" s="85"/>
      <c r="CP31" s="85"/>
      <c r="CQ31" s="85"/>
      <c r="CR31" s="85"/>
      <c r="CS31" s="85"/>
      <c r="CT31" s="85"/>
      <c r="CU31" s="85"/>
      <c r="CV31" s="85"/>
      <c r="CW31" s="85"/>
      <c r="CX31" s="85"/>
      <c r="CY31" s="85"/>
      <c r="CZ31" s="85"/>
      <c r="DA31" s="85"/>
      <c r="DB31" s="85"/>
      <c r="DC31" s="85"/>
      <c r="DD31" s="85"/>
      <c r="DE31" s="85"/>
      <c r="DF31" s="85"/>
      <c r="DG31" s="85"/>
      <c r="DH31" s="85"/>
      <c r="DI31" s="85"/>
      <c r="DJ31" s="85"/>
      <c r="DK31" s="85"/>
      <c r="DL31" s="85"/>
      <c r="DM31" s="85"/>
      <c r="DN31" s="85"/>
      <c r="DO31" s="85"/>
      <c r="DP31" s="85"/>
      <c r="DQ31" s="85"/>
      <c r="DR31" s="85"/>
      <c r="DS31" s="85"/>
      <c r="DT31" s="85"/>
      <c r="DU31" s="85"/>
      <c r="DV31" s="85"/>
      <c r="DW31" s="85"/>
      <c r="DX31" s="85"/>
      <c r="DY31" s="85"/>
      <c r="DZ31" s="85"/>
      <c r="EA31" s="85"/>
      <c r="EB31" s="85"/>
      <c r="EC31" s="85"/>
      <c r="ED31" s="85"/>
      <c r="EE31" s="85"/>
      <c r="EF31" s="85"/>
      <c r="EG31" s="85"/>
      <c r="EH31" s="85"/>
      <c r="EI31" s="85"/>
      <c r="EJ31" s="85"/>
      <c r="EK31" s="85"/>
      <c r="EL31" s="85"/>
      <c r="EM31" s="85"/>
      <c r="EN31" s="85"/>
      <c r="EO31" s="85"/>
      <c r="EP31" s="85"/>
      <c r="EQ31" s="85"/>
      <c r="ER31" s="85"/>
      <c r="ES31" s="85"/>
      <c r="ET31" s="85"/>
      <c r="EU31" s="85"/>
      <c r="EV31" s="85"/>
      <c r="EW31" s="85"/>
      <c r="EX31" s="85"/>
      <c r="EY31" s="85"/>
      <c r="EZ31" s="85"/>
      <c r="FA31" s="85"/>
      <c r="FB31" s="85"/>
      <c r="FC31" s="85"/>
      <c r="FD31" s="85"/>
      <c r="FE31" s="85"/>
      <c r="FF31" s="85"/>
      <c r="FG31" s="85"/>
      <c r="FH31" s="85"/>
      <c r="FI31" s="85"/>
      <c r="FJ31" s="85"/>
      <c r="FK31" s="85"/>
      <c r="FL31" s="85"/>
      <c r="FM31" s="85"/>
      <c r="FN31" s="85"/>
      <c r="FO31" s="85"/>
      <c r="FP31" s="85"/>
      <c r="FQ31" s="85"/>
      <c r="FR31" s="85"/>
      <c r="FS31" s="85"/>
      <c r="FT31" s="85"/>
      <c r="FU31" s="85"/>
      <c r="FV31" s="85"/>
      <c r="FW31" s="85"/>
      <c r="FX31" s="85"/>
      <c r="FY31" s="85"/>
      <c r="FZ31" s="85"/>
      <c r="GA31" s="85"/>
      <c r="GB31" s="85"/>
      <c r="GC31" s="85"/>
      <c r="GD31" s="85"/>
      <c r="GE31" s="85"/>
      <c r="GF31" s="85"/>
      <c r="GG31" s="85"/>
      <c r="GH31" s="85"/>
      <c r="GI31" s="85"/>
      <c r="GJ31" s="85"/>
      <c r="GK31" s="85"/>
      <c r="GL31" s="85"/>
      <c r="GM31" s="85"/>
      <c r="GN31" s="85"/>
      <c r="GO31" s="85"/>
      <c r="GP31" s="85"/>
      <c r="GQ31" s="85"/>
      <c r="GR31" s="85"/>
      <c r="GS31" s="85"/>
      <c r="GT31" s="85"/>
      <c r="GU31" s="85"/>
      <c r="GV31" s="85"/>
      <c r="GW31" s="85"/>
      <c r="GX31" s="85"/>
      <c r="GY31" s="85"/>
      <c r="GZ31" s="85"/>
      <c r="HA31" s="85"/>
      <c r="HB31" s="85"/>
      <c r="HC31" s="85"/>
      <c r="HD31" s="85"/>
      <c r="HE31" s="85"/>
      <c r="HF31" s="85"/>
      <c r="HG31" s="85"/>
      <c r="HH31" s="85"/>
      <c r="HI31" s="85"/>
      <c r="HJ31" s="85"/>
      <c r="HK31" s="85"/>
      <c r="HL31" s="85"/>
      <c r="HM31" s="85"/>
      <c r="HN31" s="85"/>
      <c r="HO31" s="85"/>
      <c r="HP31" s="85"/>
      <c r="HQ31" s="85"/>
      <c r="HR31" s="85"/>
      <c r="HS31" s="85"/>
      <c r="HT31" s="85"/>
      <c r="HU31" s="85"/>
      <c r="HV31" s="85"/>
      <c r="HW31" s="85"/>
      <c r="HX31" s="85"/>
      <c r="HY31" s="85"/>
      <c r="HZ31" s="85"/>
      <c r="IA31" s="85"/>
      <c r="IB31" s="85"/>
      <c r="IC31" s="85"/>
      <c r="ID31" s="85"/>
      <c r="IE31" s="85"/>
      <c r="IF31" s="85"/>
      <c r="IG31" s="85"/>
      <c r="IH31" s="85"/>
      <c r="II31" s="85"/>
      <c r="IJ31" s="85"/>
      <c r="IK31" s="85"/>
      <c r="IL31" s="85"/>
      <c r="IM31" s="85"/>
      <c r="IN31" s="85"/>
      <c r="IO31" s="85"/>
      <c r="IP31" s="85"/>
      <c r="IQ31" s="85"/>
      <c r="IR31" s="85"/>
      <c r="IS31" s="85"/>
      <c r="IT31" s="85"/>
      <c r="IU31" s="85"/>
      <c r="IV31" s="85"/>
      <c r="IW31" s="85"/>
    </row>
    <row r="32" customFormat="false" ht="13.5" hidden="false" customHeight="false" outlineLevel="0" collapsed="false">
      <c r="A32" s="124"/>
      <c r="B32" s="131"/>
      <c r="C32" s="156"/>
      <c r="D32" s="124"/>
      <c r="E32" s="157"/>
      <c r="F32" s="158"/>
      <c r="G32" s="124"/>
      <c r="H32" s="157"/>
      <c r="I32" s="158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  <c r="CM32" s="85"/>
      <c r="CN32" s="85"/>
      <c r="CO32" s="85"/>
      <c r="CP32" s="85"/>
      <c r="CQ32" s="85"/>
      <c r="CR32" s="85"/>
      <c r="CS32" s="85"/>
      <c r="CT32" s="85"/>
      <c r="CU32" s="85"/>
      <c r="CV32" s="85"/>
      <c r="CW32" s="85"/>
      <c r="CX32" s="85"/>
      <c r="CY32" s="85"/>
      <c r="CZ32" s="85"/>
      <c r="DA32" s="85"/>
      <c r="DB32" s="85"/>
      <c r="DC32" s="85"/>
      <c r="DD32" s="85"/>
      <c r="DE32" s="85"/>
      <c r="DF32" s="85"/>
      <c r="DG32" s="85"/>
      <c r="DH32" s="85"/>
      <c r="DI32" s="85"/>
      <c r="DJ32" s="85"/>
      <c r="DK32" s="85"/>
      <c r="DL32" s="85"/>
      <c r="DM32" s="85"/>
      <c r="DN32" s="85"/>
      <c r="DO32" s="85"/>
      <c r="DP32" s="85"/>
      <c r="DQ32" s="85"/>
      <c r="DR32" s="85"/>
      <c r="DS32" s="85"/>
      <c r="DT32" s="85"/>
      <c r="DU32" s="85"/>
      <c r="DV32" s="85"/>
      <c r="DW32" s="85"/>
      <c r="DX32" s="85"/>
      <c r="DY32" s="85"/>
      <c r="DZ32" s="85"/>
      <c r="EA32" s="85"/>
      <c r="EB32" s="85"/>
      <c r="EC32" s="85"/>
      <c r="ED32" s="85"/>
      <c r="EE32" s="85"/>
      <c r="EF32" s="85"/>
      <c r="EG32" s="85"/>
      <c r="EH32" s="85"/>
      <c r="EI32" s="85"/>
      <c r="EJ32" s="85"/>
      <c r="EK32" s="85"/>
      <c r="EL32" s="85"/>
      <c r="EM32" s="85"/>
      <c r="EN32" s="85"/>
      <c r="EO32" s="85"/>
      <c r="EP32" s="85"/>
      <c r="EQ32" s="85"/>
      <c r="ER32" s="85"/>
      <c r="ES32" s="85"/>
      <c r="ET32" s="85"/>
      <c r="EU32" s="85"/>
      <c r="EV32" s="85"/>
      <c r="EW32" s="85"/>
      <c r="EX32" s="85"/>
      <c r="EY32" s="85"/>
      <c r="EZ32" s="85"/>
      <c r="FA32" s="85"/>
      <c r="FB32" s="85"/>
      <c r="FC32" s="85"/>
      <c r="FD32" s="85"/>
      <c r="FE32" s="85"/>
      <c r="FF32" s="85"/>
      <c r="FG32" s="85"/>
      <c r="FH32" s="85"/>
      <c r="FI32" s="85"/>
      <c r="FJ32" s="85"/>
      <c r="FK32" s="85"/>
      <c r="FL32" s="85"/>
      <c r="FM32" s="85"/>
      <c r="FN32" s="85"/>
      <c r="FO32" s="85"/>
      <c r="FP32" s="85"/>
      <c r="FQ32" s="85"/>
      <c r="FR32" s="85"/>
      <c r="FS32" s="85"/>
      <c r="FT32" s="85"/>
      <c r="FU32" s="85"/>
      <c r="FV32" s="85"/>
      <c r="FW32" s="85"/>
      <c r="FX32" s="85"/>
      <c r="FY32" s="85"/>
      <c r="FZ32" s="85"/>
      <c r="GA32" s="85"/>
      <c r="GB32" s="85"/>
      <c r="GC32" s="85"/>
      <c r="GD32" s="85"/>
      <c r="GE32" s="85"/>
      <c r="GF32" s="85"/>
      <c r="GG32" s="85"/>
      <c r="GH32" s="85"/>
      <c r="GI32" s="85"/>
      <c r="GJ32" s="85"/>
      <c r="GK32" s="85"/>
      <c r="GL32" s="85"/>
      <c r="GM32" s="85"/>
      <c r="GN32" s="85"/>
      <c r="GO32" s="85"/>
      <c r="GP32" s="85"/>
      <c r="GQ32" s="85"/>
      <c r="GR32" s="85"/>
      <c r="GS32" s="85"/>
      <c r="GT32" s="85"/>
      <c r="GU32" s="85"/>
      <c r="GV32" s="85"/>
      <c r="GW32" s="85"/>
      <c r="GX32" s="85"/>
      <c r="GY32" s="85"/>
      <c r="GZ32" s="85"/>
      <c r="HA32" s="85"/>
      <c r="HB32" s="85"/>
      <c r="HC32" s="85"/>
      <c r="HD32" s="85"/>
      <c r="HE32" s="85"/>
      <c r="HF32" s="85"/>
      <c r="HG32" s="85"/>
      <c r="HH32" s="85"/>
      <c r="HI32" s="85"/>
      <c r="HJ32" s="85"/>
      <c r="HK32" s="85"/>
      <c r="HL32" s="85"/>
      <c r="HM32" s="85"/>
      <c r="HN32" s="85"/>
      <c r="HO32" s="85"/>
      <c r="HP32" s="85"/>
      <c r="HQ32" s="85"/>
      <c r="HR32" s="85"/>
      <c r="HS32" s="85"/>
      <c r="HT32" s="85"/>
      <c r="HU32" s="85"/>
      <c r="HV32" s="85"/>
      <c r="HW32" s="85"/>
      <c r="HX32" s="85"/>
      <c r="HY32" s="85"/>
      <c r="HZ32" s="85"/>
      <c r="IA32" s="85"/>
      <c r="IB32" s="85"/>
      <c r="IC32" s="85"/>
      <c r="ID32" s="85"/>
      <c r="IE32" s="85"/>
      <c r="IF32" s="85"/>
      <c r="IG32" s="85"/>
      <c r="IH32" s="85"/>
      <c r="II32" s="85"/>
      <c r="IJ32" s="85"/>
      <c r="IK32" s="85"/>
      <c r="IL32" s="85"/>
      <c r="IM32" s="85"/>
      <c r="IN32" s="85"/>
      <c r="IO32" s="85"/>
      <c r="IP32" s="85"/>
      <c r="IQ32" s="85"/>
      <c r="IR32" s="85"/>
      <c r="IS32" s="85"/>
      <c r="IT32" s="85"/>
      <c r="IU32" s="85"/>
      <c r="IV32" s="85"/>
      <c r="IW32" s="85"/>
    </row>
    <row r="33" customFormat="false" ht="13.5" hidden="false" customHeight="false" outlineLevel="0" collapsed="false">
      <c r="A33" s="124"/>
      <c r="B33" s="132"/>
      <c r="C33" s="126"/>
      <c r="D33" s="124"/>
      <c r="E33" s="159"/>
      <c r="F33" s="160"/>
      <c r="G33" s="124"/>
      <c r="H33" s="159"/>
      <c r="I33" s="160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5"/>
      <c r="CA33" s="85"/>
      <c r="CB33" s="85"/>
      <c r="CC33" s="85"/>
      <c r="CD33" s="85"/>
      <c r="CE33" s="85"/>
      <c r="CF33" s="85"/>
      <c r="CG33" s="85"/>
      <c r="CH33" s="85"/>
      <c r="CI33" s="85"/>
      <c r="CJ33" s="85"/>
      <c r="CK33" s="85"/>
      <c r="CL33" s="85"/>
      <c r="CM33" s="85"/>
      <c r="CN33" s="85"/>
      <c r="CO33" s="85"/>
      <c r="CP33" s="85"/>
      <c r="CQ33" s="85"/>
      <c r="CR33" s="85"/>
      <c r="CS33" s="85"/>
      <c r="CT33" s="85"/>
      <c r="CU33" s="85"/>
      <c r="CV33" s="85"/>
      <c r="CW33" s="85"/>
      <c r="CX33" s="85"/>
      <c r="CY33" s="85"/>
      <c r="CZ33" s="85"/>
      <c r="DA33" s="85"/>
      <c r="DB33" s="85"/>
      <c r="DC33" s="85"/>
      <c r="DD33" s="85"/>
      <c r="DE33" s="85"/>
      <c r="DF33" s="85"/>
      <c r="DG33" s="85"/>
      <c r="DH33" s="85"/>
      <c r="DI33" s="85"/>
      <c r="DJ33" s="85"/>
      <c r="DK33" s="85"/>
      <c r="DL33" s="85"/>
      <c r="DM33" s="85"/>
      <c r="DN33" s="85"/>
      <c r="DO33" s="85"/>
      <c r="DP33" s="85"/>
      <c r="DQ33" s="85"/>
      <c r="DR33" s="85"/>
      <c r="DS33" s="85"/>
      <c r="DT33" s="85"/>
      <c r="DU33" s="85"/>
      <c r="DV33" s="85"/>
      <c r="DW33" s="85"/>
      <c r="DX33" s="85"/>
      <c r="DY33" s="85"/>
      <c r="DZ33" s="85"/>
      <c r="EA33" s="85"/>
      <c r="EB33" s="85"/>
      <c r="EC33" s="85"/>
      <c r="ED33" s="85"/>
      <c r="EE33" s="85"/>
      <c r="EF33" s="85"/>
      <c r="EG33" s="85"/>
      <c r="EH33" s="85"/>
      <c r="EI33" s="85"/>
      <c r="EJ33" s="85"/>
      <c r="EK33" s="85"/>
      <c r="EL33" s="85"/>
      <c r="EM33" s="85"/>
      <c r="EN33" s="85"/>
      <c r="EO33" s="85"/>
      <c r="EP33" s="85"/>
      <c r="EQ33" s="85"/>
      <c r="ER33" s="85"/>
      <c r="ES33" s="85"/>
      <c r="ET33" s="85"/>
      <c r="EU33" s="85"/>
      <c r="EV33" s="85"/>
      <c r="EW33" s="85"/>
      <c r="EX33" s="85"/>
      <c r="EY33" s="85"/>
      <c r="EZ33" s="85"/>
      <c r="FA33" s="85"/>
      <c r="FB33" s="85"/>
      <c r="FC33" s="85"/>
      <c r="FD33" s="85"/>
      <c r="FE33" s="85"/>
      <c r="FF33" s="85"/>
      <c r="FG33" s="85"/>
      <c r="FH33" s="85"/>
      <c r="FI33" s="85"/>
      <c r="FJ33" s="85"/>
      <c r="FK33" s="85"/>
      <c r="FL33" s="85"/>
      <c r="FM33" s="85"/>
      <c r="FN33" s="85"/>
      <c r="FO33" s="85"/>
      <c r="FP33" s="85"/>
      <c r="FQ33" s="85"/>
      <c r="FR33" s="85"/>
      <c r="FS33" s="85"/>
      <c r="FT33" s="85"/>
      <c r="FU33" s="85"/>
      <c r="FV33" s="85"/>
      <c r="FW33" s="85"/>
      <c r="FX33" s="85"/>
      <c r="FY33" s="85"/>
      <c r="FZ33" s="85"/>
      <c r="GA33" s="85"/>
      <c r="GB33" s="85"/>
      <c r="GC33" s="85"/>
      <c r="GD33" s="85"/>
      <c r="GE33" s="85"/>
      <c r="GF33" s="85"/>
      <c r="GG33" s="85"/>
      <c r="GH33" s="85"/>
      <c r="GI33" s="85"/>
      <c r="GJ33" s="85"/>
      <c r="GK33" s="85"/>
      <c r="GL33" s="85"/>
      <c r="GM33" s="85"/>
      <c r="GN33" s="85"/>
      <c r="GO33" s="85"/>
      <c r="GP33" s="85"/>
      <c r="GQ33" s="85"/>
      <c r="GR33" s="85"/>
      <c r="GS33" s="85"/>
      <c r="GT33" s="85"/>
      <c r="GU33" s="85"/>
      <c r="GV33" s="85"/>
      <c r="GW33" s="85"/>
      <c r="GX33" s="85"/>
      <c r="GY33" s="85"/>
      <c r="GZ33" s="85"/>
      <c r="HA33" s="85"/>
      <c r="HB33" s="85"/>
      <c r="HC33" s="85"/>
      <c r="HD33" s="85"/>
      <c r="HE33" s="85"/>
      <c r="HF33" s="85"/>
      <c r="HG33" s="85"/>
      <c r="HH33" s="85"/>
      <c r="HI33" s="85"/>
      <c r="HJ33" s="85"/>
      <c r="HK33" s="85"/>
      <c r="HL33" s="85"/>
      <c r="HM33" s="85"/>
      <c r="HN33" s="85"/>
      <c r="HO33" s="85"/>
      <c r="HP33" s="85"/>
      <c r="HQ33" s="85"/>
      <c r="HR33" s="85"/>
      <c r="HS33" s="85"/>
      <c r="HT33" s="85"/>
      <c r="HU33" s="85"/>
      <c r="HV33" s="85"/>
      <c r="HW33" s="85"/>
      <c r="HX33" s="85"/>
      <c r="HY33" s="85"/>
      <c r="HZ33" s="85"/>
      <c r="IA33" s="85"/>
      <c r="IB33" s="85"/>
      <c r="IC33" s="85"/>
      <c r="ID33" s="85"/>
      <c r="IE33" s="85"/>
      <c r="IF33" s="85"/>
      <c r="IG33" s="85"/>
      <c r="IH33" s="85"/>
      <c r="II33" s="85"/>
      <c r="IJ33" s="85"/>
      <c r="IK33" s="85"/>
      <c r="IL33" s="85"/>
      <c r="IM33" s="85"/>
      <c r="IN33" s="85"/>
      <c r="IO33" s="85"/>
      <c r="IP33" s="85"/>
      <c r="IQ33" s="85"/>
      <c r="IR33" s="85"/>
      <c r="IS33" s="85"/>
      <c r="IT33" s="85"/>
      <c r="IU33" s="85"/>
      <c r="IV33" s="85"/>
      <c r="IW33" s="85"/>
    </row>
    <row r="34" customFormat="false" ht="13.5" hidden="false" customHeight="false" outlineLevel="0" collapsed="false">
      <c r="A34" s="124"/>
      <c r="B34" s="85"/>
      <c r="C34" s="85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  <c r="BZ34" s="85"/>
      <c r="CA34" s="85"/>
      <c r="CB34" s="85"/>
      <c r="CC34" s="85"/>
      <c r="CD34" s="85"/>
      <c r="CE34" s="85"/>
      <c r="CF34" s="85"/>
      <c r="CG34" s="85"/>
      <c r="CH34" s="85"/>
      <c r="CI34" s="85"/>
      <c r="CJ34" s="85"/>
      <c r="CK34" s="85"/>
      <c r="CL34" s="85"/>
      <c r="CM34" s="85"/>
      <c r="CN34" s="85"/>
      <c r="CO34" s="85"/>
      <c r="CP34" s="85"/>
      <c r="CQ34" s="85"/>
      <c r="CR34" s="85"/>
      <c r="CS34" s="85"/>
      <c r="CT34" s="85"/>
      <c r="CU34" s="85"/>
      <c r="CV34" s="85"/>
      <c r="CW34" s="85"/>
      <c r="CX34" s="85"/>
      <c r="CY34" s="85"/>
      <c r="CZ34" s="85"/>
      <c r="DA34" s="85"/>
      <c r="DB34" s="85"/>
      <c r="DC34" s="85"/>
      <c r="DD34" s="85"/>
      <c r="DE34" s="85"/>
      <c r="DF34" s="85"/>
      <c r="DG34" s="85"/>
      <c r="DH34" s="85"/>
      <c r="DI34" s="85"/>
      <c r="DJ34" s="85"/>
      <c r="DK34" s="85"/>
      <c r="DL34" s="85"/>
      <c r="DM34" s="85"/>
      <c r="DN34" s="85"/>
      <c r="DO34" s="85"/>
      <c r="DP34" s="85"/>
      <c r="DQ34" s="85"/>
      <c r="DR34" s="85"/>
      <c r="DS34" s="85"/>
      <c r="DT34" s="85"/>
      <c r="DU34" s="85"/>
      <c r="DV34" s="85"/>
      <c r="DW34" s="85"/>
      <c r="DX34" s="85"/>
      <c r="DY34" s="85"/>
      <c r="DZ34" s="85"/>
      <c r="EA34" s="85"/>
      <c r="EB34" s="85"/>
      <c r="EC34" s="85"/>
      <c r="ED34" s="85"/>
      <c r="EE34" s="85"/>
      <c r="EF34" s="85"/>
      <c r="EG34" s="85"/>
      <c r="EH34" s="85"/>
      <c r="EI34" s="85"/>
      <c r="EJ34" s="85"/>
      <c r="EK34" s="85"/>
      <c r="EL34" s="85"/>
      <c r="EM34" s="85"/>
      <c r="EN34" s="85"/>
      <c r="EO34" s="85"/>
      <c r="EP34" s="85"/>
      <c r="EQ34" s="85"/>
      <c r="ER34" s="85"/>
      <c r="ES34" s="85"/>
      <c r="ET34" s="85"/>
      <c r="EU34" s="85"/>
      <c r="EV34" s="85"/>
      <c r="EW34" s="85"/>
      <c r="EX34" s="85"/>
      <c r="EY34" s="85"/>
      <c r="EZ34" s="85"/>
      <c r="FA34" s="85"/>
      <c r="FB34" s="85"/>
      <c r="FC34" s="85"/>
      <c r="FD34" s="85"/>
      <c r="FE34" s="85"/>
      <c r="FF34" s="85"/>
      <c r="FG34" s="85"/>
      <c r="FH34" s="85"/>
      <c r="FI34" s="85"/>
      <c r="FJ34" s="85"/>
      <c r="FK34" s="85"/>
      <c r="FL34" s="85"/>
      <c r="FM34" s="85"/>
      <c r="FN34" s="85"/>
      <c r="FO34" s="85"/>
      <c r="FP34" s="85"/>
      <c r="FQ34" s="85"/>
      <c r="FR34" s="85"/>
      <c r="FS34" s="85"/>
      <c r="FT34" s="85"/>
      <c r="FU34" s="85"/>
      <c r="FV34" s="85"/>
      <c r="FW34" s="85"/>
      <c r="FX34" s="85"/>
      <c r="FY34" s="85"/>
      <c r="FZ34" s="85"/>
      <c r="GA34" s="85"/>
      <c r="GB34" s="85"/>
      <c r="GC34" s="85"/>
      <c r="GD34" s="85"/>
      <c r="GE34" s="85"/>
      <c r="GF34" s="85"/>
      <c r="GG34" s="85"/>
      <c r="GH34" s="85"/>
      <c r="GI34" s="85"/>
      <c r="GJ34" s="85"/>
      <c r="GK34" s="85"/>
      <c r="GL34" s="85"/>
      <c r="GM34" s="85"/>
      <c r="GN34" s="85"/>
      <c r="GO34" s="85"/>
      <c r="GP34" s="85"/>
      <c r="GQ34" s="85"/>
      <c r="GR34" s="85"/>
      <c r="GS34" s="85"/>
      <c r="GT34" s="85"/>
      <c r="GU34" s="85"/>
      <c r="GV34" s="85"/>
      <c r="GW34" s="85"/>
      <c r="GX34" s="85"/>
      <c r="GY34" s="85"/>
      <c r="GZ34" s="85"/>
      <c r="HA34" s="85"/>
      <c r="HB34" s="85"/>
      <c r="HC34" s="85"/>
      <c r="HD34" s="85"/>
      <c r="HE34" s="85"/>
      <c r="HF34" s="85"/>
      <c r="HG34" s="85"/>
      <c r="HH34" s="85"/>
      <c r="HI34" s="85"/>
      <c r="HJ34" s="85"/>
      <c r="HK34" s="85"/>
      <c r="HL34" s="85"/>
      <c r="HM34" s="85"/>
      <c r="HN34" s="85"/>
      <c r="HO34" s="85"/>
      <c r="HP34" s="85"/>
      <c r="HQ34" s="85"/>
      <c r="HR34" s="85"/>
      <c r="HS34" s="85"/>
      <c r="HT34" s="85"/>
      <c r="HU34" s="85"/>
      <c r="HV34" s="85"/>
      <c r="HW34" s="85"/>
      <c r="HX34" s="85"/>
      <c r="HY34" s="85"/>
      <c r="HZ34" s="85"/>
      <c r="IA34" s="85"/>
      <c r="IB34" s="85"/>
      <c r="IC34" s="85"/>
      <c r="ID34" s="85"/>
      <c r="IE34" s="85"/>
      <c r="IF34" s="85"/>
      <c r="IG34" s="85"/>
      <c r="IH34" s="85"/>
      <c r="II34" s="85"/>
      <c r="IJ34" s="85"/>
      <c r="IK34" s="85"/>
      <c r="IL34" s="85"/>
      <c r="IM34" s="85"/>
      <c r="IN34" s="85"/>
      <c r="IO34" s="85"/>
      <c r="IP34" s="85"/>
      <c r="IQ34" s="85"/>
      <c r="IR34" s="85"/>
      <c r="IS34" s="85"/>
      <c r="IT34" s="85"/>
      <c r="IU34" s="85"/>
      <c r="IV34" s="85"/>
      <c r="IW34" s="85"/>
    </row>
    <row r="35" customFormat="false" ht="12.75" hidden="false" customHeight="false" outlineLevel="0" collapsed="false">
      <c r="A35" s="124"/>
      <c r="B35" s="85"/>
      <c r="C35" s="85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5"/>
      <c r="CA35" s="85"/>
      <c r="CB35" s="85"/>
      <c r="CC35" s="85"/>
      <c r="CD35" s="85"/>
      <c r="CE35" s="85"/>
      <c r="CF35" s="85"/>
      <c r="CG35" s="85"/>
      <c r="CH35" s="85"/>
      <c r="CI35" s="85"/>
      <c r="CJ35" s="85"/>
      <c r="CK35" s="85"/>
      <c r="CL35" s="85"/>
      <c r="CM35" s="85"/>
      <c r="CN35" s="85"/>
      <c r="CO35" s="85"/>
      <c r="CP35" s="85"/>
      <c r="CQ35" s="85"/>
      <c r="CR35" s="85"/>
      <c r="CS35" s="85"/>
      <c r="CT35" s="85"/>
      <c r="CU35" s="85"/>
      <c r="CV35" s="85"/>
      <c r="CW35" s="85"/>
      <c r="CX35" s="85"/>
      <c r="CY35" s="85"/>
      <c r="CZ35" s="85"/>
      <c r="DA35" s="85"/>
      <c r="DB35" s="85"/>
      <c r="DC35" s="85"/>
      <c r="DD35" s="85"/>
      <c r="DE35" s="85"/>
      <c r="DF35" s="85"/>
      <c r="DG35" s="85"/>
      <c r="DH35" s="85"/>
      <c r="DI35" s="85"/>
      <c r="DJ35" s="85"/>
      <c r="DK35" s="85"/>
      <c r="DL35" s="85"/>
      <c r="DM35" s="85"/>
      <c r="DN35" s="85"/>
      <c r="DO35" s="85"/>
      <c r="DP35" s="85"/>
      <c r="DQ35" s="85"/>
      <c r="DR35" s="85"/>
      <c r="DS35" s="85"/>
      <c r="DT35" s="85"/>
      <c r="DU35" s="85"/>
      <c r="DV35" s="85"/>
      <c r="DW35" s="85"/>
      <c r="DX35" s="85"/>
      <c r="DY35" s="85"/>
      <c r="DZ35" s="85"/>
      <c r="EA35" s="85"/>
      <c r="EB35" s="85"/>
      <c r="EC35" s="85"/>
      <c r="ED35" s="85"/>
      <c r="EE35" s="85"/>
      <c r="EF35" s="85"/>
      <c r="EG35" s="85"/>
      <c r="EH35" s="85"/>
      <c r="EI35" s="85"/>
      <c r="EJ35" s="85"/>
      <c r="EK35" s="85"/>
      <c r="EL35" s="85"/>
      <c r="EM35" s="85"/>
      <c r="EN35" s="85"/>
      <c r="EO35" s="85"/>
      <c r="EP35" s="85"/>
      <c r="EQ35" s="85"/>
      <c r="ER35" s="85"/>
      <c r="ES35" s="85"/>
      <c r="ET35" s="85"/>
      <c r="EU35" s="85"/>
      <c r="EV35" s="85"/>
      <c r="EW35" s="85"/>
      <c r="EX35" s="85"/>
      <c r="EY35" s="85"/>
      <c r="EZ35" s="85"/>
      <c r="FA35" s="85"/>
      <c r="FB35" s="85"/>
      <c r="FC35" s="85"/>
      <c r="FD35" s="85"/>
      <c r="FE35" s="85"/>
      <c r="FF35" s="85"/>
      <c r="FG35" s="85"/>
      <c r="FH35" s="85"/>
      <c r="FI35" s="85"/>
      <c r="FJ35" s="85"/>
      <c r="FK35" s="85"/>
      <c r="FL35" s="85"/>
      <c r="FM35" s="85"/>
      <c r="FN35" s="85"/>
      <c r="FO35" s="85"/>
      <c r="FP35" s="85"/>
      <c r="FQ35" s="85"/>
      <c r="FR35" s="85"/>
      <c r="FS35" s="85"/>
      <c r="FT35" s="85"/>
      <c r="FU35" s="85"/>
      <c r="FV35" s="85"/>
      <c r="FW35" s="85"/>
      <c r="FX35" s="85"/>
      <c r="FY35" s="85"/>
      <c r="FZ35" s="85"/>
      <c r="GA35" s="85"/>
      <c r="GB35" s="85"/>
      <c r="GC35" s="85"/>
      <c r="GD35" s="85"/>
      <c r="GE35" s="85"/>
      <c r="GF35" s="85"/>
      <c r="GG35" s="85"/>
      <c r="GH35" s="85"/>
      <c r="GI35" s="85"/>
      <c r="GJ35" s="85"/>
      <c r="GK35" s="85"/>
      <c r="GL35" s="85"/>
      <c r="GM35" s="85"/>
      <c r="GN35" s="85"/>
      <c r="GO35" s="85"/>
      <c r="GP35" s="85"/>
      <c r="GQ35" s="85"/>
      <c r="GR35" s="85"/>
      <c r="GS35" s="85"/>
      <c r="GT35" s="85"/>
      <c r="GU35" s="85"/>
      <c r="GV35" s="85"/>
      <c r="GW35" s="85"/>
      <c r="GX35" s="85"/>
      <c r="GY35" s="85"/>
      <c r="GZ35" s="85"/>
      <c r="HA35" s="85"/>
      <c r="HB35" s="85"/>
      <c r="HC35" s="85"/>
      <c r="HD35" s="85"/>
      <c r="HE35" s="85"/>
      <c r="HF35" s="85"/>
      <c r="HG35" s="85"/>
      <c r="HH35" s="85"/>
      <c r="HI35" s="85"/>
      <c r="HJ35" s="85"/>
      <c r="HK35" s="85"/>
      <c r="HL35" s="85"/>
      <c r="HM35" s="85"/>
      <c r="HN35" s="85"/>
      <c r="HO35" s="85"/>
      <c r="HP35" s="85"/>
      <c r="HQ35" s="85"/>
      <c r="HR35" s="85"/>
      <c r="HS35" s="85"/>
      <c r="HT35" s="85"/>
      <c r="HU35" s="85"/>
      <c r="HV35" s="85"/>
      <c r="HW35" s="85"/>
      <c r="HX35" s="85"/>
      <c r="HY35" s="85"/>
      <c r="HZ35" s="85"/>
      <c r="IA35" s="85"/>
      <c r="IB35" s="85"/>
      <c r="IC35" s="85"/>
      <c r="ID35" s="85"/>
      <c r="IE35" s="85"/>
      <c r="IF35" s="85"/>
      <c r="IG35" s="85"/>
      <c r="IH35" s="85"/>
      <c r="II35" s="85"/>
      <c r="IJ35" s="85"/>
      <c r="IK35" s="85"/>
      <c r="IL35" s="85"/>
      <c r="IM35" s="85"/>
      <c r="IN35" s="85"/>
      <c r="IO35" s="85"/>
      <c r="IP35" s="85"/>
      <c r="IQ35" s="85"/>
      <c r="IR35" s="85"/>
      <c r="IS35" s="85"/>
      <c r="IT35" s="85"/>
      <c r="IU35" s="85"/>
      <c r="IV35" s="85"/>
      <c r="IW35" s="85"/>
    </row>
    <row r="36" customFormat="false" ht="12.75" hidden="false" customHeight="false" outlineLevel="0" collapsed="false">
      <c r="A36" s="124"/>
      <c r="B36" s="85"/>
      <c r="C36" s="85"/>
      <c r="D36" s="85"/>
      <c r="E36" s="124" t="str">
        <f aca="false">Input_Curves!D1</f>
        <v>Mar</v>
      </c>
      <c r="F36" s="124" t="str">
        <f aca="false">Input_Curves!E1</f>
        <v>Apr</v>
      </c>
      <c r="G36" s="124" t="str">
        <f aca="false">Input_Curves!F1</f>
        <v>May</v>
      </c>
      <c r="H36" s="124" t="str">
        <f aca="false">Input_Curves!G1</f>
        <v>Jun</v>
      </c>
      <c r="I36" s="124" t="str">
        <f aca="false">Input_Curves!H1</f>
        <v>Jul</v>
      </c>
      <c r="J36" s="124" t="str">
        <f aca="false">Input_Curves!I1</f>
        <v>Aug</v>
      </c>
      <c r="K36" s="124" t="str">
        <f aca="false">Input_Curves!J1</f>
        <v>Sep</v>
      </c>
      <c r="L36" s="124" t="str">
        <f aca="false">Input_Curves!K1</f>
        <v>Oct</v>
      </c>
      <c r="M36" s="124" t="str">
        <f aca="false">Input_Curves!L1</f>
        <v>Nov</v>
      </c>
      <c r="N36" s="124" t="str">
        <f aca="false">Input_Curves!M1</f>
        <v>Dec</v>
      </c>
      <c r="O36" s="124" t="str">
        <f aca="false">Input_Curves!N1</f>
        <v>Jan</v>
      </c>
      <c r="P36" s="124" t="str">
        <f aca="false">Input_Curves!O1</f>
        <v>Feb</v>
      </c>
      <c r="Q36" s="124" t="str">
        <f aca="false">Input_Curves!P1</f>
        <v>Mar</v>
      </c>
      <c r="R36" s="124" t="str">
        <f aca="false">Input_Curves!Q1</f>
        <v>Apr</v>
      </c>
      <c r="S36" s="124" t="str">
        <f aca="false">Input_Curves!R1</f>
        <v>May</v>
      </c>
      <c r="T36" s="124" t="str">
        <f aca="false">Input_Curves!S1</f>
        <v>Jun</v>
      </c>
      <c r="U36" s="124" t="str">
        <f aca="false">Input_Curves!T1</f>
        <v>Jul</v>
      </c>
      <c r="V36" s="124" t="str">
        <f aca="false">Input_Curves!U1</f>
        <v>Aug</v>
      </c>
      <c r="W36" s="124" t="str">
        <f aca="false">Input_Curves!V1</f>
        <v>Sep</v>
      </c>
      <c r="X36" s="124" t="str">
        <f aca="false">Input_Curves!W1</f>
        <v>Oct</v>
      </c>
      <c r="Y36" s="124" t="str">
        <f aca="false">Input_Curves!X1</f>
        <v>Nov</v>
      </c>
      <c r="Z36" s="124" t="str">
        <f aca="false">Input_Curves!Y1</f>
        <v>Dec</v>
      </c>
      <c r="AA36" s="124" t="str">
        <f aca="false">Input_Curves!Z1</f>
        <v>Jan</v>
      </c>
      <c r="AB36" s="124" t="str">
        <f aca="false">Input_Curves!AA1</f>
        <v>Feb</v>
      </c>
      <c r="AC36" s="124" t="str">
        <f aca="false">Input_Curves!AB1</f>
        <v>Mar</v>
      </c>
      <c r="AD36" s="124" t="str">
        <f aca="false">Input_Curves!AC1</f>
        <v>Apr</v>
      </c>
      <c r="AE36" s="124" t="str">
        <f aca="false">Input_Curves!AD1</f>
        <v>May</v>
      </c>
      <c r="AF36" s="124" t="str">
        <f aca="false">Input_Curves!AE1</f>
        <v>Jun</v>
      </c>
      <c r="AG36" s="124" t="str">
        <f aca="false">Input_Curves!AF1</f>
        <v>Jul</v>
      </c>
      <c r="AH36" s="124" t="str">
        <f aca="false">Input_Curves!AG1</f>
        <v>Aug</v>
      </c>
      <c r="AI36" s="124" t="str">
        <f aca="false">Input_Curves!AH1</f>
        <v>Sep</v>
      </c>
      <c r="AJ36" s="124" t="str">
        <f aca="false">Input_Curves!AI1</f>
        <v>Oct</v>
      </c>
      <c r="AK36" s="124" t="str">
        <f aca="false">Input_Curves!AJ1</f>
        <v>Nov</v>
      </c>
      <c r="AL36" s="124" t="str">
        <f aca="false">Input_Curves!AK1</f>
        <v>Dec</v>
      </c>
      <c r="AM36" s="124" t="str">
        <f aca="false">Input_Curves!AL1</f>
        <v>Jan</v>
      </c>
      <c r="AN36" s="124" t="str">
        <f aca="false">Input_Curves!AM1</f>
        <v>Feb</v>
      </c>
      <c r="AO36" s="124" t="str">
        <f aca="false">Input_Curves!AN1</f>
        <v>Mar</v>
      </c>
      <c r="AP36" s="124" t="str">
        <f aca="false">Input_Curves!AO1</f>
        <v>Apr</v>
      </c>
      <c r="AQ36" s="124" t="str">
        <f aca="false">Input_Curves!AP1</f>
        <v>May</v>
      </c>
      <c r="AR36" s="124" t="str">
        <f aca="false">Input_Curves!AQ1</f>
        <v>Jun</v>
      </c>
      <c r="AS36" s="124" t="str">
        <f aca="false">Input_Curves!AR1</f>
        <v>Jul</v>
      </c>
      <c r="AT36" s="124" t="str">
        <f aca="false">Input_Curves!AS1</f>
        <v>Aug</v>
      </c>
      <c r="AU36" s="124" t="str">
        <f aca="false">Input_Curves!AT1</f>
        <v>Sep</v>
      </c>
      <c r="AV36" s="124" t="str">
        <f aca="false">Input_Curves!AU1</f>
        <v>Oct</v>
      </c>
      <c r="AW36" s="124" t="str">
        <f aca="false">Input_Curves!AV1</f>
        <v>Nov</v>
      </c>
      <c r="AX36" s="124" t="str">
        <f aca="false">Input_Curves!AW1</f>
        <v>Dec</v>
      </c>
      <c r="AY36" s="124" t="str">
        <f aca="false">Input_Curves!AX1</f>
        <v>Jan</v>
      </c>
      <c r="AZ36" s="124" t="str">
        <f aca="false">Input_Curves!AY1</f>
        <v>Feb</v>
      </c>
      <c r="BA36" s="124" t="str">
        <f aca="false">Input_Curves!AZ1</f>
        <v>Mar</v>
      </c>
      <c r="BB36" s="124" t="str">
        <f aca="false">Input_Curves!BA1</f>
        <v>Apr</v>
      </c>
      <c r="BC36" s="124" t="str">
        <f aca="false">Input_Curves!BB1</f>
        <v>May</v>
      </c>
      <c r="BD36" s="124" t="str">
        <f aca="false">Input_Curves!BC1</f>
        <v>Jun</v>
      </c>
      <c r="BE36" s="124" t="str">
        <f aca="false">Input_Curves!BD1</f>
        <v>Jul</v>
      </c>
      <c r="BF36" s="124" t="str">
        <f aca="false">Input_Curves!BE1</f>
        <v>Aug</v>
      </c>
      <c r="BG36" s="124" t="str">
        <f aca="false">Input_Curves!BF1</f>
        <v>Sep</v>
      </c>
      <c r="BH36" s="124" t="str">
        <f aca="false">Input_Curves!BG1</f>
        <v>Oct</v>
      </c>
      <c r="BI36" s="124" t="str">
        <f aca="false">Input_Curves!BH1</f>
        <v>Nov</v>
      </c>
      <c r="BJ36" s="124" t="str">
        <f aca="false">Input_Curves!BI1</f>
        <v>Dec</v>
      </c>
      <c r="BK36" s="124" t="str">
        <f aca="false">Input_Curves!BJ1</f>
        <v>Jan</v>
      </c>
      <c r="BL36" s="124" t="str">
        <f aca="false">Input_Curves!BK1</f>
        <v>Feb</v>
      </c>
      <c r="BM36" s="124" t="str">
        <f aca="false">Input_Curves!BL1</f>
        <v>Mar</v>
      </c>
      <c r="BN36" s="124" t="str">
        <f aca="false">Input_Curves!BM1</f>
        <v>Apr</v>
      </c>
      <c r="BO36" s="124" t="str">
        <f aca="false">Input_Curves!BN1</f>
        <v>May</v>
      </c>
      <c r="BP36" s="124" t="str">
        <f aca="false">Input_Curves!BO1</f>
        <v>Jun</v>
      </c>
      <c r="BQ36" s="124" t="str">
        <f aca="false">Input_Curves!BP1</f>
        <v>Jul</v>
      </c>
      <c r="BR36" s="124" t="str">
        <f aca="false">Input_Curves!BQ1</f>
        <v>Aug</v>
      </c>
      <c r="BS36" s="124" t="str">
        <f aca="false">Input_Curves!BR1</f>
        <v>Sep</v>
      </c>
      <c r="BT36" s="124" t="str">
        <f aca="false">Input_Curves!BS1</f>
        <v>Oct</v>
      </c>
      <c r="BU36" s="124" t="str">
        <f aca="false">Input_Curves!BT1</f>
        <v>Nov</v>
      </c>
      <c r="BV36" s="124" t="str">
        <f aca="false">Input_Curves!BU1</f>
        <v>Dec</v>
      </c>
      <c r="BW36" s="124" t="str">
        <f aca="false">Input_Curves!BV1</f>
        <v>Jan</v>
      </c>
      <c r="BX36" s="124" t="str">
        <f aca="false">Input_Curves!BW1</f>
        <v>Feb</v>
      </c>
      <c r="BY36" s="124" t="str">
        <f aca="false">Input_Curves!BX1</f>
        <v>Mar</v>
      </c>
      <c r="BZ36" s="124" t="str">
        <f aca="false">Input_Curves!BY1</f>
        <v>Apr</v>
      </c>
      <c r="CA36" s="124" t="str">
        <f aca="false">Input_Curves!BZ1</f>
        <v>May</v>
      </c>
      <c r="CB36" s="124" t="str">
        <f aca="false">Input_Curves!CA1</f>
        <v>Jun</v>
      </c>
      <c r="CC36" s="124" t="str">
        <f aca="false">Input_Curves!CB1</f>
        <v>Jul</v>
      </c>
      <c r="CD36" s="124" t="str">
        <f aca="false">Input_Curves!CC1</f>
        <v>Aug</v>
      </c>
      <c r="CE36" s="124" t="str">
        <f aca="false">Input_Curves!CD1</f>
        <v>Sep</v>
      </c>
      <c r="CF36" s="124" t="str">
        <f aca="false">Input_Curves!CE1</f>
        <v>Oct</v>
      </c>
      <c r="CG36" s="124" t="str">
        <f aca="false">Input_Curves!CF1</f>
        <v>Nov</v>
      </c>
      <c r="CH36" s="124" t="str">
        <f aca="false">Input_Curves!CG1</f>
        <v>Dec</v>
      </c>
      <c r="CI36" s="124" t="str">
        <f aca="false">Input_Curves!CH1</f>
        <v>Jan</v>
      </c>
      <c r="CJ36" s="124" t="str">
        <f aca="false">Input_Curves!CI1</f>
        <v>Feb</v>
      </c>
      <c r="CK36" s="124" t="str">
        <f aca="false">Input_Curves!CJ1</f>
        <v>Mar</v>
      </c>
      <c r="CL36" s="124" t="str">
        <f aca="false">Input_Curves!CK1</f>
        <v>Apr</v>
      </c>
      <c r="CM36" s="124" t="str">
        <f aca="false">Input_Curves!CL1</f>
        <v>May</v>
      </c>
      <c r="CN36" s="124" t="str">
        <f aca="false">Input_Curves!CM1</f>
        <v>Jun</v>
      </c>
      <c r="CO36" s="124" t="str">
        <f aca="false">Input_Curves!CN1</f>
        <v>Jul</v>
      </c>
      <c r="CP36" s="124" t="str">
        <f aca="false">Input_Curves!CO1</f>
        <v>Aug</v>
      </c>
      <c r="CQ36" s="124" t="str">
        <f aca="false">Input_Curves!CP1</f>
        <v>Sep</v>
      </c>
      <c r="CR36" s="124" t="str">
        <f aca="false">Input_Curves!CQ1</f>
        <v>Oct</v>
      </c>
      <c r="CS36" s="124" t="str">
        <f aca="false">Input_Curves!CR1</f>
        <v>Nov</v>
      </c>
      <c r="CT36" s="124" t="str">
        <f aca="false">Input_Curves!CS1</f>
        <v>Dec</v>
      </c>
      <c r="CU36" s="124" t="str">
        <f aca="false">Input_Curves!CT1</f>
        <v>Jan</v>
      </c>
      <c r="CV36" s="124" t="str">
        <f aca="false">Input_Curves!CU1</f>
        <v>Feb</v>
      </c>
      <c r="CW36" s="124" t="str">
        <f aca="false">Input_Curves!CV1</f>
        <v>Mar</v>
      </c>
      <c r="CX36" s="124" t="str">
        <f aca="false">Input_Curves!CW1</f>
        <v>Apr</v>
      </c>
      <c r="CY36" s="124" t="str">
        <f aca="false">Input_Curves!CX1</f>
        <v>May</v>
      </c>
      <c r="CZ36" s="124" t="str">
        <f aca="false">Input_Curves!CY1</f>
        <v>Jun</v>
      </c>
      <c r="DA36" s="124" t="str">
        <f aca="false">Input_Curves!CZ1</f>
        <v>Jul</v>
      </c>
      <c r="DB36" s="124" t="str">
        <f aca="false">Input_Curves!DA1</f>
        <v>Aug</v>
      </c>
      <c r="DC36" s="124" t="str">
        <f aca="false">Input_Curves!DB1</f>
        <v>Sep</v>
      </c>
      <c r="DD36" s="124" t="str">
        <f aca="false">Input_Curves!DC1</f>
        <v>Oct</v>
      </c>
      <c r="DE36" s="124" t="str">
        <f aca="false">Input_Curves!DD1</f>
        <v>Nov</v>
      </c>
      <c r="DF36" s="124" t="str">
        <f aca="false">Input_Curves!DE1</f>
        <v>Dec</v>
      </c>
      <c r="DG36" s="124" t="str">
        <f aca="false">Input_Curves!DF1</f>
        <v>Jan</v>
      </c>
      <c r="DH36" s="124" t="str">
        <f aca="false">Input_Curves!DG1</f>
        <v>Feb</v>
      </c>
      <c r="DI36" s="124" t="str">
        <f aca="false">Input_Curves!DH1</f>
        <v>Mar</v>
      </c>
      <c r="DJ36" s="124" t="str">
        <f aca="false">Input_Curves!DI1</f>
        <v>Apr</v>
      </c>
      <c r="DK36" s="124" t="str">
        <f aca="false">Input_Curves!DJ1</f>
        <v>May</v>
      </c>
      <c r="DL36" s="124" t="str">
        <f aca="false">Input_Curves!DK1</f>
        <v>Jun</v>
      </c>
      <c r="DM36" s="124" t="str">
        <f aca="false">Input_Curves!DL1</f>
        <v>Jul</v>
      </c>
      <c r="DN36" s="124" t="str">
        <f aca="false">Input_Curves!DM1</f>
        <v>Aug</v>
      </c>
      <c r="DO36" s="124" t="str">
        <f aca="false">Input_Curves!DN1</f>
        <v>Sep</v>
      </c>
      <c r="DP36" s="124" t="str">
        <f aca="false">Input_Curves!DO1</f>
        <v>Oct</v>
      </c>
      <c r="DQ36" s="124" t="str">
        <f aca="false">Input_Curves!DP1</f>
        <v>Nov</v>
      </c>
      <c r="DR36" s="124" t="str">
        <f aca="false">Input_Curves!DQ1</f>
        <v>Dec</v>
      </c>
      <c r="DS36" s="124" t="str">
        <f aca="false">Input_Curves!DR1</f>
        <v>Jan</v>
      </c>
      <c r="DT36" s="124" t="str">
        <f aca="false">Input_Curves!DS1</f>
        <v>Feb</v>
      </c>
      <c r="DU36" s="124" t="str">
        <f aca="false">Input_Curves!DT1</f>
        <v>Mar</v>
      </c>
      <c r="DV36" s="124" t="str">
        <f aca="false">Input_Curves!DU1</f>
        <v>Apr</v>
      </c>
      <c r="DW36" s="124" t="str">
        <f aca="false">Input_Curves!DV1</f>
        <v>May</v>
      </c>
      <c r="DX36" s="124" t="str">
        <f aca="false">Input_Curves!DW1</f>
        <v>Jun</v>
      </c>
      <c r="DY36" s="124" t="str">
        <f aca="false">Input_Curves!DX1</f>
        <v>Jul</v>
      </c>
      <c r="DZ36" s="124" t="str">
        <f aca="false">Input_Curves!DY1</f>
        <v>Aug</v>
      </c>
      <c r="EA36" s="124" t="str">
        <f aca="false">Input_Curves!DZ1</f>
        <v>Sep</v>
      </c>
      <c r="EB36" s="124" t="str">
        <f aca="false">Input_Curves!EA1</f>
        <v>Oct</v>
      </c>
      <c r="EC36" s="124" t="str">
        <f aca="false">Input_Curves!EB1</f>
        <v>Nov</v>
      </c>
      <c r="ED36" s="124" t="str">
        <f aca="false">Input_Curves!EC1</f>
        <v>Dec</v>
      </c>
      <c r="EE36" s="124" t="str">
        <f aca="false">Input_Curves!ED1</f>
        <v>Jan</v>
      </c>
      <c r="EF36" s="124" t="str">
        <f aca="false">Input_Curves!EE1</f>
        <v>Feb</v>
      </c>
      <c r="EG36" s="124" t="str">
        <f aca="false">Input_Curves!EF1</f>
        <v>Mar</v>
      </c>
      <c r="EH36" s="124" t="str">
        <f aca="false">Input_Curves!EG1</f>
        <v>Apr</v>
      </c>
      <c r="EI36" s="124" t="str">
        <f aca="false">Input_Curves!EH1</f>
        <v>May</v>
      </c>
      <c r="EJ36" s="124" t="str">
        <f aca="false">Input_Curves!EI1</f>
        <v>Jun</v>
      </c>
      <c r="EK36" s="124" t="str">
        <f aca="false">Input_Curves!EJ1</f>
        <v>Jul</v>
      </c>
      <c r="EL36" s="124" t="str">
        <f aca="false">Input_Curves!EK1</f>
        <v>Aug</v>
      </c>
      <c r="EM36" s="124" t="str">
        <f aca="false">Input_Curves!EL1</f>
        <v>Sep</v>
      </c>
      <c r="EN36" s="124" t="str">
        <f aca="false">Input_Curves!EM1</f>
        <v>Oct</v>
      </c>
      <c r="EO36" s="124" t="str">
        <f aca="false">Input_Curves!EN1</f>
        <v>Nov</v>
      </c>
      <c r="EP36" s="124" t="str">
        <f aca="false">Input_Curves!EO1</f>
        <v>Dec</v>
      </c>
      <c r="EQ36" s="124" t="str">
        <f aca="false">Input_Curves!EP1</f>
        <v>Jan</v>
      </c>
      <c r="ER36" s="124" t="str">
        <f aca="false">Input_Curves!EQ1</f>
        <v>Feb</v>
      </c>
      <c r="ES36" s="124" t="str">
        <f aca="false">Input_Curves!ER1</f>
        <v>Mar</v>
      </c>
      <c r="ET36" s="124" t="str">
        <f aca="false">Input_Curves!ES1</f>
        <v>Apr</v>
      </c>
      <c r="EU36" s="124" t="str">
        <f aca="false">Input_Curves!ET1</f>
        <v>May</v>
      </c>
      <c r="EV36" s="124" t="str">
        <f aca="false">Input_Curves!EU1</f>
        <v>Jun</v>
      </c>
      <c r="EW36" s="124" t="str">
        <f aca="false">Input_Curves!EV1</f>
        <v>Jul</v>
      </c>
      <c r="EX36" s="124" t="str">
        <f aca="false">Input_Curves!EW1</f>
        <v>Aug</v>
      </c>
      <c r="EY36" s="124" t="str">
        <f aca="false">Input_Curves!EX1</f>
        <v>Sep</v>
      </c>
      <c r="EZ36" s="124" t="str">
        <f aca="false">Input_Curves!EY1</f>
        <v>Oct</v>
      </c>
      <c r="FA36" s="124" t="str">
        <f aca="false">Input_Curves!EZ1</f>
        <v>Nov</v>
      </c>
      <c r="FB36" s="124" t="str">
        <f aca="false">Input_Curves!FA1</f>
        <v>Dec</v>
      </c>
      <c r="FC36" s="124" t="str">
        <f aca="false">Input_Curves!FB1</f>
        <v>Jan</v>
      </c>
      <c r="FD36" s="124" t="str">
        <f aca="false">Input_Curves!FC1</f>
        <v>Feb</v>
      </c>
      <c r="FE36" s="124" t="str">
        <f aca="false">Input_Curves!FD1</f>
        <v>Mar</v>
      </c>
      <c r="FF36" s="124" t="str">
        <f aca="false">Input_Curves!FE1</f>
        <v>Apr</v>
      </c>
      <c r="FG36" s="124" t="str">
        <f aca="false">Input_Curves!FF1</f>
        <v>May</v>
      </c>
      <c r="FH36" s="124" t="str">
        <f aca="false">Input_Curves!FG1</f>
        <v>Jun</v>
      </c>
      <c r="FI36" s="124" t="str">
        <f aca="false">Input_Curves!FH1</f>
        <v>Jul</v>
      </c>
      <c r="FJ36" s="124" t="str">
        <f aca="false">Input_Curves!FI1</f>
        <v>Aug</v>
      </c>
      <c r="FK36" s="124" t="str">
        <f aca="false">Input_Curves!FJ1</f>
        <v>Sep</v>
      </c>
      <c r="FL36" s="124" t="str">
        <f aca="false">Input_Curves!FK1</f>
        <v>Oct</v>
      </c>
      <c r="FM36" s="124" t="str">
        <f aca="false">Input_Curves!FL1</f>
        <v>Nov</v>
      </c>
      <c r="FN36" s="124" t="str">
        <f aca="false">Input_Curves!FM1</f>
        <v>Dec</v>
      </c>
      <c r="FO36" s="124" t="str">
        <f aca="false">Input_Curves!FN1</f>
        <v>Jan</v>
      </c>
      <c r="FP36" s="124" t="str">
        <f aca="false">Input_Curves!FO1</f>
        <v>Feb</v>
      </c>
      <c r="FQ36" s="124" t="str">
        <f aca="false">Input_Curves!FP1</f>
        <v>Mar</v>
      </c>
      <c r="FR36" s="124" t="str">
        <f aca="false">Input_Curves!FQ1</f>
        <v>Apr</v>
      </c>
      <c r="FS36" s="124" t="str">
        <f aca="false">Input_Curves!FR1</f>
        <v>May</v>
      </c>
      <c r="FT36" s="124" t="str">
        <f aca="false">Input_Curves!FS1</f>
        <v>Jun</v>
      </c>
      <c r="FU36" s="124" t="str">
        <f aca="false">Input_Curves!FT1</f>
        <v>Jul</v>
      </c>
      <c r="FV36" s="124" t="str">
        <f aca="false">Input_Curves!FU1</f>
        <v>Aug</v>
      </c>
      <c r="FW36" s="124" t="str">
        <f aca="false">Input_Curves!FV1</f>
        <v>Sep</v>
      </c>
      <c r="FX36" s="124" t="str">
        <f aca="false">Input_Curves!FW1</f>
        <v>Oct</v>
      </c>
      <c r="FY36" s="124" t="str">
        <f aca="false">Input_Curves!FX1</f>
        <v>Nov</v>
      </c>
      <c r="FZ36" s="124" t="str">
        <f aca="false">Input_Curves!FY1</f>
        <v>Dec</v>
      </c>
      <c r="GA36" s="124" t="str">
        <f aca="false">Input_Curves!FZ1</f>
        <v>Jan</v>
      </c>
      <c r="GB36" s="124" t="str">
        <f aca="false">Input_Curves!GA1</f>
        <v>Feb</v>
      </c>
      <c r="GC36" s="124" t="str">
        <f aca="false">Input_Curves!GB1</f>
        <v>Mar</v>
      </c>
      <c r="GD36" s="124" t="str">
        <f aca="false">Input_Curves!GC1</f>
        <v>Apr</v>
      </c>
      <c r="GE36" s="124" t="str">
        <f aca="false">Input_Curves!GD1</f>
        <v>May</v>
      </c>
      <c r="GF36" s="124" t="str">
        <f aca="false">Input_Curves!GE1</f>
        <v>Jun</v>
      </c>
      <c r="GG36" s="124" t="str">
        <f aca="false">Input_Curves!GF1</f>
        <v>Jul</v>
      </c>
      <c r="GH36" s="124" t="str">
        <f aca="false">Input_Curves!GG1</f>
        <v>Aug</v>
      </c>
      <c r="GI36" s="124" t="str">
        <f aca="false">Input_Curves!GH1</f>
        <v>Sep</v>
      </c>
      <c r="GJ36" s="124" t="str">
        <f aca="false">Input_Curves!GI1</f>
        <v>Oct</v>
      </c>
      <c r="GK36" s="124" t="str">
        <f aca="false">Input_Curves!GJ1</f>
        <v>Nov</v>
      </c>
      <c r="GL36" s="124" t="str">
        <f aca="false">Input_Curves!GK1</f>
        <v>Dec</v>
      </c>
      <c r="GM36" s="124" t="str">
        <f aca="false">Input_Curves!GL1</f>
        <v>Jan</v>
      </c>
      <c r="GN36" s="124" t="str">
        <f aca="false">Input_Curves!GM1</f>
        <v>Feb</v>
      </c>
      <c r="GO36" s="124" t="str">
        <f aca="false">Input_Curves!GN1</f>
        <v>Mar</v>
      </c>
      <c r="GP36" s="124" t="str">
        <f aca="false">Input_Curves!GO1</f>
        <v>Apr</v>
      </c>
      <c r="GQ36" s="124" t="str">
        <f aca="false">Input_Curves!GP1</f>
        <v>May</v>
      </c>
      <c r="GR36" s="124" t="str">
        <f aca="false">Input_Curves!GQ1</f>
        <v>Jun</v>
      </c>
      <c r="GS36" s="124" t="str">
        <f aca="false">Input_Curves!GR1</f>
        <v>Jul</v>
      </c>
      <c r="GT36" s="124" t="str">
        <f aca="false">Input_Curves!GS1</f>
        <v>Aug</v>
      </c>
      <c r="GU36" s="124" t="str">
        <f aca="false">Input_Curves!GT1</f>
        <v>Sep</v>
      </c>
      <c r="GV36" s="124" t="str">
        <f aca="false">Input_Curves!GU1</f>
        <v>Oct</v>
      </c>
      <c r="GW36" s="124" t="str">
        <f aca="false">Input_Curves!GV1</f>
        <v>Nov</v>
      </c>
      <c r="GX36" s="124" t="str">
        <f aca="false">Input_Curves!GW1</f>
        <v>Dec</v>
      </c>
      <c r="GY36" s="124" t="str">
        <f aca="false">Input_Curves!GX1</f>
        <v>Jan</v>
      </c>
      <c r="GZ36" s="124" t="str">
        <f aca="false">Input_Curves!GY1</f>
        <v>Feb</v>
      </c>
      <c r="HA36" s="124" t="str">
        <f aca="false">Input_Curves!GZ1</f>
        <v>Mar</v>
      </c>
      <c r="HB36" s="124" t="str">
        <f aca="false">Input_Curves!HA1</f>
        <v>Apr</v>
      </c>
      <c r="HC36" s="124" t="str">
        <f aca="false">Input_Curves!HB1</f>
        <v>May</v>
      </c>
      <c r="HD36" s="124" t="str">
        <f aca="false">Input_Curves!HC1</f>
        <v>Jun</v>
      </c>
      <c r="HE36" s="124" t="str">
        <f aca="false">Input_Curves!HD1</f>
        <v>Jul</v>
      </c>
      <c r="HF36" s="124" t="str">
        <f aca="false">Input_Curves!HE1</f>
        <v>Aug</v>
      </c>
      <c r="HG36" s="124" t="str">
        <f aca="false">Input_Curves!HF1</f>
        <v>Sep</v>
      </c>
      <c r="HH36" s="124" t="str">
        <f aca="false">Input_Curves!HG1</f>
        <v>Oct</v>
      </c>
      <c r="HI36" s="124" t="str">
        <f aca="false">Input_Curves!HH1</f>
        <v>Nov</v>
      </c>
      <c r="HJ36" s="124" t="str">
        <f aca="false">Input_Curves!HI1</f>
        <v>Dec</v>
      </c>
      <c r="HK36" s="124" t="str">
        <f aca="false">Input_Curves!HJ1</f>
        <v>Jan</v>
      </c>
      <c r="HL36" s="124" t="str">
        <f aca="false">Input_Curves!HK1</f>
        <v>Feb</v>
      </c>
      <c r="HM36" s="124" t="str">
        <f aca="false">Input_Curves!HL1</f>
        <v>Mar</v>
      </c>
      <c r="HN36" s="124" t="str">
        <f aca="false">Input_Curves!HM1</f>
        <v>Apr</v>
      </c>
      <c r="HO36" s="124" t="str">
        <f aca="false">Input_Curves!HN1</f>
        <v>May</v>
      </c>
      <c r="HP36" s="124" t="str">
        <f aca="false">Input_Curves!HO1</f>
        <v>Jun</v>
      </c>
      <c r="HQ36" s="124" t="str">
        <f aca="false">Input_Curves!HP1</f>
        <v>Jul</v>
      </c>
      <c r="HR36" s="124" t="str">
        <f aca="false">Input_Curves!HQ1</f>
        <v>Aug</v>
      </c>
      <c r="HS36" s="124" t="str">
        <f aca="false">Input_Curves!HR1</f>
        <v>Sep</v>
      </c>
      <c r="HT36" s="124" t="str">
        <f aca="false">Input_Curves!HS1</f>
        <v>Oct</v>
      </c>
      <c r="HU36" s="124" t="str">
        <f aca="false">Input_Curves!HT1</f>
        <v>Nov</v>
      </c>
      <c r="HV36" s="124" t="str">
        <f aca="false">Input_Curves!HU1</f>
        <v>Dec</v>
      </c>
      <c r="HW36" s="124" t="str">
        <f aca="false">Input_Curves!HV1</f>
        <v>Jan</v>
      </c>
      <c r="HX36" s="124" t="str">
        <f aca="false">Input_Curves!HW1</f>
        <v>Feb</v>
      </c>
      <c r="HY36" s="124" t="str">
        <f aca="false">Input_Curves!HX1</f>
        <v>Mar</v>
      </c>
      <c r="HZ36" s="124" t="str">
        <f aca="false">Input_Curves!HY1</f>
        <v>Apr</v>
      </c>
      <c r="IA36" s="124" t="str">
        <f aca="false">Input_Curves!HZ1</f>
        <v>May</v>
      </c>
      <c r="IB36" s="124" t="str">
        <f aca="false">Input_Curves!IA1</f>
        <v>Jun</v>
      </c>
      <c r="IC36" s="124" t="str">
        <f aca="false">Input_Curves!IB1</f>
        <v>Jul</v>
      </c>
      <c r="ID36" s="124" t="str">
        <f aca="false">Input_Curves!IC1</f>
        <v>Aug</v>
      </c>
      <c r="IE36" s="124" t="str">
        <f aca="false">Input_Curves!ID1</f>
        <v>Sep</v>
      </c>
      <c r="IF36" s="124" t="str">
        <f aca="false">Input_Curves!IE1</f>
        <v>Oct</v>
      </c>
      <c r="IG36" s="124" t="str">
        <f aca="false">Input_Curves!IF1</f>
        <v>Nov</v>
      </c>
      <c r="IH36" s="124" t="str">
        <f aca="false">Input_Curves!IG1</f>
        <v>Dec</v>
      </c>
      <c r="II36" s="124" t="str">
        <f aca="false">Input_Curves!IH1</f>
        <v>Jan</v>
      </c>
      <c r="IJ36" s="124" t="str">
        <f aca="false">Input_Curves!II1</f>
        <v>Feb</v>
      </c>
      <c r="IK36" s="124" t="str">
        <f aca="false">Input_Curves!IJ1</f>
        <v>Mar</v>
      </c>
      <c r="IL36" s="124" t="str">
        <f aca="false">Input_Curves!IK1</f>
        <v>Apr</v>
      </c>
      <c r="IM36" s="124" t="str">
        <f aca="false">Input_Curves!IL1</f>
        <v>May</v>
      </c>
      <c r="IN36" s="124" t="str">
        <f aca="false">Input_Curves!IM1</f>
        <v>Jun</v>
      </c>
      <c r="IO36" s="124" t="str">
        <f aca="false">Input_Curves!IN1</f>
        <v>Jul</v>
      </c>
      <c r="IP36" s="124" t="str">
        <f aca="false">Input_Curves!IO1</f>
        <v>Aug</v>
      </c>
      <c r="IQ36" s="124" t="str">
        <f aca="false">Input_Curves!IP1</f>
        <v>Sep</v>
      </c>
      <c r="IR36" s="124" t="str">
        <f aca="false">Input_Curves!IQ1</f>
        <v>Oct</v>
      </c>
      <c r="IS36" s="124" t="str">
        <f aca="false">Input_Curves!IR1</f>
        <v>Nov</v>
      </c>
      <c r="IT36" s="124" t="str">
        <f aca="false">Input_Curves!IS1</f>
        <v>Dec</v>
      </c>
      <c r="IU36" s="124" t="str">
        <f aca="false">Input_Curves!IT1</f>
        <v>Jan</v>
      </c>
      <c r="IV36" s="124" t="str">
        <f aca="false">Input_Curves!IU1</f>
        <v>Feb</v>
      </c>
      <c r="IW36" s="85"/>
    </row>
    <row r="37" customFormat="false" ht="12.75" hidden="false" customHeight="false" outlineLevel="0" collapsed="false">
      <c r="A37" s="124"/>
      <c r="B37" s="85"/>
      <c r="C37" s="85"/>
      <c r="D37" s="150"/>
      <c r="E37" s="150" t="n">
        <f aca="false">Input_Curves!E2</f>
        <v>36616</v>
      </c>
      <c r="F37" s="150" t="n">
        <f aca="false">Input_Curves!F2</f>
        <v>36646</v>
      </c>
      <c r="G37" s="150" t="n">
        <f aca="false">Input_Curves!G2</f>
        <v>36677</v>
      </c>
      <c r="H37" s="150" t="n">
        <f aca="false">Input_Curves!H2</f>
        <v>36707</v>
      </c>
      <c r="I37" s="150" t="n">
        <f aca="false">Input_Curves!I2</f>
        <v>36738</v>
      </c>
      <c r="J37" s="150" t="n">
        <f aca="false">Input_Curves!J2</f>
        <v>36769</v>
      </c>
      <c r="K37" s="150" t="n">
        <f aca="false">Input_Curves!K2</f>
        <v>36799</v>
      </c>
      <c r="L37" s="150" t="n">
        <f aca="false">Input_Curves!L2</f>
        <v>36830</v>
      </c>
      <c r="M37" s="150" t="n">
        <f aca="false">Input_Curves!M2</f>
        <v>36860</v>
      </c>
      <c r="N37" s="150" t="n">
        <f aca="false">Input_Curves!N2</f>
        <v>36891</v>
      </c>
      <c r="O37" s="150" t="n">
        <f aca="false">Input_Curves!O2</f>
        <v>36922</v>
      </c>
      <c r="P37" s="150" t="n">
        <f aca="false">Input_Curves!P2</f>
        <v>36950</v>
      </c>
      <c r="Q37" s="150" t="n">
        <f aca="false">Input_Curves!Q2</f>
        <v>36981</v>
      </c>
      <c r="R37" s="150" t="n">
        <f aca="false">Input_Curves!R2</f>
        <v>37011</v>
      </c>
      <c r="S37" s="150" t="n">
        <f aca="false">Input_Curves!S2</f>
        <v>37042</v>
      </c>
      <c r="T37" s="150" t="n">
        <f aca="false">Input_Curves!T2</f>
        <v>37072</v>
      </c>
      <c r="U37" s="150" t="n">
        <f aca="false">Input_Curves!U2</f>
        <v>37103</v>
      </c>
      <c r="V37" s="150" t="n">
        <f aca="false">Input_Curves!V2</f>
        <v>37134</v>
      </c>
      <c r="W37" s="150" t="n">
        <f aca="false">Input_Curves!W2</f>
        <v>37164</v>
      </c>
      <c r="X37" s="150" t="n">
        <f aca="false">Input_Curves!X2</f>
        <v>37195</v>
      </c>
      <c r="Y37" s="150" t="n">
        <f aca="false">Input_Curves!Y2</f>
        <v>37225</v>
      </c>
      <c r="Z37" s="150" t="n">
        <f aca="false">Input_Curves!Z2</f>
        <v>37256</v>
      </c>
      <c r="AA37" s="150" t="n">
        <f aca="false">Input_Curves!AA2</f>
        <v>37287</v>
      </c>
      <c r="AB37" s="150" t="n">
        <f aca="false">Input_Curves!AB2</f>
        <v>37315</v>
      </c>
      <c r="AC37" s="150" t="n">
        <f aca="false">Input_Curves!AC2</f>
        <v>37346</v>
      </c>
      <c r="AD37" s="150" t="n">
        <f aca="false">Input_Curves!AD2</f>
        <v>37376</v>
      </c>
      <c r="AE37" s="150" t="n">
        <f aca="false">Input_Curves!AE2</f>
        <v>37407</v>
      </c>
      <c r="AF37" s="150" t="n">
        <f aca="false">Input_Curves!AF2</f>
        <v>37437</v>
      </c>
      <c r="AG37" s="150" t="n">
        <f aca="false">Input_Curves!AG2</f>
        <v>37468</v>
      </c>
      <c r="AH37" s="150" t="n">
        <f aca="false">Input_Curves!AH2</f>
        <v>37499</v>
      </c>
      <c r="AI37" s="150" t="n">
        <f aca="false">Input_Curves!AI2</f>
        <v>37529</v>
      </c>
      <c r="AJ37" s="150" t="n">
        <f aca="false">Input_Curves!AJ2</f>
        <v>37560</v>
      </c>
      <c r="AK37" s="150" t="n">
        <f aca="false">Input_Curves!AK2</f>
        <v>37590</v>
      </c>
      <c r="AL37" s="150" t="n">
        <f aca="false">Input_Curves!AL2</f>
        <v>37621</v>
      </c>
      <c r="AM37" s="150" t="n">
        <f aca="false">Input_Curves!AM2</f>
        <v>37652</v>
      </c>
      <c r="AN37" s="150" t="n">
        <f aca="false">Input_Curves!AN2</f>
        <v>37680</v>
      </c>
      <c r="AO37" s="150" t="n">
        <f aca="false">Input_Curves!AO2</f>
        <v>37711</v>
      </c>
      <c r="AP37" s="150" t="n">
        <f aca="false">Input_Curves!AP2</f>
        <v>37741</v>
      </c>
      <c r="AQ37" s="150" t="n">
        <f aca="false">Input_Curves!AQ2</f>
        <v>37772</v>
      </c>
      <c r="AR37" s="150" t="n">
        <f aca="false">Input_Curves!AR2</f>
        <v>37802</v>
      </c>
      <c r="AS37" s="150" t="n">
        <f aca="false">Input_Curves!AS2</f>
        <v>37833</v>
      </c>
      <c r="AT37" s="150" t="n">
        <f aca="false">Input_Curves!AT2</f>
        <v>37864</v>
      </c>
      <c r="AU37" s="150" t="n">
        <f aca="false">Input_Curves!AU2</f>
        <v>37894</v>
      </c>
      <c r="AV37" s="150" t="n">
        <f aca="false">Input_Curves!AV2</f>
        <v>37925</v>
      </c>
      <c r="AW37" s="150" t="n">
        <f aca="false">Input_Curves!AW2</f>
        <v>37955</v>
      </c>
      <c r="AX37" s="150" t="n">
        <f aca="false">Input_Curves!AX2</f>
        <v>37986</v>
      </c>
      <c r="AY37" s="150" t="n">
        <f aca="false">Input_Curves!AY2</f>
        <v>38017</v>
      </c>
      <c r="AZ37" s="150" t="n">
        <f aca="false">Input_Curves!AZ2</f>
        <v>38046</v>
      </c>
      <c r="BA37" s="150" t="n">
        <f aca="false">Input_Curves!BA2</f>
        <v>38077</v>
      </c>
      <c r="BB37" s="150" t="n">
        <f aca="false">Input_Curves!BB2</f>
        <v>38107</v>
      </c>
      <c r="BC37" s="150" t="n">
        <f aca="false">Input_Curves!BC2</f>
        <v>38138</v>
      </c>
      <c r="BD37" s="150" t="n">
        <f aca="false">Input_Curves!BD2</f>
        <v>38168</v>
      </c>
      <c r="BE37" s="150" t="n">
        <f aca="false">Input_Curves!BE2</f>
        <v>38199</v>
      </c>
      <c r="BF37" s="150" t="n">
        <f aca="false">Input_Curves!BF2</f>
        <v>38230</v>
      </c>
      <c r="BG37" s="150" t="n">
        <f aca="false">Input_Curves!BG2</f>
        <v>38260</v>
      </c>
      <c r="BH37" s="150" t="n">
        <f aca="false">Input_Curves!BH2</f>
        <v>38291</v>
      </c>
      <c r="BI37" s="150" t="n">
        <f aca="false">Input_Curves!BI2</f>
        <v>38321</v>
      </c>
      <c r="BJ37" s="150" t="n">
        <f aca="false">Input_Curves!BJ2</f>
        <v>38352</v>
      </c>
      <c r="BK37" s="150" t="n">
        <f aca="false">Input_Curves!BK2</f>
        <v>38383</v>
      </c>
      <c r="BL37" s="150" t="n">
        <f aca="false">Input_Curves!BL2</f>
        <v>38411</v>
      </c>
      <c r="BM37" s="150" t="n">
        <f aca="false">Input_Curves!BM2</f>
        <v>38442</v>
      </c>
      <c r="BN37" s="150" t="n">
        <f aca="false">Input_Curves!BN2</f>
        <v>38472</v>
      </c>
      <c r="BO37" s="150" t="n">
        <f aca="false">Input_Curves!BO2</f>
        <v>38503</v>
      </c>
      <c r="BP37" s="150" t="n">
        <f aca="false">Input_Curves!BP2</f>
        <v>38533</v>
      </c>
      <c r="BQ37" s="150" t="n">
        <f aca="false">Input_Curves!BQ2</f>
        <v>38564</v>
      </c>
      <c r="BR37" s="150" t="n">
        <f aca="false">Input_Curves!BR2</f>
        <v>38595</v>
      </c>
      <c r="BS37" s="150" t="n">
        <f aca="false">Input_Curves!BS2</f>
        <v>38625</v>
      </c>
      <c r="BT37" s="150" t="n">
        <f aca="false">Input_Curves!BT2</f>
        <v>38656</v>
      </c>
      <c r="BU37" s="150" t="n">
        <f aca="false">Input_Curves!BU2</f>
        <v>38686</v>
      </c>
      <c r="BV37" s="150" t="n">
        <f aca="false">Input_Curves!BV2</f>
        <v>38717</v>
      </c>
      <c r="BW37" s="150" t="n">
        <f aca="false">Input_Curves!BW2</f>
        <v>38748</v>
      </c>
      <c r="BX37" s="150" t="n">
        <f aca="false">Input_Curves!BX2</f>
        <v>38776</v>
      </c>
      <c r="BY37" s="150" t="n">
        <f aca="false">Input_Curves!BY2</f>
        <v>38807</v>
      </c>
      <c r="BZ37" s="150" t="n">
        <f aca="false">Input_Curves!BZ2</f>
        <v>38837</v>
      </c>
      <c r="CA37" s="150" t="n">
        <f aca="false">Input_Curves!CA2</f>
        <v>38868</v>
      </c>
      <c r="CB37" s="150" t="n">
        <f aca="false">Input_Curves!CB2</f>
        <v>38898</v>
      </c>
      <c r="CC37" s="150" t="n">
        <f aca="false">Input_Curves!CC2</f>
        <v>38929</v>
      </c>
      <c r="CD37" s="150" t="n">
        <f aca="false">Input_Curves!CD2</f>
        <v>38960</v>
      </c>
      <c r="CE37" s="150" t="n">
        <f aca="false">Input_Curves!CE2</f>
        <v>38990</v>
      </c>
      <c r="CF37" s="150" t="n">
        <f aca="false">Input_Curves!CF2</f>
        <v>39021</v>
      </c>
      <c r="CG37" s="150" t="n">
        <f aca="false">Input_Curves!CG2</f>
        <v>39051</v>
      </c>
      <c r="CH37" s="150" t="n">
        <f aca="false">Input_Curves!CH2</f>
        <v>39082</v>
      </c>
      <c r="CI37" s="150" t="n">
        <f aca="false">Input_Curves!CI2</f>
        <v>39113</v>
      </c>
      <c r="CJ37" s="150" t="n">
        <f aca="false">Input_Curves!CJ2</f>
        <v>39141</v>
      </c>
      <c r="CK37" s="150" t="n">
        <f aca="false">Input_Curves!CK2</f>
        <v>39172</v>
      </c>
      <c r="CL37" s="150" t="n">
        <f aca="false">Input_Curves!CL2</f>
        <v>39202</v>
      </c>
      <c r="CM37" s="150" t="n">
        <f aca="false">Input_Curves!CM2</f>
        <v>39233</v>
      </c>
      <c r="CN37" s="150" t="n">
        <f aca="false">Input_Curves!CN2</f>
        <v>39263</v>
      </c>
      <c r="CO37" s="150" t="n">
        <f aca="false">Input_Curves!CO2</f>
        <v>39294</v>
      </c>
      <c r="CP37" s="150" t="n">
        <f aca="false">Input_Curves!CP2</f>
        <v>39325</v>
      </c>
      <c r="CQ37" s="150" t="n">
        <f aca="false">Input_Curves!CQ2</f>
        <v>39355</v>
      </c>
      <c r="CR37" s="150" t="n">
        <f aca="false">Input_Curves!CR2</f>
        <v>39386</v>
      </c>
      <c r="CS37" s="150" t="n">
        <f aca="false">Input_Curves!CS2</f>
        <v>39416</v>
      </c>
      <c r="CT37" s="150" t="n">
        <f aca="false">Input_Curves!CT2</f>
        <v>39447</v>
      </c>
      <c r="CU37" s="150" t="n">
        <f aca="false">Input_Curves!CU2</f>
        <v>39478</v>
      </c>
      <c r="CV37" s="150" t="n">
        <f aca="false">Input_Curves!CV2</f>
        <v>39507</v>
      </c>
      <c r="CW37" s="150" t="n">
        <f aca="false">Input_Curves!CW2</f>
        <v>39538</v>
      </c>
      <c r="CX37" s="150" t="n">
        <f aca="false">Input_Curves!CX2</f>
        <v>39568</v>
      </c>
      <c r="CY37" s="150" t="n">
        <f aca="false">Input_Curves!CY2</f>
        <v>39599</v>
      </c>
      <c r="CZ37" s="150" t="n">
        <f aca="false">Input_Curves!CZ2</f>
        <v>39629</v>
      </c>
      <c r="DA37" s="150" t="n">
        <f aca="false">Input_Curves!DA2</f>
        <v>39660</v>
      </c>
      <c r="DB37" s="150" t="n">
        <f aca="false">Input_Curves!DB2</f>
        <v>39691</v>
      </c>
      <c r="DC37" s="150" t="n">
        <f aca="false">Input_Curves!DC2</f>
        <v>39721</v>
      </c>
      <c r="DD37" s="150" t="n">
        <f aca="false">Input_Curves!DD2</f>
        <v>39752</v>
      </c>
      <c r="DE37" s="150" t="n">
        <f aca="false">Input_Curves!DE2</f>
        <v>39782</v>
      </c>
      <c r="DF37" s="150" t="n">
        <f aca="false">Input_Curves!DF2</f>
        <v>39813</v>
      </c>
      <c r="DG37" s="150" t="n">
        <f aca="false">Input_Curves!DG2</f>
        <v>39844</v>
      </c>
      <c r="DH37" s="150" t="n">
        <f aca="false">Input_Curves!DH2</f>
        <v>39872</v>
      </c>
      <c r="DI37" s="150" t="n">
        <f aca="false">Input_Curves!DI2</f>
        <v>39903</v>
      </c>
      <c r="DJ37" s="150" t="n">
        <f aca="false">Input_Curves!DJ2</f>
        <v>39933</v>
      </c>
      <c r="DK37" s="150" t="n">
        <f aca="false">Input_Curves!DK2</f>
        <v>39964</v>
      </c>
      <c r="DL37" s="150" t="n">
        <f aca="false">Input_Curves!DL2</f>
        <v>39994</v>
      </c>
      <c r="DM37" s="150" t="n">
        <f aca="false">Input_Curves!DM2</f>
        <v>40025</v>
      </c>
      <c r="DN37" s="150" t="n">
        <f aca="false">Input_Curves!DN2</f>
        <v>40056</v>
      </c>
      <c r="DO37" s="150" t="n">
        <f aca="false">Input_Curves!DO2</f>
        <v>40086</v>
      </c>
      <c r="DP37" s="150" t="n">
        <f aca="false">Input_Curves!DP2</f>
        <v>40117</v>
      </c>
      <c r="DQ37" s="150" t="n">
        <f aca="false">Input_Curves!DQ2</f>
        <v>40147</v>
      </c>
      <c r="DR37" s="150" t="n">
        <f aca="false">Input_Curves!DR2</f>
        <v>40178</v>
      </c>
      <c r="DS37" s="150" t="n">
        <f aca="false">Input_Curves!DS2</f>
        <v>40209</v>
      </c>
      <c r="DT37" s="150" t="n">
        <f aca="false">Input_Curves!DT2</f>
        <v>40237</v>
      </c>
      <c r="DU37" s="150" t="n">
        <f aca="false">Input_Curves!DU2</f>
        <v>40268</v>
      </c>
      <c r="DV37" s="150" t="n">
        <f aca="false">Input_Curves!DV2</f>
        <v>40298</v>
      </c>
      <c r="DW37" s="150" t="n">
        <f aca="false">Input_Curves!DW2</f>
        <v>40329</v>
      </c>
      <c r="DX37" s="150" t="n">
        <f aca="false">Input_Curves!DX2</f>
        <v>40359</v>
      </c>
      <c r="DY37" s="150" t="n">
        <f aca="false">Input_Curves!DY2</f>
        <v>40390</v>
      </c>
      <c r="DZ37" s="150" t="n">
        <f aca="false">Input_Curves!DZ2</f>
        <v>40421</v>
      </c>
      <c r="EA37" s="150" t="n">
        <f aca="false">Input_Curves!EA2</f>
        <v>40451</v>
      </c>
      <c r="EB37" s="150" t="n">
        <f aca="false">Input_Curves!EB2</f>
        <v>40482</v>
      </c>
      <c r="EC37" s="150" t="n">
        <f aca="false">Input_Curves!EC2</f>
        <v>40512</v>
      </c>
      <c r="ED37" s="150" t="n">
        <f aca="false">Input_Curves!ED2</f>
        <v>40543</v>
      </c>
      <c r="EE37" s="150" t="n">
        <f aca="false">Input_Curves!EE2</f>
        <v>40574</v>
      </c>
      <c r="EF37" s="150" t="n">
        <f aca="false">Input_Curves!EF2</f>
        <v>40602</v>
      </c>
      <c r="EG37" s="150" t="n">
        <f aca="false">Input_Curves!EG2</f>
        <v>40633</v>
      </c>
      <c r="EH37" s="150" t="n">
        <f aca="false">Input_Curves!EH2</f>
        <v>40663</v>
      </c>
      <c r="EI37" s="150" t="n">
        <f aca="false">Input_Curves!EI2</f>
        <v>40694</v>
      </c>
      <c r="EJ37" s="150" t="n">
        <f aca="false">Input_Curves!EJ2</f>
        <v>40724</v>
      </c>
      <c r="EK37" s="150" t="n">
        <f aca="false">Input_Curves!EK2</f>
        <v>40755</v>
      </c>
      <c r="EL37" s="150" t="n">
        <f aca="false">Input_Curves!EL2</f>
        <v>40786</v>
      </c>
      <c r="EM37" s="150" t="n">
        <f aca="false">Input_Curves!EM2</f>
        <v>40816</v>
      </c>
      <c r="EN37" s="150" t="n">
        <f aca="false">Input_Curves!EN2</f>
        <v>40847</v>
      </c>
      <c r="EO37" s="150" t="n">
        <f aca="false">Input_Curves!EO2</f>
        <v>40877</v>
      </c>
      <c r="EP37" s="150" t="n">
        <f aca="false">Input_Curves!EP2</f>
        <v>40908</v>
      </c>
      <c r="EQ37" s="150" t="n">
        <f aca="false">Input_Curves!EQ2</f>
        <v>40939</v>
      </c>
      <c r="ER37" s="150" t="n">
        <f aca="false">Input_Curves!ER2</f>
        <v>40968</v>
      </c>
      <c r="ES37" s="150" t="n">
        <f aca="false">Input_Curves!ES2</f>
        <v>40999</v>
      </c>
      <c r="ET37" s="150" t="n">
        <f aca="false">Input_Curves!ET2</f>
        <v>41029</v>
      </c>
      <c r="EU37" s="150" t="n">
        <f aca="false">Input_Curves!EU2</f>
        <v>41060</v>
      </c>
      <c r="EV37" s="150" t="n">
        <f aca="false">Input_Curves!EV2</f>
        <v>41090</v>
      </c>
      <c r="EW37" s="150" t="n">
        <f aca="false">Input_Curves!EW2</f>
        <v>41121</v>
      </c>
      <c r="EX37" s="150" t="n">
        <f aca="false">Input_Curves!EX2</f>
        <v>41152</v>
      </c>
      <c r="EY37" s="150" t="n">
        <f aca="false">Input_Curves!EY2</f>
        <v>41182</v>
      </c>
      <c r="EZ37" s="150" t="n">
        <f aca="false">Input_Curves!EZ2</f>
        <v>41213</v>
      </c>
      <c r="FA37" s="150" t="n">
        <f aca="false">Input_Curves!FA2</f>
        <v>41243</v>
      </c>
      <c r="FB37" s="150" t="n">
        <f aca="false">Input_Curves!FB2</f>
        <v>41274</v>
      </c>
      <c r="FC37" s="150" t="n">
        <f aca="false">Input_Curves!FC2</f>
        <v>41305</v>
      </c>
      <c r="FD37" s="150" t="n">
        <f aca="false">Input_Curves!FD2</f>
        <v>41333</v>
      </c>
      <c r="FE37" s="150" t="n">
        <f aca="false">Input_Curves!FE2</f>
        <v>41364</v>
      </c>
      <c r="FF37" s="150" t="n">
        <f aca="false">Input_Curves!FF2</f>
        <v>41394</v>
      </c>
      <c r="FG37" s="150" t="n">
        <f aca="false">Input_Curves!FG2</f>
        <v>41425</v>
      </c>
      <c r="FH37" s="150" t="n">
        <f aca="false">Input_Curves!FH2</f>
        <v>41455</v>
      </c>
      <c r="FI37" s="150" t="n">
        <f aca="false">Input_Curves!FI2</f>
        <v>41486</v>
      </c>
      <c r="FJ37" s="150" t="n">
        <f aca="false">Input_Curves!FJ2</f>
        <v>41517</v>
      </c>
      <c r="FK37" s="150" t="n">
        <f aca="false">Input_Curves!FK2</f>
        <v>41547</v>
      </c>
      <c r="FL37" s="150" t="n">
        <f aca="false">Input_Curves!FL2</f>
        <v>41578</v>
      </c>
      <c r="FM37" s="150" t="n">
        <f aca="false">Input_Curves!FM2</f>
        <v>41608</v>
      </c>
      <c r="FN37" s="150" t="n">
        <f aca="false">Input_Curves!FN2</f>
        <v>41639</v>
      </c>
      <c r="FO37" s="150" t="n">
        <f aca="false">Input_Curves!FO2</f>
        <v>41670</v>
      </c>
      <c r="FP37" s="150" t="n">
        <f aca="false">Input_Curves!FP2</f>
        <v>41698</v>
      </c>
      <c r="FQ37" s="150" t="n">
        <f aca="false">Input_Curves!FQ2</f>
        <v>41729</v>
      </c>
      <c r="FR37" s="150" t="n">
        <f aca="false">Input_Curves!FR2</f>
        <v>41759</v>
      </c>
      <c r="FS37" s="150" t="n">
        <f aca="false">Input_Curves!FS2</f>
        <v>41790</v>
      </c>
      <c r="FT37" s="150" t="n">
        <f aca="false">Input_Curves!FT2</f>
        <v>41820</v>
      </c>
      <c r="FU37" s="150" t="n">
        <f aca="false">Input_Curves!FU2</f>
        <v>41851</v>
      </c>
      <c r="FV37" s="150" t="n">
        <f aca="false">Input_Curves!FV2</f>
        <v>41882</v>
      </c>
      <c r="FW37" s="150" t="n">
        <f aca="false">Input_Curves!FW2</f>
        <v>41912</v>
      </c>
      <c r="FX37" s="150" t="n">
        <f aca="false">Input_Curves!FX2</f>
        <v>41943</v>
      </c>
      <c r="FY37" s="150" t="n">
        <f aca="false">Input_Curves!FY2</f>
        <v>41973</v>
      </c>
      <c r="FZ37" s="150" t="n">
        <f aca="false">Input_Curves!FZ2</f>
        <v>42004</v>
      </c>
      <c r="GA37" s="150" t="n">
        <f aca="false">Input_Curves!GA2</f>
        <v>42035</v>
      </c>
      <c r="GB37" s="150" t="n">
        <f aca="false">Input_Curves!GB2</f>
        <v>42063</v>
      </c>
      <c r="GC37" s="150" t="n">
        <f aca="false">Input_Curves!GC2</f>
        <v>42094</v>
      </c>
      <c r="GD37" s="150" t="n">
        <f aca="false">Input_Curves!GD2</f>
        <v>42124</v>
      </c>
      <c r="GE37" s="150" t="n">
        <f aca="false">Input_Curves!GE2</f>
        <v>42155</v>
      </c>
      <c r="GF37" s="150" t="n">
        <f aca="false">Input_Curves!GF2</f>
        <v>42185</v>
      </c>
      <c r="GG37" s="150" t="n">
        <f aca="false">Input_Curves!GG2</f>
        <v>42216</v>
      </c>
      <c r="GH37" s="150" t="n">
        <f aca="false">Input_Curves!GH2</f>
        <v>42247</v>
      </c>
      <c r="GI37" s="150" t="n">
        <f aca="false">Input_Curves!GI2</f>
        <v>42277</v>
      </c>
      <c r="GJ37" s="150" t="n">
        <f aca="false">Input_Curves!GJ2</f>
        <v>42308</v>
      </c>
      <c r="GK37" s="150" t="n">
        <f aca="false">Input_Curves!GK2</f>
        <v>42338</v>
      </c>
      <c r="GL37" s="150" t="n">
        <f aca="false">Input_Curves!GL2</f>
        <v>42369</v>
      </c>
      <c r="GM37" s="150" t="n">
        <f aca="false">Input_Curves!GM2</f>
        <v>42400</v>
      </c>
      <c r="GN37" s="150" t="n">
        <f aca="false">Input_Curves!GN2</f>
        <v>42429</v>
      </c>
      <c r="GO37" s="150" t="n">
        <f aca="false">Input_Curves!GO2</f>
        <v>42460</v>
      </c>
      <c r="GP37" s="150" t="n">
        <f aca="false">Input_Curves!GP2</f>
        <v>42490</v>
      </c>
      <c r="GQ37" s="150" t="n">
        <f aca="false">Input_Curves!GQ2</f>
        <v>42521</v>
      </c>
      <c r="GR37" s="150" t="n">
        <f aca="false">Input_Curves!GR2</f>
        <v>42551</v>
      </c>
      <c r="GS37" s="150" t="n">
        <f aca="false">Input_Curves!GS2</f>
        <v>42582</v>
      </c>
      <c r="GT37" s="150" t="n">
        <f aca="false">Input_Curves!GT2</f>
        <v>42613</v>
      </c>
      <c r="GU37" s="150" t="n">
        <f aca="false">Input_Curves!GU2</f>
        <v>42643</v>
      </c>
      <c r="GV37" s="150" t="n">
        <f aca="false">Input_Curves!GV2</f>
        <v>42674</v>
      </c>
      <c r="GW37" s="150" t="n">
        <f aca="false">Input_Curves!GW2</f>
        <v>42704</v>
      </c>
      <c r="GX37" s="150" t="n">
        <f aca="false">Input_Curves!GX2</f>
        <v>42735</v>
      </c>
      <c r="GY37" s="150" t="n">
        <f aca="false">Input_Curves!GY2</f>
        <v>42766</v>
      </c>
      <c r="GZ37" s="150" t="n">
        <f aca="false">Input_Curves!GZ2</f>
        <v>42794</v>
      </c>
      <c r="HA37" s="150" t="n">
        <f aca="false">Input_Curves!HA2</f>
        <v>42825</v>
      </c>
      <c r="HB37" s="150" t="n">
        <f aca="false">Input_Curves!HB2</f>
        <v>42855</v>
      </c>
      <c r="HC37" s="150" t="n">
        <f aca="false">Input_Curves!HC2</f>
        <v>42886</v>
      </c>
      <c r="HD37" s="150" t="n">
        <f aca="false">Input_Curves!HD2</f>
        <v>42916</v>
      </c>
      <c r="HE37" s="150" t="n">
        <f aca="false">Input_Curves!HE2</f>
        <v>42947</v>
      </c>
      <c r="HF37" s="150" t="n">
        <f aca="false">Input_Curves!HF2</f>
        <v>42978</v>
      </c>
      <c r="HG37" s="150" t="n">
        <f aca="false">Input_Curves!HG2</f>
        <v>43008</v>
      </c>
      <c r="HH37" s="150" t="n">
        <f aca="false">Input_Curves!HH2</f>
        <v>43039</v>
      </c>
      <c r="HI37" s="150" t="n">
        <f aca="false">Input_Curves!HI2</f>
        <v>43069</v>
      </c>
      <c r="HJ37" s="150" t="n">
        <f aca="false">Input_Curves!HJ2</f>
        <v>43100</v>
      </c>
      <c r="HK37" s="150" t="n">
        <f aca="false">Input_Curves!HK2</f>
        <v>43131</v>
      </c>
      <c r="HL37" s="150" t="n">
        <f aca="false">Input_Curves!HL2</f>
        <v>43159</v>
      </c>
      <c r="HM37" s="150" t="n">
        <f aca="false">Input_Curves!HM2</f>
        <v>43190</v>
      </c>
      <c r="HN37" s="150" t="n">
        <f aca="false">Input_Curves!HN2</f>
        <v>43220</v>
      </c>
      <c r="HO37" s="150" t="n">
        <f aca="false">Input_Curves!HO2</f>
        <v>43251</v>
      </c>
      <c r="HP37" s="150" t="n">
        <f aca="false">Input_Curves!HP2</f>
        <v>43281</v>
      </c>
      <c r="HQ37" s="150" t="n">
        <f aca="false">Input_Curves!HQ2</f>
        <v>43312</v>
      </c>
      <c r="HR37" s="150" t="n">
        <f aca="false">Input_Curves!HR2</f>
        <v>43343</v>
      </c>
      <c r="HS37" s="150" t="n">
        <f aca="false">Input_Curves!HS2</f>
        <v>43373</v>
      </c>
      <c r="HT37" s="150" t="n">
        <f aca="false">Input_Curves!HT2</f>
        <v>43404</v>
      </c>
      <c r="HU37" s="150" t="n">
        <f aca="false">Input_Curves!HU2</f>
        <v>43434</v>
      </c>
      <c r="HV37" s="150" t="n">
        <f aca="false">Input_Curves!HV2</f>
        <v>43465</v>
      </c>
      <c r="HW37" s="150" t="n">
        <f aca="false">Input_Curves!HW2</f>
        <v>43496</v>
      </c>
      <c r="HX37" s="150" t="n">
        <f aca="false">Input_Curves!HX2</f>
        <v>43524</v>
      </c>
      <c r="HY37" s="150" t="n">
        <f aca="false">Input_Curves!HY2</f>
        <v>43555</v>
      </c>
      <c r="HZ37" s="150" t="n">
        <f aca="false">Input_Curves!HZ2</f>
        <v>43585</v>
      </c>
      <c r="IA37" s="150" t="n">
        <f aca="false">Input_Curves!IA2</f>
        <v>43616</v>
      </c>
      <c r="IB37" s="150" t="n">
        <f aca="false">Input_Curves!IB2</f>
        <v>43646</v>
      </c>
      <c r="IC37" s="150" t="n">
        <f aca="false">Input_Curves!IC2</f>
        <v>43677</v>
      </c>
      <c r="ID37" s="150" t="n">
        <f aca="false">Input_Curves!ID2</f>
        <v>43708</v>
      </c>
      <c r="IE37" s="150" t="n">
        <f aca="false">Input_Curves!IE2</f>
        <v>43738</v>
      </c>
      <c r="IF37" s="150" t="n">
        <f aca="false">Input_Curves!IF2</f>
        <v>43769</v>
      </c>
      <c r="IG37" s="150" t="n">
        <f aca="false">Input_Curves!IG2</f>
        <v>43799</v>
      </c>
      <c r="IH37" s="150" t="n">
        <f aca="false">Input_Curves!IH2</f>
        <v>43830</v>
      </c>
      <c r="II37" s="150" t="n">
        <f aca="false">Input_Curves!II2</f>
        <v>43861</v>
      </c>
      <c r="IJ37" s="150" t="n">
        <f aca="false">Input_Curves!IJ2</f>
        <v>43890</v>
      </c>
      <c r="IK37" s="150" t="n">
        <f aca="false">Input_Curves!IK2</f>
        <v>43921</v>
      </c>
      <c r="IL37" s="150" t="n">
        <f aca="false">Input_Curves!IL2</f>
        <v>43951</v>
      </c>
      <c r="IM37" s="150" t="n">
        <f aca="false">Input_Curves!IM2</f>
        <v>43982</v>
      </c>
      <c r="IN37" s="150" t="n">
        <f aca="false">Input_Curves!IN2</f>
        <v>44012</v>
      </c>
      <c r="IO37" s="150" t="n">
        <f aca="false">Input_Curves!IO2</f>
        <v>44043</v>
      </c>
      <c r="IP37" s="150" t="n">
        <f aca="false">Input_Curves!IP2</f>
        <v>44074</v>
      </c>
      <c r="IQ37" s="150" t="n">
        <f aca="false">Input_Curves!IQ2</f>
        <v>44104</v>
      </c>
      <c r="IR37" s="150" t="n">
        <f aca="false">Input_Curves!IR2</f>
        <v>44135</v>
      </c>
      <c r="IS37" s="150" t="n">
        <f aca="false">Input_Curves!IS2</f>
        <v>44165</v>
      </c>
      <c r="IT37" s="150" t="n">
        <f aca="false">Input_Curves!IT2</f>
        <v>44196</v>
      </c>
      <c r="IU37" s="150" t="n">
        <f aca="false">Input_Curves!IU2</f>
        <v>44227</v>
      </c>
      <c r="IV37" s="150" t="n">
        <f aca="false">Input_Curves!IV2</f>
        <v>44227</v>
      </c>
      <c r="IW37" s="85"/>
    </row>
    <row r="38" customFormat="false" ht="12.75" hidden="false" customHeight="false" outlineLevel="0" collapsed="false">
      <c r="A38" s="136" t="n">
        <v>1</v>
      </c>
      <c r="B38" s="137" t="s">
        <v>121</v>
      </c>
      <c r="C38" s="85"/>
      <c r="D38" s="85"/>
      <c r="E38" s="85" t="n">
        <f aca="false">IF(E37&lt;=$E$2,($D$4+1)^((E37-Today)/360))</f>
        <v>0.025749607308765</v>
      </c>
      <c r="F38" s="85" t="n">
        <f aca="false">IF(F37&lt;=$E$2,($D$4+1)^(1/12))</f>
        <v>1.01186142552455</v>
      </c>
      <c r="G38" s="85" t="n">
        <f aca="false">IF(G37&lt;=$E$2,($D$4+1)^(1/12))</f>
        <v>1.01186142552455</v>
      </c>
      <c r="H38" s="85" t="n">
        <f aca="false">IF(H37&lt;=$E$2,($D$4+1)^(1/12))</f>
        <v>1.01186142552455</v>
      </c>
      <c r="I38" s="85" t="n">
        <f aca="false">IF(I37&lt;=$E$2,($D$4+1)^(1/12))</f>
        <v>1.01186142552455</v>
      </c>
      <c r="J38" s="85" t="n">
        <f aca="false">IF(J37&lt;=$E$2,($D$4+1)^(1/12))</f>
        <v>1.01186142552455</v>
      </c>
      <c r="K38" s="85" t="n">
        <f aca="false">IF(K37&lt;=$E$2,($D$4+1)^(1/12))</f>
        <v>1.01186142552455</v>
      </c>
      <c r="L38" s="85" t="n">
        <f aca="false">IF(L37&lt;=$E$2,($D$4+1)^(1/12))</f>
        <v>1.01186142552455</v>
      </c>
      <c r="M38" s="85" t="n">
        <f aca="false">IF(M37&lt;=$E$2,($D$4+1)^(1/12))</f>
        <v>1.01186142552455</v>
      </c>
      <c r="N38" s="85" t="n">
        <f aca="false">IF(N37&lt;=$E$2,($D$4+1)^(1/12))</f>
        <v>1.01186142552455</v>
      </c>
      <c r="O38" s="85" t="n">
        <f aca="false">IF(O37&lt;=$E$2,($D$4+1)^(1/12))</f>
        <v>0</v>
      </c>
      <c r="P38" s="85" t="n">
        <f aca="false">IF(P37&lt;=$F$2,($E$4+1)^(1/12))</f>
        <v>1.00928576942611</v>
      </c>
      <c r="Q38" s="85" t="n">
        <f aca="false">IF(Q37&lt;=$F$2,($E$4+1)^(1/12))</f>
        <v>1.00928576942611</v>
      </c>
      <c r="R38" s="85" t="n">
        <f aca="false">IF(R37&lt;=$F$2,($E$4+1)^(1/12))</f>
        <v>1.00928576942611</v>
      </c>
      <c r="S38" s="85" t="n">
        <f aca="false">IF(S37&lt;=$F$2,($E$4+1)^(1/12))</f>
        <v>1.00928576942611</v>
      </c>
      <c r="T38" s="85" t="n">
        <f aca="false">IF(T37&lt;=$F$2,($E$4+1)^(1/12))</f>
        <v>1.00928576942611</v>
      </c>
      <c r="U38" s="85" t="n">
        <f aca="false">IF(U37&lt;=$F$2,($E$4+1)^(1/12))</f>
        <v>1.00928576942611</v>
      </c>
      <c r="V38" s="85" t="n">
        <f aca="false">IF(V37&lt;=$F$2,($E$4+1)^(1/12))</f>
        <v>1.00928576942611</v>
      </c>
      <c r="W38" s="85" t="n">
        <f aca="false">IF(W37&lt;=$F$2,($E$4+1)^(1/12))</f>
        <v>1.00928576942611</v>
      </c>
      <c r="X38" s="85" t="n">
        <f aca="false">IF(X37&lt;=$F$2,($E$4+1)^(1/12))</f>
        <v>1.00928576942611</v>
      </c>
      <c r="Y38" s="85" t="n">
        <f aca="false">IF(Y37&lt;=$F$2,($E$4+1)^(1/12))</f>
        <v>1.00928576942611</v>
      </c>
      <c r="Z38" s="85" t="n">
        <f aca="false">IF(Z37&lt;=$F$2,($E$4+1)^(1/12))</f>
        <v>1.00928576942611</v>
      </c>
      <c r="AA38" s="85" t="n">
        <f aca="false">IF(AA37&lt;=$F$2,($E$4+1)^(1/12))</f>
        <v>0</v>
      </c>
      <c r="AB38" s="85" t="n">
        <f aca="false">IF(AB37&lt;=$G$2,($F$4+1)^(1/12))</f>
        <v>1.0079741404289</v>
      </c>
      <c r="AC38" s="85" t="n">
        <f aca="false">IF(AC37&lt;=$G$2,($F$4+1)^(1/12))</f>
        <v>1.0079741404289</v>
      </c>
      <c r="AD38" s="85" t="n">
        <f aca="false">IF(AD37&lt;=$G$2,($F$4+1)^(1/12))</f>
        <v>1.0079741404289</v>
      </c>
      <c r="AE38" s="85" t="n">
        <f aca="false">IF(AE37&lt;=$G$2,($F$4+1)^(1/12))</f>
        <v>1.0079741404289</v>
      </c>
      <c r="AF38" s="85" t="n">
        <f aca="false">IF(AF37&lt;=$G$2,($F$4+1)^(1/12))</f>
        <v>1.0079741404289</v>
      </c>
      <c r="AG38" s="85" t="n">
        <f aca="false">IF(AG37&lt;=$G$2,($F$4+1)^(1/12))</f>
        <v>1.0079741404289</v>
      </c>
      <c r="AH38" s="85" t="n">
        <f aca="false">IF(AH37&lt;=$G$2,($F$4+1)^(1/12))</f>
        <v>1.0079741404289</v>
      </c>
      <c r="AI38" s="85" t="n">
        <f aca="false">IF(AI37&lt;=$G$2,($F$4+1)^(1/12))</f>
        <v>1.0079741404289</v>
      </c>
      <c r="AJ38" s="85" t="n">
        <f aca="false">IF(AJ37&lt;=$G$2,($F$4+1)^(1/12))</f>
        <v>1.0079741404289</v>
      </c>
      <c r="AK38" s="85" t="n">
        <f aca="false">IF(AK37&lt;=$G$2,($F$4+1)^(1/12))</f>
        <v>1.0079741404289</v>
      </c>
      <c r="AL38" s="85" t="n">
        <f aca="false">IF(AL37&lt;=$G$2,($F$4+1)^(1/12))</f>
        <v>1.0079741404289</v>
      </c>
      <c r="AM38" s="85" t="n">
        <f aca="false">IF(AM37&lt;=$G$2,($F$4+1)^(1/12))</f>
        <v>0</v>
      </c>
      <c r="AN38" s="85" t="n">
        <f aca="false">IF(AN37&lt;=$H$2,($G$4+1)^(1/12))</f>
        <v>1.00755509505502</v>
      </c>
      <c r="AO38" s="85" t="n">
        <f aca="false">IF(AO37&lt;=$H$2,($G$4+1)^(1/12))</f>
        <v>1.00755509505502</v>
      </c>
      <c r="AP38" s="85" t="n">
        <f aca="false">IF(AP37&lt;=$H$2,($G$4+1)^(1/12))</f>
        <v>1.00755509505502</v>
      </c>
      <c r="AQ38" s="85" t="n">
        <f aca="false">IF(AQ37&lt;=$H$2,($G$4+1)^(1/12))</f>
        <v>1.00755509505502</v>
      </c>
      <c r="AR38" s="85" t="n">
        <f aca="false">IF(AR37&lt;=$H$2,($G$4+1)^(1/12))</f>
        <v>1.00755509505502</v>
      </c>
      <c r="AS38" s="85" t="n">
        <f aca="false">IF(AS37&lt;=$H$2,($G$4+1)^(1/12))</f>
        <v>1.00755509505502</v>
      </c>
      <c r="AT38" s="85" t="n">
        <f aca="false">IF(AT37&lt;=$H$2,($G$4+1)^(1/12))</f>
        <v>1.00755509505502</v>
      </c>
      <c r="AU38" s="85" t="n">
        <f aca="false">IF(AU37&lt;=$H$2,($G$4+1)^(1/12))</f>
        <v>1.00755509505502</v>
      </c>
      <c r="AV38" s="85" t="n">
        <f aca="false">IF(AV37&lt;=$H$2,($G$4+1)^(1/12))</f>
        <v>1.00755509505502</v>
      </c>
      <c r="AW38" s="85" t="n">
        <f aca="false">IF(AW37&lt;=$H$2,($G$4+1)^(1/12))</f>
        <v>1.00755509505502</v>
      </c>
      <c r="AX38" s="85" t="n">
        <f aca="false">IF(AX37&lt;=$H$2,($G$4+1)^(1/12))</f>
        <v>1.00755509505502</v>
      </c>
      <c r="AY38" s="85" t="n">
        <f aca="false">IF(AY37&lt;=$H$2,($G$4+1)^(1/12))</f>
        <v>0</v>
      </c>
      <c r="AZ38" s="85" t="n">
        <f aca="false">IF(AZ37&lt;=$I$2,($H$4+1)^(1/12))</f>
        <v>1.00717073085334</v>
      </c>
      <c r="BA38" s="85" t="n">
        <f aca="false">IF(BA37&lt;=$I$2,($H$4+1)^(1/12))</f>
        <v>1.00717073085334</v>
      </c>
      <c r="BB38" s="85" t="n">
        <f aca="false">IF(BB37&lt;=$I$2,($H$4+1)^(1/12))</f>
        <v>1.00717073085334</v>
      </c>
      <c r="BC38" s="85" t="n">
        <f aca="false">IF(BC37&lt;=$I$2,($H$4+1)^(1/12))</f>
        <v>1.00717073085334</v>
      </c>
      <c r="BD38" s="85" t="n">
        <f aca="false">IF(BD37&lt;=$I$2,($H$4+1)^(1/12))</f>
        <v>1.00717073085334</v>
      </c>
      <c r="BE38" s="85" t="n">
        <f aca="false">IF(BE37&lt;=$I$2,($H$4+1)^(1/12))</f>
        <v>1.00717073085334</v>
      </c>
      <c r="BF38" s="85" t="n">
        <f aca="false">IF(BF37&lt;=$I$2,($H$4+1)^(1/12))</f>
        <v>1.00717073085334</v>
      </c>
      <c r="BG38" s="85" t="n">
        <f aca="false">IF(BG37&lt;=$I$2,($H$4+1)^(1/12))</f>
        <v>1.00717073085334</v>
      </c>
      <c r="BH38" s="85" t="n">
        <f aca="false">IF(BH37&lt;=$I$2,($H$4+1)^(1/12))</f>
        <v>1.00717073085334</v>
      </c>
      <c r="BI38" s="85" t="n">
        <f aca="false">IF(BI37&lt;=$I$2,($H$4+1)^(1/12))</f>
        <v>1.00717073085334</v>
      </c>
      <c r="BJ38" s="85" t="n">
        <f aca="false">IF(BJ37&lt;=$I$2,($H$4+1)^(1/12))</f>
        <v>1.00717073085334</v>
      </c>
      <c r="BK38" s="85" t="n">
        <f aca="false">IF(BK37&lt;=$I$2,($H$4+1)^(1/12))</f>
        <v>0</v>
      </c>
      <c r="BL38" s="85" t="n">
        <f aca="false">IF(BL37&lt;=$J$2,($I$4+1)^(1/12))</f>
        <v>1.0067847463225</v>
      </c>
      <c r="BM38" s="85" t="n">
        <f aca="false">IF(BM37&lt;=$J$2,($I$4+1)^(1/12))</f>
        <v>1.0067847463225</v>
      </c>
      <c r="BN38" s="85" t="n">
        <f aca="false">IF(BN37&lt;=$J$2,($I$4+1)^(1/12))</f>
        <v>1.0067847463225</v>
      </c>
      <c r="BO38" s="85" t="n">
        <f aca="false">IF(BO37&lt;=$J$2,($I$4+1)^(1/12))</f>
        <v>1.0067847463225</v>
      </c>
      <c r="BP38" s="85" t="n">
        <f aca="false">IF(BP37&lt;=$J$2,($I$4+1)^(1/12))</f>
        <v>1.0067847463225</v>
      </c>
      <c r="BQ38" s="85" t="n">
        <f aca="false">IF(BQ37&lt;=$J$2,($I$4+1)^(1/12))</f>
        <v>1.0067847463225</v>
      </c>
      <c r="BR38" s="85" t="n">
        <f aca="false">IF(BR37&lt;=$J$2,($I$4+1)^(1/12))</f>
        <v>1.0067847463225</v>
      </c>
      <c r="BS38" s="85" t="n">
        <f aca="false">IF(BS37&lt;=$J$2,($I$4+1)^(1/12))</f>
        <v>1.0067847463225</v>
      </c>
      <c r="BT38" s="85" t="n">
        <f aca="false">IF(BT37&lt;=$J$2,($I$4+1)^(1/12))</f>
        <v>1.0067847463225</v>
      </c>
      <c r="BU38" s="85" t="n">
        <f aca="false">IF(BU37&lt;=$J$2,($I$4+1)^(1/12))</f>
        <v>1.0067847463225</v>
      </c>
      <c r="BV38" s="85" t="n">
        <f aca="false">IF(BV37&lt;=$J$2,($I$4+1)^(1/12))</f>
        <v>1.0067847463225</v>
      </c>
      <c r="BW38" s="85" t="n">
        <f aca="false">IF(BW37&lt;=$J$2,($I$4+1)^(1/12))</f>
        <v>0</v>
      </c>
      <c r="BX38" s="85" t="n">
        <f aca="false">IF(BX37&lt;=$K$2,($J$4+1)^(1/12))</f>
        <v>1.00639712711417</v>
      </c>
      <c r="BY38" s="85" t="n">
        <f aca="false">IF(BY37&lt;=$K$2,($J$4+1)^(1/12))</f>
        <v>1.00639712711417</v>
      </c>
      <c r="BZ38" s="85" t="n">
        <f aca="false">IF(BZ37&lt;=$K$2,($J$4+1)^(1/12))</f>
        <v>1.00639712711417</v>
      </c>
      <c r="CA38" s="85" t="n">
        <f aca="false">IF(CA37&lt;=$K$2,($J$4+1)^(1/12))</f>
        <v>1.00639712711417</v>
      </c>
      <c r="CB38" s="85" t="n">
        <f aca="false">IF(CB37&lt;=$K$2,($J$4+1)^(1/12))</f>
        <v>1.00639712711417</v>
      </c>
      <c r="CC38" s="85" t="n">
        <f aca="false">IF(CC37&lt;=$K$2,($J$4+1)^(1/12))</f>
        <v>1.00639712711417</v>
      </c>
      <c r="CD38" s="85" t="n">
        <f aca="false">IF(CD37&lt;=$K$2,($J$4+1)^(1/12))</f>
        <v>1.00639712711417</v>
      </c>
      <c r="CE38" s="85" t="n">
        <f aca="false">IF(CE37&lt;=$K$2,($J$4+1)^(1/12))</f>
        <v>1.00639712711417</v>
      </c>
      <c r="CF38" s="85" t="n">
        <f aca="false">IF(CF37&lt;=$K$2,($J$4+1)^(1/12))</f>
        <v>1.00639712711417</v>
      </c>
      <c r="CG38" s="85" t="n">
        <f aca="false">IF(CG37&lt;=$K$2,($J$4+1)^(1/12))</f>
        <v>1.00639712711417</v>
      </c>
      <c r="CH38" s="85" t="n">
        <f aca="false">IF(CH37&lt;=$K$2,($J$4+1)^(1/12))</f>
        <v>1.00639712711417</v>
      </c>
      <c r="CI38" s="85" t="n">
        <f aca="false">IF(CI37&lt;=$K$2,($J$4+1)^(1/12))</f>
        <v>0</v>
      </c>
      <c r="CJ38" s="85" t="n">
        <f aca="false">IF(CJ37&lt;=$L$2,($K$4+1)^(1/12))</f>
        <v>1.00600785868577</v>
      </c>
      <c r="CK38" s="85" t="n">
        <f aca="false">IF(CK37&lt;=$L$2,($K$4+1)^(1/12))</f>
        <v>1.00600785868577</v>
      </c>
      <c r="CL38" s="85" t="n">
        <f aca="false">IF(CL37&lt;=$L$2,($K$4+1)^(1/12))</f>
        <v>1.00600785868577</v>
      </c>
      <c r="CM38" s="85" t="n">
        <f aca="false">IF(CM37&lt;=$L$2,($K$4+1)^(1/12))</f>
        <v>1.00600785868577</v>
      </c>
      <c r="CN38" s="85" t="n">
        <f aca="false">IF(CN37&lt;=$L$2,($K$4+1)^(1/12))</f>
        <v>1.00600785868577</v>
      </c>
      <c r="CO38" s="85" t="n">
        <f aca="false">IF(CO37&lt;=$L$2,($K$4+1)^(1/12))</f>
        <v>1.00600785868577</v>
      </c>
      <c r="CP38" s="85" t="n">
        <f aca="false">IF(CP37&lt;=$L$2,($K$4+1)^(1/12))</f>
        <v>1.00600785868577</v>
      </c>
      <c r="CQ38" s="85" t="n">
        <f aca="false">IF(CQ37&lt;=$L$2,($K$4+1)^(1/12))</f>
        <v>1.00600785868577</v>
      </c>
      <c r="CR38" s="85" t="n">
        <f aca="false">IF(CR37&lt;=$L$2,($K$4+1)^(1/12))</f>
        <v>1.00600785868577</v>
      </c>
      <c r="CS38" s="85" t="n">
        <f aca="false">IF(CS37&lt;=$L$2,($K$4+1)^(1/12))</f>
        <v>1.00600785868577</v>
      </c>
      <c r="CT38" s="85" t="n">
        <f aca="false">IF(CT37&lt;=$L$2,($K$4+1)^(1/12))</f>
        <v>1.00600785868577</v>
      </c>
      <c r="CU38" s="85" t="n">
        <f aca="false">IF(CU37&lt;=$L$2,($K$4+1)^(1/12))</f>
        <v>0</v>
      </c>
      <c r="CV38" s="85" t="n">
        <f aca="false">IF(CV37&lt;=$M$2,($L$4+1)^(1/12))</f>
        <v>1.00561692629695</v>
      </c>
      <c r="CW38" s="85" t="n">
        <f aca="false">IF(CW37&lt;=$M$2,($L$4+1)^(1/12))</f>
        <v>1.00561692629695</v>
      </c>
      <c r="CX38" s="85" t="n">
        <f aca="false">IF(CX37&lt;=$M$2,($L$4+1)^(1/12))</f>
        <v>1.00561692629695</v>
      </c>
      <c r="CY38" s="85" t="n">
        <f aca="false">IF(CY37&lt;=$M$2,($L$4+1)^(1/12))</f>
        <v>1.00561692629695</v>
      </c>
      <c r="CZ38" s="85" t="n">
        <f aca="false">IF(CZ37&lt;=$M$2,($L$4+1)^(1/12))</f>
        <v>1.00561692629695</v>
      </c>
      <c r="DA38" s="85" t="n">
        <f aca="false">IF(DA37&lt;=$M$2,($L$4+1)^(1/12))</f>
        <v>1.00561692629695</v>
      </c>
      <c r="DB38" s="85" t="n">
        <f aca="false">IF(DB37&lt;=$M$2,($L$4+1)^(1/12))</f>
        <v>1.00561692629695</v>
      </c>
      <c r="DC38" s="85" t="n">
        <f aca="false">IF(DC37&lt;=$M$2,($L$4+1)^(1/12))</f>
        <v>1.00561692629695</v>
      </c>
      <c r="DD38" s="85" t="n">
        <f aca="false">IF(DD37&lt;=$M$2,($L$4+1)^(1/12))</f>
        <v>1.00561692629695</v>
      </c>
      <c r="DE38" s="85" t="n">
        <f aca="false">IF(DE37&lt;=$M$2,($L$4+1)^(1/12))</f>
        <v>1.00561692629695</v>
      </c>
      <c r="DF38" s="85" t="n">
        <f aca="false">IF(DF37&lt;=$M$2,($L$4+1)^(1/12))</f>
        <v>1.00561692629695</v>
      </c>
      <c r="DG38" s="85" t="n">
        <f aca="false">IF(DG37&lt;=$M$2,($L$4+1)^(1/12))</f>
        <v>0</v>
      </c>
      <c r="DH38" s="85" t="n">
        <f aca="false">IF(DH37&lt;=$N$2,($M$4+1)^(1/12))</f>
        <v>1.00522431500589</v>
      </c>
      <c r="DI38" s="85" t="n">
        <f aca="false">IF(DI37&lt;=$N$2,($M$4+1)^(1/12))</f>
        <v>1.00522431500589</v>
      </c>
      <c r="DJ38" s="85" t="n">
        <f aca="false">IF(DJ37&lt;=$N$2,($M$4+1)^(1/12))</f>
        <v>1.00522431500589</v>
      </c>
      <c r="DK38" s="85" t="n">
        <f aca="false">IF(DK37&lt;=$N$2,($M$4+1)^(1/12))</f>
        <v>1.00522431500589</v>
      </c>
      <c r="DL38" s="85" t="n">
        <f aca="false">IF(DL37&lt;=$N$2,($M$4+1)^(1/12))</f>
        <v>1.00522431500589</v>
      </c>
      <c r="DM38" s="85" t="n">
        <f aca="false">IF(DM37&lt;=$N$2,($M$4+1)^(1/12))</f>
        <v>1.00522431500589</v>
      </c>
      <c r="DN38" s="85" t="n">
        <f aca="false">IF(DN37&lt;=$N$2,($M$4+1)^(1/12))</f>
        <v>1.00522431500589</v>
      </c>
      <c r="DO38" s="85" t="n">
        <f aca="false">IF(DO37&lt;=$N$2,($M$4+1)^(1/12))</f>
        <v>1.00522431500589</v>
      </c>
      <c r="DP38" s="85" t="n">
        <f aca="false">IF(DP37&lt;=$N$2,($M$4+1)^(1/12))</f>
        <v>1.00522431500589</v>
      </c>
      <c r="DQ38" s="85" t="n">
        <f aca="false">IF(DQ37&lt;=$N$2,($M$4+1)^(1/12))</f>
        <v>1.00522431500589</v>
      </c>
      <c r="DR38" s="85" t="n">
        <f aca="false">IF(DR37&lt;=$N$2,($M$4+1)^(1/12))</f>
        <v>1.00522431500589</v>
      </c>
      <c r="DS38" s="85" t="n">
        <f aca="false">IF(DS37&lt;=$N$2,($M$4+1)^(1/12))</f>
        <v>0</v>
      </c>
      <c r="DT38" s="85" t="n">
        <f aca="false">IF(DT37&lt;=$O$2,($N$4+1)^(1/12))</f>
        <v>1.00483000966567</v>
      </c>
      <c r="DU38" s="85" t="n">
        <f aca="false">IF(DU37&lt;=$O$2,($N$4+1)^(1/12))</f>
        <v>1.00483000966567</v>
      </c>
      <c r="DV38" s="85" t="n">
        <f aca="false">IF(DV37&lt;=$O$2,($N$4+1)^(1/12))</f>
        <v>1.00483000966567</v>
      </c>
      <c r="DW38" s="85" t="n">
        <f aca="false">IF(DW37&lt;=$O$2,($N$4+1)^(1/12))</f>
        <v>1.00483000966567</v>
      </c>
      <c r="DX38" s="85" t="n">
        <f aca="false">IF(DX37&lt;=$O$2,($N$4+1)^(1/12))</f>
        <v>1.00483000966567</v>
      </c>
      <c r="DY38" s="85" t="n">
        <f aca="false">IF(DY37&lt;=$O$2,($N$4+1)^(1/12))</f>
        <v>1.00483000966567</v>
      </c>
      <c r="DZ38" s="85" t="n">
        <f aca="false">IF(DZ37&lt;=$O$2,($N$4+1)^(1/12))</f>
        <v>1.00483000966567</v>
      </c>
      <c r="EA38" s="85" t="n">
        <f aca="false">IF(EA37&lt;=$O$2,($N$4+1)^(1/12))</f>
        <v>1.00483000966567</v>
      </c>
      <c r="EB38" s="85" t="n">
        <f aca="false">IF(EB37&lt;=$O$2,($N$4+1)^(1/12))</f>
        <v>1.00483000966567</v>
      </c>
      <c r="EC38" s="85" t="n">
        <f aca="false">IF(EC37&lt;=$O$2,($N$4+1)^(1/12))</f>
        <v>1.00483000966567</v>
      </c>
      <c r="ED38" s="85" t="n">
        <f aca="false">IF(ED37&lt;=$O$2,($N$4+1)^(1/12))</f>
        <v>1.00483000966567</v>
      </c>
      <c r="EE38" s="85" t="n">
        <f aca="false">IF(EE37&lt;=$O$2,($N$4+1)^(1/12))</f>
        <v>0</v>
      </c>
      <c r="EF38" s="85" t="n">
        <f aca="false">IF(EF37&lt;=$P$2,($O$4+1)^(1/12))</f>
        <v>1.00443399492042</v>
      </c>
      <c r="EG38" s="85" t="n">
        <f aca="false">IF(EG37&lt;=$P$2,($O$4+1)^(1/12))</f>
        <v>1.00443399492042</v>
      </c>
      <c r="EH38" s="85" t="n">
        <f aca="false">IF(EH37&lt;=$P$2,($O$4+1)^(1/12))</f>
        <v>1.00443399492042</v>
      </c>
      <c r="EI38" s="85" t="n">
        <f aca="false">IF(EI37&lt;=$P$2,($O$4+1)^(1/12))</f>
        <v>1.00443399492042</v>
      </c>
      <c r="EJ38" s="85" t="n">
        <f aca="false">IF(EJ37&lt;=$P$2,($O$4+1)^(1/12))</f>
        <v>1.00443399492042</v>
      </c>
      <c r="EK38" s="85" t="n">
        <f aca="false">IF(EK37&lt;=$P$2,($O$4+1)^(1/12))</f>
        <v>1.00443399492042</v>
      </c>
      <c r="EL38" s="85" t="n">
        <f aca="false">IF(EL37&lt;=$P$2,($O$4+1)^(1/12))</f>
        <v>1.00443399492042</v>
      </c>
      <c r="EM38" s="85" t="n">
        <f aca="false">IF(EM37&lt;=$P$2,($O$4+1)^(1/12))</f>
        <v>1.00443399492042</v>
      </c>
      <c r="EN38" s="85" t="n">
        <f aca="false">IF(EN37&lt;=$P$2,($O$4+1)^(1/12))</f>
        <v>1.00443399492042</v>
      </c>
      <c r="EO38" s="85" t="n">
        <f aca="false">IF(EO37&lt;=$P$2,($O$4+1)^(1/12))</f>
        <v>1.00443399492042</v>
      </c>
      <c r="EP38" s="85" t="n">
        <f aca="false">IF(EP37&lt;=$P$2,($O$4+1)^(1/12))</f>
        <v>1.00443399492042</v>
      </c>
      <c r="EQ38" s="85" t="n">
        <f aca="false">IF(EQ37&lt;=$P$2,($O$4+1)^(1/12))</f>
        <v>0</v>
      </c>
      <c r="ER38" s="85" t="n">
        <f aca="false">IF(ER37&lt;=$Q$2,($P$4+1)^(1/12))</f>
        <v>1.0042323938982</v>
      </c>
      <c r="ES38" s="85" t="n">
        <f aca="false">IF(ES37&lt;=$Q$2,($P$4+1)^(1/12))</f>
        <v>1.0042323938982</v>
      </c>
      <c r="ET38" s="85" t="n">
        <f aca="false">IF(ET37&lt;=$Q$2,($P$4+1)^(1/12))</f>
        <v>1.0042323938982</v>
      </c>
      <c r="EU38" s="85" t="n">
        <f aca="false">IF(EU37&lt;=$Q$2,($P$4+1)^(1/12))</f>
        <v>1.0042323938982</v>
      </c>
      <c r="EV38" s="85" t="n">
        <f aca="false">IF(EV37&lt;=$Q$2,($P$4+1)^(1/12))</f>
        <v>1.0042323938982</v>
      </c>
      <c r="EW38" s="85" t="n">
        <f aca="false">IF(EW37&lt;=$Q$2,($P$4+1)^(1/12))</f>
        <v>1.0042323938982</v>
      </c>
      <c r="EX38" s="85" t="n">
        <f aca="false">IF(EX37&lt;=$Q$2,($P$4+1)^(1/12))</f>
        <v>1.0042323938982</v>
      </c>
      <c r="EY38" s="85" t="n">
        <f aca="false">IF(EY37&lt;=$Q$2,($P$4+1)^(1/12))</f>
        <v>1.0042323938982</v>
      </c>
      <c r="EZ38" s="85" t="n">
        <f aca="false">IF(EZ37&lt;=$Q$2,($P$4+1)^(1/12))</f>
        <v>1.0042323938982</v>
      </c>
      <c r="FA38" s="85" t="n">
        <f aca="false">IF(FA37&lt;=$Q$2,($P$4+1)^(1/12))</f>
        <v>1.0042323938982</v>
      </c>
      <c r="FB38" s="85" t="n">
        <f aca="false">IF(FB37&lt;=$Q$2,($P$4+1)^(1/12))</f>
        <v>1.0042323938982</v>
      </c>
      <c r="FC38" s="85" t="n">
        <f aca="false">IF(FC37&lt;=$Q$2,($P$4+1)^(1/12))</f>
        <v>0</v>
      </c>
      <c r="FD38" s="85" t="n">
        <f aca="false">IF(FD37&lt;=$R$2,($Q$4+1)^(1/12))</f>
        <v>1.00422455501265</v>
      </c>
      <c r="FE38" s="85" t="n">
        <f aca="false">IF(FE37&lt;=$R$2,($Q$4+1)^(1/12))</f>
        <v>1.00422455501265</v>
      </c>
      <c r="FF38" s="85" t="n">
        <f aca="false">IF(FF37&lt;=$R$2,($Q$4+1)^(1/12))</f>
        <v>1.00422455501265</v>
      </c>
      <c r="FG38" s="85" t="n">
        <f aca="false">IF(FG37&lt;=$R$2,($Q$4+1)^(1/12))</f>
        <v>1.00422455501265</v>
      </c>
      <c r="FH38" s="85" t="n">
        <f aca="false">IF(FH37&lt;=$R$2,($Q$4+1)^(1/12))</f>
        <v>1.00422455501265</v>
      </c>
      <c r="FI38" s="85" t="n">
        <f aca="false">IF(FI37&lt;=$R$2,($Q$4+1)^(1/12))</f>
        <v>1.00422455501265</v>
      </c>
      <c r="FJ38" s="85" t="n">
        <f aca="false">IF(FJ37&lt;=$R$2,($Q$4+1)^(1/12))</f>
        <v>1.00422455501265</v>
      </c>
      <c r="FK38" s="85" t="n">
        <f aca="false">IF(FK37&lt;=$R$2,($Q$4+1)^(1/12))</f>
        <v>1.00422455501265</v>
      </c>
      <c r="FL38" s="85" t="n">
        <f aca="false">IF(FL37&lt;=$R$2,($Q$4+1)^(1/12))</f>
        <v>1.00422455501265</v>
      </c>
      <c r="FM38" s="85" t="n">
        <f aca="false">IF(FM37&lt;=$R$2,($Q$4+1)^(1/12))</f>
        <v>1.00422455501265</v>
      </c>
      <c r="FN38" s="85" t="n">
        <f aca="false">IF(FN37&lt;=$R$2,($Q$4+1)^(1/12))</f>
        <v>1.00422455501265</v>
      </c>
      <c r="FO38" s="85" t="n">
        <f aca="false">IF(FO37&lt;=$R$2,($Q$4+1)^(1/12))</f>
        <v>0</v>
      </c>
      <c r="FP38" s="85" t="n">
        <f aca="false">IF(FP37&lt;=$S$2,($R$4+1)^(1/12))</f>
        <v>1.00414496311495</v>
      </c>
      <c r="FQ38" s="85" t="n">
        <f aca="false">IF(FQ37&lt;=$S$2,($R$4+1)^(1/12))</f>
        <v>1.00414496311495</v>
      </c>
      <c r="FR38" s="85" t="n">
        <f aca="false">IF(FR37&lt;=$S$2,($R$4+1)^(1/12))</f>
        <v>1.00414496311495</v>
      </c>
      <c r="FS38" s="85" t="n">
        <f aca="false">IF(FS37&lt;=$S$2,($R$4+1)^(1/12))</f>
        <v>1.00414496311495</v>
      </c>
      <c r="FT38" s="85" t="n">
        <f aca="false">IF(FT37&lt;=$S$2,($R$4+1)^(1/12))</f>
        <v>1.00414496311495</v>
      </c>
      <c r="FU38" s="85" t="n">
        <f aca="false">IF(FU37&lt;=$S$2,($R$4+1)^(1/12))</f>
        <v>1.00414496311495</v>
      </c>
      <c r="FV38" s="85" t="n">
        <f aca="false">IF(FV37&lt;=$S$2,($R$4+1)^(1/12))</f>
        <v>1.00414496311495</v>
      </c>
      <c r="FW38" s="85" t="n">
        <f aca="false">IF(FW37&lt;=$S$2,($R$4+1)^(1/12))</f>
        <v>1.00414496311495</v>
      </c>
      <c r="FX38" s="85" t="n">
        <f aca="false">IF(FX37&lt;=$S$2,($R$4+1)^(1/12))</f>
        <v>1.00414496311495</v>
      </c>
      <c r="FY38" s="85" t="n">
        <f aca="false">IF(FY37&lt;=$S$2,($R$4+1)^(1/12))</f>
        <v>1.00414496311495</v>
      </c>
      <c r="FZ38" s="85" t="n">
        <f aca="false">IF(FZ37&lt;=$S$2,($R$4+1)^(1/12))</f>
        <v>1.00414496311495</v>
      </c>
      <c r="GA38" s="85" t="n">
        <f aca="false">IF(GA37&lt;=$S$2,($R$4+1)^(1/12))</f>
        <v>0</v>
      </c>
      <c r="GB38" s="85" t="n">
        <f aca="false">IF(GB37&lt;=$T$2,($S$4+1)^(1/12))</f>
        <v>1.00414385500084</v>
      </c>
      <c r="GC38" s="85" t="n">
        <f aca="false">IF(GC37&lt;=$T$2,($S$4+1)^(1/12))</f>
        <v>1.00414385500084</v>
      </c>
      <c r="GD38" s="85" t="n">
        <f aca="false">IF(GD37&lt;=$T$2,($S$4+1)^(1/12))</f>
        <v>1.00414385500084</v>
      </c>
      <c r="GE38" s="85" t="n">
        <f aca="false">IF(GE37&lt;=$T$2,($S$4+1)^(1/12))</f>
        <v>1.00414385500084</v>
      </c>
      <c r="GF38" s="85" t="n">
        <f aca="false">IF(GF37&lt;=$T$2,($S$4+1)^(1/12))</f>
        <v>1.00414385500084</v>
      </c>
      <c r="GG38" s="85" t="n">
        <f aca="false">IF(GG37&lt;=$T$2,($S$4+1)^(1/12))</f>
        <v>1.00414385500084</v>
      </c>
      <c r="GH38" s="85" t="n">
        <f aca="false">IF(GH37&lt;=$T$2,($S$4+1)^(1/12))</f>
        <v>1.00414385500084</v>
      </c>
      <c r="GI38" s="85" t="n">
        <f aca="false">IF(GI37&lt;=$T$2,($S$4+1)^(1/12))</f>
        <v>1.00414385500084</v>
      </c>
      <c r="GJ38" s="85" t="n">
        <f aca="false">IF(GJ37&lt;=$T$2,($S$4+1)^(1/12))</f>
        <v>1.00414385500084</v>
      </c>
      <c r="GK38" s="85" t="n">
        <f aca="false">IF(GK37&lt;=$T$2,($S$4+1)^(1/12))</f>
        <v>1.00414385500084</v>
      </c>
      <c r="GL38" s="85" t="n">
        <f aca="false">IF(GL37&lt;=$T$2,($S$4+1)^(1/12))</f>
        <v>1.00414385500084</v>
      </c>
      <c r="GM38" s="85" t="n">
        <f aca="false">IF(GM37&lt;=$T$2,($S$4+1)^(1/12))</f>
        <v>0</v>
      </c>
      <c r="GN38" s="85" t="n">
        <f aca="false">IF(GN37&lt;=$U$2,($T$4+1)^(1/12))</f>
        <v>1.00416409019133</v>
      </c>
      <c r="GO38" s="85" t="n">
        <f aca="false">IF(GO37&lt;=$U$2,($T$4+1)^(1/12))</f>
        <v>1.00416409019133</v>
      </c>
      <c r="GP38" s="85" t="n">
        <f aca="false">IF(GP37&lt;=$U$2,($T$4+1)^(1/12))</f>
        <v>1.00416409019133</v>
      </c>
      <c r="GQ38" s="85" t="n">
        <f aca="false">IF(GQ37&lt;=$U$2,($T$4+1)^(1/12))</f>
        <v>1.00416409019133</v>
      </c>
      <c r="GR38" s="85" t="n">
        <f aca="false">IF(GR37&lt;=$U$2,($T$4+1)^(1/12))</f>
        <v>1.00416409019133</v>
      </c>
      <c r="GS38" s="85" t="n">
        <f aca="false">IF(GS37&lt;=$U$2,($T$4+1)^(1/12))</f>
        <v>1.00416409019133</v>
      </c>
      <c r="GT38" s="85" t="n">
        <f aca="false">IF(GT37&lt;=$U$2,($T$4+1)^(1/12))</f>
        <v>1.00416409019133</v>
      </c>
      <c r="GU38" s="85" t="n">
        <f aca="false">IF(GU37&lt;=$U$2,($T$4+1)^(1/12))</f>
        <v>1.00416409019133</v>
      </c>
      <c r="GV38" s="85" t="n">
        <f aca="false">IF(GV37&lt;=$U$2,($T$4+1)^(1/12))</f>
        <v>1.00416409019133</v>
      </c>
      <c r="GW38" s="85" t="n">
        <f aca="false">IF(GW37&lt;=$U$2,($T$4+1)^(1/12))</f>
        <v>1.00416409019133</v>
      </c>
      <c r="GX38" s="85" t="n">
        <f aca="false">IF(GX37&lt;=$U$2,($T$4+1)^(1/12))</f>
        <v>1.00416409019133</v>
      </c>
      <c r="GY38" s="85" t="n">
        <f aca="false">IF(GY37&lt;=$U$2,($T$4+1)^(1/12))</f>
        <v>0</v>
      </c>
      <c r="GZ38" s="85" t="n">
        <f aca="false">IF(GZ37&lt;=$V$2,($U$4+1)^(1/12))</f>
        <v>1.0040740455196</v>
      </c>
      <c r="HA38" s="85" t="n">
        <f aca="false">IF(HA37&lt;=$V$2,($U$4+1)^(1/12))</f>
        <v>1.0040740455196</v>
      </c>
      <c r="HB38" s="85" t="n">
        <f aca="false">IF(HB37&lt;=$V$2,($U$4+1)^(1/12))</f>
        <v>1.0040740455196</v>
      </c>
      <c r="HC38" s="85" t="n">
        <f aca="false">IF(HC37&lt;=$V$2,($U$4+1)^(1/12))</f>
        <v>1.0040740455196</v>
      </c>
      <c r="HD38" s="85" t="n">
        <f aca="false">IF(HD37&lt;=$V$2,($U$4+1)^(1/12))</f>
        <v>1.0040740455196</v>
      </c>
      <c r="HE38" s="85" t="n">
        <f aca="false">IF(HE37&lt;=$V$2,($U$4+1)^(1/12))</f>
        <v>1.0040740455196</v>
      </c>
      <c r="HF38" s="85" t="n">
        <f aca="false">IF(HF37&lt;=$V$2,($U$4+1)^(1/12))</f>
        <v>1.0040740455196</v>
      </c>
      <c r="HG38" s="85" t="n">
        <f aca="false">IF(HG37&lt;=$V$2,($U$4+1)^(1/12))</f>
        <v>1.0040740455196</v>
      </c>
      <c r="HH38" s="85" t="n">
        <f aca="false">IF(HH37&lt;=$V$2,($U$4+1)^(1/12))</f>
        <v>1.0040740455196</v>
      </c>
      <c r="HI38" s="85" t="n">
        <f aca="false">IF(HI37&lt;=$V$2,($U$4+1)^(1/12))</f>
        <v>1.0040740455196</v>
      </c>
      <c r="HJ38" s="85" t="n">
        <f aca="false">IF(HJ37&lt;=$V$2,($U$4+1)^(1/12))</f>
        <v>1.0040740455196</v>
      </c>
      <c r="HK38" s="85" t="n">
        <f aca="false">IF(HK37&lt;=$V$2,($U$4+1)^(1/12))</f>
        <v>0</v>
      </c>
      <c r="HL38" s="85" t="n">
        <f aca="false">IF(HL37&lt;=$W$2,($V$4+1)^(1/12))</f>
        <v>1.00398838620479</v>
      </c>
      <c r="HM38" s="85" t="n">
        <f aca="false">IF(HM37&lt;=$W$2,($V$4+1)^(1/12))</f>
        <v>1.00398838620479</v>
      </c>
      <c r="HN38" s="85" t="n">
        <f aca="false">IF(HN37&lt;=$W$2,($V$4+1)^(1/12))</f>
        <v>1.00398838620479</v>
      </c>
      <c r="HO38" s="85" t="n">
        <f aca="false">IF(HO37&lt;=$W$2,($V$4+1)^(1/12))</f>
        <v>1.00398838620479</v>
      </c>
      <c r="HP38" s="85" t="n">
        <f aca="false">IF(HP37&lt;=$W$2,($V$4+1)^(1/12))</f>
        <v>1.00398838620479</v>
      </c>
      <c r="HQ38" s="85" t="n">
        <f aca="false">IF(HQ37&lt;=$W$2,($V$4+1)^(1/12))</f>
        <v>1.00398838620479</v>
      </c>
      <c r="HR38" s="85" t="n">
        <f aca="false">IF(HR37&lt;=$W$2,($V$4+1)^(1/12))</f>
        <v>1.00398838620479</v>
      </c>
      <c r="HS38" s="85" t="n">
        <f aca="false">IF(HS37&lt;=$W$2,($V$4+1)^(1/12))</f>
        <v>1.00398838620479</v>
      </c>
      <c r="HT38" s="85" t="n">
        <f aca="false">IF(HT37&lt;=$W$2,($V$4+1)^(1/12))</f>
        <v>1.00398838620479</v>
      </c>
      <c r="HU38" s="85" t="n">
        <f aca="false">IF(HU37&lt;=$W$2,($V$4+1)^(1/12))</f>
        <v>1.00398838620479</v>
      </c>
      <c r="HV38" s="85" t="n">
        <f aca="false">IF(HV37&lt;=$W$2,($V$4+1)^(1/12))</f>
        <v>1.00398838620479</v>
      </c>
      <c r="HW38" s="85" t="n">
        <f aca="false">IF(HW37&lt;=$W$2,($V$4+1)^(1/12))</f>
        <v>0</v>
      </c>
      <c r="HX38" s="161" t="n">
        <f aca="false">IF(HX37&lt;=$X$2,($W$4+1)^(1/12))</f>
        <v>1.00399960875131</v>
      </c>
      <c r="HY38" s="161" t="n">
        <f aca="false">IF(HY37&lt;=$X$2,($W$4+1)^(1/12))</f>
        <v>1.00399960875131</v>
      </c>
      <c r="HZ38" s="161" t="n">
        <f aca="false">IF(HZ37&lt;=$X$2,($W$4+1)^(1/12))</f>
        <v>1.00399960875131</v>
      </c>
      <c r="IA38" s="161" t="n">
        <f aca="false">IF(IA37&lt;=$X$2,($W$4+1)^(1/12))</f>
        <v>1.00399960875131</v>
      </c>
      <c r="IB38" s="161" t="n">
        <f aca="false">IF(IB37&lt;=$X$2,($W$4+1)^(1/12))</f>
        <v>1.00399960875131</v>
      </c>
      <c r="IC38" s="161" t="n">
        <f aca="false">IF(IC37&lt;=$X$2,($W$4+1)^(1/12))</f>
        <v>1.00399960875131</v>
      </c>
      <c r="ID38" s="161" t="n">
        <f aca="false">IF(ID37&lt;=$X$2,($W$4+1)^(1/12))</f>
        <v>1.00399960875131</v>
      </c>
      <c r="IE38" s="161" t="n">
        <f aca="false">IF(IE37&lt;=$X$2,($W$4+1)^(1/12))</f>
        <v>1.00399960875131</v>
      </c>
      <c r="IF38" s="161" t="n">
        <f aca="false">IF(IF37&lt;=$X$2,($W$4+1)^(1/12))</f>
        <v>1.00399960875131</v>
      </c>
      <c r="IG38" s="161" t="n">
        <f aca="false">IF(IG37&lt;=$X$2,($W$4+1)^(1/12))</f>
        <v>1.00399960875131</v>
      </c>
      <c r="IH38" s="161" t="n">
        <f aca="false">IF(IH37&lt;=$X$2,($W$4+1)^(1/12))</f>
        <v>1.00399960875131</v>
      </c>
      <c r="II38" s="161" t="n">
        <f aca="false">IF(II37&lt;=$X$2,($W$4+1)^(1/12))</f>
        <v>0</v>
      </c>
      <c r="IJ38" s="161" t="n">
        <f aca="false">IF(IJ37&lt;=$Y$2,($X$4+1)^(1/12))</f>
        <v>1.00399960875131</v>
      </c>
      <c r="IK38" s="161" t="n">
        <f aca="false">IF(IK37&lt;=$Y$2,($X$4+1)^(1/12))</f>
        <v>1.00399960875131</v>
      </c>
      <c r="IL38" s="161" t="n">
        <f aca="false">IF(IL37&lt;=$Y$2,($X$4+1)^(1/12))</f>
        <v>1.00399960875131</v>
      </c>
      <c r="IM38" s="161" t="n">
        <f aca="false">IF(IM37&lt;=$Y$2,($X$4+1)^(1/12))</f>
        <v>1.00399960875131</v>
      </c>
      <c r="IN38" s="161" t="n">
        <f aca="false">IF(IN37&lt;=$Y$2,($X$4+1)^(1/12))</f>
        <v>1.00399960875131</v>
      </c>
      <c r="IO38" s="161" t="n">
        <f aca="false">IF(IO37&lt;=$Y$2,($X$4+1)^(1/12))</f>
        <v>1.00399960875131</v>
      </c>
      <c r="IP38" s="161" t="n">
        <f aca="false">IF(IP37&lt;=$Y$2,($X$4+1)^(1/12))</f>
        <v>1.00399960875131</v>
      </c>
      <c r="IQ38" s="161" t="n">
        <f aca="false">IF(IQ37&lt;=$Y$2,($X$4+1)^(1/12))</f>
        <v>1.00399960875131</v>
      </c>
      <c r="IR38" s="161" t="n">
        <f aca="false">IF(IR37&lt;=$Y$2,($X$4+1)^(1/12))</f>
        <v>1.00399960875131</v>
      </c>
      <c r="IS38" s="161" t="n">
        <f aca="false">IF(IS37&lt;=$Y$2,($X$4+1)^(1/12))</f>
        <v>1.00399960875131</v>
      </c>
      <c r="IT38" s="161" t="n">
        <f aca="false">IF(IT37&lt;=$Y$2,($X$4+1)^(1/12))</f>
        <v>1.00399960875131</v>
      </c>
      <c r="IU38" s="161" t="n">
        <f aca="false">IF(IU37&lt;=$Y$2,($X$4+1)^(1/12))</f>
        <v>0</v>
      </c>
      <c r="IV38" s="161" t="n">
        <f aca="false">IF(IV37&lt;=$Z$2,($Y$4+1)^(1/12))</f>
        <v>1.00399960875131</v>
      </c>
      <c r="IW38" s="85"/>
    </row>
    <row r="39" customFormat="false" ht="12.75" hidden="false" customHeight="false" outlineLevel="0" collapsed="false">
      <c r="A39" s="124" t="n">
        <v>2</v>
      </c>
      <c r="B39" s="85" t="s">
        <v>122</v>
      </c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85"/>
      <c r="CO39" s="85"/>
      <c r="CP39" s="85"/>
      <c r="CQ39" s="85"/>
      <c r="CR39" s="85"/>
      <c r="CS39" s="85"/>
      <c r="CT39" s="85"/>
      <c r="CU39" s="85"/>
      <c r="CV39" s="85"/>
      <c r="CW39" s="85"/>
      <c r="CX39" s="85"/>
      <c r="CY39" s="85"/>
      <c r="CZ39" s="85"/>
      <c r="DA39" s="85"/>
      <c r="DB39" s="85"/>
      <c r="DC39" s="85"/>
      <c r="DD39" s="85"/>
      <c r="DE39" s="85"/>
      <c r="DF39" s="85"/>
      <c r="DG39" s="85"/>
      <c r="DH39" s="85"/>
      <c r="DI39" s="85"/>
      <c r="DJ39" s="85"/>
      <c r="DK39" s="85"/>
      <c r="DL39" s="85"/>
      <c r="DM39" s="85"/>
      <c r="DN39" s="85"/>
      <c r="DO39" s="85"/>
      <c r="DP39" s="85"/>
      <c r="DQ39" s="85"/>
      <c r="DR39" s="85"/>
      <c r="DS39" s="85"/>
      <c r="DT39" s="85"/>
      <c r="DU39" s="85"/>
      <c r="DV39" s="85"/>
      <c r="DW39" s="85"/>
      <c r="DX39" s="85"/>
      <c r="DY39" s="85"/>
      <c r="DZ39" s="85"/>
      <c r="EA39" s="85"/>
      <c r="EB39" s="85"/>
      <c r="EC39" s="85"/>
      <c r="ED39" s="85"/>
      <c r="EE39" s="85"/>
      <c r="EF39" s="85"/>
      <c r="EG39" s="85"/>
      <c r="EH39" s="85"/>
      <c r="EI39" s="85"/>
      <c r="EJ39" s="85"/>
      <c r="EK39" s="85"/>
      <c r="EL39" s="85"/>
      <c r="EM39" s="85"/>
      <c r="EN39" s="85"/>
      <c r="EO39" s="85"/>
      <c r="EP39" s="85"/>
      <c r="EQ39" s="85"/>
      <c r="ER39" s="85"/>
      <c r="ES39" s="85"/>
      <c r="ET39" s="85"/>
      <c r="EU39" s="85"/>
      <c r="EV39" s="85"/>
      <c r="EW39" s="85"/>
      <c r="EX39" s="85"/>
      <c r="EY39" s="85"/>
      <c r="EZ39" s="85"/>
      <c r="FA39" s="85"/>
      <c r="FB39" s="85"/>
      <c r="FC39" s="85"/>
      <c r="FD39" s="85"/>
      <c r="FE39" s="85"/>
      <c r="FF39" s="85"/>
      <c r="FG39" s="85"/>
      <c r="FH39" s="85"/>
      <c r="FI39" s="85"/>
      <c r="FJ39" s="85"/>
      <c r="FK39" s="85"/>
      <c r="FL39" s="85"/>
      <c r="FM39" s="85"/>
      <c r="FN39" s="85"/>
      <c r="FO39" s="85"/>
      <c r="FP39" s="85"/>
      <c r="FQ39" s="85"/>
      <c r="FR39" s="85"/>
      <c r="FS39" s="85"/>
      <c r="FT39" s="85"/>
      <c r="FU39" s="85"/>
      <c r="FV39" s="85"/>
      <c r="FW39" s="85"/>
      <c r="FX39" s="85"/>
      <c r="FY39" s="85"/>
      <c r="FZ39" s="85"/>
      <c r="GA39" s="85"/>
      <c r="GB39" s="85"/>
      <c r="GC39" s="85"/>
      <c r="GD39" s="85"/>
      <c r="GE39" s="85"/>
      <c r="GF39" s="85"/>
      <c r="GG39" s="85"/>
      <c r="GH39" s="85"/>
      <c r="GI39" s="85"/>
      <c r="GJ39" s="85"/>
      <c r="GK39" s="85"/>
      <c r="GL39" s="85"/>
      <c r="GM39" s="85"/>
      <c r="GN39" s="85"/>
      <c r="GO39" s="85"/>
      <c r="GP39" s="85"/>
      <c r="GQ39" s="85"/>
      <c r="GR39" s="85"/>
      <c r="GS39" s="85"/>
      <c r="GT39" s="85"/>
      <c r="GU39" s="85"/>
      <c r="GV39" s="85"/>
      <c r="GW39" s="85"/>
      <c r="GX39" s="85"/>
      <c r="GY39" s="85"/>
      <c r="GZ39" s="85"/>
      <c r="HA39" s="85"/>
      <c r="HB39" s="85"/>
      <c r="HC39" s="85"/>
      <c r="HD39" s="85"/>
      <c r="HE39" s="85"/>
      <c r="HF39" s="85"/>
      <c r="HG39" s="85"/>
      <c r="HH39" s="85"/>
      <c r="HI39" s="85"/>
      <c r="HJ39" s="85"/>
      <c r="HK39" s="85"/>
      <c r="HL39" s="85"/>
      <c r="HM39" s="85"/>
      <c r="HN39" s="85"/>
      <c r="HO39" s="85"/>
      <c r="HP39" s="85"/>
      <c r="HQ39" s="85"/>
      <c r="HR39" s="85"/>
      <c r="HS39" s="85"/>
      <c r="HT39" s="85"/>
      <c r="HU39" s="85"/>
      <c r="HV39" s="85"/>
      <c r="HW39" s="85"/>
      <c r="HX39" s="85"/>
      <c r="HY39" s="85"/>
      <c r="HZ39" s="85"/>
      <c r="IA39" s="85"/>
      <c r="IB39" s="85"/>
      <c r="IC39" s="85"/>
      <c r="ID39" s="85"/>
      <c r="IE39" s="85"/>
      <c r="IF39" s="85"/>
      <c r="IG39" s="85"/>
      <c r="IH39" s="85"/>
      <c r="II39" s="85"/>
      <c r="IJ39" s="85"/>
      <c r="IK39" s="85"/>
      <c r="IL39" s="85"/>
      <c r="IM39" s="85"/>
      <c r="IN39" s="85"/>
      <c r="IO39" s="85"/>
      <c r="IP39" s="85"/>
      <c r="IQ39" s="85"/>
      <c r="IR39" s="85"/>
      <c r="IS39" s="85"/>
      <c r="IT39" s="85"/>
      <c r="IU39" s="85"/>
      <c r="IV39" s="85"/>
      <c r="IW39" s="85"/>
    </row>
    <row r="40" customFormat="false" ht="12.75" hidden="false" customHeight="false" outlineLevel="0" collapsed="false">
      <c r="A40" s="124" t="n">
        <v>3</v>
      </c>
      <c r="B40" s="85" t="s">
        <v>123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85"/>
      <c r="CA40" s="85"/>
      <c r="CB40" s="85"/>
      <c r="CC40" s="85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85"/>
      <c r="CO40" s="85"/>
      <c r="CP40" s="85"/>
      <c r="CQ40" s="85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85"/>
      <c r="DC40" s="85"/>
      <c r="DD40" s="85"/>
      <c r="DE40" s="85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85"/>
      <c r="DQ40" s="85"/>
      <c r="DR40" s="85"/>
      <c r="DS40" s="85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85"/>
      <c r="EE40" s="85"/>
      <c r="EF40" s="85"/>
      <c r="EG40" s="85"/>
      <c r="EH40" s="85"/>
      <c r="EI40" s="85"/>
      <c r="EJ40" s="85"/>
      <c r="EK40" s="85"/>
      <c r="EL40" s="85"/>
      <c r="EM40" s="85"/>
      <c r="EN40" s="85"/>
      <c r="EO40" s="85"/>
      <c r="EP40" s="85"/>
      <c r="EQ40" s="85"/>
      <c r="ER40" s="85"/>
      <c r="ES40" s="85"/>
      <c r="ET40" s="85"/>
      <c r="EU40" s="85"/>
      <c r="EV40" s="85"/>
      <c r="EW40" s="85"/>
      <c r="EX40" s="85"/>
      <c r="EY40" s="85"/>
      <c r="EZ40" s="85"/>
      <c r="FA40" s="85"/>
      <c r="FB40" s="85"/>
      <c r="FC40" s="85"/>
      <c r="FD40" s="85"/>
      <c r="FE40" s="85"/>
      <c r="FF40" s="85"/>
      <c r="FG40" s="85"/>
      <c r="FH40" s="85"/>
      <c r="FI40" s="85"/>
      <c r="FJ40" s="85"/>
      <c r="FK40" s="85"/>
      <c r="FL40" s="85"/>
      <c r="FM40" s="85"/>
      <c r="FN40" s="85"/>
      <c r="FO40" s="85"/>
      <c r="FP40" s="85"/>
      <c r="FQ40" s="85"/>
      <c r="FR40" s="85"/>
      <c r="FS40" s="85"/>
      <c r="FT40" s="85"/>
      <c r="FU40" s="85"/>
      <c r="FV40" s="85"/>
      <c r="FW40" s="85"/>
      <c r="FX40" s="85"/>
      <c r="FY40" s="85"/>
      <c r="FZ40" s="85"/>
      <c r="GA40" s="85"/>
      <c r="GB40" s="85"/>
      <c r="GC40" s="85"/>
      <c r="GD40" s="85"/>
      <c r="GE40" s="85"/>
      <c r="GF40" s="85"/>
      <c r="GG40" s="85"/>
      <c r="GH40" s="85"/>
      <c r="GI40" s="85"/>
      <c r="GJ40" s="85"/>
      <c r="GK40" s="85"/>
      <c r="GL40" s="85"/>
      <c r="GM40" s="85"/>
      <c r="GN40" s="85"/>
      <c r="GO40" s="85"/>
      <c r="GP40" s="85"/>
      <c r="GQ40" s="85"/>
      <c r="GR40" s="85"/>
      <c r="GS40" s="85"/>
      <c r="GT40" s="85"/>
      <c r="GU40" s="85"/>
      <c r="GV40" s="85"/>
      <c r="GW40" s="85"/>
      <c r="GX40" s="85"/>
      <c r="GY40" s="85"/>
      <c r="GZ40" s="85"/>
      <c r="HA40" s="85"/>
      <c r="HB40" s="85"/>
      <c r="HC40" s="85"/>
      <c r="HD40" s="85"/>
      <c r="HE40" s="85"/>
      <c r="HF40" s="85"/>
      <c r="HG40" s="85"/>
      <c r="HH40" s="85"/>
      <c r="HI40" s="85"/>
      <c r="HJ40" s="85"/>
      <c r="HK40" s="85"/>
      <c r="HL40" s="85"/>
      <c r="HM40" s="85"/>
      <c r="HN40" s="85"/>
      <c r="HO40" s="85"/>
      <c r="HP40" s="85"/>
      <c r="HQ40" s="85"/>
      <c r="HR40" s="85"/>
      <c r="HS40" s="85"/>
      <c r="HT40" s="85"/>
      <c r="HU40" s="85"/>
      <c r="HV40" s="85"/>
      <c r="HW40" s="85"/>
      <c r="HX40" s="85"/>
      <c r="HY40" s="85"/>
      <c r="HZ40" s="85"/>
      <c r="IA40" s="85"/>
      <c r="IB40" s="85"/>
      <c r="IC40" s="85"/>
      <c r="ID40" s="85"/>
      <c r="IE40" s="85"/>
      <c r="IF40" s="85"/>
      <c r="IG40" s="85"/>
      <c r="IH40" s="85"/>
      <c r="II40" s="85"/>
      <c r="IJ40" s="85"/>
      <c r="IK40" s="85"/>
      <c r="IL40" s="85"/>
      <c r="IM40" s="85"/>
      <c r="IN40" s="85"/>
      <c r="IO40" s="85"/>
      <c r="IP40" s="85"/>
      <c r="IQ40" s="85"/>
      <c r="IR40" s="85"/>
      <c r="IS40" s="85"/>
      <c r="IT40" s="85"/>
      <c r="IU40" s="85"/>
      <c r="IV40" s="85"/>
      <c r="IW40" s="85"/>
    </row>
    <row r="41" customFormat="false" ht="12.75" hidden="false" customHeight="false" outlineLevel="0" collapsed="false">
      <c r="A41" s="124" t="n">
        <v>4</v>
      </c>
      <c r="B41" s="85"/>
      <c r="C41" s="85"/>
      <c r="D41" s="85"/>
      <c r="E41" s="162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5"/>
      <c r="CA41" s="85"/>
      <c r="CB41" s="85"/>
      <c r="CC41" s="85"/>
      <c r="CD41" s="85"/>
      <c r="CE41" s="85"/>
      <c r="CF41" s="85"/>
      <c r="CG41" s="85"/>
      <c r="CH41" s="85"/>
      <c r="CI41" s="85"/>
      <c r="CJ41" s="85"/>
      <c r="CK41" s="85"/>
      <c r="CL41" s="85"/>
      <c r="CM41" s="85"/>
      <c r="CN41" s="85"/>
      <c r="CO41" s="85"/>
      <c r="CP41" s="85"/>
      <c r="CQ41" s="85"/>
      <c r="CR41" s="85"/>
      <c r="CS41" s="85"/>
      <c r="CT41" s="85"/>
      <c r="CU41" s="85"/>
      <c r="CV41" s="85"/>
      <c r="CW41" s="85"/>
      <c r="CX41" s="85"/>
      <c r="CY41" s="85"/>
      <c r="CZ41" s="85"/>
      <c r="DA41" s="85"/>
      <c r="DB41" s="85"/>
      <c r="DC41" s="85"/>
      <c r="DD41" s="85"/>
      <c r="DE41" s="85"/>
      <c r="DF41" s="85"/>
      <c r="DG41" s="85"/>
      <c r="DH41" s="85"/>
      <c r="DI41" s="85"/>
      <c r="DJ41" s="85"/>
      <c r="DK41" s="85"/>
      <c r="DL41" s="85"/>
      <c r="DM41" s="85"/>
      <c r="DN41" s="85"/>
      <c r="DO41" s="85"/>
      <c r="DP41" s="85"/>
      <c r="DQ41" s="85"/>
      <c r="DR41" s="85"/>
      <c r="DS41" s="85"/>
      <c r="DT41" s="85"/>
      <c r="DU41" s="85"/>
      <c r="DV41" s="85"/>
      <c r="DW41" s="85"/>
      <c r="DX41" s="85"/>
      <c r="DY41" s="85"/>
      <c r="DZ41" s="85"/>
      <c r="EA41" s="85"/>
      <c r="EB41" s="85"/>
      <c r="EC41" s="85"/>
      <c r="ED41" s="85"/>
      <c r="EE41" s="85"/>
      <c r="EF41" s="85"/>
      <c r="EG41" s="85"/>
      <c r="EH41" s="85"/>
      <c r="EI41" s="85"/>
      <c r="EJ41" s="85"/>
      <c r="EK41" s="85"/>
      <c r="EL41" s="85"/>
      <c r="EM41" s="85"/>
      <c r="EN41" s="85"/>
      <c r="EO41" s="85"/>
      <c r="EP41" s="85"/>
      <c r="EQ41" s="85"/>
      <c r="ER41" s="85"/>
      <c r="ES41" s="85"/>
      <c r="ET41" s="85"/>
      <c r="EU41" s="85"/>
      <c r="EV41" s="85"/>
      <c r="EW41" s="85"/>
      <c r="EX41" s="85"/>
      <c r="EY41" s="85"/>
      <c r="EZ41" s="85"/>
      <c r="FA41" s="85"/>
      <c r="FB41" s="85"/>
      <c r="FC41" s="85"/>
      <c r="FD41" s="85"/>
      <c r="FE41" s="85"/>
      <c r="FF41" s="85"/>
      <c r="FG41" s="85"/>
      <c r="FH41" s="85"/>
      <c r="FI41" s="85"/>
      <c r="FJ41" s="85"/>
      <c r="FK41" s="85"/>
      <c r="FL41" s="85"/>
      <c r="FM41" s="85"/>
      <c r="FN41" s="85"/>
      <c r="FO41" s="85"/>
      <c r="FP41" s="85"/>
      <c r="FQ41" s="85"/>
      <c r="FR41" s="85"/>
      <c r="FS41" s="85"/>
      <c r="FT41" s="85"/>
      <c r="FU41" s="85"/>
      <c r="FV41" s="85"/>
      <c r="FW41" s="85"/>
      <c r="FX41" s="85"/>
      <c r="FY41" s="85"/>
      <c r="FZ41" s="85"/>
      <c r="GA41" s="85"/>
      <c r="GB41" s="85"/>
      <c r="GC41" s="85"/>
      <c r="GD41" s="85"/>
      <c r="GE41" s="85"/>
      <c r="GF41" s="85"/>
      <c r="GG41" s="85"/>
      <c r="GH41" s="85"/>
      <c r="GI41" s="85"/>
      <c r="GJ41" s="85"/>
      <c r="GK41" s="85"/>
      <c r="GL41" s="85"/>
      <c r="GM41" s="85"/>
      <c r="GN41" s="85"/>
      <c r="GO41" s="85"/>
      <c r="GP41" s="85"/>
      <c r="GQ41" s="85"/>
      <c r="GR41" s="85"/>
      <c r="GS41" s="85"/>
      <c r="GT41" s="85"/>
      <c r="GU41" s="85"/>
      <c r="GV41" s="85"/>
      <c r="GW41" s="85"/>
      <c r="GX41" s="85"/>
      <c r="GY41" s="85"/>
      <c r="GZ41" s="85"/>
      <c r="HA41" s="85"/>
      <c r="HB41" s="85"/>
      <c r="HC41" s="85"/>
      <c r="HD41" s="85"/>
      <c r="HE41" s="85"/>
      <c r="HF41" s="85"/>
      <c r="HG41" s="85"/>
      <c r="HH41" s="85"/>
      <c r="HI41" s="85"/>
      <c r="HJ41" s="85"/>
      <c r="HK41" s="85"/>
      <c r="HL41" s="85"/>
      <c r="HM41" s="85"/>
      <c r="HN41" s="85"/>
      <c r="HO41" s="85"/>
      <c r="HP41" s="85"/>
      <c r="HQ41" s="85"/>
      <c r="HR41" s="85"/>
      <c r="HS41" s="85"/>
      <c r="HT41" s="85"/>
      <c r="HU41" s="85"/>
      <c r="HV41" s="85"/>
      <c r="HW41" s="85"/>
      <c r="HX41" s="85"/>
      <c r="HY41" s="85"/>
      <c r="HZ41" s="85"/>
      <c r="IA41" s="85"/>
      <c r="IB41" s="85"/>
      <c r="IC41" s="85"/>
      <c r="ID41" s="85"/>
      <c r="IE41" s="85"/>
      <c r="IF41" s="85"/>
      <c r="IG41" s="85"/>
      <c r="IH41" s="85"/>
      <c r="II41" s="85"/>
      <c r="IJ41" s="85"/>
      <c r="IK41" s="85"/>
      <c r="IL41" s="85"/>
      <c r="IM41" s="85"/>
      <c r="IN41" s="85"/>
      <c r="IO41" s="85"/>
      <c r="IP41" s="85"/>
      <c r="IQ41" s="85"/>
      <c r="IR41" s="85"/>
      <c r="IS41" s="85"/>
      <c r="IT41" s="85"/>
      <c r="IU41" s="85"/>
      <c r="IV41" s="85"/>
      <c r="IW41" s="85"/>
    </row>
    <row r="42" customFormat="false" ht="12.75" hidden="false" customHeight="false" outlineLevel="0" collapsed="false">
      <c r="A42" s="124" t="n">
        <v>5</v>
      </c>
      <c r="B42" s="85"/>
      <c r="C42" s="162"/>
      <c r="D42" s="162"/>
      <c r="E42" s="85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2"/>
      <c r="BE42" s="162"/>
      <c r="BF42" s="162"/>
      <c r="BG42" s="162"/>
      <c r="BH42" s="162"/>
      <c r="BI42" s="162"/>
      <c r="BJ42" s="162"/>
      <c r="BK42" s="162"/>
      <c r="BL42" s="162"/>
      <c r="BM42" s="162"/>
      <c r="BN42" s="162"/>
      <c r="BO42" s="162"/>
      <c r="BP42" s="162"/>
      <c r="BQ42" s="162"/>
      <c r="BR42" s="162"/>
      <c r="BS42" s="162"/>
      <c r="BT42" s="162"/>
      <c r="BU42" s="162"/>
      <c r="BV42" s="162"/>
      <c r="BW42" s="162"/>
      <c r="BX42" s="162"/>
      <c r="BY42" s="162"/>
      <c r="BZ42" s="162"/>
      <c r="CA42" s="162"/>
      <c r="CB42" s="162"/>
      <c r="CC42" s="162"/>
      <c r="CD42" s="162"/>
      <c r="CE42" s="162"/>
      <c r="CF42" s="162"/>
      <c r="CG42" s="162"/>
      <c r="CH42" s="162"/>
      <c r="CI42" s="162"/>
      <c r="CJ42" s="162"/>
      <c r="CK42" s="162"/>
      <c r="CL42" s="162"/>
      <c r="CM42" s="162"/>
      <c r="CN42" s="162"/>
      <c r="CO42" s="162"/>
      <c r="CP42" s="162"/>
      <c r="CQ42" s="162"/>
      <c r="CR42" s="162"/>
      <c r="CS42" s="162"/>
      <c r="CT42" s="162"/>
      <c r="CU42" s="162"/>
      <c r="CV42" s="162"/>
      <c r="CW42" s="162"/>
      <c r="CX42" s="162"/>
      <c r="CY42" s="162"/>
      <c r="CZ42" s="162"/>
      <c r="DA42" s="162"/>
      <c r="DB42" s="162"/>
      <c r="DC42" s="162"/>
      <c r="DD42" s="162"/>
      <c r="DE42" s="162"/>
      <c r="DF42" s="162"/>
      <c r="DG42" s="162"/>
      <c r="DH42" s="162"/>
      <c r="DI42" s="162"/>
      <c r="DJ42" s="162"/>
      <c r="DK42" s="162"/>
      <c r="DL42" s="162"/>
      <c r="DM42" s="162"/>
      <c r="DN42" s="162"/>
      <c r="DO42" s="162"/>
      <c r="DP42" s="162"/>
      <c r="DQ42" s="162"/>
      <c r="DR42" s="162"/>
      <c r="DS42" s="162"/>
      <c r="DT42" s="162"/>
      <c r="DU42" s="162"/>
      <c r="DV42" s="162"/>
      <c r="DW42" s="162"/>
      <c r="DX42" s="162"/>
      <c r="DY42" s="162"/>
      <c r="DZ42" s="162"/>
      <c r="EA42" s="162"/>
      <c r="EB42" s="162"/>
      <c r="EC42" s="162"/>
      <c r="ED42" s="162"/>
      <c r="EE42" s="162"/>
      <c r="EF42" s="162"/>
      <c r="EG42" s="162"/>
      <c r="EH42" s="162"/>
      <c r="EI42" s="162"/>
      <c r="EJ42" s="162"/>
      <c r="EK42" s="162"/>
      <c r="EL42" s="162"/>
      <c r="EM42" s="162"/>
      <c r="EN42" s="162"/>
      <c r="EO42" s="162"/>
      <c r="EP42" s="162"/>
      <c r="EQ42" s="162"/>
      <c r="ER42" s="162"/>
      <c r="ES42" s="162"/>
      <c r="ET42" s="162"/>
      <c r="EU42" s="162"/>
      <c r="EV42" s="162"/>
      <c r="EW42" s="162"/>
      <c r="EX42" s="162"/>
      <c r="EY42" s="162"/>
      <c r="EZ42" s="162"/>
      <c r="FA42" s="162"/>
      <c r="FB42" s="162"/>
      <c r="FC42" s="162"/>
      <c r="FD42" s="162"/>
      <c r="FE42" s="162"/>
      <c r="FF42" s="162"/>
      <c r="FG42" s="162"/>
      <c r="FH42" s="162"/>
      <c r="FI42" s="162"/>
      <c r="FJ42" s="162"/>
      <c r="FK42" s="162"/>
      <c r="FL42" s="162"/>
      <c r="FM42" s="162"/>
      <c r="FN42" s="162"/>
      <c r="FO42" s="162"/>
      <c r="FP42" s="162"/>
      <c r="FQ42" s="162"/>
      <c r="FR42" s="162"/>
      <c r="FS42" s="162"/>
      <c r="FT42" s="162"/>
      <c r="FU42" s="162"/>
      <c r="FV42" s="162"/>
      <c r="FW42" s="162"/>
      <c r="FX42" s="162"/>
      <c r="FY42" s="162"/>
      <c r="FZ42" s="162"/>
      <c r="GA42" s="162"/>
      <c r="GB42" s="162"/>
      <c r="GC42" s="162"/>
      <c r="GD42" s="162"/>
      <c r="GE42" s="162"/>
      <c r="GF42" s="162"/>
      <c r="GG42" s="162"/>
      <c r="GH42" s="162"/>
      <c r="GI42" s="162"/>
      <c r="GJ42" s="162"/>
      <c r="GK42" s="162"/>
      <c r="GL42" s="162"/>
      <c r="GM42" s="162"/>
      <c r="GN42" s="162"/>
      <c r="GO42" s="162"/>
      <c r="GP42" s="162"/>
      <c r="GQ42" s="162"/>
      <c r="GR42" s="162"/>
      <c r="GS42" s="162"/>
      <c r="GT42" s="162"/>
      <c r="GU42" s="162"/>
      <c r="GV42" s="162"/>
      <c r="GW42" s="162"/>
      <c r="GX42" s="162"/>
      <c r="GY42" s="162"/>
      <c r="GZ42" s="162"/>
      <c r="HA42" s="162"/>
      <c r="HB42" s="162"/>
      <c r="HC42" s="162"/>
      <c r="HD42" s="162"/>
      <c r="HE42" s="162"/>
      <c r="HF42" s="162"/>
      <c r="HG42" s="162"/>
      <c r="HH42" s="162"/>
      <c r="HI42" s="162"/>
      <c r="HJ42" s="162"/>
      <c r="HK42" s="162"/>
      <c r="HL42" s="162"/>
      <c r="HM42" s="162"/>
      <c r="HN42" s="162"/>
      <c r="HO42" s="162"/>
      <c r="HP42" s="162"/>
      <c r="HQ42" s="162"/>
      <c r="HR42" s="162"/>
      <c r="HS42" s="162"/>
      <c r="HT42" s="162"/>
      <c r="HU42" s="162"/>
      <c r="HV42" s="162"/>
      <c r="HW42" s="162"/>
      <c r="HX42" s="162"/>
      <c r="HY42" s="162"/>
      <c r="HZ42" s="162"/>
      <c r="IA42" s="162"/>
      <c r="IB42" s="162"/>
      <c r="IC42" s="162"/>
      <c r="ID42" s="162"/>
      <c r="IE42" s="162"/>
      <c r="IF42" s="162"/>
      <c r="IG42" s="162"/>
      <c r="IH42" s="162"/>
      <c r="II42" s="162"/>
      <c r="IJ42" s="162"/>
      <c r="IK42" s="162"/>
      <c r="IL42" s="162"/>
      <c r="IM42" s="162"/>
      <c r="IN42" s="162"/>
      <c r="IO42" s="162"/>
      <c r="IP42" s="162"/>
      <c r="IQ42" s="162"/>
      <c r="IR42" s="162"/>
      <c r="IS42" s="162"/>
      <c r="IT42" s="162"/>
      <c r="IU42" s="162"/>
      <c r="IV42" s="162"/>
      <c r="IW42" s="162"/>
    </row>
    <row r="43" customFormat="false" ht="12.75" hidden="false" customHeight="false" outlineLevel="0" collapsed="false">
      <c r="A43" s="124" t="n">
        <v>6</v>
      </c>
      <c r="B43" s="85"/>
      <c r="C43" s="85"/>
      <c r="D43" s="85"/>
      <c r="E43" s="163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5"/>
      <c r="CA43" s="85"/>
      <c r="CB43" s="85"/>
      <c r="CC43" s="85"/>
      <c r="CD43" s="85"/>
      <c r="CE43" s="85"/>
      <c r="CF43" s="85"/>
      <c r="CG43" s="85"/>
      <c r="CH43" s="85"/>
      <c r="CI43" s="85"/>
      <c r="CJ43" s="85"/>
      <c r="CK43" s="85"/>
      <c r="CL43" s="85"/>
      <c r="CM43" s="85"/>
      <c r="CN43" s="85"/>
      <c r="CO43" s="85"/>
      <c r="CP43" s="85"/>
      <c r="CQ43" s="85"/>
      <c r="CR43" s="85"/>
      <c r="CS43" s="85"/>
      <c r="CT43" s="85"/>
      <c r="CU43" s="85"/>
      <c r="CV43" s="85"/>
      <c r="CW43" s="85"/>
      <c r="CX43" s="85"/>
      <c r="CY43" s="85"/>
      <c r="CZ43" s="85"/>
      <c r="DA43" s="85"/>
      <c r="DB43" s="85"/>
      <c r="DC43" s="85"/>
      <c r="DD43" s="85"/>
      <c r="DE43" s="85"/>
      <c r="DF43" s="85"/>
      <c r="DG43" s="85"/>
      <c r="DH43" s="85"/>
      <c r="DI43" s="85"/>
      <c r="DJ43" s="85"/>
      <c r="DK43" s="85"/>
      <c r="DL43" s="85"/>
      <c r="DM43" s="85"/>
      <c r="DN43" s="85"/>
      <c r="DO43" s="85"/>
      <c r="DP43" s="85"/>
      <c r="DQ43" s="85"/>
      <c r="DR43" s="85"/>
      <c r="DS43" s="85"/>
      <c r="DT43" s="85"/>
      <c r="DU43" s="85"/>
      <c r="DV43" s="85"/>
      <c r="DW43" s="85"/>
      <c r="DX43" s="85"/>
      <c r="DY43" s="85"/>
      <c r="DZ43" s="85"/>
      <c r="EA43" s="85"/>
      <c r="EB43" s="85"/>
      <c r="EC43" s="85"/>
      <c r="ED43" s="85"/>
      <c r="EE43" s="85"/>
      <c r="EF43" s="85"/>
      <c r="EG43" s="85"/>
      <c r="EH43" s="85"/>
      <c r="EI43" s="85"/>
      <c r="EJ43" s="85"/>
      <c r="EK43" s="85"/>
      <c r="EL43" s="85"/>
      <c r="EM43" s="85"/>
      <c r="EN43" s="85"/>
      <c r="EO43" s="85"/>
      <c r="EP43" s="85"/>
      <c r="EQ43" s="85"/>
      <c r="ER43" s="85"/>
      <c r="ES43" s="85"/>
      <c r="ET43" s="85"/>
      <c r="EU43" s="85"/>
      <c r="EV43" s="85"/>
      <c r="EW43" s="85"/>
      <c r="EX43" s="85"/>
      <c r="EY43" s="85"/>
      <c r="EZ43" s="85"/>
      <c r="FA43" s="85"/>
      <c r="FB43" s="85"/>
      <c r="FC43" s="85"/>
      <c r="FD43" s="85"/>
      <c r="FE43" s="85"/>
      <c r="FF43" s="85"/>
      <c r="FG43" s="85"/>
      <c r="FH43" s="85"/>
      <c r="FI43" s="85"/>
      <c r="FJ43" s="85"/>
      <c r="FK43" s="85"/>
      <c r="FL43" s="85"/>
      <c r="FM43" s="85"/>
      <c r="FN43" s="85"/>
      <c r="FO43" s="85"/>
      <c r="FP43" s="85"/>
      <c r="FQ43" s="85"/>
      <c r="FR43" s="85"/>
      <c r="FS43" s="85"/>
      <c r="FT43" s="85"/>
      <c r="FU43" s="85"/>
      <c r="FV43" s="85"/>
      <c r="FW43" s="85"/>
      <c r="FX43" s="85"/>
      <c r="FY43" s="85"/>
      <c r="FZ43" s="85"/>
      <c r="GA43" s="85"/>
      <c r="GB43" s="85"/>
      <c r="GC43" s="85"/>
      <c r="GD43" s="85"/>
      <c r="GE43" s="85"/>
      <c r="GF43" s="85"/>
      <c r="GG43" s="85"/>
      <c r="GH43" s="85"/>
      <c r="GI43" s="85"/>
      <c r="GJ43" s="85"/>
      <c r="GK43" s="85"/>
      <c r="GL43" s="85"/>
      <c r="GM43" s="85"/>
      <c r="GN43" s="85"/>
      <c r="GO43" s="85"/>
      <c r="GP43" s="85"/>
      <c r="GQ43" s="85"/>
      <c r="GR43" s="85"/>
      <c r="GS43" s="85"/>
      <c r="GT43" s="85"/>
      <c r="GU43" s="85"/>
      <c r="GV43" s="85"/>
      <c r="GW43" s="85"/>
      <c r="GX43" s="85"/>
      <c r="GY43" s="85"/>
      <c r="GZ43" s="85"/>
      <c r="HA43" s="85"/>
      <c r="HB43" s="85"/>
      <c r="HC43" s="85"/>
      <c r="HD43" s="85"/>
      <c r="HE43" s="85"/>
      <c r="HF43" s="85"/>
      <c r="HG43" s="85"/>
      <c r="HH43" s="85"/>
      <c r="HI43" s="85"/>
      <c r="HJ43" s="85"/>
      <c r="HK43" s="85"/>
      <c r="HL43" s="85"/>
      <c r="HM43" s="85"/>
      <c r="HN43" s="85"/>
      <c r="HO43" s="85"/>
      <c r="HP43" s="85"/>
      <c r="HQ43" s="85"/>
      <c r="HR43" s="85"/>
      <c r="HS43" s="85"/>
      <c r="HT43" s="85"/>
      <c r="HU43" s="85"/>
      <c r="HV43" s="85"/>
      <c r="HW43" s="85"/>
      <c r="HX43" s="85"/>
      <c r="HY43" s="85"/>
      <c r="HZ43" s="85"/>
      <c r="IA43" s="85"/>
      <c r="IB43" s="85"/>
      <c r="IC43" s="85"/>
      <c r="ID43" s="85"/>
      <c r="IE43" s="85"/>
      <c r="IF43" s="85"/>
      <c r="IG43" s="85"/>
      <c r="IH43" s="85"/>
      <c r="II43" s="85"/>
      <c r="IJ43" s="85"/>
      <c r="IK43" s="85"/>
      <c r="IL43" s="85"/>
      <c r="IM43" s="85"/>
      <c r="IN43" s="85"/>
      <c r="IO43" s="85"/>
      <c r="IP43" s="85"/>
      <c r="IQ43" s="85"/>
      <c r="IR43" s="85"/>
      <c r="IS43" s="85"/>
      <c r="IT43" s="85"/>
      <c r="IU43" s="85"/>
      <c r="IV43" s="85"/>
      <c r="IW43" s="85"/>
    </row>
    <row r="44" customFormat="false" ht="12.75" hidden="false" customHeight="false" outlineLevel="0" collapsed="false">
      <c r="A44" s="124" t="n">
        <v>7</v>
      </c>
      <c r="B44" s="85"/>
      <c r="C44" s="163"/>
      <c r="D44" s="163"/>
      <c r="E44" s="85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  <c r="BB44" s="163"/>
      <c r="BC44" s="163"/>
      <c r="BD44" s="163"/>
      <c r="BE44" s="163"/>
      <c r="BF44" s="163"/>
      <c r="BG44" s="163"/>
      <c r="BH44" s="163"/>
      <c r="BI44" s="163"/>
      <c r="BJ44" s="163"/>
      <c r="BK44" s="163"/>
      <c r="BL44" s="163"/>
      <c r="BM44" s="163"/>
      <c r="BN44" s="163"/>
      <c r="BO44" s="163"/>
      <c r="BP44" s="163"/>
      <c r="BQ44" s="163"/>
      <c r="BR44" s="163"/>
      <c r="BS44" s="163"/>
      <c r="BT44" s="163"/>
      <c r="BU44" s="163"/>
      <c r="BV44" s="163"/>
      <c r="BW44" s="163"/>
      <c r="BX44" s="163"/>
      <c r="BY44" s="163"/>
      <c r="BZ44" s="163"/>
      <c r="CA44" s="163"/>
      <c r="CB44" s="163"/>
      <c r="CC44" s="163"/>
      <c r="CD44" s="163"/>
      <c r="CE44" s="163"/>
      <c r="CF44" s="163"/>
      <c r="CG44" s="163"/>
      <c r="CH44" s="163"/>
      <c r="CI44" s="163"/>
      <c r="CJ44" s="163"/>
      <c r="CK44" s="163"/>
      <c r="CL44" s="163"/>
      <c r="CM44" s="163"/>
      <c r="CN44" s="163"/>
      <c r="CO44" s="163"/>
      <c r="CP44" s="163"/>
      <c r="CQ44" s="163"/>
      <c r="CR44" s="163"/>
      <c r="CS44" s="163"/>
      <c r="CT44" s="163"/>
      <c r="CU44" s="163"/>
      <c r="CV44" s="163"/>
      <c r="CW44" s="163"/>
      <c r="CX44" s="163"/>
      <c r="CY44" s="163"/>
      <c r="CZ44" s="163"/>
      <c r="DA44" s="163"/>
      <c r="DB44" s="163"/>
      <c r="DC44" s="163"/>
      <c r="DD44" s="163"/>
      <c r="DE44" s="163"/>
      <c r="DF44" s="163"/>
      <c r="DG44" s="163"/>
      <c r="DH44" s="163"/>
      <c r="DI44" s="163"/>
      <c r="DJ44" s="163"/>
      <c r="DK44" s="163"/>
      <c r="DL44" s="163"/>
      <c r="DM44" s="163"/>
      <c r="DN44" s="163"/>
      <c r="DO44" s="163"/>
      <c r="DP44" s="163"/>
      <c r="DQ44" s="163"/>
      <c r="DR44" s="163"/>
      <c r="DS44" s="163"/>
      <c r="DT44" s="163"/>
      <c r="DU44" s="163"/>
      <c r="DV44" s="163"/>
      <c r="DW44" s="163"/>
      <c r="DX44" s="163"/>
      <c r="DY44" s="163"/>
      <c r="DZ44" s="163"/>
      <c r="EA44" s="163"/>
      <c r="EB44" s="163"/>
      <c r="EC44" s="163"/>
      <c r="ED44" s="163"/>
      <c r="EE44" s="163"/>
      <c r="EF44" s="163"/>
      <c r="EG44" s="163"/>
      <c r="EH44" s="163"/>
      <c r="EI44" s="163"/>
      <c r="EJ44" s="163"/>
      <c r="EK44" s="163"/>
      <c r="EL44" s="163"/>
      <c r="EM44" s="163"/>
      <c r="EN44" s="163"/>
      <c r="EO44" s="163"/>
      <c r="EP44" s="163"/>
      <c r="EQ44" s="163"/>
      <c r="ER44" s="163"/>
      <c r="ES44" s="163"/>
      <c r="ET44" s="163"/>
      <c r="EU44" s="163"/>
      <c r="EV44" s="163"/>
      <c r="EW44" s="163"/>
      <c r="EX44" s="163"/>
      <c r="EY44" s="163"/>
      <c r="EZ44" s="163"/>
      <c r="FA44" s="163"/>
      <c r="FB44" s="163"/>
      <c r="FC44" s="163"/>
      <c r="FD44" s="163"/>
      <c r="FE44" s="163"/>
      <c r="FF44" s="163"/>
      <c r="FG44" s="163"/>
      <c r="FH44" s="163"/>
      <c r="FI44" s="163"/>
      <c r="FJ44" s="163"/>
      <c r="FK44" s="163"/>
      <c r="FL44" s="163"/>
      <c r="FM44" s="163"/>
      <c r="FN44" s="163"/>
      <c r="FO44" s="163"/>
      <c r="FP44" s="163"/>
      <c r="FQ44" s="163"/>
      <c r="FR44" s="163"/>
      <c r="FS44" s="163"/>
      <c r="FT44" s="163"/>
      <c r="FU44" s="163"/>
      <c r="FV44" s="163"/>
      <c r="FW44" s="163"/>
      <c r="FX44" s="163"/>
      <c r="FY44" s="163"/>
      <c r="FZ44" s="163"/>
      <c r="GA44" s="163"/>
      <c r="GB44" s="163"/>
      <c r="GC44" s="163"/>
      <c r="GD44" s="163"/>
      <c r="GE44" s="163"/>
      <c r="GF44" s="163"/>
      <c r="GG44" s="163"/>
      <c r="GH44" s="163"/>
      <c r="GI44" s="163"/>
      <c r="GJ44" s="163"/>
      <c r="GK44" s="163"/>
      <c r="GL44" s="163"/>
      <c r="GM44" s="163"/>
      <c r="GN44" s="163"/>
      <c r="GO44" s="163"/>
      <c r="GP44" s="163"/>
      <c r="GQ44" s="163"/>
      <c r="GR44" s="163"/>
      <c r="GS44" s="163"/>
      <c r="GT44" s="163"/>
      <c r="GU44" s="163"/>
      <c r="GV44" s="163"/>
      <c r="GW44" s="163"/>
      <c r="GX44" s="163"/>
      <c r="GY44" s="163"/>
      <c r="GZ44" s="163"/>
      <c r="HA44" s="163"/>
      <c r="HB44" s="163"/>
      <c r="HC44" s="163"/>
      <c r="HD44" s="163"/>
      <c r="HE44" s="163"/>
      <c r="HF44" s="163"/>
      <c r="HG44" s="163"/>
      <c r="HH44" s="163"/>
      <c r="HI44" s="163"/>
      <c r="HJ44" s="163"/>
      <c r="HK44" s="163"/>
      <c r="HL44" s="163"/>
      <c r="HM44" s="163"/>
      <c r="HN44" s="163"/>
      <c r="HO44" s="163"/>
      <c r="HP44" s="163"/>
      <c r="HQ44" s="163"/>
      <c r="HR44" s="163"/>
      <c r="HS44" s="163"/>
      <c r="HT44" s="163"/>
      <c r="HU44" s="163"/>
      <c r="HV44" s="163"/>
      <c r="HW44" s="163"/>
      <c r="HX44" s="163"/>
      <c r="HY44" s="163"/>
      <c r="HZ44" s="163"/>
      <c r="IA44" s="163"/>
      <c r="IB44" s="163"/>
      <c r="IC44" s="163"/>
      <c r="ID44" s="163"/>
      <c r="IE44" s="163"/>
      <c r="IF44" s="163"/>
      <c r="IG44" s="163"/>
      <c r="IH44" s="163"/>
      <c r="II44" s="163"/>
      <c r="IJ44" s="163"/>
      <c r="IK44" s="163"/>
      <c r="IL44" s="163"/>
      <c r="IM44" s="163"/>
      <c r="IN44" s="163"/>
      <c r="IO44" s="163"/>
      <c r="IP44" s="163"/>
      <c r="IQ44" s="163"/>
      <c r="IR44" s="163"/>
      <c r="IS44" s="163"/>
      <c r="IT44" s="163"/>
      <c r="IU44" s="163"/>
      <c r="IV44" s="163"/>
      <c r="IW44" s="163"/>
    </row>
    <row r="45" customFormat="false" ht="12.75" hidden="false" customHeight="false" outlineLevel="0" collapsed="false">
      <c r="A45" s="124" t="n">
        <v>8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5"/>
      <c r="BR45" s="85"/>
      <c r="BS45" s="85"/>
      <c r="BT45" s="85"/>
      <c r="BU45" s="85"/>
      <c r="BV45" s="85"/>
      <c r="BW45" s="85"/>
      <c r="BX45" s="85"/>
      <c r="BY45" s="85"/>
      <c r="BZ45" s="85"/>
      <c r="CA45" s="85"/>
      <c r="CB45" s="85"/>
      <c r="CC45" s="85"/>
      <c r="CD45" s="85"/>
      <c r="CE45" s="85"/>
      <c r="CF45" s="85"/>
      <c r="CG45" s="85"/>
      <c r="CH45" s="85"/>
      <c r="CI45" s="85"/>
      <c r="CJ45" s="85"/>
      <c r="CK45" s="85"/>
      <c r="CL45" s="85"/>
      <c r="CM45" s="85"/>
      <c r="CN45" s="85"/>
      <c r="CO45" s="85"/>
      <c r="CP45" s="85"/>
      <c r="CQ45" s="85"/>
      <c r="CR45" s="85"/>
      <c r="CS45" s="85"/>
      <c r="CT45" s="85"/>
      <c r="CU45" s="85"/>
      <c r="CV45" s="85"/>
      <c r="CW45" s="85"/>
      <c r="CX45" s="85"/>
      <c r="CY45" s="85"/>
      <c r="CZ45" s="85"/>
      <c r="DA45" s="85"/>
      <c r="DB45" s="85"/>
      <c r="DC45" s="85"/>
      <c r="DD45" s="85"/>
      <c r="DE45" s="85"/>
      <c r="DF45" s="85"/>
      <c r="DG45" s="85"/>
      <c r="DH45" s="85"/>
      <c r="DI45" s="85"/>
      <c r="DJ45" s="85"/>
      <c r="DK45" s="85"/>
      <c r="DL45" s="85"/>
      <c r="DM45" s="85"/>
      <c r="DN45" s="85"/>
      <c r="DO45" s="85"/>
      <c r="DP45" s="85"/>
      <c r="DQ45" s="85"/>
      <c r="DR45" s="85"/>
      <c r="DS45" s="85"/>
      <c r="DT45" s="85"/>
      <c r="DU45" s="85"/>
      <c r="DV45" s="85"/>
      <c r="DW45" s="85"/>
      <c r="DX45" s="85"/>
      <c r="DY45" s="85"/>
      <c r="DZ45" s="85"/>
      <c r="EA45" s="85"/>
      <c r="EB45" s="85"/>
      <c r="EC45" s="85"/>
      <c r="ED45" s="85"/>
      <c r="EE45" s="85"/>
      <c r="EF45" s="85"/>
      <c r="EG45" s="85"/>
      <c r="EH45" s="85"/>
      <c r="EI45" s="85"/>
      <c r="EJ45" s="85"/>
      <c r="EK45" s="85"/>
      <c r="EL45" s="85"/>
      <c r="EM45" s="85"/>
      <c r="EN45" s="85"/>
      <c r="EO45" s="85"/>
      <c r="EP45" s="85"/>
      <c r="EQ45" s="85"/>
      <c r="ER45" s="85"/>
      <c r="ES45" s="85"/>
      <c r="ET45" s="85"/>
      <c r="EU45" s="85"/>
      <c r="EV45" s="85"/>
      <c r="EW45" s="85"/>
      <c r="EX45" s="85"/>
      <c r="EY45" s="85"/>
      <c r="EZ45" s="85"/>
      <c r="FA45" s="85"/>
      <c r="FB45" s="85"/>
      <c r="FC45" s="85"/>
      <c r="FD45" s="85"/>
      <c r="FE45" s="85"/>
      <c r="FF45" s="85"/>
      <c r="FG45" s="85"/>
      <c r="FH45" s="85"/>
      <c r="FI45" s="85"/>
      <c r="FJ45" s="85"/>
      <c r="FK45" s="85"/>
      <c r="FL45" s="85"/>
      <c r="FM45" s="85"/>
      <c r="FN45" s="85"/>
      <c r="FO45" s="85"/>
      <c r="FP45" s="85"/>
      <c r="FQ45" s="85"/>
      <c r="FR45" s="85"/>
      <c r="FS45" s="85"/>
      <c r="FT45" s="85"/>
      <c r="FU45" s="85"/>
      <c r="FV45" s="85"/>
      <c r="FW45" s="85"/>
      <c r="FX45" s="85"/>
      <c r="FY45" s="85"/>
      <c r="FZ45" s="85"/>
      <c r="GA45" s="85"/>
      <c r="GB45" s="85"/>
      <c r="GC45" s="85"/>
      <c r="GD45" s="85"/>
      <c r="GE45" s="85"/>
      <c r="GF45" s="85"/>
      <c r="GG45" s="85"/>
      <c r="GH45" s="85"/>
      <c r="GI45" s="85"/>
      <c r="GJ45" s="85"/>
      <c r="GK45" s="85"/>
      <c r="GL45" s="85"/>
      <c r="GM45" s="85"/>
      <c r="GN45" s="85"/>
      <c r="GO45" s="85"/>
      <c r="GP45" s="85"/>
      <c r="GQ45" s="85"/>
      <c r="GR45" s="85"/>
      <c r="GS45" s="85"/>
      <c r="GT45" s="85"/>
      <c r="GU45" s="85"/>
      <c r="GV45" s="85"/>
      <c r="GW45" s="85"/>
      <c r="GX45" s="85"/>
      <c r="GY45" s="85"/>
      <c r="GZ45" s="85"/>
      <c r="HA45" s="85"/>
      <c r="HB45" s="85"/>
      <c r="HC45" s="85"/>
      <c r="HD45" s="85"/>
      <c r="HE45" s="85"/>
      <c r="HF45" s="85"/>
      <c r="HG45" s="85"/>
      <c r="HH45" s="85"/>
      <c r="HI45" s="85"/>
      <c r="HJ45" s="85"/>
      <c r="HK45" s="85"/>
      <c r="HL45" s="85"/>
      <c r="HM45" s="85"/>
      <c r="HN45" s="85"/>
      <c r="HO45" s="85"/>
      <c r="HP45" s="85"/>
      <c r="HQ45" s="85"/>
      <c r="HR45" s="85"/>
      <c r="HS45" s="85"/>
      <c r="HT45" s="85"/>
      <c r="HU45" s="85"/>
      <c r="HV45" s="85"/>
      <c r="HW45" s="85"/>
      <c r="HX45" s="85"/>
      <c r="HY45" s="85"/>
      <c r="HZ45" s="85"/>
      <c r="IA45" s="85"/>
      <c r="IB45" s="85"/>
      <c r="IC45" s="85"/>
      <c r="ID45" s="85"/>
      <c r="IE45" s="85"/>
      <c r="IF45" s="85"/>
      <c r="IG45" s="85"/>
      <c r="IH45" s="85"/>
      <c r="II45" s="85"/>
      <c r="IJ45" s="85"/>
      <c r="IK45" s="85"/>
      <c r="IL45" s="85"/>
      <c r="IM45" s="85"/>
      <c r="IN45" s="85"/>
      <c r="IO45" s="85"/>
      <c r="IP45" s="85"/>
      <c r="IQ45" s="85"/>
      <c r="IR45" s="85"/>
      <c r="IS45" s="85"/>
      <c r="IT45" s="85"/>
      <c r="IU45" s="85"/>
      <c r="IV45" s="85"/>
      <c r="IW45" s="85"/>
    </row>
    <row r="46" customFormat="false" ht="12.75" hidden="false" customHeight="false" outlineLevel="0" collapsed="false">
      <c r="A46" s="124" t="n">
        <v>9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5"/>
      <c r="BR46" s="85"/>
      <c r="BS46" s="85"/>
      <c r="BT46" s="85"/>
      <c r="BU46" s="85"/>
      <c r="BV46" s="85"/>
      <c r="BW46" s="85"/>
      <c r="BX46" s="85"/>
      <c r="BY46" s="85"/>
      <c r="BZ46" s="85"/>
      <c r="CA46" s="85"/>
      <c r="CB46" s="85"/>
      <c r="CC46" s="85"/>
      <c r="CD46" s="85"/>
      <c r="CE46" s="85"/>
      <c r="CF46" s="85"/>
      <c r="CG46" s="85"/>
      <c r="CH46" s="85"/>
      <c r="CI46" s="85"/>
      <c r="CJ46" s="85"/>
      <c r="CK46" s="85"/>
      <c r="CL46" s="85"/>
      <c r="CM46" s="85"/>
      <c r="CN46" s="85"/>
      <c r="CO46" s="85"/>
      <c r="CP46" s="85"/>
      <c r="CQ46" s="85"/>
      <c r="CR46" s="85"/>
      <c r="CS46" s="85"/>
      <c r="CT46" s="85"/>
      <c r="CU46" s="85"/>
      <c r="CV46" s="85"/>
      <c r="CW46" s="85"/>
      <c r="CX46" s="85"/>
      <c r="CY46" s="85"/>
      <c r="CZ46" s="85"/>
      <c r="DA46" s="85"/>
      <c r="DB46" s="85"/>
      <c r="DC46" s="85"/>
      <c r="DD46" s="85"/>
      <c r="DE46" s="85"/>
      <c r="DF46" s="85"/>
      <c r="DG46" s="85"/>
      <c r="DH46" s="85"/>
      <c r="DI46" s="85"/>
      <c r="DJ46" s="85"/>
      <c r="DK46" s="85"/>
      <c r="DL46" s="85"/>
      <c r="DM46" s="85"/>
      <c r="DN46" s="85"/>
      <c r="DO46" s="85"/>
      <c r="DP46" s="85"/>
      <c r="DQ46" s="85"/>
      <c r="DR46" s="85"/>
      <c r="DS46" s="85"/>
      <c r="DT46" s="85"/>
      <c r="DU46" s="85"/>
      <c r="DV46" s="85"/>
      <c r="DW46" s="85"/>
      <c r="DX46" s="85"/>
      <c r="DY46" s="85"/>
      <c r="DZ46" s="85"/>
      <c r="EA46" s="85"/>
      <c r="EB46" s="85"/>
      <c r="EC46" s="85"/>
      <c r="ED46" s="85"/>
      <c r="EE46" s="85"/>
      <c r="EF46" s="85"/>
      <c r="EG46" s="85"/>
      <c r="EH46" s="85"/>
      <c r="EI46" s="85"/>
      <c r="EJ46" s="85"/>
      <c r="EK46" s="85"/>
      <c r="EL46" s="85"/>
      <c r="EM46" s="85"/>
      <c r="EN46" s="85"/>
      <c r="EO46" s="85"/>
      <c r="EP46" s="85"/>
      <c r="EQ46" s="85"/>
      <c r="ER46" s="85"/>
      <c r="ES46" s="85"/>
      <c r="ET46" s="85"/>
      <c r="EU46" s="85"/>
      <c r="EV46" s="85"/>
      <c r="EW46" s="85"/>
      <c r="EX46" s="85"/>
      <c r="EY46" s="85"/>
      <c r="EZ46" s="85"/>
      <c r="FA46" s="85"/>
      <c r="FB46" s="85"/>
      <c r="FC46" s="85"/>
      <c r="FD46" s="85"/>
      <c r="FE46" s="85"/>
      <c r="FF46" s="85"/>
      <c r="FG46" s="85"/>
      <c r="FH46" s="85"/>
      <c r="FI46" s="85"/>
      <c r="FJ46" s="85"/>
      <c r="FK46" s="85"/>
      <c r="FL46" s="85"/>
      <c r="FM46" s="85"/>
      <c r="FN46" s="85"/>
      <c r="FO46" s="85"/>
      <c r="FP46" s="85"/>
      <c r="FQ46" s="85"/>
      <c r="FR46" s="85"/>
      <c r="FS46" s="85"/>
      <c r="FT46" s="85"/>
      <c r="FU46" s="85"/>
      <c r="FV46" s="85"/>
      <c r="FW46" s="85"/>
      <c r="FX46" s="85"/>
      <c r="FY46" s="85"/>
      <c r="FZ46" s="85"/>
      <c r="GA46" s="85"/>
      <c r="GB46" s="85"/>
      <c r="GC46" s="85"/>
      <c r="GD46" s="85"/>
      <c r="GE46" s="85"/>
      <c r="GF46" s="85"/>
      <c r="GG46" s="85"/>
      <c r="GH46" s="85"/>
      <c r="GI46" s="85"/>
      <c r="GJ46" s="85"/>
      <c r="GK46" s="85"/>
      <c r="GL46" s="85"/>
      <c r="GM46" s="85"/>
      <c r="GN46" s="85"/>
      <c r="GO46" s="85"/>
      <c r="GP46" s="85"/>
      <c r="GQ46" s="85"/>
      <c r="GR46" s="85"/>
      <c r="GS46" s="85"/>
      <c r="GT46" s="85"/>
      <c r="GU46" s="85"/>
      <c r="GV46" s="85"/>
      <c r="GW46" s="85"/>
      <c r="GX46" s="85"/>
      <c r="GY46" s="85"/>
      <c r="GZ46" s="85"/>
      <c r="HA46" s="85"/>
      <c r="HB46" s="85"/>
      <c r="HC46" s="85"/>
      <c r="HD46" s="85"/>
      <c r="HE46" s="85"/>
      <c r="HF46" s="85"/>
      <c r="HG46" s="85"/>
      <c r="HH46" s="85"/>
      <c r="HI46" s="85"/>
      <c r="HJ46" s="85"/>
      <c r="HK46" s="85"/>
      <c r="HL46" s="85"/>
      <c r="HM46" s="85"/>
      <c r="HN46" s="85"/>
      <c r="HO46" s="85"/>
      <c r="HP46" s="85"/>
      <c r="HQ46" s="85"/>
      <c r="HR46" s="85"/>
      <c r="HS46" s="85"/>
      <c r="HT46" s="85"/>
      <c r="HU46" s="85"/>
      <c r="HV46" s="85"/>
      <c r="HW46" s="85"/>
      <c r="HX46" s="85"/>
      <c r="HY46" s="85"/>
      <c r="HZ46" s="85"/>
      <c r="IA46" s="85"/>
      <c r="IB46" s="85"/>
      <c r="IC46" s="85"/>
      <c r="ID46" s="85"/>
      <c r="IE46" s="85"/>
      <c r="IF46" s="85"/>
      <c r="IG46" s="85"/>
      <c r="IH46" s="85"/>
      <c r="II46" s="85"/>
      <c r="IJ46" s="85"/>
      <c r="IK46" s="85"/>
      <c r="IL46" s="85"/>
      <c r="IM46" s="85"/>
      <c r="IN46" s="85"/>
      <c r="IO46" s="85"/>
      <c r="IP46" s="85"/>
      <c r="IQ46" s="85"/>
      <c r="IR46" s="85"/>
      <c r="IS46" s="85"/>
      <c r="IT46" s="85"/>
      <c r="IU46" s="85"/>
      <c r="IV46" s="85"/>
      <c r="IW46" s="85"/>
    </row>
    <row r="47" customFormat="false" ht="12.75" hidden="false" customHeight="false" outlineLevel="0" collapsed="false">
      <c r="A47" s="124" t="n">
        <v>10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5"/>
      <c r="CA47" s="85"/>
      <c r="CB47" s="85"/>
      <c r="CC47" s="85"/>
      <c r="CD47" s="85"/>
      <c r="CE47" s="85"/>
      <c r="CF47" s="85"/>
      <c r="CG47" s="85"/>
      <c r="CH47" s="85"/>
      <c r="CI47" s="85"/>
      <c r="CJ47" s="85"/>
      <c r="CK47" s="85"/>
      <c r="CL47" s="85"/>
      <c r="CM47" s="85"/>
      <c r="CN47" s="85"/>
      <c r="CO47" s="85"/>
      <c r="CP47" s="85"/>
      <c r="CQ47" s="85"/>
      <c r="CR47" s="85"/>
      <c r="CS47" s="85"/>
      <c r="CT47" s="85"/>
      <c r="CU47" s="85"/>
      <c r="CV47" s="85"/>
      <c r="CW47" s="85"/>
      <c r="CX47" s="85"/>
      <c r="CY47" s="85"/>
      <c r="CZ47" s="85"/>
      <c r="DA47" s="85"/>
      <c r="DB47" s="85"/>
      <c r="DC47" s="85"/>
      <c r="DD47" s="85"/>
      <c r="DE47" s="85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85"/>
      <c r="DQ47" s="85"/>
      <c r="DR47" s="85"/>
      <c r="DS47" s="85"/>
      <c r="DT47" s="85"/>
      <c r="DU47" s="85"/>
      <c r="DV47" s="85"/>
      <c r="DW47" s="85"/>
      <c r="DX47" s="85"/>
      <c r="DY47" s="85"/>
      <c r="DZ47" s="85"/>
      <c r="EA47" s="85"/>
      <c r="EB47" s="85"/>
      <c r="EC47" s="85"/>
      <c r="ED47" s="85"/>
      <c r="EE47" s="85"/>
      <c r="EF47" s="85"/>
      <c r="EG47" s="85"/>
      <c r="EH47" s="85"/>
      <c r="EI47" s="85"/>
      <c r="EJ47" s="85"/>
      <c r="EK47" s="85"/>
      <c r="EL47" s="85"/>
      <c r="EM47" s="85"/>
      <c r="EN47" s="85"/>
      <c r="EO47" s="85"/>
      <c r="EP47" s="85"/>
      <c r="EQ47" s="85"/>
      <c r="ER47" s="85"/>
      <c r="ES47" s="85"/>
      <c r="ET47" s="85"/>
      <c r="EU47" s="85"/>
      <c r="EV47" s="85"/>
      <c r="EW47" s="85"/>
      <c r="EX47" s="85"/>
      <c r="EY47" s="85"/>
      <c r="EZ47" s="85"/>
      <c r="FA47" s="85"/>
      <c r="FB47" s="85"/>
      <c r="FC47" s="85"/>
      <c r="FD47" s="85"/>
      <c r="FE47" s="85"/>
      <c r="FF47" s="85"/>
      <c r="FG47" s="85"/>
      <c r="FH47" s="85"/>
      <c r="FI47" s="85"/>
      <c r="FJ47" s="85"/>
      <c r="FK47" s="85"/>
      <c r="FL47" s="85"/>
      <c r="FM47" s="85"/>
      <c r="FN47" s="85"/>
      <c r="FO47" s="85"/>
      <c r="FP47" s="85"/>
      <c r="FQ47" s="85"/>
      <c r="FR47" s="85"/>
      <c r="FS47" s="85"/>
      <c r="FT47" s="85"/>
      <c r="FU47" s="85"/>
      <c r="FV47" s="85"/>
      <c r="FW47" s="85"/>
      <c r="FX47" s="85"/>
      <c r="FY47" s="85"/>
      <c r="FZ47" s="85"/>
      <c r="GA47" s="85"/>
      <c r="GB47" s="85"/>
      <c r="GC47" s="85"/>
      <c r="GD47" s="85"/>
      <c r="GE47" s="85"/>
      <c r="GF47" s="85"/>
      <c r="GG47" s="85"/>
      <c r="GH47" s="85"/>
      <c r="GI47" s="85"/>
      <c r="GJ47" s="85"/>
      <c r="GK47" s="85"/>
      <c r="GL47" s="85"/>
      <c r="GM47" s="85"/>
      <c r="GN47" s="85"/>
      <c r="GO47" s="85"/>
      <c r="GP47" s="85"/>
      <c r="GQ47" s="85"/>
      <c r="GR47" s="85"/>
      <c r="GS47" s="85"/>
      <c r="GT47" s="85"/>
      <c r="GU47" s="85"/>
      <c r="GV47" s="85"/>
      <c r="GW47" s="85"/>
      <c r="GX47" s="85"/>
      <c r="GY47" s="85"/>
      <c r="GZ47" s="85"/>
      <c r="HA47" s="85"/>
      <c r="HB47" s="85"/>
      <c r="HC47" s="85"/>
      <c r="HD47" s="85"/>
      <c r="HE47" s="85"/>
      <c r="HF47" s="85"/>
      <c r="HG47" s="85"/>
      <c r="HH47" s="85"/>
      <c r="HI47" s="85"/>
      <c r="HJ47" s="85"/>
      <c r="HK47" s="85"/>
      <c r="HL47" s="85"/>
      <c r="HM47" s="85"/>
      <c r="HN47" s="85"/>
      <c r="HO47" s="85"/>
      <c r="HP47" s="85"/>
      <c r="HQ47" s="85"/>
      <c r="HR47" s="85"/>
      <c r="HS47" s="85"/>
      <c r="HT47" s="85"/>
      <c r="HU47" s="85"/>
      <c r="HV47" s="85"/>
      <c r="HW47" s="85"/>
      <c r="HX47" s="85"/>
      <c r="HY47" s="85"/>
      <c r="HZ47" s="85"/>
      <c r="IA47" s="85"/>
      <c r="IB47" s="85"/>
      <c r="IC47" s="85"/>
      <c r="ID47" s="85"/>
      <c r="IE47" s="85"/>
      <c r="IF47" s="85"/>
      <c r="IG47" s="85"/>
      <c r="IH47" s="85"/>
      <c r="II47" s="85"/>
      <c r="IJ47" s="85"/>
      <c r="IK47" s="85"/>
      <c r="IL47" s="85"/>
      <c r="IM47" s="85"/>
      <c r="IN47" s="85"/>
      <c r="IO47" s="85"/>
      <c r="IP47" s="85"/>
      <c r="IQ47" s="85"/>
      <c r="IR47" s="85"/>
      <c r="IS47" s="85"/>
      <c r="IT47" s="85"/>
      <c r="IU47" s="85"/>
      <c r="IV47" s="85"/>
      <c r="IW47" s="85"/>
    </row>
    <row r="48" customFormat="false" ht="12.75" hidden="false" customHeight="false" outlineLevel="0" collapsed="false">
      <c r="A48" s="124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5"/>
      <c r="BR48" s="85"/>
      <c r="BS48" s="85"/>
      <c r="BT48" s="85"/>
      <c r="BU48" s="85"/>
      <c r="BV48" s="85"/>
      <c r="BW48" s="85"/>
      <c r="BX48" s="85"/>
      <c r="BY48" s="85"/>
      <c r="BZ48" s="85"/>
      <c r="CA48" s="85"/>
      <c r="CB48" s="85"/>
      <c r="CC48" s="85"/>
      <c r="CD48" s="85"/>
      <c r="CE48" s="85"/>
      <c r="CF48" s="85"/>
      <c r="CG48" s="85"/>
      <c r="CH48" s="85"/>
      <c r="CI48" s="85"/>
      <c r="CJ48" s="85"/>
      <c r="CK48" s="85"/>
      <c r="CL48" s="85"/>
      <c r="CM48" s="85"/>
      <c r="CN48" s="85"/>
      <c r="CO48" s="85"/>
      <c r="CP48" s="85"/>
      <c r="CQ48" s="85"/>
      <c r="CR48" s="85"/>
      <c r="CS48" s="85"/>
      <c r="CT48" s="85"/>
      <c r="CU48" s="85"/>
      <c r="CV48" s="85"/>
      <c r="CW48" s="85"/>
      <c r="CX48" s="85"/>
      <c r="CY48" s="85"/>
      <c r="CZ48" s="85"/>
      <c r="DA48" s="85"/>
      <c r="DB48" s="85"/>
      <c r="DC48" s="85"/>
      <c r="DD48" s="85"/>
      <c r="DE48" s="85"/>
      <c r="DF48" s="85"/>
      <c r="DG48" s="85"/>
      <c r="DH48" s="85"/>
      <c r="DI48" s="85"/>
      <c r="DJ48" s="85"/>
      <c r="DK48" s="85"/>
      <c r="DL48" s="85"/>
      <c r="DM48" s="85"/>
      <c r="DN48" s="85"/>
      <c r="DO48" s="85"/>
      <c r="DP48" s="85"/>
      <c r="DQ48" s="85"/>
      <c r="DR48" s="85"/>
      <c r="DS48" s="85"/>
      <c r="DT48" s="85"/>
      <c r="DU48" s="85"/>
      <c r="DV48" s="85"/>
      <c r="DW48" s="85"/>
      <c r="DX48" s="85"/>
      <c r="DY48" s="85"/>
      <c r="DZ48" s="85"/>
      <c r="EA48" s="85"/>
      <c r="EB48" s="85"/>
      <c r="EC48" s="85"/>
      <c r="ED48" s="85"/>
      <c r="EE48" s="85"/>
      <c r="EF48" s="85"/>
      <c r="EG48" s="85"/>
      <c r="EH48" s="85"/>
      <c r="EI48" s="85"/>
      <c r="EJ48" s="85"/>
      <c r="EK48" s="85"/>
      <c r="EL48" s="85"/>
      <c r="EM48" s="85"/>
      <c r="EN48" s="85"/>
      <c r="EO48" s="85"/>
      <c r="EP48" s="85"/>
      <c r="EQ48" s="85"/>
      <c r="ER48" s="85"/>
      <c r="ES48" s="85"/>
      <c r="ET48" s="85"/>
      <c r="EU48" s="85"/>
      <c r="EV48" s="85"/>
      <c r="EW48" s="85"/>
      <c r="EX48" s="85"/>
      <c r="EY48" s="85"/>
      <c r="EZ48" s="85"/>
      <c r="FA48" s="85"/>
      <c r="FB48" s="85"/>
      <c r="FC48" s="85"/>
      <c r="FD48" s="85"/>
      <c r="FE48" s="85"/>
      <c r="FF48" s="85"/>
      <c r="FG48" s="85"/>
      <c r="FH48" s="85"/>
      <c r="FI48" s="85"/>
      <c r="FJ48" s="85"/>
      <c r="FK48" s="85"/>
      <c r="FL48" s="85"/>
      <c r="FM48" s="85"/>
      <c r="FN48" s="85"/>
      <c r="FO48" s="85"/>
      <c r="FP48" s="85"/>
      <c r="FQ48" s="85"/>
      <c r="FR48" s="85"/>
      <c r="FS48" s="85"/>
      <c r="FT48" s="85"/>
      <c r="FU48" s="85"/>
      <c r="FV48" s="85"/>
      <c r="FW48" s="85"/>
      <c r="FX48" s="85"/>
      <c r="FY48" s="85"/>
      <c r="FZ48" s="85"/>
      <c r="GA48" s="85"/>
      <c r="GB48" s="85"/>
      <c r="GC48" s="85"/>
      <c r="GD48" s="85"/>
      <c r="GE48" s="85"/>
      <c r="GF48" s="85"/>
      <c r="GG48" s="85"/>
      <c r="GH48" s="85"/>
      <c r="GI48" s="85"/>
      <c r="GJ48" s="85"/>
      <c r="GK48" s="85"/>
      <c r="GL48" s="85"/>
      <c r="GM48" s="85"/>
      <c r="GN48" s="85"/>
      <c r="GO48" s="85"/>
      <c r="GP48" s="85"/>
      <c r="GQ48" s="85"/>
      <c r="GR48" s="85"/>
      <c r="GS48" s="85"/>
      <c r="GT48" s="85"/>
      <c r="GU48" s="85"/>
      <c r="GV48" s="85"/>
      <c r="GW48" s="85"/>
      <c r="GX48" s="85"/>
      <c r="GY48" s="85"/>
      <c r="GZ48" s="85"/>
      <c r="HA48" s="85"/>
      <c r="HB48" s="85"/>
      <c r="HC48" s="85"/>
      <c r="HD48" s="85"/>
      <c r="HE48" s="85"/>
      <c r="HF48" s="85"/>
      <c r="HG48" s="85"/>
      <c r="HH48" s="85"/>
      <c r="HI48" s="85"/>
      <c r="HJ48" s="85"/>
      <c r="HK48" s="85"/>
      <c r="HL48" s="85"/>
      <c r="HM48" s="85"/>
      <c r="HN48" s="85"/>
      <c r="HO48" s="85"/>
      <c r="HP48" s="85"/>
      <c r="HQ48" s="85"/>
      <c r="HR48" s="85"/>
      <c r="HS48" s="85"/>
      <c r="HT48" s="85"/>
      <c r="HU48" s="85"/>
      <c r="HV48" s="85"/>
      <c r="HW48" s="85"/>
      <c r="HX48" s="85"/>
      <c r="HY48" s="85"/>
      <c r="HZ48" s="85"/>
      <c r="IA48" s="85"/>
      <c r="IB48" s="85"/>
      <c r="IC48" s="85"/>
      <c r="ID48" s="85"/>
      <c r="IE48" s="85"/>
      <c r="IF48" s="85"/>
      <c r="IG48" s="85"/>
      <c r="IH48" s="85"/>
      <c r="II48" s="85"/>
      <c r="IJ48" s="85"/>
      <c r="IK48" s="85"/>
      <c r="IL48" s="85"/>
      <c r="IM48" s="85"/>
      <c r="IN48" s="85"/>
      <c r="IO48" s="85"/>
      <c r="IP48" s="85"/>
      <c r="IQ48" s="85"/>
      <c r="IR48" s="85"/>
      <c r="IS48" s="85"/>
      <c r="IT48" s="85"/>
      <c r="IU48" s="85"/>
      <c r="IV48" s="85"/>
      <c r="IW48" s="85"/>
    </row>
    <row r="49" customFormat="false" ht="12.75" hidden="false" customHeight="false" outlineLevel="0" collapsed="false">
      <c r="A49" s="124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85"/>
      <c r="CA49" s="85"/>
      <c r="CB49" s="85"/>
      <c r="CC49" s="85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85"/>
      <c r="CO49" s="85"/>
      <c r="CP49" s="85"/>
      <c r="CQ49" s="85"/>
      <c r="CR49" s="85"/>
      <c r="CS49" s="85"/>
      <c r="CT49" s="85"/>
      <c r="CU49" s="85"/>
      <c r="CV49" s="85"/>
      <c r="CW49" s="85"/>
      <c r="CX49" s="85"/>
      <c r="CY49" s="85"/>
      <c r="CZ49" s="85"/>
      <c r="DA49" s="85"/>
      <c r="DB49" s="85"/>
      <c r="DC49" s="85"/>
      <c r="DD49" s="85"/>
      <c r="DE49" s="85"/>
      <c r="DF49" s="85"/>
      <c r="DG49" s="85"/>
      <c r="DH49" s="85"/>
      <c r="DI49" s="85"/>
      <c r="DJ49" s="85"/>
      <c r="DK49" s="85"/>
      <c r="DL49" s="85"/>
      <c r="DM49" s="85"/>
      <c r="DN49" s="85"/>
      <c r="DO49" s="85"/>
      <c r="DP49" s="85"/>
      <c r="DQ49" s="85"/>
      <c r="DR49" s="85"/>
      <c r="DS49" s="85"/>
      <c r="DT49" s="85"/>
      <c r="DU49" s="85"/>
      <c r="DV49" s="85"/>
      <c r="DW49" s="85"/>
      <c r="DX49" s="85"/>
      <c r="DY49" s="85"/>
      <c r="DZ49" s="85"/>
      <c r="EA49" s="85"/>
      <c r="EB49" s="85"/>
      <c r="EC49" s="85"/>
      <c r="ED49" s="85"/>
      <c r="EE49" s="85"/>
      <c r="EF49" s="85"/>
      <c r="EG49" s="85"/>
      <c r="EH49" s="85"/>
      <c r="EI49" s="85"/>
      <c r="EJ49" s="85"/>
      <c r="EK49" s="85"/>
      <c r="EL49" s="85"/>
      <c r="EM49" s="85"/>
      <c r="EN49" s="85"/>
      <c r="EO49" s="85"/>
      <c r="EP49" s="85"/>
      <c r="EQ49" s="85"/>
      <c r="ER49" s="85"/>
      <c r="ES49" s="85"/>
      <c r="ET49" s="85"/>
      <c r="EU49" s="85"/>
      <c r="EV49" s="85"/>
      <c r="EW49" s="85"/>
      <c r="EX49" s="85"/>
      <c r="EY49" s="85"/>
      <c r="EZ49" s="85"/>
      <c r="FA49" s="85"/>
      <c r="FB49" s="85"/>
      <c r="FC49" s="85"/>
      <c r="FD49" s="85"/>
      <c r="FE49" s="85"/>
      <c r="FF49" s="85"/>
      <c r="FG49" s="85"/>
      <c r="FH49" s="85"/>
      <c r="FI49" s="85"/>
      <c r="FJ49" s="85"/>
      <c r="FK49" s="85"/>
      <c r="FL49" s="85"/>
      <c r="FM49" s="85"/>
      <c r="FN49" s="85"/>
      <c r="FO49" s="85"/>
      <c r="FP49" s="85"/>
      <c r="FQ49" s="85"/>
      <c r="FR49" s="85"/>
      <c r="FS49" s="85"/>
      <c r="FT49" s="85"/>
      <c r="FU49" s="85"/>
      <c r="FV49" s="85"/>
      <c r="FW49" s="85"/>
      <c r="FX49" s="85"/>
      <c r="FY49" s="85"/>
      <c r="FZ49" s="85"/>
      <c r="GA49" s="85"/>
      <c r="GB49" s="85"/>
      <c r="GC49" s="85"/>
      <c r="GD49" s="85"/>
      <c r="GE49" s="85"/>
      <c r="GF49" s="85"/>
      <c r="GG49" s="85"/>
      <c r="GH49" s="85"/>
      <c r="GI49" s="85"/>
      <c r="GJ49" s="85"/>
      <c r="GK49" s="85"/>
      <c r="GL49" s="85"/>
      <c r="GM49" s="85"/>
      <c r="GN49" s="85"/>
      <c r="GO49" s="85"/>
      <c r="GP49" s="85"/>
      <c r="GQ49" s="85"/>
      <c r="GR49" s="85"/>
      <c r="GS49" s="85"/>
      <c r="GT49" s="85"/>
      <c r="GU49" s="85"/>
      <c r="GV49" s="85"/>
      <c r="GW49" s="85"/>
      <c r="GX49" s="85"/>
      <c r="GY49" s="85"/>
      <c r="GZ49" s="85"/>
      <c r="HA49" s="85"/>
      <c r="HB49" s="85"/>
      <c r="HC49" s="85"/>
      <c r="HD49" s="85"/>
      <c r="HE49" s="85"/>
      <c r="HF49" s="85"/>
      <c r="HG49" s="85"/>
      <c r="HH49" s="85"/>
      <c r="HI49" s="85"/>
      <c r="HJ49" s="85"/>
      <c r="HK49" s="85"/>
      <c r="HL49" s="85"/>
      <c r="HM49" s="85"/>
      <c r="HN49" s="85"/>
      <c r="HO49" s="85"/>
      <c r="HP49" s="85"/>
      <c r="HQ49" s="85"/>
      <c r="HR49" s="85"/>
      <c r="HS49" s="85"/>
      <c r="HT49" s="85"/>
      <c r="HU49" s="85"/>
      <c r="HV49" s="85"/>
      <c r="HW49" s="85"/>
      <c r="HX49" s="85"/>
      <c r="HY49" s="85"/>
      <c r="HZ49" s="85"/>
      <c r="IA49" s="85"/>
      <c r="IB49" s="85"/>
      <c r="IC49" s="85"/>
      <c r="ID49" s="85"/>
      <c r="IE49" s="85"/>
      <c r="IF49" s="85"/>
      <c r="IG49" s="85"/>
      <c r="IH49" s="85"/>
      <c r="II49" s="85"/>
      <c r="IJ49" s="85"/>
      <c r="IK49" s="85"/>
      <c r="IL49" s="85"/>
      <c r="IM49" s="85"/>
      <c r="IN49" s="85"/>
      <c r="IO49" s="85"/>
      <c r="IP49" s="85"/>
      <c r="IQ49" s="85"/>
      <c r="IR49" s="85"/>
      <c r="IS49" s="85"/>
      <c r="IT49" s="85"/>
      <c r="IU49" s="85"/>
      <c r="IV49" s="85"/>
      <c r="IW49" s="85"/>
    </row>
    <row r="50" customFormat="false" ht="12.75" hidden="false" customHeight="false" outlineLevel="0" collapsed="false">
      <c r="A50" s="124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5"/>
      <c r="BZ50" s="85"/>
      <c r="CA50" s="85"/>
      <c r="CB50" s="85"/>
      <c r="CC50" s="85"/>
      <c r="CD50" s="85"/>
      <c r="CE50" s="85"/>
      <c r="CF50" s="85"/>
      <c r="CG50" s="85"/>
      <c r="CH50" s="85"/>
      <c r="CI50" s="85"/>
      <c r="CJ50" s="85"/>
      <c r="CK50" s="85"/>
      <c r="CL50" s="85"/>
      <c r="CM50" s="85"/>
      <c r="CN50" s="85"/>
      <c r="CO50" s="85"/>
      <c r="CP50" s="85"/>
      <c r="CQ50" s="85"/>
      <c r="CR50" s="85"/>
      <c r="CS50" s="85"/>
      <c r="CT50" s="85"/>
      <c r="CU50" s="85"/>
      <c r="CV50" s="85"/>
      <c r="CW50" s="85"/>
      <c r="CX50" s="85"/>
      <c r="CY50" s="85"/>
      <c r="CZ50" s="85"/>
      <c r="DA50" s="85"/>
      <c r="DB50" s="85"/>
      <c r="DC50" s="85"/>
      <c r="DD50" s="85"/>
      <c r="DE50" s="85"/>
      <c r="DF50" s="85"/>
      <c r="DG50" s="85"/>
      <c r="DH50" s="85"/>
      <c r="DI50" s="85"/>
      <c r="DJ50" s="85"/>
      <c r="DK50" s="85"/>
      <c r="DL50" s="85"/>
      <c r="DM50" s="85"/>
      <c r="DN50" s="85"/>
      <c r="DO50" s="85"/>
      <c r="DP50" s="85"/>
      <c r="DQ50" s="85"/>
      <c r="DR50" s="85"/>
      <c r="DS50" s="85"/>
      <c r="DT50" s="85"/>
      <c r="DU50" s="85"/>
      <c r="DV50" s="85"/>
      <c r="DW50" s="85"/>
      <c r="DX50" s="85"/>
      <c r="DY50" s="85"/>
      <c r="DZ50" s="85"/>
      <c r="EA50" s="85"/>
      <c r="EB50" s="85"/>
      <c r="EC50" s="85"/>
      <c r="ED50" s="85"/>
      <c r="EE50" s="85"/>
      <c r="EF50" s="85"/>
      <c r="EG50" s="85"/>
      <c r="EH50" s="85"/>
      <c r="EI50" s="85"/>
      <c r="EJ50" s="85"/>
      <c r="EK50" s="85"/>
      <c r="EL50" s="85"/>
      <c r="EM50" s="85"/>
      <c r="EN50" s="85"/>
      <c r="EO50" s="85"/>
      <c r="EP50" s="85"/>
      <c r="EQ50" s="85"/>
      <c r="ER50" s="85"/>
      <c r="ES50" s="85"/>
      <c r="ET50" s="85"/>
      <c r="EU50" s="85"/>
      <c r="EV50" s="85"/>
      <c r="EW50" s="85"/>
      <c r="EX50" s="85"/>
      <c r="EY50" s="85"/>
      <c r="EZ50" s="85"/>
      <c r="FA50" s="85"/>
      <c r="FB50" s="85"/>
      <c r="FC50" s="85"/>
      <c r="FD50" s="85"/>
      <c r="FE50" s="85"/>
      <c r="FF50" s="85"/>
      <c r="FG50" s="85"/>
      <c r="FH50" s="85"/>
      <c r="FI50" s="85"/>
      <c r="FJ50" s="85"/>
      <c r="FK50" s="85"/>
      <c r="FL50" s="85"/>
      <c r="FM50" s="85"/>
      <c r="FN50" s="85"/>
      <c r="FO50" s="85"/>
      <c r="FP50" s="85"/>
      <c r="FQ50" s="85"/>
      <c r="FR50" s="85"/>
      <c r="FS50" s="85"/>
      <c r="FT50" s="85"/>
      <c r="FU50" s="85"/>
      <c r="FV50" s="85"/>
      <c r="FW50" s="85"/>
      <c r="FX50" s="85"/>
      <c r="FY50" s="85"/>
      <c r="FZ50" s="85"/>
      <c r="GA50" s="85"/>
      <c r="GB50" s="85"/>
      <c r="GC50" s="85"/>
      <c r="GD50" s="85"/>
      <c r="GE50" s="85"/>
      <c r="GF50" s="85"/>
      <c r="GG50" s="85"/>
      <c r="GH50" s="85"/>
      <c r="GI50" s="85"/>
      <c r="GJ50" s="85"/>
      <c r="GK50" s="85"/>
      <c r="GL50" s="85"/>
      <c r="GM50" s="85"/>
      <c r="GN50" s="85"/>
      <c r="GO50" s="85"/>
      <c r="GP50" s="85"/>
      <c r="GQ50" s="85"/>
      <c r="GR50" s="85"/>
      <c r="GS50" s="85"/>
      <c r="GT50" s="85"/>
      <c r="GU50" s="85"/>
      <c r="GV50" s="85"/>
      <c r="GW50" s="85"/>
      <c r="GX50" s="85"/>
      <c r="GY50" s="85"/>
      <c r="GZ50" s="85"/>
      <c r="HA50" s="85"/>
      <c r="HB50" s="85"/>
      <c r="HC50" s="85"/>
      <c r="HD50" s="85"/>
      <c r="HE50" s="85"/>
      <c r="HF50" s="85"/>
      <c r="HG50" s="85"/>
      <c r="HH50" s="85"/>
      <c r="HI50" s="85"/>
      <c r="HJ50" s="85"/>
      <c r="HK50" s="85"/>
      <c r="HL50" s="85"/>
      <c r="HM50" s="85"/>
      <c r="HN50" s="85"/>
      <c r="HO50" s="85"/>
      <c r="HP50" s="85"/>
      <c r="HQ50" s="85"/>
      <c r="HR50" s="85"/>
      <c r="HS50" s="85"/>
      <c r="HT50" s="85"/>
      <c r="HU50" s="85"/>
      <c r="HV50" s="85"/>
      <c r="HW50" s="85"/>
      <c r="HX50" s="85"/>
      <c r="HY50" s="85"/>
      <c r="HZ50" s="85"/>
      <c r="IA50" s="85"/>
      <c r="IB50" s="85"/>
      <c r="IC50" s="85"/>
      <c r="ID50" s="85"/>
      <c r="IE50" s="85"/>
      <c r="IF50" s="85"/>
      <c r="IG50" s="85"/>
      <c r="IH50" s="85"/>
      <c r="II50" s="85"/>
      <c r="IJ50" s="85"/>
      <c r="IK50" s="85"/>
      <c r="IL50" s="85"/>
      <c r="IM50" s="85"/>
      <c r="IN50" s="85"/>
      <c r="IO50" s="85"/>
      <c r="IP50" s="85"/>
      <c r="IQ50" s="85"/>
      <c r="IR50" s="85"/>
      <c r="IS50" s="85"/>
      <c r="IT50" s="85"/>
      <c r="IU50" s="85"/>
      <c r="IV50" s="85"/>
      <c r="IW50" s="85"/>
    </row>
    <row r="51" customFormat="false" ht="12.75" hidden="false" customHeight="false" outlineLevel="0" collapsed="false">
      <c r="A51" s="122"/>
      <c r="B51" s="32"/>
      <c r="C51" s="32"/>
      <c r="D51" s="85"/>
      <c r="E51" s="164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85"/>
      <c r="CA51" s="85"/>
      <c r="CB51" s="85"/>
      <c r="CC51" s="85"/>
      <c r="CD51" s="85"/>
      <c r="CE51" s="85"/>
      <c r="CF51" s="85"/>
      <c r="CG51" s="85"/>
      <c r="CH51" s="85"/>
      <c r="CI51" s="85"/>
      <c r="CJ51" s="85"/>
      <c r="CK51" s="85"/>
      <c r="CL51" s="85"/>
      <c r="CM51" s="85"/>
      <c r="CN51" s="85"/>
      <c r="CO51" s="85"/>
      <c r="CP51" s="85"/>
      <c r="CQ51" s="85"/>
      <c r="CR51" s="85"/>
      <c r="CS51" s="85"/>
      <c r="CT51" s="85"/>
      <c r="CU51" s="85"/>
      <c r="CV51" s="85"/>
      <c r="CW51" s="85"/>
      <c r="CX51" s="85"/>
      <c r="CY51" s="85"/>
      <c r="CZ51" s="85"/>
      <c r="DA51" s="85"/>
      <c r="DB51" s="85"/>
      <c r="DC51" s="85"/>
      <c r="DD51" s="85"/>
      <c r="DE51" s="85"/>
      <c r="DF51" s="85"/>
      <c r="DG51" s="85"/>
      <c r="DH51" s="85"/>
      <c r="DI51" s="85"/>
      <c r="DJ51" s="85"/>
      <c r="DK51" s="85"/>
      <c r="DL51" s="85"/>
      <c r="DM51" s="85"/>
      <c r="DN51" s="85"/>
      <c r="DO51" s="85"/>
      <c r="DP51" s="85"/>
      <c r="DQ51" s="85"/>
      <c r="DR51" s="85"/>
      <c r="DS51" s="85"/>
      <c r="DT51" s="85"/>
      <c r="DU51" s="85"/>
      <c r="DV51" s="85"/>
      <c r="DW51" s="85"/>
      <c r="DX51" s="85"/>
      <c r="DY51" s="85"/>
      <c r="DZ51" s="85"/>
      <c r="EA51" s="85"/>
      <c r="EB51" s="85"/>
      <c r="EC51" s="85"/>
      <c r="ED51" s="85"/>
      <c r="EE51" s="85"/>
      <c r="EF51" s="85"/>
      <c r="EG51" s="85"/>
      <c r="EH51" s="85"/>
      <c r="EI51" s="85"/>
      <c r="EJ51" s="85"/>
      <c r="EK51" s="85"/>
      <c r="EL51" s="85"/>
      <c r="EM51" s="85"/>
      <c r="EN51" s="85"/>
      <c r="EO51" s="85"/>
      <c r="EP51" s="85"/>
      <c r="EQ51" s="85"/>
      <c r="ER51" s="85"/>
      <c r="ES51" s="85"/>
      <c r="ET51" s="85"/>
      <c r="EU51" s="85"/>
      <c r="EV51" s="85"/>
      <c r="EW51" s="85"/>
      <c r="EX51" s="85"/>
      <c r="EY51" s="85"/>
      <c r="EZ51" s="85"/>
      <c r="FA51" s="85"/>
      <c r="FB51" s="85"/>
      <c r="FC51" s="85"/>
      <c r="FD51" s="85"/>
      <c r="FE51" s="85"/>
      <c r="FF51" s="85"/>
      <c r="FG51" s="85"/>
      <c r="FH51" s="85"/>
      <c r="FI51" s="85"/>
      <c r="FJ51" s="85"/>
      <c r="FK51" s="85"/>
      <c r="FL51" s="85"/>
      <c r="FM51" s="85"/>
      <c r="FN51" s="85"/>
      <c r="FO51" s="85"/>
      <c r="FP51" s="85"/>
      <c r="FQ51" s="85"/>
      <c r="FR51" s="85"/>
      <c r="FS51" s="85"/>
      <c r="FT51" s="85"/>
      <c r="FU51" s="85"/>
      <c r="FV51" s="85"/>
      <c r="FW51" s="85"/>
      <c r="FX51" s="85"/>
      <c r="FY51" s="85"/>
      <c r="FZ51" s="85"/>
      <c r="GA51" s="85"/>
      <c r="GB51" s="85"/>
      <c r="GC51" s="85"/>
      <c r="GD51" s="85"/>
      <c r="GE51" s="85"/>
      <c r="GF51" s="85"/>
      <c r="GG51" s="85"/>
      <c r="GH51" s="85"/>
      <c r="GI51" s="85"/>
      <c r="GJ51" s="85"/>
      <c r="GK51" s="85"/>
      <c r="GL51" s="85"/>
      <c r="GM51" s="85"/>
      <c r="GN51" s="85"/>
      <c r="GO51" s="85"/>
      <c r="GP51" s="85"/>
      <c r="GQ51" s="85"/>
      <c r="GR51" s="85"/>
      <c r="GS51" s="85"/>
      <c r="GT51" s="85"/>
      <c r="GU51" s="85"/>
      <c r="GV51" s="85"/>
      <c r="GW51" s="85"/>
      <c r="GX51" s="85"/>
      <c r="GY51" s="85"/>
      <c r="GZ51" s="85"/>
      <c r="HA51" s="85"/>
      <c r="HB51" s="85"/>
      <c r="HC51" s="85"/>
      <c r="HD51" s="85"/>
      <c r="HE51" s="85"/>
      <c r="HF51" s="85"/>
      <c r="HG51" s="85"/>
      <c r="HH51" s="85"/>
      <c r="HI51" s="85"/>
      <c r="HJ51" s="85"/>
      <c r="HK51" s="85"/>
      <c r="HL51" s="85"/>
      <c r="HM51" s="85"/>
      <c r="HN51" s="85"/>
      <c r="HO51" s="85"/>
      <c r="HP51" s="85"/>
      <c r="HQ51" s="85"/>
      <c r="HR51" s="85"/>
      <c r="HS51" s="85"/>
      <c r="HT51" s="85"/>
      <c r="HU51" s="85"/>
      <c r="HV51" s="85"/>
      <c r="HW51" s="85"/>
      <c r="HX51" s="85"/>
      <c r="HY51" s="85"/>
      <c r="HZ51" s="85"/>
      <c r="IA51" s="85"/>
      <c r="IB51" s="85"/>
      <c r="IC51" s="85"/>
      <c r="ID51" s="85"/>
      <c r="IE51" s="85"/>
      <c r="IF51" s="85"/>
      <c r="IG51" s="85"/>
      <c r="IH51" s="85"/>
      <c r="II51" s="85"/>
      <c r="IJ51" s="85"/>
      <c r="IK51" s="85"/>
      <c r="IL51" s="85"/>
      <c r="IM51" s="85"/>
      <c r="IN51" s="85"/>
      <c r="IO51" s="85"/>
      <c r="IP51" s="85"/>
      <c r="IQ51" s="85"/>
      <c r="IR51" s="85"/>
      <c r="IS51" s="85"/>
      <c r="IT51" s="85"/>
      <c r="IU51" s="85"/>
      <c r="IV51" s="85"/>
      <c r="IW51" s="85"/>
    </row>
    <row r="52" customFormat="false" ht="12.75" hidden="false" customHeight="false" outlineLevel="0" collapsed="false">
      <c r="A52" s="120"/>
      <c r="B52" s="121"/>
      <c r="C52" s="121"/>
      <c r="D52" s="164"/>
      <c r="E52" s="165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4"/>
      <c r="AK52" s="164"/>
      <c r="AL52" s="164"/>
      <c r="AM52" s="164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4"/>
      <c r="BE52" s="164"/>
      <c r="BF52" s="164"/>
      <c r="BG52" s="164"/>
      <c r="BH52" s="164"/>
      <c r="BI52" s="164"/>
      <c r="BJ52" s="164"/>
      <c r="BK52" s="164"/>
      <c r="BL52" s="164"/>
      <c r="BM52" s="164"/>
      <c r="BN52" s="164"/>
      <c r="BO52" s="164"/>
      <c r="BP52" s="164"/>
      <c r="BQ52" s="164"/>
      <c r="BR52" s="164"/>
      <c r="BS52" s="164"/>
      <c r="BT52" s="164"/>
      <c r="BU52" s="164"/>
      <c r="BV52" s="164"/>
      <c r="BW52" s="164"/>
      <c r="BX52" s="164"/>
      <c r="BY52" s="164"/>
      <c r="BZ52" s="164"/>
      <c r="CA52" s="164"/>
      <c r="CB52" s="164"/>
      <c r="CC52" s="164"/>
      <c r="CD52" s="164"/>
      <c r="CE52" s="164"/>
      <c r="CF52" s="164"/>
      <c r="CG52" s="164"/>
      <c r="CH52" s="164"/>
      <c r="CI52" s="164"/>
      <c r="CJ52" s="164"/>
      <c r="CK52" s="164"/>
      <c r="CL52" s="164"/>
      <c r="CM52" s="164"/>
      <c r="CN52" s="164"/>
      <c r="CO52" s="164"/>
      <c r="CP52" s="164"/>
      <c r="CQ52" s="164"/>
      <c r="CR52" s="164"/>
      <c r="CS52" s="164"/>
      <c r="CT52" s="164"/>
      <c r="CU52" s="164"/>
      <c r="CV52" s="164"/>
      <c r="CW52" s="164"/>
      <c r="CX52" s="164"/>
      <c r="CY52" s="164"/>
      <c r="CZ52" s="164"/>
      <c r="DA52" s="164"/>
      <c r="DB52" s="164"/>
      <c r="DC52" s="164"/>
      <c r="DD52" s="164"/>
      <c r="DE52" s="164"/>
      <c r="DF52" s="164"/>
      <c r="DG52" s="164"/>
      <c r="DH52" s="164"/>
      <c r="DI52" s="164"/>
      <c r="DJ52" s="164"/>
      <c r="DK52" s="164"/>
      <c r="DL52" s="164"/>
      <c r="DM52" s="164"/>
      <c r="DN52" s="164"/>
      <c r="DO52" s="164"/>
      <c r="DP52" s="164"/>
      <c r="DQ52" s="164"/>
      <c r="DR52" s="164"/>
      <c r="DS52" s="164"/>
      <c r="DT52" s="164"/>
      <c r="DU52" s="164"/>
      <c r="DV52" s="164"/>
      <c r="DW52" s="164"/>
      <c r="DX52" s="164"/>
      <c r="DY52" s="164"/>
      <c r="DZ52" s="164"/>
      <c r="EA52" s="164"/>
      <c r="EB52" s="164"/>
      <c r="EC52" s="164"/>
      <c r="ED52" s="164"/>
      <c r="EE52" s="164"/>
      <c r="EF52" s="164"/>
      <c r="EG52" s="164"/>
      <c r="EH52" s="164"/>
      <c r="EI52" s="164"/>
      <c r="EJ52" s="164"/>
      <c r="EK52" s="164"/>
      <c r="EL52" s="164"/>
      <c r="EM52" s="164"/>
      <c r="EN52" s="164"/>
      <c r="EO52" s="164"/>
      <c r="EP52" s="164"/>
      <c r="EQ52" s="164"/>
      <c r="ER52" s="164"/>
      <c r="ES52" s="164"/>
      <c r="ET52" s="164"/>
      <c r="EU52" s="164"/>
      <c r="EV52" s="164"/>
      <c r="EW52" s="164"/>
      <c r="EX52" s="164"/>
      <c r="EY52" s="164"/>
      <c r="EZ52" s="164"/>
      <c r="FA52" s="164"/>
      <c r="FB52" s="164"/>
      <c r="FC52" s="164"/>
      <c r="FD52" s="164"/>
      <c r="FE52" s="164"/>
      <c r="FF52" s="164"/>
      <c r="FG52" s="164"/>
      <c r="FH52" s="164"/>
      <c r="FI52" s="164"/>
      <c r="FJ52" s="164"/>
      <c r="FK52" s="164"/>
      <c r="FL52" s="164"/>
      <c r="FM52" s="164"/>
      <c r="FN52" s="164"/>
      <c r="FO52" s="164"/>
      <c r="FP52" s="164"/>
      <c r="FQ52" s="164"/>
      <c r="FR52" s="164"/>
      <c r="FS52" s="164"/>
      <c r="FT52" s="164"/>
      <c r="FU52" s="164"/>
      <c r="FV52" s="164"/>
      <c r="FW52" s="164"/>
      <c r="FX52" s="164"/>
      <c r="FY52" s="164"/>
      <c r="FZ52" s="164"/>
      <c r="GA52" s="164"/>
      <c r="GB52" s="164"/>
      <c r="GC52" s="164"/>
      <c r="GD52" s="164"/>
      <c r="GE52" s="164"/>
      <c r="GF52" s="164"/>
      <c r="GG52" s="164"/>
      <c r="GH52" s="164"/>
      <c r="GI52" s="164"/>
      <c r="GJ52" s="164"/>
      <c r="GK52" s="164"/>
      <c r="GL52" s="164"/>
      <c r="GM52" s="164"/>
      <c r="GN52" s="164"/>
      <c r="GO52" s="164"/>
      <c r="GP52" s="164"/>
      <c r="GQ52" s="164"/>
      <c r="GR52" s="164"/>
      <c r="GS52" s="164"/>
      <c r="GT52" s="164"/>
      <c r="GU52" s="164"/>
      <c r="GV52" s="164"/>
      <c r="GW52" s="164"/>
      <c r="GX52" s="164"/>
      <c r="GY52" s="164"/>
      <c r="GZ52" s="164"/>
      <c r="HA52" s="164"/>
      <c r="HB52" s="164"/>
      <c r="HC52" s="164"/>
      <c r="HD52" s="164"/>
      <c r="HE52" s="164"/>
      <c r="HF52" s="164"/>
      <c r="HG52" s="164"/>
      <c r="HH52" s="164"/>
      <c r="HI52" s="164"/>
      <c r="HJ52" s="164"/>
      <c r="HK52" s="164"/>
      <c r="HL52" s="164"/>
      <c r="HM52" s="164"/>
      <c r="HN52" s="164"/>
      <c r="HO52" s="164"/>
      <c r="HP52" s="164"/>
      <c r="HQ52" s="164"/>
      <c r="HR52" s="164"/>
      <c r="HS52" s="164"/>
      <c r="HT52" s="164"/>
      <c r="HU52" s="164"/>
      <c r="HV52" s="164"/>
      <c r="HW52" s="164"/>
      <c r="HX52" s="164"/>
      <c r="HY52" s="164"/>
      <c r="HZ52" s="164"/>
      <c r="IA52" s="164"/>
      <c r="IB52" s="164"/>
      <c r="IC52" s="164"/>
      <c r="ID52" s="164"/>
      <c r="IE52" s="164"/>
      <c r="IF52" s="164"/>
      <c r="IG52" s="164"/>
      <c r="IH52" s="164"/>
      <c r="II52" s="164"/>
      <c r="IJ52" s="164"/>
      <c r="IK52" s="164"/>
      <c r="IL52" s="164"/>
      <c r="IM52" s="164"/>
      <c r="IN52" s="164"/>
      <c r="IO52" s="164"/>
      <c r="IP52" s="164"/>
      <c r="IQ52" s="164"/>
      <c r="IR52" s="164"/>
      <c r="IS52" s="164"/>
      <c r="IT52" s="164"/>
      <c r="IU52" s="164"/>
      <c r="IV52" s="164"/>
      <c r="IW52" s="166"/>
    </row>
    <row r="53" customFormat="false" ht="12.75" hidden="false" customHeight="false" outlineLevel="0" collapsed="false">
      <c r="A53" s="120"/>
      <c r="B53" s="121"/>
      <c r="C53" s="121"/>
      <c r="D53" s="165"/>
      <c r="E53" s="167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65"/>
      <c r="AZ53" s="165"/>
      <c r="BA53" s="165"/>
      <c r="BB53" s="165"/>
      <c r="BC53" s="165"/>
      <c r="BD53" s="165"/>
      <c r="BE53" s="165"/>
      <c r="BF53" s="165"/>
      <c r="BG53" s="165"/>
      <c r="BH53" s="165"/>
      <c r="BI53" s="165"/>
      <c r="BJ53" s="165"/>
      <c r="BK53" s="165"/>
      <c r="BL53" s="165"/>
      <c r="BM53" s="165"/>
      <c r="BN53" s="165"/>
      <c r="BO53" s="165"/>
      <c r="BP53" s="165"/>
      <c r="BQ53" s="165"/>
      <c r="BR53" s="165"/>
      <c r="BS53" s="165"/>
      <c r="BT53" s="165"/>
      <c r="BU53" s="165"/>
      <c r="BV53" s="165"/>
      <c r="BW53" s="165"/>
      <c r="BX53" s="165"/>
      <c r="BY53" s="165"/>
      <c r="BZ53" s="165"/>
      <c r="CA53" s="165"/>
      <c r="CB53" s="165"/>
      <c r="CC53" s="165"/>
      <c r="CD53" s="165"/>
      <c r="CE53" s="165"/>
      <c r="CF53" s="165"/>
      <c r="CG53" s="165"/>
      <c r="CH53" s="165"/>
      <c r="CI53" s="165"/>
      <c r="CJ53" s="165"/>
      <c r="CK53" s="165"/>
      <c r="CL53" s="165"/>
      <c r="CM53" s="165"/>
      <c r="CN53" s="165"/>
      <c r="CO53" s="165"/>
      <c r="CP53" s="165"/>
      <c r="CQ53" s="165"/>
      <c r="CR53" s="165"/>
      <c r="CS53" s="165"/>
      <c r="CT53" s="165"/>
      <c r="CU53" s="165"/>
      <c r="CV53" s="165"/>
      <c r="CW53" s="165"/>
      <c r="CX53" s="165"/>
      <c r="CY53" s="165"/>
      <c r="CZ53" s="165"/>
      <c r="DA53" s="165"/>
      <c r="DB53" s="165"/>
      <c r="DC53" s="165"/>
      <c r="DD53" s="165"/>
      <c r="DE53" s="165"/>
      <c r="DF53" s="165"/>
      <c r="DG53" s="165"/>
      <c r="DH53" s="165"/>
      <c r="DI53" s="165"/>
      <c r="DJ53" s="165"/>
      <c r="DK53" s="165"/>
      <c r="DL53" s="165"/>
      <c r="DM53" s="165"/>
      <c r="DN53" s="165"/>
      <c r="DO53" s="165"/>
      <c r="DP53" s="165"/>
      <c r="DQ53" s="165"/>
      <c r="DR53" s="165"/>
      <c r="DS53" s="165"/>
      <c r="DT53" s="165"/>
      <c r="DU53" s="165"/>
      <c r="DV53" s="165"/>
      <c r="DW53" s="165"/>
      <c r="DX53" s="165"/>
      <c r="DY53" s="165"/>
      <c r="DZ53" s="165"/>
      <c r="EA53" s="165"/>
      <c r="EB53" s="165"/>
      <c r="EC53" s="165"/>
      <c r="ED53" s="165"/>
      <c r="EE53" s="165"/>
      <c r="EF53" s="165"/>
      <c r="EG53" s="165"/>
      <c r="EH53" s="165"/>
      <c r="EI53" s="165"/>
      <c r="EJ53" s="165"/>
      <c r="EK53" s="165"/>
      <c r="EL53" s="165"/>
      <c r="EM53" s="165"/>
      <c r="EN53" s="165"/>
      <c r="EO53" s="165"/>
      <c r="EP53" s="165"/>
      <c r="EQ53" s="165"/>
      <c r="ER53" s="165"/>
      <c r="ES53" s="165"/>
      <c r="ET53" s="165"/>
      <c r="EU53" s="165"/>
      <c r="EV53" s="165"/>
      <c r="EW53" s="165"/>
      <c r="EX53" s="165"/>
      <c r="EY53" s="165"/>
      <c r="EZ53" s="165"/>
      <c r="FA53" s="165"/>
      <c r="FB53" s="165"/>
      <c r="FC53" s="165"/>
      <c r="FD53" s="165"/>
      <c r="FE53" s="165"/>
      <c r="FF53" s="165"/>
      <c r="FG53" s="165"/>
      <c r="FH53" s="165"/>
      <c r="FI53" s="165"/>
      <c r="FJ53" s="165"/>
      <c r="FK53" s="165"/>
      <c r="FL53" s="165"/>
      <c r="FM53" s="165"/>
      <c r="FN53" s="165"/>
      <c r="FO53" s="165"/>
      <c r="FP53" s="165"/>
      <c r="FQ53" s="165"/>
      <c r="FR53" s="165"/>
      <c r="FS53" s="165"/>
      <c r="FT53" s="165"/>
      <c r="FU53" s="165"/>
      <c r="FV53" s="165"/>
      <c r="FW53" s="165"/>
      <c r="FX53" s="165"/>
      <c r="FY53" s="165"/>
      <c r="FZ53" s="165"/>
      <c r="GA53" s="165"/>
      <c r="GB53" s="165"/>
      <c r="GC53" s="165"/>
      <c r="GD53" s="165"/>
      <c r="GE53" s="165"/>
      <c r="GF53" s="165"/>
      <c r="GG53" s="165"/>
      <c r="GH53" s="165"/>
      <c r="GI53" s="165"/>
      <c r="GJ53" s="165"/>
      <c r="GK53" s="165"/>
      <c r="GL53" s="165"/>
      <c r="GM53" s="165"/>
      <c r="GN53" s="165"/>
      <c r="GO53" s="165"/>
      <c r="GP53" s="165"/>
      <c r="GQ53" s="165"/>
      <c r="GR53" s="165"/>
      <c r="GS53" s="165"/>
      <c r="GT53" s="165"/>
      <c r="GU53" s="165"/>
      <c r="GV53" s="165"/>
      <c r="GW53" s="165"/>
      <c r="GX53" s="165"/>
      <c r="GY53" s="165"/>
      <c r="GZ53" s="165"/>
      <c r="HA53" s="165"/>
      <c r="HB53" s="165"/>
      <c r="HC53" s="165"/>
      <c r="HD53" s="165"/>
      <c r="HE53" s="165"/>
      <c r="HF53" s="165"/>
      <c r="HG53" s="165"/>
      <c r="HH53" s="165"/>
      <c r="HI53" s="165"/>
      <c r="HJ53" s="165"/>
      <c r="HK53" s="165"/>
      <c r="HL53" s="165"/>
      <c r="HM53" s="165"/>
      <c r="HN53" s="165"/>
      <c r="HO53" s="165"/>
      <c r="HP53" s="165"/>
      <c r="HQ53" s="165"/>
      <c r="HR53" s="165"/>
      <c r="HS53" s="165"/>
      <c r="HT53" s="165"/>
      <c r="HU53" s="165"/>
      <c r="HV53" s="165"/>
      <c r="HW53" s="165"/>
      <c r="HX53" s="165"/>
      <c r="HY53" s="165"/>
      <c r="HZ53" s="165"/>
      <c r="IA53" s="165"/>
      <c r="IB53" s="165"/>
      <c r="IC53" s="165"/>
      <c r="ID53" s="165"/>
      <c r="IE53" s="165"/>
      <c r="IF53" s="165"/>
      <c r="IG53" s="165"/>
      <c r="IH53" s="165"/>
      <c r="II53" s="165"/>
      <c r="IJ53" s="165"/>
      <c r="IK53" s="165"/>
      <c r="IL53" s="165"/>
      <c r="IM53" s="165"/>
      <c r="IN53" s="165"/>
      <c r="IO53" s="165"/>
      <c r="IP53" s="165"/>
      <c r="IQ53" s="165"/>
      <c r="IR53" s="165"/>
      <c r="IS53" s="165"/>
      <c r="IT53" s="165"/>
      <c r="IU53" s="165"/>
      <c r="IV53" s="165"/>
      <c r="IW53" s="166"/>
    </row>
    <row r="54" customFormat="false" ht="12.75" hidden="false" customHeight="false" outlineLevel="0" collapsed="false">
      <c r="A54" s="168"/>
      <c r="B54" s="169"/>
      <c r="C54" s="170"/>
      <c r="D54" s="169"/>
      <c r="E54" s="169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7"/>
      <c r="BQ54" s="167"/>
      <c r="BR54" s="167"/>
      <c r="BS54" s="167"/>
      <c r="BT54" s="167"/>
      <c r="BU54" s="167"/>
      <c r="BV54" s="167"/>
      <c r="BW54" s="167"/>
      <c r="BX54" s="167"/>
      <c r="BY54" s="167"/>
      <c r="BZ54" s="167"/>
      <c r="CA54" s="167"/>
      <c r="CB54" s="167"/>
      <c r="CC54" s="167"/>
      <c r="CD54" s="167"/>
      <c r="CE54" s="167"/>
      <c r="CF54" s="167"/>
      <c r="CG54" s="167"/>
      <c r="CH54" s="167"/>
      <c r="CI54" s="167"/>
      <c r="CJ54" s="167"/>
      <c r="CK54" s="167"/>
      <c r="CL54" s="167"/>
      <c r="CM54" s="167"/>
      <c r="CN54" s="167"/>
      <c r="CO54" s="167"/>
      <c r="CP54" s="167"/>
      <c r="CQ54" s="167"/>
      <c r="CR54" s="167"/>
      <c r="CS54" s="167"/>
      <c r="CT54" s="167"/>
      <c r="CU54" s="167"/>
      <c r="CV54" s="167"/>
      <c r="CW54" s="167"/>
      <c r="CX54" s="167"/>
      <c r="CY54" s="167"/>
      <c r="CZ54" s="167"/>
      <c r="DA54" s="167"/>
      <c r="DB54" s="167"/>
      <c r="DC54" s="167"/>
      <c r="DD54" s="167"/>
      <c r="DE54" s="167"/>
      <c r="DF54" s="167"/>
      <c r="DG54" s="167"/>
      <c r="DH54" s="167"/>
      <c r="DI54" s="167"/>
      <c r="DJ54" s="167"/>
      <c r="DK54" s="167"/>
      <c r="DL54" s="167"/>
      <c r="DM54" s="167"/>
      <c r="DN54" s="167"/>
      <c r="DO54" s="167"/>
      <c r="DP54" s="167"/>
      <c r="DQ54" s="167"/>
      <c r="DR54" s="167"/>
      <c r="DS54" s="167"/>
      <c r="DT54" s="167"/>
      <c r="DU54" s="167"/>
      <c r="DV54" s="167"/>
      <c r="DW54" s="167"/>
      <c r="DX54" s="167"/>
      <c r="DY54" s="167"/>
      <c r="DZ54" s="167"/>
      <c r="EA54" s="167"/>
      <c r="EB54" s="167"/>
      <c r="EC54" s="167"/>
      <c r="ED54" s="167"/>
      <c r="EE54" s="167"/>
      <c r="EF54" s="167"/>
      <c r="EG54" s="167"/>
      <c r="EH54" s="167"/>
      <c r="EI54" s="167"/>
      <c r="EJ54" s="167"/>
      <c r="EK54" s="167"/>
      <c r="EL54" s="167"/>
      <c r="EM54" s="167"/>
      <c r="EN54" s="167"/>
      <c r="EO54" s="167"/>
      <c r="EP54" s="167"/>
      <c r="EQ54" s="167"/>
      <c r="ER54" s="167"/>
      <c r="ES54" s="167"/>
      <c r="ET54" s="167"/>
      <c r="EU54" s="167"/>
      <c r="EV54" s="167"/>
      <c r="EW54" s="167"/>
      <c r="EX54" s="167"/>
      <c r="EY54" s="167"/>
      <c r="EZ54" s="167"/>
      <c r="FA54" s="167"/>
      <c r="FB54" s="167"/>
      <c r="FC54" s="167"/>
      <c r="FD54" s="167"/>
      <c r="FE54" s="167"/>
      <c r="FF54" s="167"/>
      <c r="FG54" s="167"/>
      <c r="FH54" s="167"/>
      <c r="FI54" s="167"/>
      <c r="FJ54" s="167"/>
      <c r="FK54" s="167"/>
      <c r="FL54" s="167"/>
      <c r="FM54" s="167"/>
      <c r="FN54" s="167"/>
      <c r="FO54" s="167"/>
      <c r="FP54" s="167"/>
      <c r="FQ54" s="167"/>
      <c r="FR54" s="167"/>
      <c r="FS54" s="167"/>
      <c r="FT54" s="167"/>
      <c r="FU54" s="167"/>
      <c r="FV54" s="167"/>
      <c r="FW54" s="167"/>
      <c r="FX54" s="167"/>
      <c r="FY54" s="167"/>
      <c r="FZ54" s="167"/>
      <c r="GA54" s="167"/>
      <c r="GB54" s="167"/>
      <c r="GC54" s="167"/>
      <c r="GD54" s="167"/>
      <c r="GE54" s="167"/>
      <c r="GF54" s="167"/>
      <c r="GG54" s="167"/>
      <c r="GH54" s="167"/>
      <c r="GI54" s="167"/>
      <c r="GJ54" s="167"/>
      <c r="GK54" s="167"/>
      <c r="GL54" s="167"/>
      <c r="GM54" s="167"/>
      <c r="GN54" s="167"/>
      <c r="GO54" s="167"/>
      <c r="GP54" s="167"/>
      <c r="GQ54" s="167"/>
      <c r="GR54" s="167"/>
      <c r="GS54" s="167"/>
      <c r="GT54" s="167"/>
      <c r="GU54" s="167"/>
      <c r="GV54" s="167"/>
      <c r="GW54" s="167"/>
      <c r="GX54" s="167"/>
      <c r="GY54" s="167"/>
      <c r="GZ54" s="167"/>
      <c r="HA54" s="167"/>
      <c r="HB54" s="167"/>
      <c r="HC54" s="167"/>
      <c r="HD54" s="167"/>
      <c r="HE54" s="167"/>
      <c r="HF54" s="167"/>
      <c r="HG54" s="167"/>
      <c r="HH54" s="167"/>
      <c r="HI54" s="167"/>
      <c r="HJ54" s="167"/>
      <c r="HK54" s="167"/>
      <c r="HL54" s="167"/>
      <c r="HM54" s="167"/>
      <c r="HN54" s="167"/>
      <c r="HO54" s="167"/>
      <c r="HP54" s="167"/>
      <c r="HQ54" s="167"/>
      <c r="HR54" s="167"/>
      <c r="HS54" s="167"/>
      <c r="HT54" s="167"/>
      <c r="HU54" s="167"/>
      <c r="HV54" s="167"/>
      <c r="HW54" s="167"/>
      <c r="HX54" s="167"/>
      <c r="HY54" s="167"/>
      <c r="HZ54" s="167"/>
      <c r="IA54" s="167"/>
      <c r="IB54" s="167"/>
      <c r="IC54" s="167"/>
      <c r="ID54" s="167"/>
      <c r="IE54" s="167"/>
      <c r="IF54" s="167"/>
      <c r="IG54" s="167"/>
      <c r="IH54" s="167"/>
      <c r="II54" s="167"/>
      <c r="IJ54" s="167"/>
      <c r="IK54" s="167"/>
      <c r="IL54" s="167"/>
      <c r="IM54" s="167"/>
      <c r="IN54" s="167"/>
      <c r="IO54" s="167"/>
      <c r="IP54" s="167"/>
      <c r="IQ54" s="167"/>
      <c r="IR54" s="167"/>
      <c r="IS54" s="167"/>
      <c r="IT54" s="167"/>
      <c r="IU54" s="167"/>
      <c r="IV54" s="167"/>
      <c r="IW54" s="169"/>
    </row>
    <row r="55" customFormat="false" ht="12.75" hidden="false" customHeight="false" outlineLevel="0" collapsed="false">
      <c r="A55" s="168"/>
      <c r="B55" s="169"/>
      <c r="C55" s="170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  <c r="AZ55" s="169"/>
      <c r="BA55" s="169"/>
      <c r="BB55" s="169"/>
      <c r="BC55" s="169"/>
      <c r="BD55" s="169"/>
      <c r="BE55" s="169"/>
      <c r="BF55" s="169"/>
      <c r="BG55" s="169"/>
      <c r="BH55" s="169"/>
      <c r="BI55" s="169"/>
      <c r="BJ55" s="169"/>
      <c r="BK55" s="169"/>
      <c r="BL55" s="169"/>
      <c r="BM55" s="169"/>
      <c r="BN55" s="169"/>
      <c r="BO55" s="169"/>
      <c r="BP55" s="169"/>
      <c r="BQ55" s="169"/>
      <c r="BR55" s="169"/>
      <c r="BS55" s="169"/>
      <c r="BT55" s="169"/>
      <c r="BU55" s="169"/>
      <c r="BV55" s="169"/>
      <c r="BW55" s="169"/>
      <c r="BX55" s="169"/>
      <c r="BY55" s="169"/>
      <c r="BZ55" s="169"/>
      <c r="CA55" s="169"/>
      <c r="CB55" s="169"/>
      <c r="CC55" s="169"/>
      <c r="CD55" s="169"/>
      <c r="CE55" s="169"/>
      <c r="CF55" s="169"/>
      <c r="CG55" s="169"/>
      <c r="CH55" s="169"/>
      <c r="CI55" s="169"/>
      <c r="CJ55" s="169"/>
      <c r="CK55" s="169"/>
      <c r="CL55" s="169"/>
      <c r="CM55" s="169"/>
      <c r="CN55" s="169"/>
      <c r="CO55" s="169"/>
      <c r="CP55" s="169"/>
      <c r="CQ55" s="169"/>
      <c r="CR55" s="169"/>
      <c r="CS55" s="169"/>
      <c r="CT55" s="169"/>
      <c r="CU55" s="169"/>
      <c r="CV55" s="169"/>
      <c r="CW55" s="169"/>
      <c r="CX55" s="169"/>
      <c r="CY55" s="169"/>
      <c r="CZ55" s="169"/>
      <c r="DA55" s="169"/>
      <c r="DB55" s="169"/>
      <c r="DC55" s="169"/>
      <c r="DD55" s="169"/>
      <c r="DE55" s="169"/>
      <c r="DF55" s="169"/>
      <c r="DG55" s="169"/>
      <c r="DH55" s="169"/>
      <c r="DI55" s="169"/>
      <c r="DJ55" s="169"/>
      <c r="DK55" s="169"/>
      <c r="DL55" s="169"/>
      <c r="DM55" s="169"/>
      <c r="DN55" s="169"/>
      <c r="DO55" s="169"/>
      <c r="DP55" s="169"/>
      <c r="DQ55" s="169"/>
      <c r="DR55" s="169"/>
      <c r="DS55" s="169"/>
      <c r="DT55" s="169"/>
      <c r="DU55" s="169"/>
      <c r="DV55" s="169"/>
      <c r="DW55" s="169"/>
      <c r="DX55" s="169"/>
      <c r="DY55" s="169"/>
      <c r="DZ55" s="169"/>
      <c r="EA55" s="169"/>
      <c r="EB55" s="169"/>
      <c r="EC55" s="169"/>
      <c r="ED55" s="169"/>
      <c r="EE55" s="169"/>
      <c r="EF55" s="169"/>
      <c r="EG55" s="169"/>
      <c r="EH55" s="169"/>
      <c r="EI55" s="169"/>
      <c r="EJ55" s="169"/>
      <c r="EK55" s="169"/>
      <c r="EL55" s="169"/>
      <c r="EM55" s="169"/>
      <c r="EN55" s="169"/>
      <c r="EO55" s="169"/>
      <c r="EP55" s="169"/>
      <c r="EQ55" s="169"/>
      <c r="ER55" s="169"/>
      <c r="ES55" s="169"/>
      <c r="ET55" s="169"/>
      <c r="EU55" s="169"/>
      <c r="EV55" s="169"/>
      <c r="EW55" s="169"/>
      <c r="EX55" s="169"/>
      <c r="EY55" s="169"/>
      <c r="EZ55" s="169"/>
      <c r="FA55" s="169"/>
      <c r="FB55" s="169"/>
      <c r="FC55" s="169"/>
      <c r="FD55" s="169"/>
      <c r="FE55" s="169"/>
      <c r="FF55" s="169"/>
      <c r="FG55" s="169"/>
      <c r="FH55" s="169"/>
      <c r="FI55" s="169"/>
      <c r="FJ55" s="169"/>
      <c r="FK55" s="169"/>
      <c r="FL55" s="169"/>
      <c r="FM55" s="169"/>
      <c r="FN55" s="169"/>
      <c r="FO55" s="169"/>
      <c r="FP55" s="169"/>
      <c r="FQ55" s="169"/>
      <c r="FR55" s="169"/>
      <c r="FS55" s="169"/>
      <c r="FT55" s="169"/>
      <c r="FU55" s="169"/>
      <c r="FV55" s="169"/>
      <c r="FW55" s="169"/>
      <c r="FX55" s="169"/>
      <c r="FY55" s="169"/>
      <c r="FZ55" s="169"/>
      <c r="GA55" s="169"/>
      <c r="GB55" s="169"/>
      <c r="GC55" s="169"/>
      <c r="GD55" s="169"/>
      <c r="GE55" s="169"/>
      <c r="GF55" s="169"/>
      <c r="GG55" s="169"/>
      <c r="GH55" s="169"/>
      <c r="GI55" s="169"/>
      <c r="GJ55" s="169"/>
      <c r="GK55" s="169"/>
      <c r="GL55" s="169"/>
      <c r="GM55" s="169"/>
      <c r="GN55" s="169"/>
      <c r="GO55" s="169"/>
      <c r="GP55" s="169"/>
      <c r="GQ55" s="169"/>
      <c r="GR55" s="169"/>
      <c r="GS55" s="169"/>
      <c r="GT55" s="169"/>
      <c r="GU55" s="169"/>
      <c r="GV55" s="169"/>
      <c r="GW55" s="169"/>
      <c r="GX55" s="169"/>
      <c r="GY55" s="169"/>
      <c r="GZ55" s="169"/>
      <c r="HA55" s="169"/>
      <c r="HB55" s="169"/>
      <c r="HC55" s="169"/>
      <c r="HD55" s="169"/>
      <c r="HE55" s="169"/>
      <c r="HF55" s="169"/>
      <c r="HG55" s="169"/>
      <c r="HH55" s="169"/>
      <c r="HI55" s="169"/>
      <c r="HJ55" s="169"/>
      <c r="HK55" s="169"/>
      <c r="HL55" s="169"/>
      <c r="HM55" s="169"/>
      <c r="HN55" s="169"/>
      <c r="HO55" s="169"/>
      <c r="HP55" s="169"/>
      <c r="HQ55" s="169"/>
      <c r="HR55" s="169"/>
      <c r="HS55" s="169"/>
      <c r="HT55" s="169"/>
      <c r="HU55" s="169"/>
      <c r="HV55" s="169"/>
      <c r="HW55" s="169"/>
      <c r="HX55" s="169"/>
      <c r="HY55" s="169"/>
      <c r="HZ55" s="169"/>
      <c r="IA55" s="169"/>
      <c r="IB55" s="169"/>
      <c r="IC55" s="169"/>
      <c r="ID55" s="169"/>
      <c r="IE55" s="169"/>
      <c r="IF55" s="169"/>
      <c r="IG55" s="169"/>
      <c r="IH55" s="169"/>
      <c r="II55" s="169"/>
      <c r="IJ55" s="169"/>
      <c r="IK55" s="169"/>
      <c r="IL55" s="169"/>
      <c r="IM55" s="169"/>
      <c r="IN55" s="169"/>
      <c r="IO55" s="169"/>
      <c r="IP55" s="169"/>
      <c r="IQ55" s="169"/>
      <c r="IR55" s="169"/>
      <c r="IS55" s="169"/>
      <c r="IT55" s="169"/>
      <c r="IU55" s="169"/>
      <c r="IV55" s="169"/>
      <c r="IW55" s="169"/>
    </row>
    <row r="56" customFormat="false" ht="12.75" hidden="false" customHeight="false" outlineLevel="0" collapsed="false">
      <c r="A56" s="168"/>
      <c r="B56" s="169"/>
      <c r="C56" s="170"/>
      <c r="D56" s="169"/>
      <c r="E56" s="170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  <c r="AY56" s="169"/>
      <c r="AZ56" s="169"/>
      <c r="BA56" s="169"/>
      <c r="BB56" s="169"/>
      <c r="BC56" s="169"/>
      <c r="BD56" s="169"/>
      <c r="BE56" s="169"/>
      <c r="BF56" s="169"/>
      <c r="BG56" s="169"/>
      <c r="BH56" s="169"/>
      <c r="BI56" s="169"/>
      <c r="BJ56" s="169"/>
      <c r="BK56" s="169"/>
      <c r="BL56" s="169"/>
      <c r="BM56" s="169"/>
      <c r="BN56" s="169"/>
      <c r="BO56" s="169"/>
      <c r="BP56" s="169"/>
      <c r="BQ56" s="169"/>
      <c r="BR56" s="169"/>
      <c r="BS56" s="169"/>
      <c r="BT56" s="169"/>
      <c r="BU56" s="169"/>
      <c r="BV56" s="169"/>
      <c r="BW56" s="169"/>
      <c r="BX56" s="169"/>
      <c r="BY56" s="169"/>
      <c r="BZ56" s="169"/>
      <c r="CA56" s="169"/>
      <c r="CB56" s="169"/>
      <c r="CC56" s="169"/>
      <c r="CD56" s="169"/>
      <c r="CE56" s="169"/>
      <c r="CF56" s="169"/>
      <c r="CG56" s="169"/>
      <c r="CH56" s="169"/>
      <c r="CI56" s="169"/>
      <c r="CJ56" s="169"/>
      <c r="CK56" s="169"/>
      <c r="CL56" s="169"/>
      <c r="CM56" s="169"/>
      <c r="CN56" s="169"/>
      <c r="CO56" s="169"/>
      <c r="CP56" s="169"/>
      <c r="CQ56" s="169"/>
      <c r="CR56" s="169"/>
      <c r="CS56" s="169"/>
      <c r="CT56" s="169"/>
      <c r="CU56" s="169"/>
      <c r="CV56" s="169"/>
      <c r="CW56" s="169"/>
      <c r="CX56" s="169"/>
      <c r="CY56" s="169"/>
      <c r="CZ56" s="169"/>
      <c r="DA56" s="169"/>
      <c r="DB56" s="169"/>
      <c r="DC56" s="169"/>
      <c r="DD56" s="169"/>
      <c r="DE56" s="169"/>
      <c r="DF56" s="169"/>
      <c r="DG56" s="169"/>
      <c r="DH56" s="169"/>
      <c r="DI56" s="169"/>
      <c r="DJ56" s="169"/>
      <c r="DK56" s="169"/>
      <c r="DL56" s="169"/>
      <c r="DM56" s="169"/>
      <c r="DN56" s="169"/>
      <c r="DO56" s="169"/>
      <c r="DP56" s="169"/>
      <c r="DQ56" s="169"/>
      <c r="DR56" s="169"/>
      <c r="DS56" s="169"/>
      <c r="DT56" s="169"/>
      <c r="DU56" s="169"/>
      <c r="DV56" s="169"/>
      <c r="DW56" s="169"/>
      <c r="DX56" s="169"/>
      <c r="DY56" s="169"/>
      <c r="DZ56" s="169"/>
      <c r="EA56" s="169"/>
      <c r="EB56" s="169"/>
      <c r="EC56" s="169"/>
      <c r="ED56" s="169"/>
      <c r="EE56" s="169"/>
      <c r="EF56" s="169"/>
      <c r="EG56" s="169"/>
      <c r="EH56" s="169"/>
      <c r="EI56" s="169"/>
      <c r="EJ56" s="169"/>
      <c r="EK56" s="169"/>
      <c r="EL56" s="169"/>
      <c r="EM56" s="169"/>
      <c r="EN56" s="169"/>
      <c r="EO56" s="169"/>
      <c r="EP56" s="169"/>
      <c r="EQ56" s="169"/>
      <c r="ER56" s="169"/>
      <c r="ES56" s="169"/>
      <c r="ET56" s="169"/>
      <c r="EU56" s="169"/>
      <c r="EV56" s="169"/>
      <c r="EW56" s="169"/>
      <c r="EX56" s="169"/>
      <c r="EY56" s="169"/>
      <c r="EZ56" s="169"/>
      <c r="FA56" s="169"/>
      <c r="FB56" s="169"/>
      <c r="FC56" s="169"/>
      <c r="FD56" s="169"/>
      <c r="FE56" s="169"/>
      <c r="FF56" s="169"/>
      <c r="FG56" s="169"/>
      <c r="FH56" s="169"/>
      <c r="FI56" s="169"/>
      <c r="FJ56" s="169"/>
      <c r="FK56" s="169"/>
      <c r="FL56" s="169"/>
      <c r="FM56" s="169"/>
      <c r="FN56" s="169"/>
      <c r="FO56" s="169"/>
      <c r="FP56" s="169"/>
      <c r="FQ56" s="169"/>
      <c r="FR56" s="169"/>
      <c r="FS56" s="169"/>
      <c r="FT56" s="169"/>
      <c r="FU56" s="169"/>
      <c r="FV56" s="169"/>
      <c r="FW56" s="169"/>
      <c r="FX56" s="169"/>
      <c r="FY56" s="169"/>
      <c r="FZ56" s="169"/>
      <c r="GA56" s="169"/>
      <c r="GB56" s="169"/>
      <c r="GC56" s="169"/>
      <c r="GD56" s="169"/>
      <c r="GE56" s="169"/>
      <c r="GF56" s="169"/>
      <c r="GG56" s="169"/>
      <c r="GH56" s="169"/>
      <c r="GI56" s="169"/>
      <c r="GJ56" s="169"/>
      <c r="GK56" s="169"/>
      <c r="GL56" s="169"/>
      <c r="GM56" s="169"/>
      <c r="GN56" s="169"/>
      <c r="GO56" s="169"/>
      <c r="GP56" s="169"/>
      <c r="GQ56" s="169"/>
      <c r="GR56" s="169"/>
      <c r="GS56" s="169"/>
      <c r="GT56" s="169"/>
      <c r="GU56" s="169"/>
      <c r="GV56" s="169"/>
      <c r="GW56" s="169"/>
      <c r="GX56" s="169"/>
      <c r="GY56" s="169"/>
      <c r="GZ56" s="169"/>
      <c r="HA56" s="169"/>
      <c r="HB56" s="169"/>
      <c r="HC56" s="169"/>
      <c r="HD56" s="169"/>
      <c r="HE56" s="169"/>
      <c r="HF56" s="169"/>
      <c r="HG56" s="169"/>
      <c r="HH56" s="169"/>
      <c r="HI56" s="169"/>
      <c r="HJ56" s="169"/>
      <c r="HK56" s="169"/>
      <c r="HL56" s="169"/>
      <c r="HM56" s="169"/>
      <c r="HN56" s="169"/>
      <c r="HO56" s="169"/>
      <c r="HP56" s="169"/>
      <c r="HQ56" s="169"/>
      <c r="HR56" s="169"/>
      <c r="HS56" s="169"/>
      <c r="HT56" s="169"/>
      <c r="HU56" s="169"/>
      <c r="HV56" s="169"/>
      <c r="HW56" s="169"/>
      <c r="HX56" s="169"/>
      <c r="HY56" s="169"/>
      <c r="HZ56" s="169"/>
      <c r="IA56" s="169"/>
      <c r="IB56" s="169"/>
      <c r="IC56" s="169"/>
      <c r="ID56" s="169"/>
      <c r="IE56" s="169"/>
      <c r="IF56" s="169"/>
      <c r="IG56" s="169"/>
      <c r="IH56" s="169"/>
      <c r="II56" s="169"/>
      <c r="IJ56" s="169"/>
      <c r="IK56" s="169"/>
      <c r="IL56" s="169"/>
      <c r="IM56" s="169"/>
      <c r="IN56" s="169"/>
      <c r="IO56" s="169"/>
      <c r="IP56" s="169"/>
      <c r="IQ56" s="169"/>
      <c r="IR56" s="169"/>
      <c r="IS56" s="169"/>
      <c r="IT56" s="169"/>
      <c r="IU56" s="169"/>
      <c r="IV56" s="169"/>
      <c r="IW56" s="169"/>
    </row>
    <row r="57" customFormat="false" ht="12.75" hidden="false" customHeight="false" outlineLevel="0" collapsed="false">
      <c r="A57" s="168"/>
      <c r="B57" s="169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0"/>
      <c r="AT57" s="170"/>
      <c r="AU57" s="170"/>
      <c r="AV57" s="170"/>
      <c r="AW57" s="170"/>
      <c r="AX57" s="170"/>
      <c r="AY57" s="170"/>
      <c r="AZ57" s="170"/>
      <c r="BA57" s="170"/>
      <c r="BB57" s="170"/>
      <c r="BC57" s="170"/>
      <c r="BD57" s="170"/>
      <c r="BE57" s="170"/>
      <c r="BF57" s="170"/>
      <c r="BG57" s="170"/>
      <c r="BH57" s="170"/>
      <c r="BI57" s="170"/>
      <c r="BJ57" s="170"/>
      <c r="BK57" s="170"/>
      <c r="BL57" s="170"/>
      <c r="BM57" s="170"/>
      <c r="BN57" s="170"/>
      <c r="BO57" s="170"/>
      <c r="BP57" s="170"/>
      <c r="BQ57" s="170"/>
      <c r="BR57" s="170"/>
      <c r="BS57" s="170"/>
      <c r="BT57" s="170"/>
      <c r="BU57" s="170"/>
      <c r="BV57" s="170"/>
      <c r="BW57" s="170"/>
      <c r="BX57" s="170"/>
      <c r="BY57" s="170"/>
      <c r="BZ57" s="170"/>
      <c r="CA57" s="170"/>
      <c r="CB57" s="170"/>
      <c r="CC57" s="170"/>
      <c r="CD57" s="170"/>
      <c r="CE57" s="170"/>
      <c r="CF57" s="170"/>
      <c r="CG57" s="170"/>
      <c r="CH57" s="170"/>
      <c r="CI57" s="170"/>
      <c r="CJ57" s="170"/>
      <c r="CK57" s="170"/>
      <c r="CL57" s="170"/>
      <c r="CM57" s="170"/>
      <c r="CN57" s="170"/>
      <c r="CO57" s="170"/>
      <c r="CP57" s="170"/>
      <c r="CQ57" s="170"/>
      <c r="CR57" s="170"/>
      <c r="CS57" s="170"/>
      <c r="CT57" s="170"/>
      <c r="CU57" s="170"/>
      <c r="CV57" s="170"/>
      <c r="CW57" s="170"/>
      <c r="CX57" s="170"/>
      <c r="CY57" s="170"/>
      <c r="CZ57" s="170"/>
      <c r="DA57" s="170"/>
      <c r="DB57" s="170"/>
      <c r="DC57" s="170"/>
      <c r="DD57" s="170"/>
      <c r="DE57" s="170"/>
      <c r="DF57" s="170"/>
      <c r="DG57" s="170"/>
      <c r="DH57" s="170"/>
      <c r="DI57" s="170"/>
      <c r="DJ57" s="170"/>
      <c r="DK57" s="170"/>
      <c r="DL57" s="170"/>
      <c r="DM57" s="170"/>
      <c r="DN57" s="170"/>
      <c r="DO57" s="170"/>
      <c r="DP57" s="170"/>
      <c r="DQ57" s="170"/>
      <c r="DR57" s="170"/>
      <c r="DS57" s="170"/>
      <c r="DT57" s="170"/>
      <c r="DU57" s="170"/>
      <c r="DV57" s="170"/>
      <c r="DW57" s="170"/>
      <c r="DX57" s="170"/>
      <c r="DY57" s="170"/>
      <c r="DZ57" s="170"/>
      <c r="EA57" s="170"/>
      <c r="EB57" s="170"/>
      <c r="EC57" s="170"/>
      <c r="ED57" s="170"/>
      <c r="EE57" s="170"/>
      <c r="EF57" s="170"/>
      <c r="EG57" s="170"/>
      <c r="EH57" s="170"/>
      <c r="EI57" s="170"/>
      <c r="EJ57" s="170"/>
      <c r="EK57" s="170"/>
      <c r="EL57" s="170"/>
      <c r="EM57" s="170"/>
      <c r="EN57" s="170"/>
      <c r="EO57" s="170"/>
      <c r="EP57" s="170"/>
      <c r="EQ57" s="170"/>
      <c r="ER57" s="170"/>
      <c r="ES57" s="170"/>
      <c r="ET57" s="170"/>
      <c r="EU57" s="170"/>
      <c r="EV57" s="170"/>
      <c r="EW57" s="170"/>
      <c r="EX57" s="170"/>
      <c r="EY57" s="170"/>
      <c r="EZ57" s="170"/>
      <c r="FA57" s="170"/>
      <c r="FB57" s="170"/>
      <c r="FC57" s="170"/>
      <c r="FD57" s="170"/>
      <c r="FE57" s="170"/>
      <c r="FF57" s="170"/>
      <c r="FG57" s="170"/>
      <c r="FH57" s="170"/>
      <c r="FI57" s="170"/>
      <c r="FJ57" s="170"/>
      <c r="FK57" s="170"/>
      <c r="FL57" s="170"/>
      <c r="FM57" s="170"/>
      <c r="FN57" s="170"/>
      <c r="FO57" s="170"/>
      <c r="FP57" s="170"/>
      <c r="FQ57" s="170"/>
      <c r="FR57" s="170"/>
      <c r="FS57" s="170"/>
      <c r="FT57" s="170"/>
      <c r="FU57" s="170"/>
      <c r="FV57" s="170"/>
      <c r="FW57" s="170"/>
      <c r="FX57" s="170"/>
      <c r="FY57" s="170"/>
      <c r="FZ57" s="170"/>
      <c r="GA57" s="170"/>
      <c r="GB57" s="170"/>
      <c r="GC57" s="170"/>
      <c r="GD57" s="170"/>
      <c r="GE57" s="170"/>
      <c r="GF57" s="170"/>
      <c r="GG57" s="170"/>
      <c r="GH57" s="170"/>
      <c r="GI57" s="170"/>
      <c r="GJ57" s="170"/>
      <c r="GK57" s="170"/>
      <c r="GL57" s="170"/>
      <c r="GM57" s="170"/>
      <c r="GN57" s="170"/>
      <c r="GO57" s="170"/>
      <c r="GP57" s="170"/>
      <c r="GQ57" s="170"/>
      <c r="GR57" s="170"/>
      <c r="GS57" s="170"/>
      <c r="GT57" s="170"/>
      <c r="GU57" s="170"/>
      <c r="GV57" s="170"/>
      <c r="GW57" s="170"/>
      <c r="GX57" s="170"/>
      <c r="GY57" s="170"/>
      <c r="GZ57" s="170"/>
      <c r="HA57" s="170"/>
      <c r="HB57" s="170"/>
      <c r="HC57" s="170"/>
      <c r="HD57" s="170"/>
      <c r="HE57" s="170"/>
      <c r="HF57" s="170"/>
      <c r="HG57" s="170"/>
      <c r="HH57" s="170"/>
      <c r="HI57" s="170"/>
      <c r="HJ57" s="170"/>
      <c r="HK57" s="170"/>
      <c r="HL57" s="170"/>
      <c r="HM57" s="170"/>
      <c r="HN57" s="170"/>
      <c r="HO57" s="170"/>
      <c r="HP57" s="170"/>
      <c r="HQ57" s="170"/>
      <c r="HR57" s="170"/>
      <c r="HS57" s="170"/>
      <c r="HT57" s="170"/>
      <c r="HU57" s="170"/>
      <c r="HV57" s="170"/>
      <c r="HW57" s="170"/>
      <c r="HX57" s="170"/>
      <c r="HY57" s="170"/>
      <c r="HZ57" s="170"/>
      <c r="IA57" s="170"/>
      <c r="IB57" s="170"/>
      <c r="IC57" s="170"/>
      <c r="ID57" s="170"/>
      <c r="IE57" s="170"/>
      <c r="IF57" s="170"/>
      <c r="IG57" s="170"/>
      <c r="IH57" s="170"/>
      <c r="II57" s="170"/>
      <c r="IJ57" s="170"/>
      <c r="IK57" s="170"/>
      <c r="IL57" s="170"/>
      <c r="IM57" s="170"/>
      <c r="IN57" s="170"/>
      <c r="IO57" s="170"/>
      <c r="IP57" s="170"/>
      <c r="IQ57" s="170"/>
      <c r="IR57" s="170"/>
      <c r="IS57" s="170"/>
      <c r="IT57" s="170"/>
      <c r="IU57" s="170"/>
      <c r="IV57" s="170"/>
      <c r="IW57" s="170"/>
    </row>
    <row r="58" customFormat="false" ht="12.75" hidden="false" customHeight="false" outlineLevel="0" collapsed="false">
      <c r="A58" s="168"/>
      <c r="B58" s="170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  <c r="AV58" s="170"/>
      <c r="AW58" s="170"/>
      <c r="AX58" s="170"/>
      <c r="AY58" s="170"/>
      <c r="AZ58" s="170"/>
      <c r="BA58" s="170"/>
      <c r="BB58" s="170"/>
      <c r="BC58" s="170"/>
      <c r="BD58" s="170"/>
      <c r="BE58" s="170"/>
      <c r="BF58" s="170"/>
      <c r="BG58" s="170"/>
      <c r="BH58" s="170"/>
      <c r="BI58" s="170"/>
      <c r="BJ58" s="170"/>
      <c r="BK58" s="170"/>
      <c r="BL58" s="170"/>
      <c r="BM58" s="170"/>
      <c r="BN58" s="170"/>
      <c r="BO58" s="170"/>
      <c r="BP58" s="170"/>
      <c r="BQ58" s="170"/>
      <c r="BR58" s="170"/>
      <c r="BS58" s="170"/>
      <c r="BT58" s="170"/>
      <c r="BU58" s="170"/>
      <c r="BV58" s="170"/>
      <c r="BW58" s="170"/>
      <c r="BX58" s="170"/>
      <c r="BY58" s="170"/>
      <c r="BZ58" s="170"/>
      <c r="CA58" s="170"/>
      <c r="CB58" s="170"/>
      <c r="CC58" s="170"/>
      <c r="CD58" s="170"/>
      <c r="CE58" s="170"/>
      <c r="CF58" s="170"/>
      <c r="CG58" s="170"/>
      <c r="CH58" s="170"/>
      <c r="CI58" s="170"/>
      <c r="CJ58" s="170"/>
      <c r="CK58" s="170"/>
      <c r="CL58" s="170"/>
      <c r="CM58" s="170"/>
      <c r="CN58" s="170"/>
      <c r="CO58" s="170"/>
      <c r="CP58" s="170"/>
      <c r="CQ58" s="170"/>
      <c r="CR58" s="170"/>
      <c r="CS58" s="170"/>
      <c r="CT58" s="170"/>
      <c r="CU58" s="170"/>
      <c r="CV58" s="170"/>
      <c r="CW58" s="170"/>
      <c r="CX58" s="170"/>
      <c r="CY58" s="170"/>
      <c r="CZ58" s="170"/>
      <c r="DA58" s="170"/>
      <c r="DB58" s="170"/>
      <c r="DC58" s="170"/>
      <c r="DD58" s="170"/>
      <c r="DE58" s="170"/>
      <c r="DF58" s="170"/>
      <c r="DG58" s="170"/>
      <c r="DH58" s="170"/>
      <c r="DI58" s="170"/>
      <c r="DJ58" s="170"/>
      <c r="DK58" s="170"/>
      <c r="DL58" s="170"/>
      <c r="DM58" s="170"/>
      <c r="DN58" s="170"/>
      <c r="DO58" s="170"/>
      <c r="DP58" s="170"/>
      <c r="DQ58" s="170"/>
      <c r="DR58" s="170"/>
      <c r="DS58" s="170"/>
      <c r="DT58" s="170"/>
      <c r="DU58" s="170"/>
      <c r="DV58" s="170"/>
      <c r="DW58" s="170"/>
      <c r="DX58" s="170"/>
      <c r="DY58" s="170"/>
      <c r="DZ58" s="170"/>
      <c r="EA58" s="170"/>
      <c r="EB58" s="170"/>
      <c r="EC58" s="170"/>
      <c r="ED58" s="170"/>
      <c r="EE58" s="170"/>
      <c r="EF58" s="170"/>
      <c r="EG58" s="170"/>
      <c r="EH58" s="170"/>
      <c r="EI58" s="170"/>
      <c r="EJ58" s="170"/>
      <c r="EK58" s="170"/>
      <c r="EL58" s="170"/>
      <c r="EM58" s="170"/>
      <c r="EN58" s="170"/>
      <c r="EO58" s="170"/>
      <c r="EP58" s="170"/>
      <c r="EQ58" s="170"/>
      <c r="ER58" s="170"/>
      <c r="ES58" s="170"/>
      <c r="ET58" s="170"/>
      <c r="EU58" s="170"/>
      <c r="EV58" s="170"/>
      <c r="EW58" s="170"/>
      <c r="EX58" s="170"/>
      <c r="EY58" s="170"/>
      <c r="EZ58" s="170"/>
      <c r="FA58" s="170"/>
      <c r="FB58" s="170"/>
      <c r="FC58" s="170"/>
      <c r="FD58" s="170"/>
      <c r="FE58" s="170"/>
      <c r="FF58" s="170"/>
      <c r="FG58" s="170"/>
      <c r="FH58" s="170"/>
      <c r="FI58" s="170"/>
      <c r="FJ58" s="170"/>
      <c r="FK58" s="170"/>
      <c r="FL58" s="170"/>
      <c r="FM58" s="170"/>
      <c r="FN58" s="170"/>
      <c r="FO58" s="170"/>
      <c r="FP58" s="170"/>
      <c r="FQ58" s="170"/>
      <c r="FR58" s="170"/>
      <c r="FS58" s="170"/>
      <c r="FT58" s="170"/>
      <c r="FU58" s="170"/>
      <c r="FV58" s="170"/>
      <c r="FW58" s="170"/>
      <c r="FX58" s="170"/>
      <c r="FY58" s="170"/>
      <c r="FZ58" s="170"/>
      <c r="GA58" s="170"/>
      <c r="GB58" s="170"/>
      <c r="GC58" s="170"/>
      <c r="GD58" s="170"/>
      <c r="GE58" s="170"/>
      <c r="GF58" s="170"/>
      <c r="GG58" s="170"/>
      <c r="GH58" s="170"/>
      <c r="GI58" s="170"/>
      <c r="GJ58" s="170"/>
      <c r="GK58" s="170"/>
      <c r="GL58" s="170"/>
      <c r="GM58" s="170"/>
      <c r="GN58" s="170"/>
      <c r="GO58" s="170"/>
      <c r="GP58" s="170"/>
      <c r="GQ58" s="170"/>
      <c r="GR58" s="170"/>
      <c r="GS58" s="170"/>
      <c r="GT58" s="170"/>
      <c r="GU58" s="170"/>
      <c r="GV58" s="170"/>
      <c r="GW58" s="170"/>
      <c r="GX58" s="170"/>
      <c r="GY58" s="170"/>
      <c r="GZ58" s="170"/>
      <c r="HA58" s="170"/>
      <c r="HB58" s="170"/>
      <c r="HC58" s="170"/>
      <c r="HD58" s="170"/>
      <c r="HE58" s="170"/>
      <c r="HF58" s="170"/>
      <c r="HG58" s="170"/>
      <c r="HH58" s="170"/>
      <c r="HI58" s="170"/>
      <c r="HJ58" s="170"/>
      <c r="HK58" s="170"/>
      <c r="HL58" s="170"/>
      <c r="HM58" s="170"/>
      <c r="HN58" s="170"/>
      <c r="HO58" s="170"/>
      <c r="HP58" s="170"/>
      <c r="HQ58" s="170"/>
      <c r="HR58" s="170"/>
      <c r="HS58" s="170"/>
      <c r="HT58" s="170"/>
      <c r="HU58" s="170"/>
      <c r="HV58" s="170"/>
      <c r="HW58" s="170"/>
      <c r="HX58" s="170"/>
      <c r="HY58" s="170"/>
      <c r="HZ58" s="170"/>
      <c r="IA58" s="170"/>
      <c r="IB58" s="170"/>
      <c r="IC58" s="170"/>
      <c r="ID58" s="170"/>
      <c r="IE58" s="170"/>
      <c r="IF58" s="170"/>
      <c r="IG58" s="170"/>
      <c r="IH58" s="170"/>
      <c r="II58" s="170"/>
      <c r="IJ58" s="170"/>
      <c r="IK58" s="170"/>
      <c r="IL58" s="170"/>
      <c r="IM58" s="170"/>
      <c r="IN58" s="170"/>
      <c r="IO58" s="170"/>
      <c r="IP58" s="170"/>
      <c r="IQ58" s="170"/>
      <c r="IR58" s="170"/>
      <c r="IS58" s="170"/>
      <c r="IT58" s="170"/>
      <c r="IU58" s="170"/>
      <c r="IV58" s="170"/>
      <c r="IW58" s="170"/>
    </row>
    <row r="59" customFormat="false" ht="12.75" hidden="false" customHeight="false" outlineLevel="0" collapsed="false">
      <c r="A59" s="168"/>
      <c r="B59" s="169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0"/>
      <c r="AK59" s="170"/>
      <c r="AL59" s="170"/>
      <c r="AM59" s="170"/>
      <c r="AN59" s="170"/>
      <c r="AO59" s="170"/>
      <c r="AP59" s="170"/>
      <c r="AQ59" s="170"/>
      <c r="AR59" s="170"/>
      <c r="AS59" s="170"/>
      <c r="AT59" s="170"/>
      <c r="AU59" s="170"/>
      <c r="AV59" s="170"/>
      <c r="AW59" s="170"/>
      <c r="AX59" s="170"/>
      <c r="AY59" s="170"/>
      <c r="AZ59" s="170"/>
      <c r="BA59" s="170"/>
      <c r="BB59" s="170"/>
      <c r="BC59" s="170"/>
      <c r="BD59" s="170"/>
      <c r="BE59" s="170"/>
      <c r="BF59" s="170"/>
      <c r="BG59" s="170"/>
      <c r="BH59" s="170"/>
      <c r="BI59" s="170"/>
      <c r="BJ59" s="170"/>
      <c r="BK59" s="170"/>
      <c r="BL59" s="170"/>
      <c r="BM59" s="170"/>
      <c r="BN59" s="170"/>
      <c r="BO59" s="170"/>
      <c r="BP59" s="170"/>
      <c r="BQ59" s="170"/>
      <c r="BR59" s="170"/>
      <c r="BS59" s="170"/>
      <c r="BT59" s="170"/>
      <c r="BU59" s="170"/>
      <c r="BV59" s="170"/>
      <c r="BW59" s="170"/>
      <c r="BX59" s="170"/>
      <c r="BY59" s="170"/>
      <c r="BZ59" s="170"/>
      <c r="CA59" s="170"/>
      <c r="CB59" s="170"/>
      <c r="CC59" s="170"/>
      <c r="CD59" s="170"/>
      <c r="CE59" s="170"/>
      <c r="CF59" s="170"/>
      <c r="CG59" s="170"/>
      <c r="CH59" s="170"/>
      <c r="CI59" s="170"/>
      <c r="CJ59" s="170"/>
      <c r="CK59" s="170"/>
      <c r="CL59" s="170"/>
      <c r="CM59" s="170"/>
      <c r="CN59" s="170"/>
      <c r="CO59" s="170"/>
      <c r="CP59" s="170"/>
      <c r="CQ59" s="170"/>
      <c r="CR59" s="170"/>
      <c r="CS59" s="170"/>
      <c r="CT59" s="170"/>
      <c r="CU59" s="170"/>
      <c r="CV59" s="170"/>
      <c r="CW59" s="170"/>
      <c r="CX59" s="170"/>
      <c r="CY59" s="170"/>
      <c r="CZ59" s="170"/>
      <c r="DA59" s="170"/>
      <c r="DB59" s="170"/>
      <c r="DC59" s="170"/>
      <c r="DD59" s="170"/>
      <c r="DE59" s="170"/>
      <c r="DF59" s="170"/>
      <c r="DG59" s="170"/>
      <c r="DH59" s="170"/>
      <c r="DI59" s="170"/>
      <c r="DJ59" s="170"/>
      <c r="DK59" s="170"/>
      <c r="DL59" s="170"/>
      <c r="DM59" s="170"/>
      <c r="DN59" s="170"/>
      <c r="DO59" s="170"/>
      <c r="DP59" s="170"/>
      <c r="DQ59" s="170"/>
      <c r="DR59" s="170"/>
      <c r="DS59" s="170"/>
      <c r="DT59" s="170"/>
      <c r="DU59" s="170"/>
      <c r="DV59" s="170"/>
      <c r="DW59" s="170"/>
      <c r="DX59" s="170"/>
      <c r="DY59" s="170"/>
      <c r="DZ59" s="170"/>
      <c r="EA59" s="170"/>
      <c r="EB59" s="170"/>
      <c r="EC59" s="170"/>
      <c r="ED59" s="170"/>
      <c r="EE59" s="170"/>
      <c r="EF59" s="170"/>
      <c r="EG59" s="170"/>
      <c r="EH59" s="170"/>
      <c r="EI59" s="170"/>
      <c r="EJ59" s="170"/>
      <c r="EK59" s="170"/>
      <c r="EL59" s="170"/>
      <c r="EM59" s="170"/>
      <c r="EN59" s="170"/>
      <c r="EO59" s="170"/>
      <c r="EP59" s="170"/>
      <c r="EQ59" s="170"/>
      <c r="ER59" s="170"/>
      <c r="ES59" s="170"/>
      <c r="ET59" s="170"/>
      <c r="EU59" s="170"/>
      <c r="EV59" s="170"/>
      <c r="EW59" s="170"/>
      <c r="EX59" s="170"/>
      <c r="EY59" s="170"/>
      <c r="EZ59" s="170"/>
      <c r="FA59" s="170"/>
      <c r="FB59" s="170"/>
      <c r="FC59" s="170"/>
      <c r="FD59" s="170"/>
      <c r="FE59" s="170"/>
      <c r="FF59" s="170"/>
      <c r="FG59" s="170"/>
      <c r="FH59" s="170"/>
      <c r="FI59" s="170"/>
      <c r="FJ59" s="170"/>
      <c r="FK59" s="170"/>
      <c r="FL59" s="170"/>
      <c r="FM59" s="170"/>
      <c r="FN59" s="170"/>
      <c r="FO59" s="170"/>
      <c r="FP59" s="170"/>
      <c r="FQ59" s="170"/>
      <c r="FR59" s="170"/>
      <c r="FS59" s="170"/>
      <c r="FT59" s="170"/>
      <c r="FU59" s="170"/>
      <c r="FV59" s="170"/>
      <c r="FW59" s="170"/>
      <c r="FX59" s="170"/>
      <c r="FY59" s="170"/>
      <c r="FZ59" s="170"/>
      <c r="GA59" s="170"/>
      <c r="GB59" s="170"/>
      <c r="GC59" s="170"/>
      <c r="GD59" s="170"/>
      <c r="GE59" s="170"/>
      <c r="GF59" s="170"/>
      <c r="GG59" s="170"/>
      <c r="GH59" s="170"/>
      <c r="GI59" s="170"/>
      <c r="GJ59" s="170"/>
      <c r="GK59" s="170"/>
      <c r="GL59" s="170"/>
      <c r="GM59" s="170"/>
      <c r="GN59" s="170"/>
      <c r="GO59" s="170"/>
      <c r="GP59" s="170"/>
      <c r="GQ59" s="170"/>
      <c r="GR59" s="170"/>
      <c r="GS59" s="170"/>
      <c r="GT59" s="170"/>
      <c r="GU59" s="170"/>
      <c r="GV59" s="170"/>
      <c r="GW59" s="170"/>
      <c r="GX59" s="170"/>
      <c r="GY59" s="170"/>
      <c r="GZ59" s="170"/>
      <c r="HA59" s="170"/>
      <c r="HB59" s="170"/>
      <c r="HC59" s="170"/>
      <c r="HD59" s="170"/>
      <c r="HE59" s="170"/>
      <c r="HF59" s="170"/>
      <c r="HG59" s="170"/>
      <c r="HH59" s="170"/>
      <c r="HI59" s="170"/>
      <c r="HJ59" s="170"/>
      <c r="HK59" s="170"/>
      <c r="HL59" s="170"/>
      <c r="HM59" s="170"/>
      <c r="HN59" s="170"/>
      <c r="HO59" s="170"/>
      <c r="HP59" s="170"/>
      <c r="HQ59" s="170"/>
      <c r="HR59" s="170"/>
      <c r="HS59" s="170"/>
      <c r="HT59" s="170"/>
      <c r="HU59" s="170"/>
      <c r="HV59" s="170"/>
      <c r="HW59" s="170"/>
      <c r="HX59" s="170"/>
      <c r="HY59" s="170"/>
      <c r="HZ59" s="170"/>
      <c r="IA59" s="170"/>
      <c r="IB59" s="170"/>
      <c r="IC59" s="170"/>
      <c r="ID59" s="170"/>
      <c r="IE59" s="170"/>
      <c r="IF59" s="170"/>
      <c r="IG59" s="170"/>
      <c r="IH59" s="170"/>
      <c r="II59" s="170"/>
      <c r="IJ59" s="170"/>
      <c r="IK59" s="170"/>
      <c r="IL59" s="170"/>
      <c r="IM59" s="170"/>
      <c r="IN59" s="170"/>
      <c r="IO59" s="170"/>
      <c r="IP59" s="170"/>
      <c r="IQ59" s="170"/>
      <c r="IR59" s="170"/>
      <c r="IS59" s="170"/>
      <c r="IT59" s="170"/>
      <c r="IU59" s="170"/>
      <c r="IV59" s="170"/>
      <c r="IW59" s="170"/>
    </row>
    <row r="60" customFormat="false" ht="12.75" hidden="false" customHeight="false" outlineLevel="0" collapsed="false">
      <c r="A60" s="168"/>
      <c r="B60" s="169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0"/>
      <c r="BR60" s="170"/>
      <c r="BS60" s="170"/>
      <c r="BT60" s="170"/>
      <c r="BU60" s="170"/>
      <c r="BV60" s="170"/>
      <c r="BW60" s="170"/>
      <c r="BX60" s="170"/>
      <c r="BY60" s="170"/>
      <c r="BZ60" s="170"/>
      <c r="CA60" s="170"/>
      <c r="CB60" s="170"/>
      <c r="CC60" s="170"/>
      <c r="CD60" s="170"/>
      <c r="CE60" s="170"/>
      <c r="CF60" s="170"/>
      <c r="CG60" s="170"/>
      <c r="CH60" s="170"/>
      <c r="CI60" s="170"/>
      <c r="CJ60" s="170"/>
      <c r="CK60" s="170"/>
      <c r="CL60" s="170"/>
      <c r="CM60" s="170"/>
      <c r="CN60" s="170"/>
      <c r="CO60" s="170"/>
      <c r="CP60" s="170"/>
      <c r="CQ60" s="170"/>
      <c r="CR60" s="170"/>
      <c r="CS60" s="170"/>
      <c r="CT60" s="170"/>
      <c r="CU60" s="170"/>
      <c r="CV60" s="170"/>
      <c r="CW60" s="170"/>
      <c r="CX60" s="170"/>
      <c r="CY60" s="170"/>
      <c r="CZ60" s="170"/>
      <c r="DA60" s="170"/>
      <c r="DB60" s="170"/>
      <c r="DC60" s="170"/>
      <c r="DD60" s="170"/>
      <c r="DE60" s="170"/>
      <c r="DF60" s="170"/>
      <c r="DG60" s="170"/>
      <c r="DH60" s="170"/>
      <c r="DI60" s="170"/>
      <c r="DJ60" s="170"/>
      <c r="DK60" s="170"/>
      <c r="DL60" s="170"/>
      <c r="DM60" s="170"/>
      <c r="DN60" s="170"/>
      <c r="DO60" s="170"/>
      <c r="DP60" s="170"/>
      <c r="DQ60" s="170"/>
      <c r="DR60" s="170"/>
      <c r="DS60" s="170"/>
      <c r="DT60" s="170"/>
      <c r="DU60" s="170"/>
      <c r="DV60" s="170"/>
      <c r="DW60" s="170"/>
      <c r="DX60" s="170"/>
      <c r="DY60" s="170"/>
      <c r="DZ60" s="170"/>
      <c r="EA60" s="170"/>
      <c r="EB60" s="170"/>
      <c r="EC60" s="170"/>
      <c r="ED60" s="170"/>
      <c r="EE60" s="170"/>
      <c r="EF60" s="170"/>
      <c r="EG60" s="170"/>
      <c r="EH60" s="170"/>
      <c r="EI60" s="170"/>
      <c r="EJ60" s="170"/>
      <c r="EK60" s="170"/>
      <c r="EL60" s="170"/>
      <c r="EM60" s="170"/>
      <c r="EN60" s="170"/>
      <c r="EO60" s="170"/>
      <c r="EP60" s="170"/>
      <c r="EQ60" s="170"/>
      <c r="ER60" s="170"/>
      <c r="ES60" s="170"/>
      <c r="ET60" s="170"/>
      <c r="EU60" s="170"/>
      <c r="EV60" s="170"/>
      <c r="EW60" s="170"/>
      <c r="EX60" s="170"/>
      <c r="EY60" s="170"/>
      <c r="EZ60" s="170"/>
      <c r="FA60" s="170"/>
      <c r="FB60" s="170"/>
      <c r="FC60" s="170"/>
      <c r="FD60" s="170"/>
      <c r="FE60" s="170"/>
      <c r="FF60" s="170"/>
      <c r="FG60" s="170"/>
      <c r="FH60" s="170"/>
      <c r="FI60" s="170"/>
      <c r="FJ60" s="170"/>
      <c r="FK60" s="170"/>
      <c r="FL60" s="170"/>
      <c r="FM60" s="170"/>
      <c r="FN60" s="170"/>
      <c r="FO60" s="170"/>
      <c r="FP60" s="170"/>
      <c r="FQ60" s="170"/>
      <c r="FR60" s="170"/>
      <c r="FS60" s="170"/>
      <c r="FT60" s="170"/>
      <c r="FU60" s="170"/>
      <c r="FV60" s="170"/>
      <c r="FW60" s="170"/>
      <c r="FX60" s="170"/>
      <c r="FY60" s="170"/>
      <c r="FZ60" s="170"/>
      <c r="GA60" s="170"/>
      <c r="GB60" s="170"/>
      <c r="GC60" s="170"/>
      <c r="GD60" s="170"/>
      <c r="GE60" s="170"/>
      <c r="GF60" s="170"/>
      <c r="GG60" s="170"/>
      <c r="GH60" s="170"/>
      <c r="GI60" s="170"/>
      <c r="GJ60" s="170"/>
      <c r="GK60" s="170"/>
      <c r="GL60" s="170"/>
      <c r="GM60" s="170"/>
      <c r="GN60" s="170"/>
      <c r="GO60" s="170"/>
      <c r="GP60" s="170"/>
      <c r="GQ60" s="170"/>
      <c r="GR60" s="170"/>
      <c r="GS60" s="170"/>
      <c r="GT60" s="170"/>
      <c r="GU60" s="170"/>
      <c r="GV60" s="170"/>
      <c r="GW60" s="170"/>
      <c r="GX60" s="170"/>
      <c r="GY60" s="170"/>
      <c r="GZ60" s="170"/>
      <c r="HA60" s="170"/>
      <c r="HB60" s="170"/>
      <c r="HC60" s="170"/>
      <c r="HD60" s="170"/>
      <c r="HE60" s="170"/>
      <c r="HF60" s="170"/>
      <c r="HG60" s="170"/>
      <c r="HH60" s="170"/>
      <c r="HI60" s="170"/>
      <c r="HJ60" s="170"/>
      <c r="HK60" s="170"/>
      <c r="HL60" s="170"/>
      <c r="HM60" s="170"/>
      <c r="HN60" s="170"/>
      <c r="HO60" s="170"/>
      <c r="HP60" s="170"/>
      <c r="HQ60" s="170"/>
      <c r="HR60" s="170"/>
      <c r="HS60" s="170"/>
      <c r="HT60" s="170"/>
      <c r="HU60" s="170"/>
      <c r="HV60" s="170"/>
      <c r="HW60" s="170"/>
      <c r="HX60" s="170"/>
      <c r="HY60" s="170"/>
      <c r="HZ60" s="170"/>
      <c r="IA60" s="170"/>
      <c r="IB60" s="170"/>
      <c r="IC60" s="170"/>
      <c r="ID60" s="170"/>
      <c r="IE60" s="170"/>
      <c r="IF60" s="170"/>
      <c r="IG60" s="170"/>
      <c r="IH60" s="170"/>
      <c r="II60" s="170"/>
      <c r="IJ60" s="170"/>
      <c r="IK60" s="170"/>
      <c r="IL60" s="170"/>
      <c r="IM60" s="170"/>
      <c r="IN60" s="170"/>
      <c r="IO60" s="170"/>
      <c r="IP60" s="170"/>
      <c r="IQ60" s="170"/>
      <c r="IR60" s="170"/>
      <c r="IS60" s="170"/>
      <c r="IT60" s="170"/>
      <c r="IU60" s="170"/>
      <c r="IV60" s="170"/>
      <c r="IW60" s="170"/>
    </row>
    <row r="61" customFormat="false" ht="12.75" hidden="false" customHeight="false" outlineLevel="0" collapsed="false">
      <c r="A61" s="168"/>
      <c r="B61" s="169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0"/>
      <c r="AT61" s="170"/>
      <c r="AU61" s="170"/>
      <c r="AV61" s="170"/>
      <c r="AW61" s="170"/>
      <c r="AX61" s="170"/>
      <c r="AY61" s="170"/>
      <c r="AZ61" s="170"/>
      <c r="BA61" s="170"/>
      <c r="BB61" s="170"/>
      <c r="BC61" s="170"/>
      <c r="BD61" s="170"/>
      <c r="BE61" s="170"/>
      <c r="BF61" s="170"/>
      <c r="BG61" s="170"/>
      <c r="BH61" s="170"/>
      <c r="BI61" s="170"/>
      <c r="BJ61" s="170"/>
      <c r="BK61" s="170"/>
      <c r="BL61" s="170"/>
      <c r="BM61" s="170"/>
      <c r="BN61" s="170"/>
      <c r="BO61" s="170"/>
      <c r="BP61" s="170"/>
      <c r="BQ61" s="170"/>
      <c r="BR61" s="170"/>
      <c r="BS61" s="170"/>
      <c r="BT61" s="170"/>
      <c r="BU61" s="170"/>
      <c r="BV61" s="170"/>
      <c r="BW61" s="170"/>
      <c r="BX61" s="170"/>
      <c r="BY61" s="170"/>
      <c r="BZ61" s="170"/>
      <c r="CA61" s="170"/>
      <c r="CB61" s="170"/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0"/>
      <c r="CR61" s="170"/>
      <c r="CS61" s="170"/>
      <c r="CT61" s="170"/>
      <c r="CU61" s="170"/>
      <c r="CV61" s="170"/>
      <c r="CW61" s="170"/>
      <c r="CX61" s="170"/>
      <c r="CY61" s="170"/>
      <c r="CZ61" s="170"/>
      <c r="DA61" s="170"/>
      <c r="DB61" s="170"/>
      <c r="DC61" s="170"/>
      <c r="DD61" s="170"/>
      <c r="DE61" s="170"/>
      <c r="DF61" s="170"/>
      <c r="DG61" s="170"/>
      <c r="DH61" s="170"/>
      <c r="DI61" s="170"/>
      <c r="DJ61" s="170"/>
      <c r="DK61" s="170"/>
      <c r="DL61" s="170"/>
      <c r="DM61" s="170"/>
      <c r="DN61" s="170"/>
      <c r="DO61" s="170"/>
      <c r="DP61" s="170"/>
      <c r="DQ61" s="170"/>
      <c r="DR61" s="170"/>
      <c r="DS61" s="170"/>
      <c r="DT61" s="170"/>
      <c r="DU61" s="170"/>
      <c r="DV61" s="170"/>
      <c r="DW61" s="170"/>
      <c r="DX61" s="170"/>
      <c r="DY61" s="170"/>
      <c r="DZ61" s="170"/>
      <c r="EA61" s="170"/>
      <c r="EB61" s="170"/>
      <c r="EC61" s="170"/>
      <c r="ED61" s="170"/>
      <c r="EE61" s="170"/>
      <c r="EF61" s="170"/>
      <c r="EG61" s="170"/>
      <c r="EH61" s="170"/>
      <c r="EI61" s="170"/>
      <c r="EJ61" s="170"/>
      <c r="EK61" s="170"/>
      <c r="EL61" s="170"/>
      <c r="EM61" s="170"/>
      <c r="EN61" s="170"/>
      <c r="EO61" s="170"/>
      <c r="EP61" s="170"/>
      <c r="EQ61" s="170"/>
      <c r="ER61" s="170"/>
      <c r="ES61" s="170"/>
      <c r="ET61" s="170"/>
      <c r="EU61" s="170"/>
      <c r="EV61" s="170"/>
      <c r="EW61" s="170"/>
      <c r="EX61" s="170"/>
      <c r="EY61" s="170"/>
      <c r="EZ61" s="170"/>
      <c r="FA61" s="170"/>
      <c r="FB61" s="170"/>
      <c r="FC61" s="170"/>
      <c r="FD61" s="170"/>
      <c r="FE61" s="170"/>
      <c r="FF61" s="170"/>
      <c r="FG61" s="170"/>
      <c r="FH61" s="170"/>
      <c r="FI61" s="170"/>
      <c r="FJ61" s="170"/>
      <c r="FK61" s="170"/>
      <c r="FL61" s="170"/>
      <c r="FM61" s="170"/>
      <c r="FN61" s="170"/>
      <c r="FO61" s="170"/>
      <c r="FP61" s="170"/>
      <c r="FQ61" s="170"/>
      <c r="FR61" s="170"/>
      <c r="FS61" s="170"/>
      <c r="FT61" s="170"/>
      <c r="FU61" s="170"/>
      <c r="FV61" s="170"/>
      <c r="FW61" s="170"/>
      <c r="FX61" s="170"/>
      <c r="FY61" s="170"/>
      <c r="FZ61" s="170"/>
      <c r="GA61" s="170"/>
      <c r="GB61" s="170"/>
      <c r="GC61" s="170"/>
      <c r="GD61" s="170"/>
      <c r="GE61" s="170"/>
      <c r="GF61" s="170"/>
      <c r="GG61" s="170"/>
      <c r="GH61" s="170"/>
      <c r="GI61" s="170"/>
      <c r="GJ61" s="170"/>
      <c r="GK61" s="170"/>
      <c r="GL61" s="170"/>
      <c r="GM61" s="170"/>
      <c r="GN61" s="170"/>
      <c r="GO61" s="170"/>
      <c r="GP61" s="170"/>
      <c r="GQ61" s="170"/>
      <c r="GR61" s="170"/>
      <c r="GS61" s="170"/>
      <c r="GT61" s="170"/>
      <c r="GU61" s="170"/>
      <c r="GV61" s="170"/>
      <c r="GW61" s="170"/>
      <c r="GX61" s="170"/>
      <c r="GY61" s="170"/>
      <c r="GZ61" s="170"/>
      <c r="HA61" s="170"/>
      <c r="HB61" s="170"/>
      <c r="HC61" s="170"/>
      <c r="HD61" s="170"/>
      <c r="HE61" s="170"/>
      <c r="HF61" s="170"/>
      <c r="HG61" s="170"/>
      <c r="HH61" s="170"/>
      <c r="HI61" s="170"/>
      <c r="HJ61" s="170"/>
      <c r="HK61" s="170"/>
      <c r="HL61" s="170"/>
      <c r="HM61" s="170"/>
      <c r="HN61" s="170"/>
      <c r="HO61" s="170"/>
      <c r="HP61" s="170"/>
      <c r="HQ61" s="170"/>
      <c r="HR61" s="170"/>
      <c r="HS61" s="170"/>
      <c r="HT61" s="170"/>
      <c r="HU61" s="170"/>
      <c r="HV61" s="170"/>
      <c r="HW61" s="170"/>
      <c r="HX61" s="170"/>
      <c r="HY61" s="170"/>
      <c r="HZ61" s="170"/>
      <c r="IA61" s="170"/>
      <c r="IB61" s="170"/>
      <c r="IC61" s="170"/>
      <c r="ID61" s="170"/>
      <c r="IE61" s="170"/>
      <c r="IF61" s="170"/>
      <c r="IG61" s="170"/>
      <c r="IH61" s="170"/>
      <c r="II61" s="170"/>
      <c r="IJ61" s="170"/>
      <c r="IK61" s="170"/>
      <c r="IL61" s="170"/>
      <c r="IM61" s="170"/>
      <c r="IN61" s="170"/>
      <c r="IO61" s="170"/>
      <c r="IP61" s="170"/>
      <c r="IQ61" s="170"/>
      <c r="IR61" s="170"/>
      <c r="IS61" s="170"/>
      <c r="IT61" s="170"/>
      <c r="IU61" s="170"/>
      <c r="IV61" s="170"/>
      <c r="IW61" s="170"/>
    </row>
    <row r="62" customFormat="false" ht="12.75" hidden="false" customHeight="false" outlineLevel="0" collapsed="false">
      <c r="A62" s="168"/>
      <c r="B62" s="169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0"/>
      <c r="AT62" s="170"/>
      <c r="AU62" s="170"/>
      <c r="AV62" s="170"/>
      <c r="AW62" s="170"/>
      <c r="AX62" s="170"/>
      <c r="AY62" s="170"/>
      <c r="AZ62" s="170"/>
      <c r="BA62" s="170"/>
      <c r="BB62" s="170"/>
      <c r="BC62" s="170"/>
      <c r="BD62" s="170"/>
      <c r="BE62" s="170"/>
      <c r="BF62" s="170"/>
      <c r="BG62" s="170"/>
      <c r="BH62" s="170"/>
      <c r="BI62" s="170"/>
      <c r="BJ62" s="170"/>
      <c r="BK62" s="170"/>
      <c r="BL62" s="170"/>
      <c r="BM62" s="170"/>
      <c r="BN62" s="170"/>
      <c r="BO62" s="170"/>
      <c r="BP62" s="170"/>
      <c r="BQ62" s="170"/>
      <c r="BR62" s="170"/>
      <c r="BS62" s="170"/>
      <c r="BT62" s="170"/>
      <c r="BU62" s="170"/>
      <c r="BV62" s="170"/>
      <c r="BW62" s="170"/>
      <c r="BX62" s="170"/>
      <c r="BY62" s="170"/>
      <c r="BZ62" s="170"/>
      <c r="CA62" s="170"/>
      <c r="CB62" s="170"/>
      <c r="CC62" s="170"/>
      <c r="CD62" s="170"/>
      <c r="CE62" s="170"/>
      <c r="CF62" s="170"/>
      <c r="CG62" s="170"/>
      <c r="CH62" s="170"/>
      <c r="CI62" s="170"/>
      <c r="CJ62" s="170"/>
      <c r="CK62" s="170"/>
      <c r="CL62" s="170"/>
      <c r="CM62" s="170"/>
      <c r="CN62" s="170"/>
      <c r="CO62" s="170"/>
      <c r="CP62" s="170"/>
      <c r="CQ62" s="170"/>
      <c r="CR62" s="170"/>
      <c r="CS62" s="170"/>
      <c r="CT62" s="170"/>
      <c r="CU62" s="170"/>
      <c r="CV62" s="170"/>
      <c r="CW62" s="170"/>
      <c r="CX62" s="170"/>
      <c r="CY62" s="170"/>
      <c r="CZ62" s="170"/>
      <c r="DA62" s="170"/>
      <c r="DB62" s="170"/>
      <c r="DC62" s="170"/>
      <c r="DD62" s="170"/>
      <c r="DE62" s="170"/>
      <c r="DF62" s="170"/>
      <c r="DG62" s="170"/>
      <c r="DH62" s="170"/>
      <c r="DI62" s="170"/>
      <c r="DJ62" s="170"/>
      <c r="DK62" s="170"/>
      <c r="DL62" s="170"/>
      <c r="DM62" s="170"/>
      <c r="DN62" s="170"/>
      <c r="DO62" s="170"/>
      <c r="DP62" s="170"/>
      <c r="DQ62" s="170"/>
      <c r="DR62" s="170"/>
      <c r="DS62" s="170"/>
      <c r="DT62" s="170"/>
      <c r="DU62" s="170"/>
      <c r="DV62" s="170"/>
      <c r="DW62" s="170"/>
      <c r="DX62" s="170"/>
      <c r="DY62" s="170"/>
      <c r="DZ62" s="170"/>
      <c r="EA62" s="170"/>
      <c r="EB62" s="170"/>
      <c r="EC62" s="170"/>
      <c r="ED62" s="170"/>
      <c r="EE62" s="170"/>
      <c r="EF62" s="170"/>
      <c r="EG62" s="170"/>
      <c r="EH62" s="170"/>
      <c r="EI62" s="170"/>
      <c r="EJ62" s="170"/>
      <c r="EK62" s="170"/>
      <c r="EL62" s="170"/>
      <c r="EM62" s="170"/>
      <c r="EN62" s="170"/>
      <c r="EO62" s="170"/>
      <c r="EP62" s="170"/>
      <c r="EQ62" s="170"/>
      <c r="ER62" s="170"/>
      <c r="ES62" s="170"/>
      <c r="ET62" s="170"/>
      <c r="EU62" s="170"/>
      <c r="EV62" s="170"/>
      <c r="EW62" s="170"/>
      <c r="EX62" s="170"/>
      <c r="EY62" s="170"/>
      <c r="EZ62" s="170"/>
      <c r="FA62" s="170"/>
      <c r="FB62" s="170"/>
      <c r="FC62" s="170"/>
      <c r="FD62" s="170"/>
      <c r="FE62" s="170"/>
      <c r="FF62" s="170"/>
      <c r="FG62" s="170"/>
      <c r="FH62" s="170"/>
      <c r="FI62" s="170"/>
      <c r="FJ62" s="170"/>
      <c r="FK62" s="170"/>
      <c r="FL62" s="170"/>
      <c r="FM62" s="170"/>
      <c r="FN62" s="170"/>
      <c r="FO62" s="170"/>
      <c r="FP62" s="170"/>
      <c r="FQ62" s="170"/>
      <c r="FR62" s="170"/>
      <c r="FS62" s="170"/>
      <c r="FT62" s="170"/>
      <c r="FU62" s="170"/>
      <c r="FV62" s="170"/>
      <c r="FW62" s="170"/>
      <c r="FX62" s="170"/>
      <c r="FY62" s="170"/>
      <c r="FZ62" s="170"/>
      <c r="GA62" s="170"/>
      <c r="GB62" s="170"/>
      <c r="GC62" s="170"/>
      <c r="GD62" s="170"/>
      <c r="GE62" s="170"/>
      <c r="GF62" s="170"/>
      <c r="GG62" s="170"/>
      <c r="GH62" s="170"/>
      <c r="GI62" s="170"/>
      <c r="GJ62" s="170"/>
      <c r="GK62" s="170"/>
      <c r="GL62" s="170"/>
      <c r="GM62" s="170"/>
      <c r="GN62" s="170"/>
      <c r="GO62" s="170"/>
      <c r="GP62" s="170"/>
      <c r="GQ62" s="170"/>
      <c r="GR62" s="170"/>
      <c r="GS62" s="170"/>
      <c r="GT62" s="170"/>
      <c r="GU62" s="170"/>
      <c r="GV62" s="170"/>
      <c r="GW62" s="170"/>
      <c r="GX62" s="170"/>
      <c r="GY62" s="170"/>
      <c r="GZ62" s="170"/>
      <c r="HA62" s="170"/>
      <c r="HB62" s="170"/>
      <c r="HC62" s="170"/>
      <c r="HD62" s="170"/>
      <c r="HE62" s="170"/>
      <c r="HF62" s="170"/>
      <c r="HG62" s="170"/>
      <c r="HH62" s="170"/>
      <c r="HI62" s="170"/>
      <c r="HJ62" s="170"/>
      <c r="HK62" s="170"/>
      <c r="HL62" s="170"/>
      <c r="HM62" s="170"/>
      <c r="HN62" s="170"/>
      <c r="HO62" s="170"/>
      <c r="HP62" s="170"/>
      <c r="HQ62" s="170"/>
      <c r="HR62" s="170"/>
      <c r="HS62" s="170"/>
      <c r="HT62" s="170"/>
      <c r="HU62" s="170"/>
      <c r="HV62" s="170"/>
      <c r="HW62" s="170"/>
      <c r="HX62" s="170"/>
      <c r="HY62" s="170"/>
      <c r="HZ62" s="170"/>
      <c r="IA62" s="170"/>
      <c r="IB62" s="170"/>
      <c r="IC62" s="170"/>
      <c r="ID62" s="170"/>
      <c r="IE62" s="170"/>
      <c r="IF62" s="170"/>
      <c r="IG62" s="170"/>
      <c r="IH62" s="170"/>
      <c r="II62" s="170"/>
      <c r="IJ62" s="170"/>
      <c r="IK62" s="170"/>
      <c r="IL62" s="170"/>
      <c r="IM62" s="170"/>
      <c r="IN62" s="170"/>
      <c r="IO62" s="170"/>
      <c r="IP62" s="170"/>
      <c r="IQ62" s="170"/>
      <c r="IR62" s="170"/>
      <c r="IS62" s="170"/>
      <c r="IT62" s="170"/>
      <c r="IU62" s="170"/>
      <c r="IV62" s="170"/>
      <c r="IW62" s="170"/>
    </row>
    <row r="63" customFormat="false" ht="12.75" hidden="false" customHeight="false" outlineLevel="0" collapsed="false">
      <c r="A63" s="168"/>
      <c r="B63" s="169"/>
      <c r="C63" s="170"/>
      <c r="D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0"/>
      <c r="AT63" s="170"/>
      <c r="AU63" s="170"/>
      <c r="AV63" s="170"/>
      <c r="AW63" s="170"/>
      <c r="AX63" s="170"/>
      <c r="AY63" s="170"/>
      <c r="AZ63" s="170"/>
      <c r="BA63" s="170"/>
      <c r="BB63" s="170"/>
      <c r="BC63" s="170"/>
      <c r="BD63" s="170"/>
      <c r="BE63" s="170"/>
      <c r="BF63" s="170"/>
      <c r="BG63" s="170"/>
      <c r="BH63" s="170"/>
      <c r="BI63" s="170"/>
      <c r="BJ63" s="170"/>
      <c r="BK63" s="170"/>
      <c r="BL63" s="170"/>
      <c r="BM63" s="170"/>
      <c r="BN63" s="170"/>
      <c r="BO63" s="170"/>
      <c r="BP63" s="170"/>
      <c r="BQ63" s="170"/>
      <c r="BR63" s="170"/>
      <c r="BS63" s="170"/>
      <c r="BT63" s="170"/>
      <c r="BU63" s="170"/>
      <c r="BV63" s="170"/>
      <c r="BW63" s="170"/>
      <c r="BX63" s="170"/>
      <c r="BY63" s="170"/>
      <c r="BZ63" s="170"/>
      <c r="CA63" s="170"/>
      <c r="CB63" s="170"/>
      <c r="CC63" s="170"/>
      <c r="CD63" s="170"/>
      <c r="CE63" s="170"/>
      <c r="CF63" s="170"/>
      <c r="CG63" s="170"/>
      <c r="CH63" s="170"/>
      <c r="CI63" s="170"/>
      <c r="CJ63" s="170"/>
      <c r="CK63" s="170"/>
      <c r="CL63" s="170"/>
      <c r="CM63" s="170"/>
      <c r="CN63" s="170"/>
      <c r="CO63" s="170"/>
      <c r="CP63" s="170"/>
      <c r="CQ63" s="170"/>
      <c r="CR63" s="170"/>
      <c r="CS63" s="170"/>
      <c r="CT63" s="170"/>
      <c r="CU63" s="170"/>
      <c r="CV63" s="170"/>
      <c r="CW63" s="170"/>
      <c r="CX63" s="170"/>
      <c r="CY63" s="170"/>
      <c r="CZ63" s="170"/>
      <c r="DA63" s="170"/>
      <c r="DB63" s="170"/>
      <c r="DC63" s="170"/>
      <c r="DD63" s="170"/>
      <c r="DE63" s="170"/>
      <c r="DF63" s="170"/>
      <c r="DG63" s="170"/>
      <c r="DH63" s="170"/>
      <c r="DI63" s="170"/>
      <c r="DJ63" s="170"/>
      <c r="DK63" s="170"/>
      <c r="DL63" s="170"/>
      <c r="DM63" s="170"/>
      <c r="DN63" s="170"/>
      <c r="DO63" s="170"/>
      <c r="DP63" s="170"/>
      <c r="DQ63" s="170"/>
      <c r="DR63" s="170"/>
      <c r="DS63" s="170"/>
      <c r="DT63" s="170"/>
      <c r="DU63" s="170"/>
      <c r="DV63" s="170"/>
      <c r="DW63" s="170"/>
      <c r="DX63" s="170"/>
      <c r="DY63" s="170"/>
      <c r="DZ63" s="170"/>
      <c r="EA63" s="170"/>
      <c r="EB63" s="170"/>
      <c r="EC63" s="170"/>
      <c r="ED63" s="170"/>
      <c r="EE63" s="170"/>
      <c r="EF63" s="170"/>
      <c r="EG63" s="170"/>
      <c r="EH63" s="170"/>
      <c r="EI63" s="170"/>
      <c r="EJ63" s="170"/>
      <c r="EK63" s="170"/>
      <c r="EL63" s="170"/>
      <c r="EM63" s="170"/>
      <c r="EN63" s="170"/>
      <c r="EO63" s="170"/>
      <c r="EP63" s="170"/>
      <c r="EQ63" s="170"/>
      <c r="ER63" s="170"/>
      <c r="ES63" s="170"/>
      <c r="ET63" s="170"/>
      <c r="EU63" s="170"/>
      <c r="EV63" s="170"/>
      <c r="EW63" s="170"/>
      <c r="EX63" s="170"/>
      <c r="EY63" s="170"/>
      <c r="EZ63" s="170"/>
      <c r="FA63" s="170"/>
      <c r="FB63" s="170"/>
      <c r="FC63" s="170"/>
      <c r="FD63" s="170"/>
      <c r="FE63" s="170"/>
      <c r="FF63" s="170"/>
      <c r="FG63" s="170"/>
      <c r="FH63" s="170"/>
      <c r="FI63" s="170"/>
      <c r="FJ63" s="170"/>
      <c r="FK63" s="170"/>
      <c r="FL63" s="170"/>
      <c r="FM63" s="170"/>
      <c r="FN63" s="170"/>
      <c r="FO63" s="170"/>
      <c r="FP63" s="170"/>
      <c r="FQ63" s="170"/>
      <c r="FR63" s="170"/>
      <c r="FS63" s="170"/>
      <c r="FT63" s="170"/>
      <c r="FU63" s="170"/>
      <c r="FV63" s="170"/>
      <c r="FW63" s="170"/>
      <c r="FX63" s="170"/>
      <c r="FY63" s="170"/>
      <c r="FZ63" s="170"/>
      <c r="GA63" s="170"/>
      <c r="GB63" s="170"/>
      <c r="GC63" s="170"/>
      <c r="GD63" s="170"/>
      <c r="GE63" s="170"/>
      <c r="GF63" s="170"/>
      <c r="GG63" s="170"/>
      <c r="GH63" s="170"/>
      <c r="GI63" s="170"/>
      <c r="GJ63" s="170"/>
      <c r="GK63" s="170"/>
      <c r="GL63" s="170"/>
      <c r="GM63" s="170"/>
      <c r="GN63" s="170"/>
      <c r="GO63" s="170"/>
      <c r="GP63" s="170"/>
      <c r="GQ63" s="170"/>
      <c r="GR63" s="170"/>
      <c r="GS63" s="170"/>
      <c r="GT63" s="170"/>
      <c r="GU63" s="170"/>
      <c r="GV63" s="170"/>
      <c r="GW63" s="170"/>
      <c r="GX63" s="170"/>
      <c r="GY63" s="170"/>
      <c r="GZ63" s="170"/>
      <c r="HA63" s="170"/>
      <c r="HB63" s="170"/>
      <c r="HC63" s="170"/>
      <c r="HD63" s="170"/>
      <c r="HE63" s="170"/>
      <c r="HF63" s="170"/>
      <c r="HG63" s="170"/>
      <c r="HH63" s="170"/>
      <c r="HI63" s="170"/>
      <c r="HJ63" s="170"/>
      <c r="HK63" s="170"/>
      <c r="HL63" s="170"/>
      <c r="HM63" s="170"/>
      <c r="HN63" s="170"/>
      <c r="HO63" s="170"/>
      <c r="HP63" s="170"/>
      <c r="HQ63" s="170"/>
      <c r="HR63" s="170"/>
      <c r="HS63" s="170"/>
      <c r="HT63" s="170"/>
      <c r="HU63" s="170"/>
      <c r="HV63" s="170"/>
      <c r="HW63" s="170"/>
      <c r="HX63" s="170"/>
      <c r="HY63" s="170"/>
      <c r="HZ63" s="170"/>
      <c r="IA63" s="170"/>
      <c r="IB63" s="170"/>
      <c r="IC63" s="170"/>
      <c r="ID63" s="170"/>
      <c r="IE63" s="170"/>
      <c r="IF63" s="170"/>
      <c r="IG63" s="170"/>
      <c r="IH63" s="170"/>
      <c r="II63" s="170"/>
      <c r="IJ63" s="170"/>
      <c r="IK63" s="170"/>
      <c r="IL63" s="170"/>
      <c r="IM63" s="170"/>
      <c r="IN63" s="170"/>
      <c r="IO63" s="170"/>
      <c r="IP63" s="170"/>
      <c r="IQ63" s="170"/>
      <c r="IR63" s="170"/>
      <c r="IS63" s="170"/>
      <c r="IT63" s="170"/>
      <c r="IU63" s="170"/>
      <c r="IV63" s="170"/>
      <c r="IW63" s="170"/>
    </row>
    <row r="65" customFormat="false" ht="12.75" hidden="false" customHeight="false" outlineLevel="0" collapsed="false">
      <c r="E65" s="171"/>
    </row>
    <row r="66" customFormat="false" ht="12.75" hidden="false" customHeight="false" outlineLevel="0" collapsed="false">
      <c r="B66" s="172" t="s">
        <v>124</v>
      </c>
      <c r="C66" s="171"/>
      <c r="D66" s="171"/>
      <c r="E66" s="173"/>
      <c r="F66" s="171"/>
      <c r="G66" s="171"/>
      <c r="H66" s="171"/>
      <c r="I66" s="171"/>
      <c r="J66" s="171"/>
      <c r="K66" s="171"/>
      <c r="L66" s="174"/>
    </row>
    <row r="67" customFormat="false" ht="12.75" hidden="false" customHeight="true" outlineLevel="0" collapsed="false">
      <c r="B67" s="175"/>
      <c r="C67" s="176" t="s">
        <v>125</v>
      </c>
      <c r="D67" s="173"/>
      <c r="E67" s="176" t="s">
        <v>126</v>
      </c>
      <c r="F67" s="177"/>
      <c r="G67" s="178"/>
      <c r="H67" s="173" t="s">
        <v>127</v>
      </c>
      <c r="I67" s="173"/>
      <c r="J67" s="179"/>
      <c r="K67" s="179"/>
      <c r="L67" s="177"/>
    </row>
    <row r="68" customFormat="false" ht="38.25" hidden="false" customHeight="false" outlineLevel="0" collapsed="false">
      <c r="B68" s="180" t="s">
        <v>128</v>
      </c>
      <c r="C68" s="181" t="s">
        <v>129</v>
      </c>
      <c r="D68" s="181" t="s">
        <v>130</v>
      </c>
      <c r="E68" s="182" t="s">
        <v>126</v>
      </c>
      <c r="F68" s="180" t="s">
        <v>131</v>
      </c>
      <c r="G68" s="183" t="s">
        <v>132</v>
      </c>
      <c r="H68" s="184" t="s">
        <v>133</v>
      </c>
      <c r="I68" s="176" t="s">
        <v>134</v>
      </c>
      <c r="J68" s="185" t="s">
        <v>135</v>
      </c>
      <c r="K68" s="185" t="s">
        <v>136</v>
      </c>
      <c r="L68" s="186"/>
    </row>
    <row r="69" customFormat="false" ht="12.75" hidden="false" customHeight="false" outlineLevel="0" collapsed="false">
      <c r="B69" s="187"/>
      <c r="C69" s="182" t="s">
        <v>129</v>
      </c>
      <c r="D69" s="182" t="s">
        <v>137</v>
      </c>
      <c r="E69" s="188" t="n">
        <v>1.877</v>
      </c>
      <c r="F69" s="182"/>
      <c r="G69" s="182"/>
      <c r="H69" s="182"/>
      <c r="I69" s="182"/>
      <c r="J69" s="182"/>
      <c r="K69" s="182"/>
      <c r="L69" s="189"/>
    </row>
    <row r="70" customFormat="false" ht="12.75" hidden="false" customHeight="false" outlineLevel="0" collapsed="false">
      <c r="B70" s="190" t="s">
        <v>138</v>
      </c>
      <c r="C70" s="191" t="n">
        <v>1.877</v>
      </c>
      <c r="D70" s="192"/>
      <c r="E70" s="188" t="n">
        <v>2.0233</v>
      </c>
      <c r="F70" s="193"/>
      <c r="G70" s="193"/>
      <c r="H70" s="193"/>
      <c r="I70" s="194"/>
      <c r="J70" s="194"/>
      <c r="K70" s="194"/>
      <c r="L70" s="189"/>
    </row>
    <row r="71" customFormat="false" ht="12.75" hidden="false" customHeight="false" outlineLevel="0" collapsed="false">
      <c r="B71" s="195" t="n">
        <v>36525</v>
      </c>
      <c r="C71" s="191" t="n">
        <v>2.0233</v>
      </c>
      <c r="D71" s="188" t="n">
        <v>2.05</v>
      </c>
      <c r="E71" s="188" t="n">
        <v>2.3933</v>
      </c>
      <c r="F71" s="193" t="n">
        <v>0.0779435269046349</v>
      </c>
      <c r="G71" s="193" t="n">
        <v>0</v>
      </c>
      <c r="H71" s="193" t="n">
        <v>0.0260092896387899</v>
      </c>
      <c r="I71" s="196" t="n">
        <v>0.152</v>
      </c>
      <c r="J71" s="196" t="n">
        <v>0.12599071036121</v>
      </c>
      <c r="K71" s="196" t="n">
        <v>0.12599071036121</v>
      </c>
      <c r="L71" s="197" t="n">
        <v>-0.12599071036121</v>
      </c>
    </row>
    <row r="72" customFormat="false" ht="12.75" hidden="false" customHeight="false" outlineLevel="0" collapsed="false">
      <c r="B72" s="195" t="n">
        <v>36891</v>
      </c>
      <c r="C72" s="198"/>
      <c r="D72" s="188" t="n">
        <v>2.3933</v>
      </c>
      <c r="E72" s="188" t="n">
        <v>2.51555555555556</v>
      </c>
      <c r="F72" s="193" t="n">
        <v>0.182869569515149</v>
      </c>
      <c r="G72" s="193" t="n">
        <v>0.182869569515149</v>
      </c>
      <c r="H72" s="193" t="n">
        <v>0.0233591309318301</v>
      </c>
      <c r="I72" s="196" t="n">
        <v>0.1173</v>
      </c>
      <c r="J72" s="196" t="n">
        <v>0.0939408690681699</v>
      </c>
      <c r="K72" s="196" t="n">
        <v>0.231767256255228</v>
      </c>
      <c r="L72" s="197" t="n">
        <v>-0.0488976867400794</v>
      </c>
    </row>
    <row r="73" customFormat="false" ht="12.75" hidden="false" customHeight="false" outlineLevel="0" collapsed="false">
      <c r="B73" s="195" t="n">
        <v>37256</v>
      </c>
      <c r="C73" s="198"/>
      <c r="D73" s="188" t="n">
        <v>2.51555555555556</v>
      </c>
      <c r="E73" s="188" t="n">
        <v>2.64111111111111</v>
      </c>
      <c r="F73" s="193" t="n">
        <v>0.0510824199037128</v>
      </c>
      <c r="G73" s="193" t="n">
        <v>0.243293409556445</v>
      </c>
      <c r="H73" s="193" t="n">
        <v>0.0209760936018253</v>
      </c>
      <c r="I73" s="196" t="n">
        <v>0.1</v>
      </c>
      <c r="J73" s="196" t="n">
        <v>0.0790239063981747</v>
      </c>
      <c r="K73" s="196" t="n">
        <v>0.329106316617878</v>
      </c>
      <c r="L73" s="197" t="n">
        <v>-0.0858129070614324</v>
      </c>
    </row>
    <row r="74" customFormat="false" ht="12.75" hidden="false" customHeight="false" outlineLevel="0" collapsed="false">
      <c r="B74" s="195" t="n">
        <v>37621</v>
      </c>
      <c r="C74" s="198"/>
      <c r="D74" s="188" t="n">
        <v>2.64111111111111</v>
      </c>
      <c r="E74" s="188" t="n">
        <v>2.76666666666667</v>
      </c>
      <c r="F74" s="193" t="n">
        <v>0.0499116607773853</v>
      </c>
      <c r="G74" s="193" t="n">
        <v>0.305348248460985</v>
      </c>
      <c r="H74" s="193" t="n">
        <v>0.0188601776487753</v>
      </c>
      <c r="I74" s="196" t="n">
        <v>0.0945248904818796</v>
      </c>
      <c r="J74" s="196" t="n">
        <v>0.0756647128331043</v>
      </c>
      <c r="K74" s="196" t="n">
        <v>0.429672764389434</v>
      </c>
      <c r="L74" s="197" t="n">
        <v>-0.124324515928449</v>
      </c>
    </row>
    <row r="75" customFormat="false" ht="12.75" hidden="false" customHeight="false" outlineLevel="0" collapsed="false">
      <c r="B75" s="195" t="n">
        <v>37986</v>
      </c>
      <c r="C75" s="198"/>
      <c r="D75" s="188" t="n">
        <v>2.76666666666667</v>
      </c>
      <c r="E75" s="188" t="n">
        <v>2.89222222222222</v>
      </c>
      <c r="F75" s="193" t="n">
        <v>0.047538914598233</v>
      </c>
      <c r="G75" s="193" t="n">
        <v>0.367403087365525</v>
      </c>
      <c r="H75" s="193" t="n">
        <v>0.0170113830726802</v>
      </c>
      <c r="I75" s="196" t="n">
        <v>0.0895248904818796</v>
      </c>
      <c r="J75" s="196" t="n">
        <v>0.0725135074091994</v>
      </c>
      <c r="K75" s="196" t="n">
        <v>0.533343350982718</v>
      </c>
      <c r="L75" s="197" t="n">
        <v>-0.165940263617193</v>
      </c>
    </row>
    <row r="76" customFormat="false" ht="12.75" hidden="false" customHeight="false" outlineLevel="0" collapsed="false">
      <c r="B76" s="195" t="n">
        <v>38352</v>
      </c>
      <c r="C76" s="198"/>
      <c r="D76" s="188" t="n">
        <v>2.89222222222222</v>
      </c>
      <c r="E76" s="188" t="n">
        <v>3.01777777777778</v>
      </c>
      <c r="F76" s="193" t="n">
        <v>0.0453815261044177</v>
      </c>
      <c r="G76" s="193" t="n">
        <v>0.429457926270065</v>
      </c>
      <c r="H76" s="193" t="n">
        <v>0.01542970987354</v>
      </c>
      <c r="I76" s="196" t="n">
        <v>0.0845248904818796</v>
      </c>
      <c r="J76" s="196" t="n">
        <v>0.0690951806083396</v>
      </c>
      <c r="K76" s="196" t="n">
        <v>0.639289986753466</v>
      </c>
      <c r="L76" s="197" t="n">
        <v>-0.209832060483401</v>
      </c>
    </row>
    <row r="77" customFormat="false" ht="12.75" hidden="false" customHeight="false" outlineLevel="0" collapsed="false">
      <c r="B77" s="195" t="n">
        <v>38717</v>
      </c>
      <c r="C77" s="198"/>
      <c r="D77" s="188" t="n">
        <v>3.01777777777778</v>
      </c>
      <c r="E77" s="188" t="n">
        <v>3.14333333333333</v>
      </c>
      <c r="F77" s="193" t="n">
        <v>0.0434114483288512</v>
      </c>
      <c r="G77" s="193" t="n">
        <v>0.491512765174605</v>
      </c>
      <c r="H77" s="193" t="n">
        <v>0.0141151580513547</v>
      </c>
      <c r="I77" s="196" t="n">
        <v>0.0795248904818796</v>
      </c>
      <c r="J77" s="196" t="n">
        <v>0.0654097324305249</v>
      </c>
      <c r="K77" s="196" t="n">
        <v>0.746515506163049</v>
      </c>
      <c r="L77" s="197" t="n">
        <v>-0.255002740988444</v>
      </c>
    </row>
    <row r="78" customFormat="false" ht="12.75" hidden="false" customHeight="false" outlineLevel="0" collapsed="false">
      <c r="B78" s="195" t="n">
        <v>39082</v>
      </c>
      <c r="C78" s="198"/>
      <c r="D78" s="188" t="n">
        <v>3.14333333333333</v>
      </c>
      <c r="E78" s="188" t="n">
        <v>3.26888888888889</v>
      </c>
      <c r="F78" s="193" t="n">
        <v>0.0416053019145803</v>
      </c>
      <c r="G78" s="193" t="n">
        <v>0.553567604079145</v>
      </c>
      <c r="H78" s="193" t="n">
        <v>0.0130677276061242</v>
      </c>
      <c r="I78" s="196" t="n">
        <v>0.0745248904818796</v>
      </c>
      <c r="J78" s="196" t="n">
        <v>0.0614571628757554</v>
      </c>
      <c r="K78" s="196" t="n">
        <v>0.853851394090344</v>
      </c>
      <c r="L78" s="197" t="n">
        <v>-0.300283790011199</v>
      </c>
    </row>
    <row r="79" customFormat="false" ht="12.75" hidden="false" customHeight="false" outlineLevel="0" collapsed="false">
      <c r="B79" s="195" t="n">
        <v>39447</v>
      </c>
      <c r="C79" s="198"/>
      <c r="D79" s="188" t="n">
        <v>3.26888888888889</v>
      </c>
      <c r="E79" s="188" t="n">
        <v>3.39444444444445</v>
      </c>
      <c r="F79" s="193" t="n">
        <v>0.0399434429126899</v>
      </c>
      <c r="G79" s="193" t="n">
        <v>0.615622442983685</v>
      </c>
      <c r="H79" s="193" t="n">
        <v>0.0122874185378486</v>
      </c>
      <c r="I79" s="196" t="n">
        <v>0.0695248904818796</v>
      </c>
      <c r="J79" s="196" t="n">
        <v>0.057237471944031</v>
      </c>
      <c r="K79" s="196" t="n">
        <v>0.959961161247993</v>
      </c>
      <c r="L79" s="197" t="n">
        <v>-0.344338718264308</v>
      </c>
    </row>
    <row r="80" customFormat="false" ht="12.75" hidden="false" customHeight="false" outlineLevel="0" collapsed="false">
      <c r="B80" s="195" t="n">
        <v>39813</v>
      </c>
      <c r="C80" s="198"/>
      <c r="D80" s="188" t="n">
        <v>3.39444444444445</v>
      </c>
      <c r="E80" s="188" t="n">
        <v>3.52</v>
      </c>
      <c r="F80" s="193" t="n">
        <v>0.0384092454112848</v>
      </c>
      <c r="G80" s="193" t="n">
        <v>0.677677281888225</v>
      </c>
      <c r="H80" s="193" t="n">
        <v>0.0117742308465278</v>
      </c>
      <c r="I80" s="196" t="n">
        <v>0.0645248904818796</v>
      </c>
      <c r="J80" s="196" t="n">
        <v>0.0527506596353517</v>
      </c>
      <c r="K80" s="196" t="n">
        <v>1.06335040536349</v>
      </c>
      <c r="L80" s="197" t="n">
        <v>-0.385673123475269</v>
      </c>
    </row>
    <row r="81" customFormat="false" ht="12.75" hidden="false" customHeight="false" outlineLevel="0" collapsed="false">
      <c r="B81" s="195" t="n">
        <v>40178</v>
      </c>
      <c r="C81" s="198"/>
      <c r="D81" s="188" t="n">
        <v>3.52</v>
      </c>
      <c r="E81" s="188" t="n">
        <v>3.64555555555556</v>
      </c>
      <c r="F81" s="193" t="n">
        <v>0.0369885433715218</v>
      </c>
      <c r="G81" s="193" t="n">
        <v>0.739732120792765</v>
      </c>
      <c r="H81" s="193" t="n">
        <v>0.011528164532162</v>
      </c>
      <c r="I81" s="196" t="n">
        <v>0.0595248904818796</v>
      </c>
      <c r="J81" s="196" t="n">
        <v>0.0479967259497176</v>
      </c>
      <c r="K81" s="196" t="n">
        <v>1.16238446930796</v>
      </c>
      <c r="L81" s="197" t="n">
        <v>-0.4226523485152</v>
      </c>
    </row>
    <row r="82" customFormat="false" ht="12.75" hidden="false" customHeight="false" outlineLevel="0" collapsed="false">
      <c r="B82" s="195" t="n">
        <v>40543</v>
      </c>
      <c r="C82" s="198"/>
      <c r="D82" s="188" t="n">
        <v>3.64555555555556</v>
      </c>
      <c r="E82" s="188" t="n">
        <v>3.77111111111111</v>
      </c>
      <c r="F82" s="193" t="n">
        <v>0.0356691919191923</v>
      </c>
      <c r="G82" s="193" t="n">
        <v>0.801786959697305</v>
      </c>
      <c r="H82" s="193" t="n">
        <v>0.011549219594751</v>
      </c>
      <c r="I82" s="196" t="n">
        <v>0.0545248904818796</v>
      </c>
      <c r="J82" s="196" t="n">
        <v>0.0429756708871286</v>
      </c>
      <c r="K82" s="196" t="n">
        <v>1.25531439259238</v>
      </c>
      <c r="L82" s="197" t="n">
        <v>-0.453527432895077</v>
      </c>
    </row>
    <row r="83" customFormat="false" ht="12.75" hidden="false" customHeight="false" outlineLevel="0" collapsed="false">
      <c r="B83" s="195" t="n">
        <v>40908</v>
      </c>
      <c r="C83" s="198"/>
      <c r="D83" s="188" t="n">
        <v>3.77111111111111</v>
      </c>
      <c r="E83" s="188" t="n">
        <v>3.89666666666667</v>
      </c>
      <c r="F83" s="193" t="n">
        <v>0.0344407192928986</v>
      </c>
      <c r="G83" s="193" t="n">
        <v>0.863841798601845</v>
      </c>
      <c r="H83" s="193" t="n">
        <v>0.0118373960342949</v>
      </c>
      <c r="I83" s="196" t="n">
        <v>0.0519878345498782</v>
      </c>
      <c r="J83" s="196" t="n">
        <v>0.0401504385155833</v>
      </c>
      <c r="K83" s="196" t="n">
        <v>1.34586625444547</v>
      </c>
      <c r="L83" s="197" t="n">
        <v>-0.482024455843628</v>
      </c>
    </row>
    <row r="84" customFormat="false" ht="12.75" hidden="false" customHeight="false" outlineLevel="0" collapsed="false">
      <c r="B84" s="195" t="n">
        <v>41274</v>
      </c>
      <c r="C84" s="198"/>
      <c r="D84" s="188" t="n">
        <v>3.89666666666667</v>
      </c>
      <c r="E84" s="188" t="n">
        <v>4.02222222222222</v>
      </c>
      <c r="F84" s="193" t="n">
        <v>0.0332940483205657</v>
      </c>
      <c r="G84" s="193" t="n">
        <v>0.925896637506385</v>
      </c>
      <c r="H84" s="193" t="n">
        <v>0.0123926938507937</v>
      </c>
      <c r="I84" s="196" t="n">
        <v>0.051889298892989</v>
      </c>
      <c r="J84" s="196" t="n">
        <v>0.0394966050421953</v>
      </c>
      <c r="K84" s="196" t="n">
        <v>1.43852000737912</v>
      </c>
      <c r="L84" s="197" t="n">
        <v>-0.512623369872735</v>
      </c>
    </row>
    <row r="85" customFormat="false" ht="12.75" hidden="false" customHeight="false" outlineLevel="0" collapsed="false">
      <c r="B85" s="195" t="n">
        <v>41639</v>
      </c>
      <c r="C85" s="198"/>
      <c r="D85" s="188" t="n">
        <v>4.02222222222222</v>
      </c>
      <c r="E85" s="188" t="n">
        <v>4.14777777777778</v>
      </c>
      <c r="F85" s="193" t="n">
        <v>0.0322212717422297</v>
      </c>
      <c r="G85" s="193" t="n">
        <v>0.987951476410924</v>
      </c>
      <c r="H85" s="193" t="n">
        <v>0.0132151130442473</v>
      </c>
      <c r="I85" s="196" t="n">
        <v>0.050889298892989</v>
      </c>
      <c r="J85" s="196" t="n">
        <v>0.0376741858487417</v>
      </c>
      <c r="K85" s="196" t="n">
        <v>1.530389263333</v>
      </c>
      <c r="L85" s="197" t="n">
        <v>-0.542437786922071</v>
      </c>
    </row>
    <row r="86" customFormat="false" ht="12.75" hidden="false" customHeight="false" outlineLevel="0" collapsed="false">
      <c r="B86" s="195" t="n">
        <v>42004</v>
      </c>
      <c r="C86" s="198"/>
      <c r="D86" s="188" t="n">
        <v>4.14777777777778</v>
      </c>
      <c r="E86" s="188" t="n">
        <v>4.27333333333333</v>
      </c>
      <c r="F86" s="193" t="n">
        <v>0.0312154696132596</v>
      </c>
      <c r="G86" s="193" t="n">
        <v>1.05000631531546</v>
      </c>
      <c r="H86" s="193" t="n">
        <v>0.0143046536146558</v>
      </c>
      <c r="I86" s="196" t="n">
        <v>0.050875382597289</v>
      </c>
      <c r="J86" s="196" t="n">
        <v>0.0365707289826332</v>
      </c>
      <c r="K86" s="196" t="n">
        <v>1.62292744330291</v>
      </c>
      <c r="L86" s="197" t="n">
        <v>-0.572921127987447</v>
      </c>
    </row>
    <row r="87" customFormat="false" ht="12.75" hidden="false" customHeight="false" outlineLevel="0" collapsed="false">
      <c r="B87" s="195" t="n">
        <v>42369</v>
      </c>
      <c r="C87" s="198"/>
      <c r="D87" s="188" t="n">
        <v>4.27333333333333</v>
      </c>
      <c r="E87" s="188" t="n">
        <v>4.39888888888889</v>
      </c>
      <c r="F87" s="193" t="n">
        <v>0.030270559871417</v>
      </c>
      <c r="G87" s="193" t="n">
        <v>1.11206115422</v>
      </c>
      <c r="H87" s="193" t="n">
        <v>0.0156613155620192</v>
      </c>
      <c r="I87" s="196" t="n">
        <v>0.0511295336787565</v>
      </c>
      <c r="J87" s="196" t="n">
        <v>0.0354682181167373</v>
      </c>
      <c r="K87" s="196" t="n">
        <v>1.71595800596636</v>
      </c>
      <c r="L87" s="197" t="n">
        <v>-0.603896851746351</v>
      </c>
    </row>
    <row r="88" customFormat="false" ht="12.75" hidden="false" customHeight="false" outlineLevel="0" collapsed="false">
      <c r="B88" s="195" t="n">
        <v>42735</v>
      </c>
      <c r="C88" s="198"/>
      <c r="D88" s="188" t="n">
        <v>4.39888888888889</v>
      </c>
      <c r="E88" s="188" t="n">
        <v>4.52444444444445</v>
      </c>
      <c r="F88" s="193" t="n">
        <v>0.0293811752470099</v>
      </c>
      <c r="G88" s="193" t="n">
        <v>1.17411599312454</v>
      </c>
      <c r="H88" s="193" t="n">
        <v>0.0172850988863374</v>
      </c>
      <c r="I88" s="196" t="n">
        <v>0.0499990178746807</v>
      </c>
      <c r="J88" s="196" t="n">
        <v>0.0327139189883432</v>
      </c>
      <c r="K88" s="196" t="n">
        <v>1.80480763614928</v>
      </c>
      <c r="L88" s="197" t="n">
        <v>-0.630691643024737</v>
      </c>
    </row>
    <row r="89" customFormat="false" ht="12.75" hidden="false" customHeight="false" outlineLevel="0" collapsed="false">
      <c r="B89" s="195" t="n">
        <v>43100</v>
      </c>
      <c r="C89" s="198"/>
      <c r="D89" s="188" t="n">
        <v>4.52444444444445</v>
      </c>
      <c r="E89" s="188" t="n">
        <v>4.65</v>
      </c>
      <c r="F89" s="193" t="n">
        <v>0.0285425612528416</v>
      </c>
      <c r="G89" s="193" t="n">
        <v>1.23617083202908</v>
      </c>
      <c r="H89" s="193" t="n">
        <v>0.0191760035876106</v>
      </c>
      <c r="I89" s="196" t="n">
        <v>0.0489245950474773</v>
      </c>
      <c r="J89" s="196" t="n">
        <v>0.0297485914598667</v>
      </c>
      <c r="K89" s="196" t="n">
        <v>1.8882467126406</v>
      </c>
      <c r="L89" s="197" t="n">
        <v>-0.652075880611516</v>
      </c>
    </row>
    <row r="90" customFormat="false" ht="12.75" hidden="false" customHeight="false" outlineLevel="0" collapsed="false">
      <c r="B90" s="195" t="n">
        <v>43465</v>
      </c>
      <c r="C90" s="199"/>
      <c r="D90" s="188" t="n">
        <v>4.65</v>
      </c>
      <c r="E90" s="199" t="n">
        <v>4.6</v>
      </c>
      <c r="F90" s="193" t="n">
        <v>0.0277504911591353</v>
      </c>
      <c r="G90" s="193" t="n">
        <v>1.29822567093362</v>
      </c>
      <c r="H90" s="193" t="n">
        <v>0.0213340296658386</v>
      </c>
      <c r="I90" s="196" t="n">
        <v>0.0490653018002119</v>
      </c>
      <c r="J90" s="196" t="n">
        <v>0.0277312721343733</v>
      </c>
      <c r="K90" s="196" t="n">
        <v>1.96834146822005</v>
      </c>
      <c r="L90" s="197" t="n">
        <v>-0.670115797286421</v>
      </c>
    </row>
    <row r="91" customFormat="false" ht="12.75" hidden="false" customHeight="false" outlineLevel="0" collapsed="false">
      <c r="B91" s="195" t="n">
        <v>43830</v>
      </c>
      <c r="C91" s="199"/>
      <c r="D91" s="200" t="n">
        <v>4.6</v>
      </c>
      <c r="E91" s="134" t="n">
        <v>4.6</v>
      </c>
      <c r="H91" s="199"/>
      <c r="I91" s="196" t="n">
        <v>0.0490653018002119</v>
      </c>
      <c r="J91" s="201"/>
      <c r="K91" s="201"/>
      <c r="L91" s="189"/>
    </row>
    <row r="92" customFormat="false" ht="12.75" hidden="false" customHeight="false" outlineLevel="0" collapsed="false">
      <c r="B92" s="195" t="n">
        <v>44196</v>
      </c>
      <c r="D92" s="200" t="n">
        <v>4.6</v>
      </c>
      <c r="I92" s="196" t="n">
        <v>0.0490653018002119</v>
      </c>
    </row>
    <row r="93" customFormat="false" ht="12.75" hidden="false" customHeight="false" outlineLevel="0" collapsed="false">
      <c r="B93" s="195"/>
    </row>
    <row r="94" customFormat="false" ht="12.75" hidden="false" customHeight="false" outlineLevel="0" collapsed="false">
      <c r="B94" s="195"/>
    </row>
    <row r="95" customFormat="false" ht="12.75" hidden="false" customHeight="false" outlineLevel="0" collapsed="false">
      <c r="B95" s="195"/>
    </row>
    <row r="96" customFormat="false" ht="12.75" hidden="false" customHeight="false" outlineLevel="0" collapsed="false">
      <c r="B96" s="195"/>
    </row>
    <row r="97" customFormat="false" ht="12.75" hidden="false" customHeight="false" outlineLevel="0" collapsed="false">
      <c r="B97" s="195"/>
    </row>
  </sheetData>
  <mergeCells count="1">
    <mergeCell ref="H67:I6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3.MainPageEscalators">
                <anchor moveWithCells="true" sizeWithCells="false">
                  <from>
                    <xdr:col>1</xdr:col>
                    <xdr:colOff>29160</xdr:colOff>
                    <xdr:row>31</xdr:row>
                    <xdr:rowOff>28800</xdr:rowOff>
                  </from>
                  <to>
                    <xdr:col>2</xdr:col>
                    <xdr:colOff>-19080</xdr:colOff>
                    <xdr:row>32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">
              <controlPr defaultSize="0" print="false" autoFill="0" autoPict="0" macro="Module6.EscalatorDialog">
                <anchor moveWithCells="true" sizeWithCells="false">
                  <from>
                    <xdr:col>4</xdr:col>
                    <xdr:colOff>19800</xdr:colOff>
                    <xdr:row>31</xdr:row>
                    <xdr:rowOff>18720</xdr:rowOff>
                  </from>
                  <to>
                    <xdr:col>5</xdr:col>
                    <xdr:colOff>744480</xdr:colOff>
                    <xdr:row>32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3">
              <controlPr defaultSize="0" print="false" autoFill="0" autoPict="0" macro="Module6.MudaEscalator">
                <anchor moveWithCells="true" sizeWithCells="false">
                  <from>
                    <xdr:col>7</xdr:col>
                    <xdr:colOff>29880</xdr:colOff>
                    <xdr:row>31</xdr:row>
                    <xdr:rowOff>18720</xdr:rowOff>
                  </from>
                  <to>
                    <xdr:col>8</xdr:col>
                    <xdr:colOff>744840</xdr:colOff>
                    <xdr:row>32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O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0.41"/>
    <col collapsed="false" customWidth="true" hidden="false" outlineLevel="0" max="2" min="2" style="0" width="9.28"/>
    <col collapsed="false" customWidth="true" hidden="false" outlineLevel="0" max="3" min="3" style="0" width="18.14"/>
    <col collapsed="false" customWidth="true" hidden="false" outlineLevel="0" max="4" min="4" style="0" width="14.56"/>
    <col collapsed="false" customWidth="true" hidden="false" outlineLevel="0" max="5" min="5" style="0" width="10.99"/>
    <col collapsed="false" customWidth="true" hidden="false" outlineLevel="0" max="6" min="6" style="0" width="4.56"/>
    <col collapsed="false" customWidth="true" hidden="false" outlineLevel="0" max="7" min="7" style="0" width="14.7"/>
    <col collapsed="false" customWidth="true" hidden="false" outlineLevel="0" max="8" min="8" style="0" width="11.28"/>
    <col collapsed="false" customWidth="true" hidden="false" outlineLevel="0" max="9" min="9" style="0" width="10.99"/>
    <col collapsed="false" customWidth="true" hidden="false" outlineLevel="0" max="10" min="10" style="0" width="9.28"/>
    <col collapsed="false" customWidth="true" hidden="false" outlineLevel="0" max="11" min="11" style="0" width="14.14"/>
    <col collapsed="false" customWidth="true" hidden="false" outlineLevel="0" max="12" min="12" style="0" width="5.13"/>
    <col collapsed="false" customWidth="true" hidden="false" outlineLevel="0" max="13" min="13" style="0" width="9.28"/>
    <col collapsed="false" customWidth="true" hidden="false" outlineLevel="0" max="14" min="14" style="0" width="8.85"/>
    <col collapsed="false" customWidth="true" hidden="false" outlineLevel="0" max="15" min="15" style="0" width="13.41"/>
    <col collapsed="false" customWidth="true" hidden="false" outlineLevel="0" max="16" min="16" style="1" width="9.28"/>
    <col collapsed="false" customWidth="true" hidden="false" outlineLevel="0" max="17" min="17" style="1" width="9.14"/>
  </cols>
  <sheetData>
    <row r="1" customFormat="false" ht="1.5" hidden="false" customHeight="true" outlineLevel="0" collapsed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7.25" hidden="false" customHeight="false" outlineLevel="0" collapsed="false">
      <c r="B2" s="202" t="s">
        <v>139</v>
      </c>
      <c r="C2" s="44"/>
      <c r="D2" s="203" t="n">
        <f aca="false">Inputs!M22</f>
        <v>0.08</v>
      </c>
      <c r="E2" s="204"/>
      <c r="F2" s="204" t="s">
        <v>140</v>
      </c>
      <c r="G2" s="204"/>
      <c r="H2" s="44"/>
      <c r="I2" s="44"/>
      <c r="J2" s="203" t="n">
        <f aca="false">Inputs!M23</f>
        <v>0.12</v>
      </c>
      <c r="K2" s="205" t="s">
        <v>141</v>
      </c>
      <c r="L2" s="44"/>
      <c r="M2" s="44"/>
      <c r="N2" s="44"/>
      <c r="O2" s="206" t="n">
        <f aca="false">IntGen</f>
        <v>0</v>
      </c>
    </row>
    <row r="3" customFormat="false" ht="9" hidden="false" customHeight="true" outlineLevel="0" collapsed="false">
      <c r="B3" s="207"/>
      <c r="C3" s="51"/>
      <c r="D3" s="208"/>
      <c r="E3" s="209"/>
      <c r="F3" s="209"/>
      <c r="G3" s="209"/>
      <c r="H3" s="51"/>
      <c r="I3" s="51"/>
      <c r="J3" s="208"/>
      <c r="K3" s="51"/>
      <c r="L3" s="126"/>
      <c r="M3" s="51"/>
      <c r="N3" s="51"/>
      <c r="O3" s="210"/>
    </row>
    <row r="4" customFormat="false" ht="7.5" hidden="false" customHeight="true" outlineLevel="0" collapsed="false">
      <c r="B4" s="211"/>
      <c r="C4" s="26"/>
      <c r="D4" s="212"/>
      <c r="E4" s="213"/>
      <c r="F4" s="213"/>
      <c r="G4" s="213"/>
      <c r="H4" s="26"/>
      <c r="I4" s="26"/>
      <c r="J4" s="212"/>
      <c r="K4" s="26"/>
      <c r="L4" s="85"/>
      <c r="M4" s="26"/>
      <c r="N4" s="26"/>
      <c r="O4" s="214"/>
    </row>
    <row r="5" customFormat="false" ht="16.5" hidden="false" customHeight="true" outlineLevel="0" collapsed="false">
      <c r="B5" s="47"/>
      <c r="C5" s="213" t="s">
        <v>142</v>
      </c>
      <c r="D5" s="26"/>
      <c r="E5" s="213" t="s">
        <v>143</v>
      </c>
      <c r="F5" s="26"/>
      <c r="G5" s="215" t="n">
        <f aca="false">DealNumber</f>
        <v>21</v>
      </c>
      <c r="H5" s="26"/>
      <c r="I5" s="26"/>
      <c r="J5" s="26"/>
      <c r="K5" s="26"/>
      <c r="L5" s="26"/>
      <c r="M5" s="26"/>
      <c r="N5" s="26"/>
      <c r="O5" s="48"/>
    </row>
    <row r="6" customFormat="false" ht="16.5" hidden="false" customHeight="true" outlineLevel="0" collapsed="false">
      <c r="B6" s="47"/>
      <c r="C6" s="1"/>
      <c r="D6" s="1"/>
      <c r="E6" s="1"/>
      <c r="F6" s="213"/>
      <c r="G6" s="1"/>
      <c r="H6" s="26"/>
      <c r="I6" s="26"/>
      <c r="J6" s="26"/>
      <c r="K6" s="26"/>
      <c r="L6" s="26"/>
      <c r="M6" s="26"/>
      <c r="N6" s="26"/>
      <c r="O6" s="48"/>
    </row>
    <row r="7" customFormat="false" ht="16.5" hidden="false" customHeight="true" outlineLevel="0" collapsed="false">
      <c r="B7" s="216" t="s">
        <v>144</v>
      </c>
      <c r="C7" s="26"/>
      <c r="D7" s="26"/>
      <c r="E7" s="217" t="n">
        <f aca="false">CashFlow!B46</f>
        <v>0</v>
      </c>
      <c r="F7" s="26"/>
      <c r="G7" s="85" t="s">
        <v>145</v>
      </c>
      <c r="H7" s="26"/>
      <c r="I7" s="26"/>
      <c r="J7" s="1"/>
      <c r="K7" s="217" t="n">
        <f aca="false">CashFlow!B56</f>
        <v>0</v>
      </c>
      <c r="L7" s="26"/>
      <c r="M7" s="2"/>
      <c r="N7" s="3"/>
      <c r="O7" s="48"/>
    </row>
    <row r="8" customFormat="false" ht="16.5" hidden="false" customHeight="true" outlineLevel="0" collapsed="false">
      <c r="B8" s="216" t="s">
        <v>146</v>
      </c>
      <c r="C8" s="26"/>
      <c r="D8" s="26"/>
      <c r="E8" s="218" t="n">
        <f aca="false">CashFlow!B47</f>
        <v>0</v>
      </c>
      <c r="F8" s="26"/>
      <c r="G8" s="85" t="s">
        <v>147</v>
      </c>
      <c r="H8" s="26"/>
      <c r="I8" s="26"/>
      <c r="J8" s="1"/>
      <c r="K8" s="218" t="n">
        <f aca="false">CashFlow!B57</f>
        <v>0</v>
      </c>
      <c r="L8" s="26"/>
      <c r="M8" s="4"/>
      <c r="N8" s="5"/>
      <c r="O8" s="48"/>
    </row>
    <row r="9" customFormat="false" ht="16.5" hidden="false" customHeight="true" outlineLevel="0" collapsed="false">
      <c r="B9" s="216" t="s">
        <v>148</v>
      </c>
      <c r="C9" s="26"/>
      <c r="D9" s="26"/>
      <c r="E9" s="218" t="n">
        <f aca="false">CashFlow!B48</f>
        <v>0</v>
      </c>
      <c r="F9" s="26"/>
      <c r="G9" s="85" t="s">
        <v>149</v>
      </c>
      <c r="H9" s="26"/>
      <c r="I9" s="26"/>
      <c r="J9" s="1"/>
      <c r="K9" s="218" t="n">
        <f aca="false">NPVInvest</f>
        <v>0</v>
      </c>
      <c r="L9" s="26"/>
      <c r="M9" s="26"/>
      <c r="N9" s="26"/>
      <c r="O9" s="48"/>
    </row>
    <row r="10" customFormat="false" ht="16.5" hidden="false" customHeight="true" outlineLevel="0" collapsed="false">
      <c r="B10" s="216" t="s">
        <v>150</v>
      </c>
      <c r="C10" s="26"/>
      <c r="D10" s="26"/>
      <c r="E10" s="219" t="n">
        <f aca="false">CashFlow!B49</f>
        <v>0</v>
      </c>
      <c r="F10" s="26"/>
      <c r="G10" s="85" t="s">
        <v>151</v>
      </c>
      <c r="H10" s="26"/>
      <c r="I10" s="26"/>
      <c r="J10" s="1"/>
      <c r="K10" s="220" t="n">
        <f aca="false">SUM(K7:K9)</f>
        <v>0</v>
      </c>
      <c r="L10" s="26"/>
      <c r="M10" s="2"/>
      <c r="N10" s="3"/>
      <c r="O10" s="48"/>
    </row>
    <row r="11" customFormat="false" ht="16.5" hidden="false" customHeight="true" outlineLevel="0" collapsed="false">
      <c r="B11" s="216" t="s">
        <v>152</v>
      </c>
      <c r="C11" s="26"/>
      <c r="D11" s="26"/>
      <c r="E11" s="220" t="n">
        <f aca="false">SUM(E7:E10)</f>
        <v>0</v>
      </c>
      <c r="F11" s="26"/>
      <c r="G11" s="1"/>
      <c r="H11" s="26"/>
      <c r="I11" s="26"/>
      <c r="J11" s="1"/>
      <c r="K11" s="1"/>
      <c r="L11" s="26"/>
      <c r="M11" s="4"/>
      <c r="N11" s="5"/>
      <c r="O11" s="48"/>
    </row>
    <row r="12" customFormat="false" ht="15" hidden="false" customHeight="true" outlineLevel="0" collapsed="false">
      <c r="B12" s="4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48"/>
    </row>
    <row r="13" customFormat="false" ht="16.5" hidden="false" customHeight="true" outlineLevel="0" collapsed="false">
      <c r="B13" s="2"/>
      <c r="C13" s="44"/>
      <c r="D13" s="156"/>
      <c r="E13" s="44"/>
      <c r="F13" s="44"/>
      <c r="G13" s="156"/>
      <c r="H13" s="221"/>
      <c r="I13" s="44"/>
      <c r="J13" s="44"/>
      <c r="K13" s="44"/>
      <c r="L13" s="44"/>
      <c r="M13" s="44"/>
      <c r="N13" s="44"/>
      <c r="O13" s="3"/>
    </row>
    <row r="14" customFormat="false" ht="16.5" hidden="false" customHeight="true" outlineLevel="0" collapsed="false">
      <c r="B14" s="47"/>
      <c r="C14" s="1"/>
      <c r="D14" s="1"/>
      <c r="E14" s="1"/>
      <c r="F14" s="26"/>
      <c r="G14" s="85"/>
      <c r="H14" s="222"/>
      <c r="I14" s="26"/>
      <c r="J14" s="26"/>
      <c r="K14" s="26"/>
      <c r="L14" s="26"/>
      <c r="M14" s="2"/>
      <c r="N14" s="3"/>
      <c r="O14" s="48"/>
    </row>
    <row r="15" customFormat="false" ht="16.5" hidden="false" customHeight="true" outlineLevel="0" collapsed="false">
      <c r="B15" s="216" t="s">
        <v>144</v>
      </c>
      <c r="C15" s="26"/>
      <c r="D15" s="26"/>
      <c r="E15" s="223" t="n">
        <f aca="false">CashFlow!B34</f>
        <v>1.14836670722471E-012</v>
      </c>
      <c r="F15" s="26"/>
      <c r="G15" s="85" t="s">
        <v>145</v>
      </c>
      <c r="H15" s="26"/>
      <c r="I15" s="26"/>
      <c r="J15" s="1"/>
      <c r="K15" s="223" t="n">
        <f aca="false">CashFlow!B62</f>
        <v>613805.275438434</v>
      </c>
      <c r="L15" s="26"/>
      <c r="M15" s="4"/>
      <c r="N15" s="5"/>
      <c r="O15" s="48"/>
    </row>
    <row r="16" customFormat="false" ht="16.5" hidden="false" customHeight="true" outlineLevel="0" collapsed="false">
      <c r="B16" s="216" t="s">
        <v>146</v>
      </c>
      <c r="C16" s="26"/>
      <c r="D16" s="26"/>
      <c r="E16" s="224" t="n">
        <f aca="false">CashFlow!B35</f>
        <v>2.67292994323987E-011</v>
      </c>
      <c r="F16" s="26"/>
      <c r="G16" s="85" t="s">
        <v>147</v>
      </c>
      <c r="H16" s="26"/>
      <c r="I16" s="26"/>
      <c r="J16" s="1"/>
      <c r="K16" s="225" t="n">
        <f aca="false">CashFlow!B63</f>
        <v>6024541.67415475</v>
      </c>
      <c r="L16" s="26"/>
      <c r="M16" s="26"/>
      <c r="N16" s="26"/>
      <c r="O16" s="48"/>
    </row>
    <row r="17" customFormat="false" ht="16.5" hidden="false" customHeight="true" outlineLevel="0" collapsed="false">
      <c r="B17" s="216" t="s">
        <v>148</v>
      </c>
      <c r="C17" s="26"/>
      <c r="D17" s="26"/>
      <c r="E17" s="224" t="n">
        <f aca="false">CashFlow!B36</f>
        <v>0</v>
      </c>
      <c r="F17" s="26"/>
      <c r="G17" s="85" t="s">
        <v>149</v>
      </c>
      <c r="H17" s="26"/>
      <c r="I17" s="26"/>
      <c r="J17" s="1"/>
      <c r="K17" s="218" t="n">
        <v>-180000</v>
      </c>
      <c r="L17" s="26"/>
      <c r="M17" s="2"/>
      <c r="N17" s="3"/>
      <c r="O17" s="48"/>
    </row>
    <row r="18" customFormat="false" ht="16.5" hidden="false" customHeight="true" outlineLevel="0" collapsed="false">
      <c r="B18" s="216" t="s">
        <v>150</v>
      </c>
      <c r="C18" s="26"/>
      <c r="D18" s="26"/>
      <c r="E18" s="226" t="n">
        <f aca="false">CashFlow!B37</f>
        <v>0</v>
      </c>
      <c r="F18" s="26"/>
      <c r="G18" s="85" t="s">
        <v>151</v>
      </c>
      <c r="H18" s="26"/>
      <c r="I18" s="26"/>
      <c r="J18" s="1"/>
      <c r="K18" s="220" t="n">
        <f aca="false">SUM(K15:K17)</f>
        <v>6458346.94959319</v>
      </c>
      <c r="L18" s="26"/>
      <c r="M18" s="4"/>
      <c r="N18" s="5"/>
      <c r="O18" s="48"/>
    </row>
    <row r="19" customFormat="false" ht="16.5" hidden="false" customHeight="true" outlineLevel="0" collapsed="false">
      <c r="B19" s="216" t="s">
        <v>152</v>
      </c>
      <c r="C19" s="26"/>
      <c r="D19" s="26"/>
      <c r="E19" s="220" t="n">
        <f aca="false">SUM(E15:E18)</f>
        <v>2.78776661396235E-011</v>
      </c>
      <c r="F19" s="26"/>
      <c r="G19" s="26"/>
      <c r="H19" s="26"/>
      <c r="I19" s="26"/>
      <c r="J19" s="26"/>
      <c r="K19" s="26"/>
      <c r="L19" s="26"/>
      <c r="M19" s="26"/>
      <c r="N19" s="26"/>
      <c r="O19" s="48"/>
    </row>
    <row r="20" customFormat="false" ht="16.5" hidden="false" customHeight="true" outlineLevel="0" collapsed="false">
      <c r="B20" s="227"/>
      <c r="C20" s="51"/>
      <c r="D20" s="51"/>
      <c r="E20" s="228"/>
      <c r="F20" s="51"/>
      <c r="G20" s="51"/>
      <c r="H20" s="51"/>
      <c r="I20" s="51"/>
      <c r="J20" s="51"/>
      <c r="K20" s="51"/>
      <c r="L20" s="51"/>
      <c r="M20" s="51"/>
      <c r="N20" s="51"/>
      <c r="O20" s="5"/>
    </row>
    <row r="21" customFormat="false" ht="10.5" hidden="false" customHeight="true" outlineLevel="0" collapsed="false">
      <c r="B21" s="47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48"/>
    </row>
    <row r="22" customFormat="false" ht="16.5" hidden="false" customHeight="true" outlineLevel="0" collapsed="false">
      <c r="B22" s="47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48"/>
    </row>
    <row r="23" customFormat="false" ht="16.5" hidden="false" customHeight="true" outlineLevel="0" collapsed="false">
      <c r="B23" s="229" t="s">
        <v>153</v>
      </c>
      <c r="C23" s="26"/>
      <c r="D23" s="1"/>
      <c r="E23" s="1"/>
      <c r="F23" s="26"/>
      <c r="G23" s="85"/>
      <c r="H23" s="212"/>
      <c r="I23" s="26"/>
      <c r="J23" s="26"/>
      <c r="K23" s="26"/>
      <c r="L23" s="26"/>
      <c r="M23" s="26"/>
      <c r="N23" s="26"/>
      <c r="O23" s="48"/>
    </row>
    <row r="24" customFormat="false" ht="16.5" hidden="false" customHeight="true" outlineLevel="0" collapsed="false">
      <c r="B24" s="216" t="s">
        <v>144</v>
      </c>
      <c r="C24" s="26"/>
      <c r="D24" s="26"/>
      <c r="E24" s="230" t="n">
        <f aca="false">CashFlow!B22</f>
        <v>0</v>
      </c>
      <c r="F24" s="26"/>
      <c r="G24" s="231"/>
      <c r="H24" s="232"/>
      <c r="I24" s="26"/>
      <c r="J24" s="26"/>
      <c r="K24" s="26"/>
      <c r="L24" s="26"/>
      <c r="M24" s="26"/>
      <c r="N24" s="26"/>
      <c r="O24" s="48"/>
    </row>
    <row r="25" customFormat="false" ht="16.5" hidden="false" customHeight="true" outlineLevel="0" collapsed="false">
      <c r="B25" s="216" t="s">
        <v>146</v>
      </c>
      <c r="C25" s="26"/>
      <c r="D25" s="26"/>
      <c r="E25" s="233" t="n">
        <f aca="false">CashFlow!B23</f>
        <v>0</v>
      </c>
      <c r="F25" s="26"/>
      <c r="G25" s="227"/>
      <c r="H25" s="234"/>
      <c r="I25" s="26"/>
      <c r="J25" s="26"/>
      <c r="K25" s="26"/>
      <c r="L25" s="26"/>
      <c r="M25" s="26"/>
      <c r="N25" s="26"/>
      <c r="O25" s="48"/>
    </row>
    <row r="26" customFormat="false" ht="16.5" hidden="false" customHeight="true" outlineLevel="0" collapsed="false">
      <c r="B26" s="216" t="s">
        <v>148</v>
      </c>
      <c r="C26" s="26"/>
      <c r="D26" s="26"/>
      <c r="E26" s="233" t="n">
        <f aca="false">CashFlow!B24</f>
        <v>0</v>
      </c>
      <c r="F26" s="26"/>
      <c r="G26" s="26"/>
      <c r="H26" s="26"/>
      <c r="I26" s="26"/>
      <c r="J26" s="26"/>
      <c r="K26" s="26"/>
      <c r="L26" s="26"/>
      <c r="M26" s="26"/>
      <c r="N26" s="26"/>
      <c r="O26" s="48"/>
    </row>
    <row r="27" customFormat="false" ht="16.5" hidden="false" customHeight="true" outlineLevel="0" collapsed="false">
      <c r="B27" s="216" t="s">
        <v>150</v>
      </c>
      <c r="C27" s="26"/>
      <c r="D27" s="26"/>
      <c r="E27" s="235" t="n">
        <f aca="false">CashFlow!B25</f>
        <v>0</v>
      </c>
      <c r="F27" s="26"/>
      <c r="G27" s="2"/>
      <c r="H27" s="3"/>
      <c r="I27" s="26"/>
      <c r="J27" s="26"/>
      <c r="K27" s="26"/>
      <c r="L27" s="26"/>
      <c r="M27" s="26"/>
      <c r="N27" s="26"/>
      <c r="O27" s="48"/>
    </row>
    <row r="28" customFormat="false" ht="16.5" hidden="false" customHeight="true" outlineLevel="0" collapsed="false">
      <c r="B28" s="216" t="s">
        <v>154</v>
      </c>
      <c r="C28" s="26"/>
      <c r="D28" s="26"/>
      <c r="E28" s="236" t="n">
        <f aca="false">SUM(E24:E27)</f>
        <v>0</v>
      </c>
      <c r="F28" s="26"/>
      <c r="G28" s="4"/>
      <c r="H28" s="5"/>
      <c r="I28" s="26"/>
      <c r="J28" s="26"/>
      <c r="K28" s="26"/>
      <c r="L28" s="26"/>
      <c r="M28" s="26"/>
      <c r="N28" s="26"/>
      <c r="O28" s="48"/>
    </row>
    <row r="29" customFormat="false" ht="27.75" hidden="false" customHeight="true" outlineLevel="0" collapsed="false">
      <c r="B29" s="47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48"/>
    </row>
    <row r="30" customFormat="false" ht="16.5" hidden="false" customHeight="true" outlineLevel="0" collapsed="false">
      <c r="B30" s="4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"/>
    </row>
    <row r="31" customFormat="false" ht="16.5" hidden="false" customHeight="true" outlineLevel="0" collapsed="false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customFormat="false" ht="16.5" hidden="false" customHeight="true" outlineLevel="0" collapsed="false"/>
    <row r="33" customFormat="false" ht="16.5" hidden="false" customHeight="true" outlineLevel="0" collapsed="false"/>
    <row r="34" customFormat="false" ht="16.5" hidden="false" customHeight="true" outlineLevel="0" collapsed="false"/>
    <row r="35" customFormat="false" ht="16.5" hidden="false" customHeight="true" outlineLevel="0" collapsed="false"/>
    <row r="36" customFormat="false" ht="16.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">
              <controlPr defaultSize="0" print="false" autoFill="0" autoPict="0" macro="Module17.VolCalc">
                <anchor moveWithCells="true" sizeWithCells="false">
                  <from>
                    <xdr:col>6</xdr:col>
                    <xdr:colOff>20160</xdr:colOff>
                    <xdr:row>23</xdr:row>
                    <xdr:rowOff>18720</xdr:rowOff>
                  </from>
                  <to>
                    <xdr:col>7</xdr:col>
                    <xdr:colOff>785880</xdr:colOff>
                    <xdr:row>24</xdr:row>
                    <xdr:rowOff>190440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6.MainPageOutputs">
                <anchor moveWithCells="true" sizeWithCells="false">
                  <from>
                    <xdr:col>6</xdr:col>
                    <xdr:colOff>20160</xdr:colOff>
                    <xdr:row>26</xdr:row>
                    <xdr:rowOff>18720</xdr:rowOff>
                  </from>
                  <to>
                    <xdr:col>7</xdr:col>
                    <xdr:colOff>775800</xdr:colOff>
                    <xdr:row>27</xdr:row>
                    <xdr:rowOff>190800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9">
              <controlPr defaultSize="0" print="false" autoFill="0" autoPict="0" macro="Module17.ClientPos">
                <anchor moveWithCells="true" sizeWithCells="false">
                  <from>
                    <xdr:col>12</xdr:col>
                    <xdr:colOff>20520</xdr:colOff>
                    <xdr:row>13</xdr:row>
                    <xdr:rowOff>10080</xdr:rowOff>
                  </from>
                  <to>
                    <xdr:col>13</xdr:col>
                    <xdr:colOff>613800</xdr:colOff>
                    <xdr:row>14</xdr:row>
                    <xdr:rowOff>199800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13">
              <controlPr defaultSize="0" print="false" autoFill="0" autoPict="0" macro="Module20.SingleVolCalc">
                <anchor moveWithCells="true" sizeWithCells="false">
                  <from>
                    <xdr:col>12</xdr:col>
                    <xdr:colOff>20520</xdr:colOff>
                    <xdr:row>6</xdr:row>
                    <xdr:rowOff>18720</xdr:rowOff>
                  </from>
                  <to>
                    <xdr:col>13</xdr:col>
                    <xdr:colOff>604080</xdr:colOff>
                    <xdr:row>7</xdr:row>
                    <xdr:rowOff>190800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14">
              <controlPr defaultSize="0" print="false" autoFill="0" autoPict="0" macro="Module20.SingleAveragePrice">
                <anchor moveWithCells="true" sizeWithCells="false">
                  <from>
                    <xdr:col>12</xdr:col>
                    <xdr:colOff>20520</xdr:colOff>
                    <xdr:row>9</xdr:row>
                    <xdr:rowOff>18720</xdr:rowOff>
                  </from>
                  <to>
                    <xdr:col>13</xdr:col>
                    <xdr:colOff>604080</xdr:colOff>
                    <xdr:row>10</xdr:row>
                    <xdr:rowOff>199800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17">
              <controlPr defaultSize="0" print="false" autoFill="0" autoPict="0" macro="Module17.ClientAveragePrice">
                <anchor moveWithCells="true" sizeWithCells="false">
                  <from>
                    <xdr:col>12</xdr:col>
                    <xdr:colOff>20520</xdr:colOff>
                    <xdr:row>16</xdr:row>
                    <xdr:rowOff>18720</xdr:rowOff>
                  </from>
                  <to>
                    <xdr:col>13</xdr:col>
                    <xdr:colOff>604080</xdr:colOff>
                    <xdr:row>17</xdr:row>
                    <xdr:rowOff>199800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28"/>
    <col collapsed="false" customWidth="true" hidden="false" outlineLevel="0" max="3" min="3" style="0" width="11.28"/>
    <col collapsed="false" customWidth="true" hidden="false" outlineLevel="0" max="4" min="4" style="0" width="10.56"/>
    <col collapsed="false" customWidth="true" hidden="false" outlineLevel="0" max="5" min="5" style="0" width="9.85"/>
    <col collapsed="false" customWidth="true" hidden="false" outlineLevel="0" max="9" min="9" style="0" width="10.28"/>
    <col collapsed="false" customWidth="true" hidden="false" outlineLevel="0" max="12" min="12" style="0" width="11.99"/>
  </cols>
  <sheetData>
    <row r="1" customFormat="false" ht="12.75" hidden="false" customHeight="false" outlineLevel="0" collapsed="false">
      <c r="A1" s="7" t="s">
        <v>0</v>
      </c>
      <c r="B1" s="6"/>
      <c r="C1" s="6"/>
      <c r="D1" s="8" t="str">
        <f aca="false">IF(AND(Inputs!R12=1,Inputs!R13=TRUE()),"An executed transaction can`t be an active one - Please Diselect Active CheckBox","")</f>
        <v/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customFormat="false" ht="12.75" hidden="false" customHeight="false" outlineLevel="0" collapsed="false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customFormat="false" ht="12.7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customFormat="false" ht="13.5" hidden="false" customHeight="false" outlineLevel="0" collapsed="false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customFormat="false" ht="13.5" hidden="false" customHeight="false" outlineLevel="0" collapsed="false">
      <c r="B5" s="1"/>
      <c r="C5" s="1"/>
      <c r="D5" s="1"/>
      <c r="E5" s="1"/>
      <c r="F5" s="2"/>
      <c r="G5" s="44"/>
      <c r="H5" s="3"/>
      <c r="I5" s="1"/>
      <c r="J5" s="2"/>
      <c r="K5" s="3"/>
      <c r="L5" s="26"/>
      <c r="M5" s="14"/>
      <c r="N5" s="15"/>
      <c r="O5" s="1"/>
      <c r="P5" s="1"/>
      <c r="Q5" s="1"/>
    </row>
    <row r="6" customFormat="false" ht="6" hidden="false" customHeight="true" outlineLevel="0" collapsed="false">
      <c r="B6" s="1"/>
      <c r="C6" s="1"/>
      <c r="D6" s="1"/>
      <c r="E6" s="1"/>
      <c r="F6" s="47"/>
      <c r="G6" s="26"/>
      <c r="H6" s="48"/>
      <c r="I6" s="1"/>
      <c r="J6" s="47"/>
      <c r="K6" s="48"/>
      <c r="L6" s="26"/>
      <c r="M6" s="99"/>
      <c r="N6" s="100"/>
      <c r="O6" s="1"/>
      <c r="P6" s="1"/>
      <c r="Q6" s="1"/>
    </row>
    <row r="7" customFormat="false" ht="13.5" hidden="false" customHeight="true" outlineLevel="0" collapsed="false">
      <c r="B7" s="1"/>
      <c r="C7" s="1"/>
      <c r="D7" s="1"/>
      <c r="E7" s="1"/>
      <c r="F7" s="47"/>
      <c r="G7" s="26"/>
      <c r="H7" s="48"/>
      <c r="I7" s="1"/>
      <c r="J7" s="47"/>
      <c r="K7" s="48"/>
      <c r="L7" s="26"/>
      <c r="M7" s="20"/>
      <c r="N7" s="21"/>
      <c r="O7" s="1"/>
      <c r="P7" s="1"/>
      <c r="Q7" s="1"/>
      <c r="U7" s="92" t="s">
        <v>155</v>
      </c>
      <c r="V7" s="92"/>
    </row>
    <row r="8" customFormat="false" ht="13.5" hidden="false" customHeight="true" outlineLevel="0" collapsed="false">
      <c r="B8" s="1"/>
      <c r="C8" s="1"/>
      <c r="D8" s="1"/>
      <c r="E8" s="1"/>
      <c r="F8" s="47"/>
      <c r="G8" s="26"/>
      <c r="H8" s="48"/>
      <c r="I8" s="1"/>
      <c r="J8" s="47"/>
      <c r="K8" s="48"/>
      <c r="L8" s="26"/>
      <c r="M8" s="26"/>
      <c r="N8" s="26"/>
      <c r="O8" s="1"/>
      <c r="P8" s="1"/>
      <c r="Q8" s="1"/>
      <c r="U8" s="0" t="n">
        <v>3</v>
      </c>
      <c r="V8" s="0" t="str">
        <f aca="false">IF(U8=1,"Buy",IF(U8=2,"Sell","Both"))</f>
        <v>Both</v>
      </c>
    </row>
    <row r="9" customFormat="false" ht="14.25" hidden="false" customHeight="false" outlineLevel="0" collapsed="false">
      <c r="B9" s="237" t="s">
        <v>156</v>
      </c>
      <c r="C9" s="237"/>
      <c r="D9" s="237"/>
      <c r="E9" s="1"/>
      <c r="F9" s="47"/>
      <c r="G9" s="26"/>
      <c r="H9" s="48"/>
      <c r="I9" s="1"/>
      <c r="J9" s="47"/>
      <c r="K9" s="48"/>
      <c r="L9" s="26"/>
      <c r="M9" s="2"/>
      <c r="N9" s="3"/>
      <c r="O9" s="1"/>
      <c r="P9" s="1"/>
      <c r="Q9" s="1"/>
    </row>
    <row r="10" customFormat="false" ht="12.75" hidden="false" customHeight="false" outlineLevel="0" collapsed="false">
      <c r="B10" s="78" t="s">
        <v>157</v>
      </c>
      <c r="C10" s="238"/>
      <c r="D10" s="239" t="n">
        <v>36470</v>
      </c>
      <c r="E10" s="1"/>
      <c r="F10" s="47"/>
      <c r="G10" s="26"/>
      <c r="H10" s="48"/>
      <c r="I10" s="1"/>
      <c r="J10" s="47"/>
      <c r="K10" s="48"/>
      <c r="L10" s="26"/>
      <c r="M10" s="47"/>
      <c r="N10" s="48"/>
      <c r="O10" s="1"/>
      <c r="P10" s="1"/>
      <c r="Q10" s="1"/>
    </row>
    <row r="11" customFormat="false" ht="13.5" hidden="false" customHeight="false" outlineLevel="0" collapsed="false">
      <c r="B11" s="71" t="s">
        <v>158</v>
      </c>
      <c r="C11" s="240"/>
      <c r="D11" s="241" t="n">
        <v>36890</v>
      </c>
      <c r="E11" s="1"/>
      <c r="F11" s="4"/>
      <c r="G11" s="51"/>
      <c r="H11" s="5"/>
      <c r="I11" s="1"/>
      <c r="J11" s="4"/>
      <c r="K11" s="5"/>
      <c r="L11" s="1"/>
      <c r="M11" s="4"/>
      <c r="N11" s="5"/>
      <c r="O11" s="1"/>
      <c r="P11" s="1"/>
      <c r="Q11" s="1"/>
    </row>
    <row r="12" customFormat="false" ht="12.75" hidden="false" customHeight="false" outlineLevel="0" collapsed="false">
      <c r="B12" s="26"/>
      <c r="C12" s="26"/>
      <c r="D12" s="26"/>
      <c r="E12" s="1"/>
      <c r="F12" s="26"/>
      <c r="G12" s="26"/>
      <c r="H12" s="26"/>
      <c r="I12" s="1"/>
      <c r="J12" s="26"/>
      <c r="K12" s="26"/>
      <c r="L12" s="1"/>
      <c r="M12" s="1"/>
      <c r="N12" s="1"/>
      <c r="O12" s="1"/>
      <c r="P12" s="1"/>
      <c r="Q12" s="1"/>
    </row>
    <row r="13" customFormat="false" ht="26.25" hidden="false" customHeight="false" outlineLevel="0" collapsed="false">
      <c r="B13" s="26"/>
      <c r="C13" s="26"/>
      <c r="D13" s="26"/>
      <c r="E13" s="242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customFormat="false" ht="12.75" hidden="false" customHeight="false" outlineLevel="0" collapsed="false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U14" s="92" t="s">
        <v>159</v>
      </c>
      <c r="V14" s="92"/>
    </row>
    <row r="15" customFormat="false" ht="12.75" hidden="false" customHeight="false" outlineLevel="0" collapsed="false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U15" s="0" t="n">
        <v>3</v>
      </c>
      <c r="V15" s="0" t="str">
        <f aca="false">IF(U15=1,"Executed",IF(U15=2,"Not Executed","All Deals"))</f>
        <v>All Deals</v>
      </c>
    </row>
    <row r="16" customFormat="false" ht="12.75" hidden="false" customHeight="false" outlineLevel="0" collapsed="false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customFormat="false" ht="12.75" hidden="false" customHeight="false" outlineLevel="0" collapsed="false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customFormat="false" ht="12.75" hidden="false" customHeight="false" outlineLevel="0" collapsed="false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customFormat="false" ht="12.75" hidden="false" customHeight="false" outlineLevel="0" collapsed="false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customFormat="false" ht="12.75" hidden="false" customHeight="false" outlineLevel="0" collapsed="false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customFormat="false" ht="12.75" hidden="false" customHeight="false" outlineLevel="0" collapsed="false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customFormat="false" ht="12.75" hidden="false" customHeight="false" outlineLevel="0" collapsed="false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customFormat="false" ht="12.75" hidden="false" customHeight="false" outlineLevel="0" collapsed="false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customFormat="false" ht="12.75" hidden="false" customHeight="false" outlineLevel="0" collapsed="false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customFormat="false" ht="12.75" hidden="false" customHeight="false" outlineLevel="0" collapsed="false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6"/>
      <c r="N25" s="26"/>
      <c r="O25" s="26"/>
      <c r="P25" s="1"/>
      <c r="Q25" s="1"/>
    </row>
    <row r="26" customFormat="false" ht="12.75" hidden="false" customHeight="false" outlineLevel="0" collapsed="false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26"/>
      <c r="N26" s="26"/>
      <c r="O26" s="26"/>
      <c r="P26" s="1"/>
      <c r="Q26" s="1"/>
    </row>
    <row r="27" customFormat="false" ht="12.75" hidden="false" customHeight="false" outlineLevel="0" collapsed="false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26"/>
      <c r="N27" s="26"/>
      <c r="O27" s="26"/>
      <c r="P27" s="1"/>
      <c r="Q27" s="1"/>
    </row>
    <row r="28" customFormat="false" ht="12.75" hidden="false" customHeight="false" outlineLevel="0" collapsed="false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customFormat="false" ht="12.75" hidden="false" customHeight="false" outlineLevel="0" collapsed="false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customFormat="false" ht="12.75" hidden="false" customHeight="false" outlineLevel="0" collapsed="false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customFormat="false" ht="12.75" hidden="false" customHeight="false" outlineLevel="0" collapsed="false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customFormat="false" ht="12.75" hidden="false" customHeight="false" outlineLevel="0" collapsed="false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customFormat="false" ht="12.75" hidden="false" customHeight="false" outlineLevel="0" collapsed="false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customFormat="false" ht="12.75" hidden="false" customHeight="false" outlineLevel="0" collapsed="false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customFormat="false" ht="12.75" hidden="false" customHeight="false" outlineLevel="0" collapsed="false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customFormat="false" ht="12.75" hidden="false" customHeight="false" outlineLevel="0" collapsed="false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</sheetData>
  <mergeCells count="3">
    <mergeCell ref="U7:V7"/>
    <mergeCell ref="B9:D9"/>
    <mergeCell ref="U14:V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">
              <controlPr defaultSize="0" print="false" autoFill="0" autoPict="0" macro="Module6.MainPageOutputs">
                <anchor moveWithCells="true" sizeWithCells="false">
                  <from>
                    <xdr:col>12</xdr:col>
                    <xdr:colOff>9720</xdr:colOff>
                    <xdr:row>8</xdr:row>
                    <xdr:rowOff>9360</xdr:rowOff>
                  </from>
                  <to>
                    <xdr:col>13</xdr:col>
                    <xdr:colOff>628920</xdr:colOff>
                    <xdr:row>10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 Active">
              <controlPr defaultSize="0" locked="1" autoFill="0" autoLine="0" autoPict="0" print="true" altText="Check Box 13">
                <anchor moveWithCells="true" sizeWithCells="false">
                  <from>
                    <xdr:col>4</xdr:col>
                    <xdr:colOff>989280</xdr:colOff>
                    <xdr:row>9</xdr:row>
                    <xdr:rowOff>161640</xdr:rowOff>
                  </from>
                  <to>
                    <xdr:col>5</xdr:col>
                    <xdr:colOff>269280</xdr:colOff>
                    <xdr:row>10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6">
              <controlPr defaultSize="0" print="false" autoFill="0" autoPict="0" macro="Module18.ExistingDeal">
                <anchor moveWithCells="true" sizeWithCells="false">
                  <from>
                    <xdr:col>12</xdr:col>
                    <xdr:colOff>9720</xdr:colOff>
                    <xdr:row>4</xdr:row>
                    <xdr:rowOff>9360</xdr:rowOff>
                  </from>
                  <to>
                    <xdr:col>13</xdr:col>
                    <xdr:colOff>618840</xdr:colOff>
                    <xdr:row>6</xdr:row>
                    <xdr:rowOff>152640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0.56"/>
    <col collapsed="false" customWidth="true" hidden="false" outlineLevel="0" max="2" min="2" style="0" width="6.41"/>
    <col collapsed="false" customWidth="true" hidden="false" outlineLevel="0" max="3" min="3" style="0" width="10.71"/>
    <col collapsed="false" customWidth="true" hidden="false" outlineLevel="0" max="4" min="4" style="243" width="9.85"/>
    <col collapsed="false" customWidth="true" hidden="false" outlineLevel="0" max="5" min="5" style="243" width="12.28"/>
    <col collapsed="false" customWidth="true" hidden="false" outlineLevel="0" max="6" min="6" style="243" width="8.14"/>
    <col collapsed="false" customWidth="true" hidden="false" outlineLevel="0" max="7" min="7" style="243" width="9.14"/>
    <col collapsed="false" customWidth="true" hidden="false" outlineLevel="0" max="11" min="8" style="244" width="10.71"/>
    <col collapsed="false" customWidth="true" hidden="false" outlineLevel="0" max="12" min="12" style="244" width="11.42"/>
    <col collapsed="false" customWidth="true" hidden="false" outlineLevel="0" max="13" min="13" style="243" width="12.42"/>
    <col collapsed="false" customWidth="true" hidden="false" outlineLevel="0" max="14" min="14" style="243" width="11.99"/>
    <col collapsed="false" customWidth="true" hidden="false" outlineLevel="0" max="17" min="15" style="243" width="10.71"/>
    <col collapsed="false" customWidth="true" hidden="false" outlineLevel="0" max="20" min="19" style="1" width="9.14"/>
  </cols>
  <sheetData>
    <row r="1" customFormat="false" ht="13.5" hidden="false" customHeight="true" outlineLevel="0" collapsed="false">
      <c r="B1" s="245"/>
      <c r="C1" s="1"/>
      <c r="D1" s="246"/>
      <c r="E1" s="246"/>
      <c r="F1" s="246"/>
      <c r="G1" s="246"/>
      <c r="H1" s="247"/>
      <c r="I1" s="247"/>
      <c r="J1" s="247"/>
      <c r="K1" s="247"/>
      <c r="L1" s="247"/>
      <c r="M1" s="246"/>
      <c r="N1" s="246"/>
      <c r="O1" s="246"/>
      <c r="P1" s="246"/>
      <c r="Q1" s="246"/>
      <c r="R1" s="1"/>
    </row>
    <row r="2" customFormat="false" ht="13.5" hidden="false" customHeight="false" outlineLevel="0" collapsed="false">
      <c r="B2" s="1"/>
      <c r="C2" s="1"/>
      <c r="D2" s="246"/>
      <c r="E2" s="246"/>
      <c r="F2" s="248"/>
      <c r="G2" s="232"/>
      <c r="H2" s="249"/>
      <c r="I2" s="250"/>
      <c r="J2" s="251"/>
      <c r="K2" s="249"/>
      <c r="L2" s="250"/>
      <c r="M2" s="252"/>
      <c r="N2" s="246"/>
      <c r="O2" s="253"/>
      <c r="P2" s="252"/>
      <c r="Q2" s="246"/>
      <c r="R2" s="1"/>
    </row>
    <row r="3" customFormat="false" ht="13.5" hidden="false" customHeight="false" outlineLevel="0" collapsed="false">
      <c r="B3" s="1"/>
      <c r="C3" s="1"/>
      <c r="D3" s="246"/>
      <c r="E3" s="246"/>
      <c r="F3" s="254"/>
      <c r="G3" s="234"/>
      <c r="H3" s="249"/>
      <c r="I3" s="255"/>
      <c r="J3" s="256"/>
      <c r="K3" s="249"/>
      <c r="L3" s="255"/>
      <c r="M3" s="257"/>
      <c r="N3" s="246"/>
      <c r="O3" s="258"/>
      <c r="P3" s="257"/>
      <c r="Q3" s="246"/>
      <c r="R3" s="1"/>
    </row>
    <row r="4" customFormat="false" ht="13.5" hidden="false" customHeight="false" outlineLevel="0" collapsed="false">
      <c r="B4" s="1"/>
      <c r="C4" s="1"/>
      <c r="D4" s="246"/>
      <c r="E4" s="246"/>
      <c r="F4" s="246"/>
      <c r="G4" s="222"/>
      <c r="H4" s="249"/>
      <c r="I4" s="249"/>
      <c r="J4" s="249"/>
      <c r="K4" s="249"/>
      <c r="L4" s="249"/>
      <c r="M4" s="222"/>
      <c r="N4" s="246"/>
      <c r="O4" s="222"/>
      <c r="P4" s="222"/>
      <c r="Q4" s="246"/>
      <c r="R4" s="1"/>
    </row>
    <row r="5" customFormat="false" ht="12.75" hidden="false" customHeight="false" outlineLevel="0" collapsed="false">
      <c r="B5" s="1"/>
      <c r="C5" s="1"/>
      <c r="D5" s="246"/>
      <c r="E5" s="246"/>
      <c r="F5" s="246"/>
      <c r="G5" s="222"/>
      <c r="H5" s="249"/>
      <c r="I5" s="249"/>
      <c r="J5" s="249"/>
      <c r="K5" s="249"/>
      <c r="L5" s="249"/>
      <c r="M5" s="222"/>
      <c r="N5" s="246"/>
      <c r="O5" s="222"/>
      <c r="P5" s="222"/>
      <c r="Q5" s="246"/>
      <c r="R5" s="1"/>
    </row>
    <row r="6" customFormat="false" ht="12.75" hidden="false" customHeight="false" outlineLevel="0" collapsed="false">
      <c r="B6" s="1"/>
      <c r="C6" s="1"/>
      <c r="D6" s="246"/>
      <c r="E6" s="246"/>
      <c r="F6" s="246"/>
      <c r="G6" s="222"/>
      <c r="H6" s="249"/>
      <c r="I6" s="249"/>
      <c r="J6" s="247"/>
      <c r="K6" s="249"/>
      <c r="L6" s="249"/>
      <c r="M6" s="222"/>
      <c r="N6" s="246"/>
      <c r="O6" s="222"/>
      <c r="P6" s="222"/>
      <c r="Q6" s="246"/>
      <c r="R6" s="1"/>
    </row>
    <row r="7" customFormat="false" ht="9" hidden="false" customHeight="true" outlineLevel="0" collapsed="false">
      <c r="B7" s="1"/>
      <c r="C7" s="1"/>
      <c r="D7" s="1"/>
      <c r="E7" s="1"/>
      <c r="F7" s="246"/>
      <c r="G7" s="246"/>
      <c r="H7" s="246"/>
      <c r="I7" s="222"/>
      <c r="J7" s="249"/>
      <c r="K7" s="249"/>
      <c r="L7" s="247"/>
      <c r="M7" s="249"/>
      <c r="N7" s="249"/>
      <c r="O7" s="222"/>
      <c r="P7" s="222"/>
      <c r="Q7" s="246"/>
      <c r="R7" s="1"/>
    </row>
    <row r="8" customFormat="false" ht="19.5" hidden="false" customHeight="true" outlineLevel="0" collapsed="false">
      <c r="B8" s="1"/>
      <c r="C8" s="1"/>
      <c r="D8" s="1"/>
      <c r="E8" s="1"/>
      <c r="F8" s="246"/>
      <c r="G8" s="246"/>
      <c r="H8" s="246"/>
      <c r="I8" s="246"/>
      <c r="J8" s="259" t="s">
        <v>160</v>
      </c>
      <c r="K8" s="259"/>
      <c r="L8" s="259"/>
      <c r="M8" s="259"/>
      <c r="N8" s="259"/>
      <c r="O8" s="259"/>
      <c r="P8" s="1"/>
      <c r="Q8" s="246"/>
      <c r="R8" s="1"/>
    </row>
    <row r="9" customFormat="false" ht="16.5" hidden="false" customHeight="true" outlineLevel="0" collapsed="false">
      <c r="B9" s="1"/>
      <c r="C9" s="1"/>
      <c r="D9" s="14"/>
      <c r="E9" s="15"/>
      <c r="F9" s="260" t="s">
        <v>161</v>
      </c>
      <c r="G9" s="260"/>
      <c r="H9" s="260"/>
      <c r="I9" s="260"/>
      <c r="J9" s="237" t="s">
        <v>162</v>
      </c>
      <c r="K9" s="237"/>
      <c r="L9" s="237" t="s">
        <v>163</v>
      </c>
      <c r="M9" s="237"/>
      <c r="N9" s="261"/>
      <c r="O9" s="13"/>
      <c r="P9" s="222"/>
      <c r="Q9" s="1"/>
      <c r="R9" s="1"/>
    </row>
    <row r="10" customFormat="false" ht="12.75" hidden="false" customHeight="false" outlineLevel="0" collapsed="false">
      <c r="B10" s="1"/>
      <c r="C10" s="1"/>
      <c r="D10" s="99"/>
      <c r="E10" s="100"/>
      <c r="F10" s="262" t="s">
        <v>23</v>
      </c>
      <c r="G10" s="263" t="s">
        <v>24</v>
      </c>
      <c r="H10" s="263" t="s">
        <v>164</v>
      </c>
      <c r="I10" s="264" t="s">
        <v>165</v>
      </c>
      <c r="J10" s="262" t="s">
        <v>23</v>
      </c>
      <c r="K10" s="263" t="s">
        <v>24</v>
      </c>
      <c r="L10" s="262" t="s">
        <v>23</v>
      </c>
      <c r="M10" s="265" t="s">
        <v>24</v>
      </c>
      <c r="N10" s="266" t="s">
        <v>166</v>
      </c>
      <c r="O10" s="264" t="s">
        <v>167</v>
      </c>
      <c r="P10" s="1"/>
      <c r="Q10" s="1"/>
      <c r="R10" s="1"/>
    </row>
    <row r="11" customFormat="false" ht="12.75" hidden="false" customHeight="false" outlineLevel="0" collapsed="false">
      <c r="B11" s="1"/>
      <c r="C11" s="1"/>
      <c r="D11" s="99"/>
      <c r="E11" s="100"/>
      <c r="F11" s="267"/>
      <c r="G11" s="268"/>
      <c r="H11" s="268"/>
      <c r="I11" s="269"/>
      <c r="J11" s="222"/>
      <c r="K11" s="268"/>
      <c r="L11" s="267"/>
      <c r="M11" s="269"/>
      <c r="N11" s="270"/>
      <c r="O11" s="271"/>
      <c r="P11" s="1"/>
      <c r="Q11" s="1"/>
      <c r="R11" s="1"/>
    </row>
    <row r="12" customFormat="false" ht="12.75" hidden="false" customHeight="false" outlineLevel="0" collapsed="false">
      <c r="B12" s="1"/>
      <c r="C12" s="1"/>
      <c r="D12" s="272" t="s">
        <v>110</v>
      </c>
      <c r="E12" s="273"/>
      <c r="F12" s="274" t="n">
        <f aca="false">IF(ABS(F48+F66)&lt;0.001,0,F48+F66)</f>
        <v>0</v>
      </c>
      <c r="G12" s="275" t="n">
        <f aca="false">IF(ABS(G48+G66)&lt;0.001,0,G48+G66)</f>
        <v>0</v>
      </c>
      <c r="H12" s="275" t="n">
        <f aca="false">IF(ABS(H48+H66)&lt;0.001,0,H48+H66)</f>
        <v>0</v>
      </c>
      <c r="I12" s="276" t="n">
        <f aca="false">IF(ABS(I48+I66)&lt;0.001,0,I48+I66)</f>
        <v>0</v>
      </c>
      <c r="J12" s="277" t="n">
        <f aca="false">J48</f>
        <v>0</v>
      </c>
      <c r="K12" s="275" t="n">
        <f aca="false">K48</f>
        <v>0</v>
      </c>
      <c r="L12" s="274" t="n">
        <f aca="false">J66</f>
        <v>0</v>
      </c>
      <c r="M12" s="276" t="n">
        <f aca="false">K66</f>
        <v>0</v>
      </c>
      <c r="N12" s="278" t="n">
        <f aca="false">L48+L66</f>
        <v>0</v>
      </c>
      <c r="O12" s="279" t="n">
        <f aca="false">IF(ABS(SUM(J12:N12))&lt;0.001,0,SUM(J12:N12))</f>
        <v>0</v>
      </c>
      <c r="P12" s="1"/>
      <c r="Q12" s="1"/>
      <c r="R12" s="1"/>
    </row>
    <row r="13" customFormat="false" ht="12.75" hidden="false" customHeight="false" outlineLevel="0" collapsed="false">
      <c r="B13" s="1"/>
      <c r="C13" s="1"/>
      <c r="D13" s="99"/>
      <c r="E13" s="100"/>
      <c r="F13" s="280"/>
      <c r="G13" s="281"/>
      <c r="H13" s="281"/>
      <c r="I13" s="282"/>
      <c r="J13" s="283"/>
      <c r="K13" s="281"/>
      <c r="L13" s="280"/>
      <c r="M13" s="282"/>
      <c r="N13" s="284"/>
      <c r="O13" s="285"/>
      <c r="P13" s="1"/>
      <c r="Q13" s="1"/>
      <c r="R13" s="1"/>
    </row>
    <row r="14" customFormat="false" ht="12.75" hidden="false" customHeight="false" outlineLevel="0" collapsed="false">
      <c r="B14" s="1"/>
      <c r="C14" s="1"/>
      <c r="D14" s="272" t="s">
        <v>111</v>
      </c>
      <c r="E14" s="273"/>
      <c r="F14" s="274" t="n">
        <f aca="false">IF(ABS(F49+F67)&lt;0.001,0,F49+F67)</f>
        <v>0</v>
      </c>
      <c r="G14" s="275" t="n">
        <f aca="false">IF(ABS(G49+G67)&lt;0.001,0,G49+G67)</f>
        <v>0</v>
      </c>
      <c r="H14" s="275" t="n">
        <f aca="false">IF(ABS(H49+H67)&lt;0.001,0,H49+H67)</f>
        <v>0</v>
      </c>
      <c r="I14" s="276" t="n">
        <f aca="false">IF(ABS(I49+I67)&lt;0.001,0,I49+I67)</f>
        <v>0</v>
      </c>
      <c r="J14" s="277" t="n">
        <f aca="false">J49</f>
        <v>0</v>
      </c>
      <c r="K14" s="275" t="n">
        <f aca="false">K49</f>
        <v>0</v>
      </c>
      <c r="L14" s="274" t="n">
        <f aca="false">J67</f>
        <v>0</v>
      </c>
      <c r="M14" s="276" t="n">
        <f aca="false">K67</f>
        <v>0</v>
      </c>
      <c r="N14" s="278" t="n">
        <f aca="false">L49+L67</f>
        <v>0</v>
      </c>
      <c r="O14" s="279" t="n">
        <f aca="false">IF(ABS(SUM(J14:N14))&lt;0.001,0,SUM(J14:N14))</f>
        <v>0</v>
      </c>
      <c r="P14" s="1"/>
      <c r="Q14" s="1"/>
      <c r="R14" s="1"/>
    </row>
    <row r="15" customFormat="false" ht="12.75" hidden="false" customHeight="false" outlineLevel="0" collapsed="false">
      <c r="B15" s="1"/>
      <c r="C15" s="1"/>
      <c r="D15" s="99"/>
      <c r="E15" s="100"/>
      <c r="F15" s="280"/>
      <c r="G15" s="281"/>
      <c r="H15" s="281"/>
      <c r="I15" s="282"/>
      <c r="J15" s="283"/>
      <c r="K15" s="281"/>
      <c r="L15" s="280"/>
      <c r="M15" s="282"/>
      <c r="N15" s="284"/>
      <c r="O15" s="285"/>
      <c r="P15" s="1"/>
      <c r="Q15" s="1"/>
      <c r="R15" s="1"/>
    </row>
    <row r="16" customFormat="false" ht="12.75" hidden="false" customHeight="false" outlineLevel="0" collapsed="false">
      <c r="B16" s="1"/>
      <c r="C16" s="1"/>
      <c r="D16" s="272" t="s">
        <v>112</v>
      </c>
      <c r="E16" s="273"/>
      <c r="F16" s="274" t="n">
        <f aca="false">IF(ABS(F50+F68)&lt;0.001,0,F50+F68)</f>
        <v>0</v>
      </c>
      <c r="G16" s="275" t="n">
        <f aca="false">IF(ABS(G50+G68)&lt;0.001,0,G50+G68)</f>
        <v>0</v>
      </c>
      <c r="H16" s="275" t="n">
        <f aca="false">IF(ABS(H50+H68)&lt;0.001,0,H50+H68)</f>
        <v>0</v>
      </c>
      <c r="I16" s="276" t="n">
        <f aca="false">IF(ABS(I50+I68)&lt;0.001,0,I50+I68)</f>
        <v>0</v>
      </c>
      <c r="J16" s="277" t="n">
        <f aca="false">J50</f>
        <v>0</v>
      </c>
      <c r="K16" s="275" t="n">
        <f aca="false">K50</f>
        <v>0</v>
      </c>
      <c r="L16" s="274" t="n">
        <f aca="false">J68</f>
        <v>0</v>
      </c>
      <c r="M16" s="276" t="n">
        <f aca="false">K68</f>
        <v>0</v>
      </c>
      <c r="N16" s="278" t="n">
        <f aca="false">L50+L68</f>
        <v>0</v>
      </c>
      <c r="O16" s="279" t="n">
        <f aca="false">IF(ABS(SUM(J16:N16))&lt;0.001,0,SUM(J16:N16))</f>
        <v>0</v>
      </c>
      <c r="P16" s="1"/>
      <c r="Q16" s="1"/>
      <c r="R16" s="1"/>
    </row>
    <row r="17" customFormat="false" ht="12.75" hidden="false" customHeight="false" outlineLevel="0" collapsed="false">
      <c r="B17" s="1"/>
      <c r="C17" s="1"/>
      <c r="D17" s="99"/>
      <c r="E17" s="100"/>
      <c r="F17" s="280"/>
      <c r="G17" s="281"/>
      <c r="H17" s="281"/>
      <c r="I17" s="282"/>
      <c r="J17" s="283"/>
      <c r="K17" s="281"/>
      <c r="L17" s="280"/>
      <c r="M17" s="282"/>
      <c r="N17" s="284"/>
      <c r="O17" s="285"/>
      <c r="P17" s="1"/>
      <c r="Q17" s="1"/>
      <c r="R17" s="1"/>
    </row>
    <row r="18" customFormat="false" ht="12.75" hidden="false" customHeight="false" outlineLevel="0" collapsed="false">
      <c r="B18" s="1"/>
      <c r="C18" s="1"/>
      <c r="D18" s="272" t="s">
        <v>113</v>
      </c>
      <c r="E18" s="273"/>
      <c r="F18" s="274" t="n">
        <f aca="false">IF(ABS(F51+F69)&lt;0.001,0,F51+F69)</f>
        <v>0</v>
      </c>
      <c r="G18" s="275" t="n">
        <f aca="false">IF(ABS(G51+G69)&lt;0.001,0,G51+G69)</f>
        <v>0</v>
      </c>
      <c r="H18" s="275" t="n">
        <f aca="false">IF(ABS(H51+H69)&lt;0.001,0,H51+H69)</f>
        <v>0</v>
      </c>
      <c r="I18" s="276" t="n">
        <f aca="false">IF(ABS(I51+I69)&lt;0.001,0,I51+I69)</f>
        <v>0</v>
      </c>
      <c r="J18" s="277" t="n">
        <f aca="false">J51</f>
        <v>0</v>
      </c>
      <c r="K18" s="275" t="n">
        <f aca="false">K51</f>
        <v>0</v>
      </c>
      <c r="L18" s="274" t="n">
        <f aca="false">J69</f>
        <v>0</v>
      </c>
      <c r="M18" s="276" t="n">
        <f aca="false">K69</f>
        <v>0</v>
      </c>
      <c r="N18" s="278" t="n">
        <f aca="false">L51+L69</f>
        <v>0</v>
      </c>
      <c r="O18" s="279" t="n">
        <f aca="false">IF(ABS(SUM(J18:N18))&lt;0.001,0,SUM(J18:N18))</f>
        <v>0</v>
      </c>
      <c r="P18" s="1"/>
      <c r="Q18" s="1"/>
      <c r="R18" s="1"/>
    </row>
    <row r="19" customFormat="false" ht="12.75" hidden="false" customHeight="false" outlineLevel="0" collapsed="false">
      <c r="B19" s="1"/>
      <c r="C19" s="1"/>
      <c r="D19" s="99"/>
      <c r="E19" s="100"/>
      <c r="F19" s="280"/>
      <c r="G19" s="281"/>
      <c r="H19" s="281"/>
      <c r="I19" s="282"/>
      <c r="J19" s="283"/>
      <c r="K19" s="281"/>
      <c r="L19" s="280"/>
      <c r="M19" s="282"/>
      <c r="N19" s="284"/>
      <c r="O19" s="285"/>
      <c r="P19" s="1"/>
      <c r="Q19" s="1"/>
      <c r="R19" s="1"/>
    </row>
    <row r="20" customFormat="false" ht="12.75" hidden="false" customHeight="false" outlineLevel="0" collapsed="false">
      <c r="B20" s="1"/>
      <c r="C20" s="1"/>
      <c r="D20" s="272" t="s">
        <v>114</v>
      </c>
      <c r="E20" s="273"/>
      <c r="F20" s="274" t="n">
        <f aca="false">IF(ABS(F52+F70)&lt;0.001,0,F52+F70)</f>
        <v>0</v>
      </c>
      <c r="G20" s="275" t="n">
        <f aca="false">IF(ABS(G52+G70)&lt;0.001,0,G52+G70)</f>
        <v>0</v>
      </c>
      <c r="H20" s="275" t="n">
        <f aca="false">IF(ABS(H52+H70)&lt;0.001,0,H52+H70)</f>
        <v>0</v>
      </c>
      <c r="I20" s="276" t="n">
        <f aca="false">IF(ABS(I52+I70)&lt;0.001,0,I52+I70)</f>
        <v>0</v>
      </c>
      <c r="J20" s="277" t="n">
        <f aca="false">J52</f>
        <v>0</v>
      </c>
      <c r="K20" s="275" t="n">
        <f aca="false">K52</f>
        <v>0</v>
      </c>
      <c r="L20" s="274" t="n">
        <f aca="false">J70</f>
        <v>0</v>
      </c>
      <c r="M20" s="276" t="n">
        <f aca="false">K70</f>
        <v>0</v>
      </c>
      <c r="N20" s="278" t="n">
        <f aca="false">L52+L70</f>
        <v>0</v>
      </c>
      <c r="O20" s="279" t="n">
        <f aca="false">IF(ABS(SUM(J20:N20))&lt;0.001,0,SUM(J20:N20))</f>
        <v>0</v>
      </c>
      <c r="P20" s="1"/>
      <c r="Q20" s="1"/>
      <c r="R20" s="1"/>
    </row>
    <row r="21" customFormat="false" ht="12.75" hidden="false" customHeight="false" outlineLevel="0" collapsed="false">
      <c r="B21" s="1"/>
      <c r="C21" s="1"/>
      <c r="D21" s="99"/>
      <c r="E21" s="100"/>
      <c r="F21" s="280"/>
      <c r="G21" s="281"/>
      <c r="H21" s="281"/>
      <c r="I21" s="282"/>
      <c r="J21" s="283"/>
      <c r="K21" s="281"/>
      <c r="L21" s="280"/>
      <c r="M21" s="282"/>
      <c r="N21" s="284"/>
      <c r="O21" s="285"/>
      <c r="P21" s="1"/>
      <c r="Q21" s="1"/>
      <c r="R21" s="1"/>
    </row>
    <row r="22" customFormat="false" ht="12.75" hidden="false" customHeight="false" outlineLevel="0" collapsed="false">
      <c r="B22" s="1"/>
      <c r="C22" s="1"/>
      <c r="D22" s="272" t="s">
        <v>115</v>
      </c>
      <c r="E22" s="273"/>
      <c r="F22" s="274" t="n">
        <f aca="false">IF(ABS(F53+F71)&lt;0.001,0,F53+F71)</f>
        <v>0</v>
      </c>
      <c r="G22" s="275" t="n">
        <f aca="false">IF(ABS(G53+G71)&lt;0.001,0,G53+G71)</f>
        <v>0</v>
      </c>
      <c r="H22" s="275" t="n">
        <f aca="false">IF(ABS(H53+H71)&lt;0.001,0,H53+H71)</f>
        <v>0</v>
      </c>
      <c r="I22" s="276" t="n">
        <f aca="false">IF(ABS(I53+I71)&lt;0.001,0,I53+I71)</f>
        <v>0</v>
      </c>
      <c r="J22" s="277" t="n">
        <f aca="false">J53</f>
        <v>0</v>
      </c>
      <c r="K22" s="275" t="n">
        <f aca="false">K53</f>
        <v>0</v>
      </c>
      <c r="L22" s="274" t="n">
        <f aca="false">J71</f>
        <v>0</v>
      </c>
      <c r="M22" s="276" t="n">
        <f aca="false">K71</f>
        <v>0</v>
      </c>
      <c r="N22" s="278" t="n">
        <f aca="false">L53+L71</f>
        <v>0</v>
      </c>
      <c r="O22" s="279" t="n">
        <f aca="false">IF(ABS(SUM(J22:N22))&lt;0.001,0,SUM(J22:N22))</f>
        <v>0</v>
      </c>
      <c r="P22" s="1"/>
      <c r="Q22" s="1"/>
      <c r="R22" s="1"/>
    </row>
    <row r="23" customFormat="false" ht="12.75" hidden="false" customHeight="false" outlineLevel="0" collapsed="false">
      <c r="B23" s="1"/>
      <c r="C23" s="1"/>
      <c r="D23" s="99"/>
      <c r="E23" s="100"/>
      <c r="F23" s="280"/>
      <c r="G23" s="281"/>
      <c r="H23" s="281"/>
      <c r="I23" s="282"/>
      <c r="J23" s="283"/>
      <c r="K23" s="281"/>
      <c r="L23" s="280"/>
      <c r="M23" s="282"/>
      <c r="N23" s="284"/>
      <c r="O23" s="285"/>
      <c r="P23" s="1"/>
      <c r="Q23" s="1"/>
      <c r="R23" s="1"/>
    </row>
    <row r="24" customFormat="false" ht="12.75" hidden="false" customHeight="false" outlineLevel="0" collapsed="false">
      <c r="B24" s="1"/>
      <c r="C24" s="1"/>
      <c r="D24" s="272" t="s">
        <v>116</v>
      </c>
      <c r="E24" s="273"/>
      <c r="F24" s="274" t="n">
        <f aca="false">IF(ABS(F54+F72)&lt;0.001,0,F54+F72)</f>
        <v>0</v>
      </c>
      <c r="G24" s="275" t="n">
        <f aca="false">IF(ABS(G54+G72)&lt;0.001,0,G54+G72)</f>
        <v>0</v>
      </c>
      <c r="H24" s="275" t="n">
        <f aca="false">IF(ABS(H54+H72)&lt;0.001,0,H54+H72)</f>
        <v>0</v>
      </c>
      <c r="I24" s="276" t="n">
        <f aca="false">IF(ABS(I54+I72)&lt;0.001,0,I54+I72)</f>
        <v>0</v>
      </c>
      <c r="J24" s="277" t="n">
        <f aca="false">J54</f>
        <v>0</v>
      </c>
      <c r="K24" s="275" t="n">
        <f aca="false">K54</f>
        <v>0</v>
      </c>
      <c r="L24" s="274" t="n">
        <f aca="false">J72</f>
        <v>0</v>
      </c>
      <c r="M24" s="276" t="n">
        <f aca="false">K72</f>
        <v>0</v>
      </c>
      <c r="N24" s="278" t="n">
        <f aca="false">L54+L72</f>
        <v>0</v>
      </c>
      <c r="O24" s="279" t="n">
        <f aca="false">IF(ABS(SUM(J24:N24))&lt;0.001,0,SUM(J24:N24))</f>
        <v>0</v>
      </c>
      <c r="P24" s="1"/>
      <c r="Q24" s="1"/>
      <c r="R24" s="1"/>
    </row>
    <row r="25" customFormat="false" ht="12.75" hidden="false" customHeight="false" outlineLevel="0" collapsed="false">
      <c r="B25" s="1"/>
      <c r="C25" s="1"/>
      <c r="D25" s="99"/>
      <c r="E25" s="100"/>
      <c r="F25" s="280"/>
      <c r="G25" s="281"/>
      <c r="H25" s="281"/>
      <c r="I25" s="282"/>
      <c r="J25" s="283"/>
      <c r="K25" s="281"/>
      <c r="L25" s="280"/>
      <c r="M25" s="282"/>
      <c r="N25" s="284"/>
      <c r="O25" s="285"/>
      <c r="P25" s="1"/>
      <c r="Q25" s="1"/>
      <c r="R25" s="1"/>
    </row>
    <row r="26" customFormat="false" ht="12.75" hidden="false" customHeight="false" outlineLevel="0" collapsed="false">
      <c r="B26" s="1"/>
      <c r="C26" s="1"/>
      <c r="D26" s="272" t="s">
        <v>117</v>
      </c>
      <c r="E26" s="273"/>
      <c r="F26" s="274" t="n">
        <f aca="false">IF(ABS(F55+F73)&lt;0.001,0,F55+F73)</f>
        <v>0</v>
      </c>
      <c r="G26" s="275" t="n">
        <f aca="false">IF(ABS(G55+G73)&lt;0.001,0,G55+G73)</f>
        <v>0</v>
      </c>
      <c r="H26" s="275" t="n">
        <f aca="false">IF(ABS(H55+H73)&lt;0.001,0,H55+H73)</f>
        <v>0</v>
      </c>
      <c r="I26" s="276" t="n">
        <f aca="false">IF(ABS(I55+I73)&lt;0.001,0,I55+I73)</f>
        <v>0</v>
      </c>
      <c r="J26" s="277" t="n">
        <f aca="false">J55</f>
        <v>0</v>
      </c>
      <c r="K26" s="275" t="n">
        <f aca="false">K55</f>
        <v>0</v>
      </c>
      <c r="L26" s="274" t="n">
        <f aca="false">J73</f>
        <v>0</v>
      </c>
      <c r="M26" s="276" t="n">
        <f aca="false">K73</f>
        <v>0</v>
      </c>
      <c r="N26" s="278" t="n">
        <f aca="false">L55+L73</f>
        <v>0</v>
      </c>
      <c r="O26" s="279" t="n">
        <f aca="false">IF(ABS(SUM(J26:N26))&lt;0.001,0,SUM(J26:N26))</f>
        <v>0</v>
      </c>
      <c r="P26" s="1"/>
      <c r="Q26" s="1"/>
      <c r="R26" s="1"/>
    </row>
    <row r="27" customFormat="false" ht="12.75" hidden="false" customHeight="false" outlineLevel="0" collapsed="false">
      <c r="B27" s="1"/>
      <c r="C27" s="1"/>
      <c r="D27" s="99"/>
      <c r="E27" s="100"/>
      <c r="F27" s="280"/>
      <c r="G27" s="281"/>
      <c r="H27" s="281"/>
      <c r="I27" s="282"/>
      <c r="J27" s="283"/>
      <c r="K27" s="281"/>
      <c r="L27" s="280"/>
      <c r="M27" s="282"/>
      <c r="N27" s="284"/>
      <c r="O27" s="285"/>
      <c r="P27" s="1"/>
      <c r="Q27" s="1"/>
      <c r="R27" s="1"/>
    </row>
    <row r="28" customFormat="false" ht="12.75" hidden="false" customHeight="false" outlineLevel="0" collapsed="false">
      <c r="B28" s="1"/>
      <c r="C28" s="1"/>
      <c r="D28" s="272" t="s">
        <v>118</v>
      </c>
      <c r="E28" s="273"/>
      <c r="F28" s="274" t="n">
        <f aca="false">IF(ABS(F56+F74)&lt;0.001,0,F56+F74)</f>
        <v>0</v>
      </c>
      <c r="G28" s="275" t="n">
        <f aca="false">IF(ABS(G56+G74)&lt;0.001,0,G56+G74)</f>
        <v>0</v>
      </c>
      <c r="H28" s="275" t="n">
        <f aca="false">IF(ABS(H56+H74)&lt;0.001,0,H56+H74)</f>
        <v>0</v>
      </c>
      <c r="I28" s="276" t="n">
        <f aca="false">IF(ABS(I56+I74)&lt;0.001,0,I56+I74)</f>
        <v>0</v>
      </c>
      <c r="J28" s="277" t="n">
        <f aca="false">J56</f>
        <v>384135.402570863</v>
      </c>
      <c r="K28" s="275" t="n">
        <f aca="false">K56</f>
        <v>3816233.53559606</v>
      </c>
      <c r="L28" s="274" t="n">
        <f aca="false">J74</f>
        <v>-7.46997122736452E-012</v>
      </c>
      <c r="M28" s="276" t="n">
        <f aca="false">K74</f>
        <v>-4.70581097894158E-011</v>
      </c>
      <c r="N28" s="278" t="n">
        <f aca="false">L56+L74</f>
        <v>0</v>
      </c>
      <c r="O28" s="279" t="n">
        <f aca="false">IF(ABS(SUM(J28:N28))&lt;0.001,0,SUM(J28:N28))</f>
        <v>4200368.93816692</v>
      </c>
      <c r="P28" s="1"/>
      <c r="Q28" s="1"/>
      <c r="R28" s="1"/>
    </row>
    <row r="29" customFormat="false" ht="12.75" hidden="false" customHeight="false" outlineLevel="0" collapsed="false">
      <c r="B29" s="1"/>
      <c r="C29" s="1"/>
      <c r="D29" s="99"/>
      <c r="E29" s="100"/>
      <c r="F29" s="280"/>
      <c r="G29" s="281"/>
      <c r="H29" s="281"/>
      <c r="I29" s="282"/>
      <c r="J29" s="283"/>
      <c r="K29" s="281"/>
      <c r="L29" s="280"/>
      <c r="M29" s="282"/>
      <c r="N29" s="284"/>
      <c r="O29" s="285"/>
      <c r="P29" s="1"/>
      <c r="Q29" s="1"/>
      <c r="R29" s="1"/>
    </row>
    <row r="30" customFormat="false" ht="12.75" hidden="false" customHeight="false" outlineLevel="0" collapsed="false">
      <c r="B30" s="1"/>
      <c r="C30" s="1"/>
      <c r="D30" s="272" t="s">
        <v>119</v>
      </c>
      <c r="E30" s="273"/>
      <c r="F30" s="274" t="n">
        <f aca="false">IF(ABS(F57+F75)&lt;0.001,0,F57+F75)</f>
        <v>0</v>
      </c>
      <c r="G30" s="275" t="n">
        <f aca="false">IF(ABS(G57+G75)&lt;0.001,0,G57+G75)</f>
        <v>0</v>
      </c>
      <c r="H30" s="275" t="n">
        <f aca="false">IF(ABS(H57+H75)&lt;0.001,0,H57+H75)</f>
        <v>0</v>
      </c>
      <c r="I30" s="276" t="n">
        <f aca="false">IF(ABS(I57+I75)&lt;0.001,0,I57+I75)</f>
        <v>0</v>
      </c>
      <c r="J30" s="277" t="n">
        <f aca="false">J57</f>
        <v>0</v>
      </c>
      <c r="K30" s="275" t="n">
        <f aca="false">K57</f>
        <v>0</v>
      </c>
      <c r="L30" s="274" t="n">
        <f aca="false">J75</f>
        <v>0</v>
      </c>
      <c r="M30" s="276" t="n">
        <f aca="false">K75</f>
        <v>0</v>
      </c>
      <c r="N30" s="278" t="n">
        <f aca="false">L57+L75</f>
        <v>0</v>
      </c>
      <c r="O30" s="279" t="n">
        <f aca="false">IF(ABS(SUM(J30:N30))&lt;0.001,0,SUM(J30:N30))</f>
        <v>0</v>
      </c>
      <c r="P30" s="1"/>
      <c r="Q30" s="1"/>
      <c r="R30" s="1"/>
    </row>
    <row r="31" customFormat="false" ht="12.75" hidden="false" customHeight="false" outlineLevel="0" collapsed="false">
      <c r="B31" s="1"/>
      <c r="C31" s="1"/>
      <c r="D31" s="99"/>
      <c r="E31" s="100"/>
      <c r="F31" s="280"/>
      <c r="G31" s="281"/>
      <c r="H31" s="281"/>
      <c r="I31" s="282"/>
      <c r="J31" s="283"/>
      <c r="K31" s="281"/>
      <c r="L31" s="280"/>
      <c r="M31" s="282"/>
      <c r="N31" s="284"/>
      <c r="O31" s="285"/>
      <c r="P31" s="1"/>
      <c r="Q31" s="1"/>
      <c r="R31" s="1"/>
    </row>
    <row r="32" customFormat="false" ht="13.5" hidden="false" customHeight="false" outlineLevel="0" collapsed="false">
      <c r="B32" s="1"/>
      <c r="C32" s="1"/>
      <c r="D32" s="71" t="s">
        <v>120</v>
      </c>
      <c r="E32" s="21"/>
      <c r="F32" s="286" t="n">
        <f aca="false">IF(ABS(F58+F76)&lt;0.001,0,F58+F76)</f>
        <v>0</v>
      </c>
      <c r="G32" s="287" t="n">
        <f aca="false">IF(ABS(G58+G76)&lt;0.001,0,G58+G76)</f>
        <v>0</v>
      </c>
      <c r="H32" s="287" t="n">
        <f aca="false">IF(ABS(H58+H76)&lt;0.001,0,H58+H76)</f>
        <v>0</v>
      </c>
      <c r="I32" s="288" t="n">
        <f aca="false">IF(ABS(I58+I76)&lt;0.001,0,I58+I76)</f>
        <v>0</v>
      </c>
      <c r="J32" s="289" t="n">
        <f aca="false">J58</f>
        <v>0</v>
      </c>
      <c r="K32" s="287" t="n">
        <f aca="false">K58</f>
        <v>0</v>
      </c>
      <c r="L32" s="286" t="n">
        <f aca="false">J76</f>
        <v>0</v>
      </c>
      <c r="M32" s="288" t="n">
        <f aca="false">K76</f>
        <v>0</v>
      </c>
      <c r="N32" s="278" t="n">
        <f aca="false">L58+L76</f>
        <v>0</v>
      </c>
      <c r="O32" s="290" t="n">
        <f aca="false">IF(ABS(SUM(J32:N32))&lt;0.001,0,SUM(J32:N32))</f>
        <v>0</v>
      </c>
      <c r="P32" s="1"/>
      <c r="Q32" s="1"/>
      <c r="R32" s="1"/>
    </row>
    <row r="33" customFormat="false" ht="12.75" hidden="false" customHeight="false" outlineLevel="0" collapsed="false">
      <c r="B33" s="1"/>
      <c r="C33" s="1"/>
      <c r="D33" s="99"/>
      <c r="E33" s="1"/>
      <c r="F33" s="267"/>
      <c r="G33" s="291"/>
      <c r="H33" s="291"/>
      <c r="I33" s="271"/>
      <c r="J33" s="246"/>
      <c r="K33" s="291"/>
      <c r="L33" s="267"/>
      <c r="M33" s="292"/>
      <c r="N33" s="261"/>
      <c r="O33" s="271"/>
      <c r="P33" s="1"/>
      <c r="Q33" s="1"/>
      <c r="R33" s="1"/>
    </row>
    <row r="34" customFormat="false" ht="13.5" hidden="false" customHeight="false" outlineLevel="0" collapsed="false">
      <c r="A34" s="32"/>
      <c r="B34" s="32"/>
      <c r="C34" s="32"/>
      <c r="D34" s="71" t="s">
        <v>168</v>
      </c>
      <c r="E34" s="88"/>
      <c r="F34" s="286" t="n">
        <f aca="false">IF(ABS(SUM(F12:F32))&lt;0.001,0,SUM(F12:F32))</f>
        <v>0</v>
      </c>
      <c r="G34" s="287" t="n">
        <f aca="false">IF(ABS(SUM(G12:G32))&lt;0.001,0,SUM(G12:G32))</f>
        <v>0</v>
      </c>
      <c r="H34" s="287" t="n">
        <f aca="false">IF(ABS(SUM(H12:H32))&lt;0.001,0,SUM(H12:H32))</f>
        <v>0</v>
      </c>
      <c r="I34" s="288" t="n">
        <f aca="false">IF(ABS(SUM(I12:I32))&lt;0.001,0,SUM(I12:I32))</f>
        <v>0</v>
      </c>
      <c r="J34" s="289" t="n">
        <f aca="false">IF(ABS(SUM(J12:J32))&lt;0.001,0,SUM(J12:J32))</f>
        <v>384135.402570863</v>
      </c>
      <c r="K34" s="287" t="n">
        <f aca="false">IF(ABS(SUM(K12:K32))&lt;0.001,0,SUM(K12:K32))</f>
        <v>3816233.53559606</v>
      </c>
      <c r="L34" s="293" t="n">
        <f aca="false">IF(ABS(SUM(L12:L32))&lt;0.001,0,SUM(L12:L32))</f>
        <v>0</v>
      </c>
      <c r="M34" s="288" t="n">
        <f aca="false">IF(ABS(SUM(M12:M32))&lt;0.001,0,SUM(M12:M32))</f>
        <v>0</v>
      </c>
      <c r="N34" s="294" t="n">
        <f aca="false">IF(ABS(SUM(N12:N32))&lt;0.001,0,SUM(N12:N32))</f>
        <v>0</v>
      </c>
      <c r="O34" s="294" t="n">
        <f aca="false">IF(ABS(SUM(O12:O32))&lt;0.001,0,SUM(O12:O32))</f>
        <v>4200368.93816692</v>
      </c>
      <c r="P34" s="32"/>
      <c r="Q34" s="32"/>
      <c r="R34" s="32"/>
      <c r="S34" s="32"/>
      <c r="T34" s="32"/>
    </row>
    <row r="35" customFormat="false" ht="12.75" hidden="false" customHeight="false" outlineLevel="0" collapsed="false">
      <c r="A35" s="32"/>
      <c r="B35" s="85"/>
      <c r="C35" s="85"/>
      <c r="D35" s="283"/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32"/>
      <c r="R35" s="32"/>
      <c r="S35" s="32"/>
      <c r="T35" s="32"/>
    </row>
    <row r="36" customFormat="false" ht="12.75" hidden="false" customHeight="false" outlineLevel="0" collapsed="false">
      <c r="A36" s="32"/>
      <c r="B36" s="85"/>
      <c r="C36" s="85"/>
      <c r="D36" s="283"/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3"/>
      <c r="Q36" s="32"/>
      <c r="R36" s="32"/>
      <c r="S36" s="32"/>
      <c r="T36" s="32"/>
    </row>
    <row r="37" customFormat="false" ht="12.75" hidden="false" customHeight="false" outlineLevel="0" collapsed="false">
      <c r="A37" s="32"/>
      <c r="B37" s="85"/>
      <c r="C37" s="85"/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32"/>
      <c r="R37" s="32"/>
      <c r="S37" s="32"/>
      <c r="T37" s="32"/>
    </row>
    <row r="38" customFormat="false" ht="12.75" hidden="false" customHeight="false" outlineLevel="0" collapsed="false">
      <c r="A38" s="32"/>
      <c r="B38" s="85"/>
      <c r="C38" s="85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32"/>
      <c r="R38" s="32"/>
      <c r="S38" s="32"/>
      <c r="T38" s="32"/>
    </row>
    <row r="39" customFormat="false" ht="12.75" hidden="false" customHeight="false" outlineLevel="0" collapsed="false">
      <c r="A39" s="32"/>
      <c r="B39" s="85"/>
      <c r="C39" s="85"/>
      <c r="D39" s="283"/>
      <c r="E39" s="283"/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32"/>
      <c r="R39" s="32"/>
      <c r="S39" s="32"/>
      <c r="T39" s="32"/>
    </row>
    <row r="40" customFormat="false" ht="12.75" hidden="false" customHeight="false" outlineLevel="0" collapsed="false">
      <c r="A40" s="32"/>
      <c r="B40" s="85"/>
      <c r="C40" s="85"/>
      <c r="D40" s="283"/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283"/>
      <c r="P40" s="283"/>
      <c r="Q40" s="32"/>
      <c r="R40" s="32"/>
      <c r="S40" s="32"/>
      <c r="T40" s="32"/>
    </row>
    <row r="41" customFormat="false" ht="0.75" hidden="false" customHeight="true" outlineLevel="0" collapsed="false">
      <c r="A41" s="32"/>
      <c r="B41" s="85"/>
      <c r="C41" s="85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32"/>
      <c r="R41" s="32"/>
      <c r="S41" s="32"/>
      <c r="T41" s="32"/>
    </row>
    <row r="42" customFormat="false" ht="13.5" hidden="false" customHeight="false" outlineLevel="0" collapsed="false">
      <c r="A42" s="32"/>
      <c r="B42" s="85"/>
      <c r="C42" s="85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32"/>
      <c r="R42" s="32"/>
      <c r="S42" s="32"/>
      <c r="T42" s="32"/>
    </row>
    <row r="43" customFormat="false" ht="12.75" hidden="false" customHeight="false" outlineLevel="0" collapsed="false">
      <c r="B43" s="1"/>
      <c r="C43" s="1"/>
      <c r="D43" s="246"/>
      <c r="E43" s="246"/>
      <c r="F43" s="246"/>
      <c r="G43" s="246"/>
      <c r="H43" s="247"/>
      <c r="I43" s="247"/>
      <c r="J43" s="247"/>
      <c r="K43" s="249"/>
      <c r="L43" s="249"/>
      <c r="M43" s="222"/>
      <c r="N43" s="246"/>
      <c r="O43" s="253"/>
      <c r="P43" s="252"/>
      <c r="Q43" s="246"/>
      <c r="R43" s="1"/>
    </row>
    <row r="44" customFormat="false" ht="13.5" hidden="false" customHeight="false" outlineLevel="0" collapsed="false">
      <c r="B44" s="1"/>
      <c r="C44" s="1"/>
      <c r="D44" s="1"/>
      <c r="E44" s="1"/>
      <c r="F44" s="246"/>
      <c r="G44" s="246"/>
      <c r="H44" s="246"/>
      <c r="I44" s="246"/>
      <c r="J44" s="247"/>
      <c r="K44" s="247"/>
      <c r="L44" s="247"/>
      <c r="M44" s="249"/>
      <c r="N44" s="249"/>
      <c r="O44" s="258"/>
      <c r="P44" s="257"/>
      <c r="Q44" s="246"/>
      <c r="R44" s="1"/>
    </row>
    <row r="45" customFormat="false" ht="15.75" hidden="false" customHeight="true" outlineLevel="0" collapsed="false">
      <c r="B45" s="1"/>
      <c r="C45" s="1"/>
      <c r="D45" s="1"/>
      <c r="E45" s="1"/>
      <c r="F45" s="259" t="s">
        <v>169</v>
      </c>
      <c r="G45" s="259"/>
      <c r="H45" s="259"/>
      <c r="I45" s="259"/>
      <c r="J45" s="259"/>
      <c r="K45" s="259"/>
      <c r="L45" s="259"/>
      <c r="M45" s="259"/>
      <c r="N45" s="295"/>
      <c r="O45" s="1"/>
      <c r="P45" s="26"/>
      <c r="Q45" s="26"/>
      <c r="R45" s="1"/>
    </row>
    <row r="46" customFormat="false" ht="16.5" hidden="false" customHeight="true" outlineLevel="0" collapsed="false">
      <c r="B46" s="1"/>
      <c r="C46" s="1"/>
      <c r="D46" s="14"/>
      <c r="E46" s="15"/>
      <c r="F46" s="296" t="s">
        <v>170</v>
      </c>
      <c r="G46" s="296"/>
      <c r="H46" s="296"/>
      <c r="I46" s="296"/>
      <c r="J46" s="296" t="s">
        <v>160</v>
      </c>
      <c r="K46" s="296"/>
      <c r="L46" s="296"/>
      <c r="M46" s="296"/>
      <c r="N46" s="145"/>
      <c r="O46" s="1"/>
      <c r="P46" s="1"/>
      <c r="Q46" s="1"/>
      <c r="R46" s="1"/>
      <c r="T46" s="0"/>
    </row>
    <row r="47" customFormat="false" ht="13.5" hidden="false" customHeight="false" outlineLevel="0" collapsed="false">
      <c r="B47" s="1"/>
      <c r="C47" s="1"/>
      <c r="D47" s="99"/>
      <c r="E47" s="100"/>
      <c r="F47" s="297" t="s">
        <v>23</v>
      </c>
      <c r="G47" s="298" t="s">
        <v>24</v>
      </c>
      <c r="H47" s="298" t="s">
        <v>164</v>
      </c>
      <c r="I47" s="299" t="s">
        <v>165</v>
      </c>
      <c r="J47" s="300" t="s">
        <v>23</v>
      </c>
      <c r="K47" s="301" t="s">
        <v>24</v>
      </c>
      <c r="L47" s="302" t="s">
        <v>166</v>
      </c>
      <c r="M47" s="303" t="s">
        <v>171</v>
      </c>
      <c r="N47" s="1"/>
      <c r="O47" s="1"/>
      <c r="P47" s="1"/>
      <c r="Q47" s="1"/>
      <c r="R47" s="1"/>
      <c r="S47" s="0"/>
      <c r="T47" s="0"/>
    </row>
    <row r="48" customFormat="false" ht="12.75" hidden="false" customHeight="false" outlineLevel="0" collapsed="false">
      <c r="B48" s="1"/>
      <c r="C48" s="1"/>
      <c r="D48" s="304" t="s">
        <v>110</v>
      </c>
      <c r="E48" s="305"/>
      <c r="F48" s="274" t="n">
        <v>0</v>
      </c>
      <c r="G48" s="275" t="n">
        <v>0</v>
      </c>
      <c r="H48" s="275" t="n">
        <v>0</v>
      </c>
      <c r="I48" s="279" t="n">
        <v>0</v>
      </c>
      <c r="J48" s="274" t="n">
        <v>0</v>
      </c>
      <c r="K48" s="275" t="n">
        <v>0</v>
      </c>
      <c r="L48" s="275" t="n">
        <v>0</v>
      </c>
      <c r="M48" s="279" t="n">
        <f aca="false">SUM(J48:L48)</f>
        <v>0</v>
      </c>
      <c r="N48" s="1"/>
      <c r="O48" s="1"/>
      <c r="P48" s="1"/>
      <c r="Q48" s="1"/>
      <c r="R48" s="1"/>
      <c r="S48" s="0"/>
      <c r="T48" s="0"/>
    </row>
    <row r="49" customFormat="false" ht="12.75" hidden="false" customHeight="false" outlineLevel="0" collapsed="false">
      <c r="B49" s="1"/>
      <c r="C49" s="1"/>
      <c r="D49" s="304" t="s">
        <v>111</v>
      </c>
      <c r="E49" s="305"/>
      <c r="F49" s="306" t="n">
        <v>0</v>
      </c>
      <c r="G49" s="307" t="n">
        <v>0</v>
      </c>
      <c r="H49" s="307" t="n">
        <v>0</v>
      </c>
      <c r="I49" s="308" t="n">
        <v>0</v>
      </c>
      <c r="J49" s="306" t="n">
        <v>0</v>
      </c>
      <c r="K49" s="307" t="n">
        <v>0</v>
      </c>
      <c r="L49" s="307" t="n">
        <v>0</v>
      </c>
      <c r="M49" s="279" t="n">
        <f aca="false">SUM(J49:L49)</f>
        <v>0</v>
      </c>
      <c r="N49" s="1"/>
      <c r="O49" s="1"/>
      <c r="P49" s="1"/>
      <c r="Q49" s="1"/>
      <c r="R49" s="1"/>
      <c r="S49" s="0"/>
      <c r="T49" s="0"/>
    </row>
    <row r="50" customFormat="false" ht="12.75" hidden="false" customHeight="false" outlineLevel="0" collapsed="false">
      <c r="B50" s="1"/>
      <c r="C50" s="1"/>
      <c r="D50" s="304" t="s">
        <v>112</v>
      </c>
      <c r="E50" s="305"/>
      <c r="F50" s="306" t="n">
        <v>0</v>
      </c>
      <c r="G50" s="307" t="n">
        <v>0</v>
      </c>
      <c r="H50" s="307" t="n">
        <v>0</v>
      </c>
      <c r="I50" s="308" t="n">
        <v>0</v>
      </c>
      <c r="J50" s="306" t="n">
        <v>0</v>
      </c>
      <c r="K50" s="307" t="n">
        <v>0</v>
      </c>
      <c r="L50" s="307" t="n">
        <v>0</v>
      </c>
      <c r="M50" s="279" t="n">
        <f aca="false">SUM(J50:L50)</f>
        <v>0</v>
      </c>
      <c r="N50" s="1"/>
      <c r="O50" s="1"/>
      <c r="P50" s="1"/>
      <c r="Q50" s="1"/>
      <c r="R50" s="1"/>
      <c r="S50" s="0"/>
      <c r="T50" s="0"/>
    </row>
    <row r="51" customFormat="false" ht="12.75" hidden="false" customHeight="false" outlineLevel="0" collapsed="false">
      <c r="B51" s="1"/>
      <c r="C51" s="1"/>
      <c r="D51" s="304" t="s">
        <v>113</v>
      </c>
      <c r="E51" s="305"/>
      <c r="F51" s="306" t="n">
        <v>0</v>
      </c>
      <c r="G51" s="307" t="n">
        <v>0</v>
      </c>
      <c r="H51" s="307" t="n">
        <v>0</v>
      </c>
      <c r="I51" s="308" t="n">
        <v>0</v>
      </c>
      <c r="J51" s="306" t="n">
        <v>0</v>
      </c>
      <c r="K51" s="307" t="n">
        <v>0</v>
      </c>
      <c r="L51" s="307" t="n">
        <v>0</v>
      </c>
      <c r="M51" s="279" t="n">
        <f aca="false">SUM(J51:L51)</f>
        <v>0</v>
      </c>
      <c r="N51" s="1"/>
      <c r="O51" s="1"/>
      <c r="P51" s="1"/>
      <c r="Q51" s="1"/>
      <c r="R51" s="1"/>
      <c r="S51" s="0"/>
      <c r="T51" s="0"/>
    </row>
    <row r="52" customFormat="false" ht="12.75" hidden="false" customHeight="false" outlineLevel="0" collapsed="false">
      <c r="B52" s="1"/>
      <c r="C52" s="1"/>
      <c r="D52" s="304" t="s">
        <v>114</v>
      </c>
      <c r="E52" s="305"/>
      <c r="F52" s="306" t="n">
        <v>0</v>
      </c>
      <c r="G52" s="307" t="n">
        <v>0</v>
      </c>
      <c r="H52" s="307" t="n">
        <v>0</v>
      </c>
      <c r="I52" s="308" t="n">
        <v>0</v>
      </c>
      <c r="J52" s="306" t="n">
        <v>0</v>
      </c>
      <c r="K52" s="307" t="n">
        <v>0</v>
      </c>
      <c r="L52" s="307" t="n">
        <v>0</v>
      </c>
      <c r="M52" s="279" t="n">
        <f aca="false">SUM(J52:L52)</f>
        <v>0</v>
      </c>
      <c r="N52" s="1"/>
      <c r="O52" s="1"/>
      <c r="P52" s="1"/>
      <c r="Q52" s="1"/>
      <c r="R52" s="1"/>
      <c r="S52" s="0"/>
      <c r="T52" s="0"/>
    </row>
    <row r="53" customFormat="false" ht="12.75" hidden="false" customHeight="false" outlineLevel="0" collapsed="false">
      <c r="B53" s="1"/>
      <c r="C53" s="1"/>
      <c r="D53" s="304" t="s">
        <v>115</v>
      </c>
      <c r="E53" s="305"/>
      <c r="F53" s="306" t="n">
        <v>0</v>
      </c>
      <c r="G53" s="307" t="n">
        <v>0</v>
      </c>
      <c r="H53" s="307" t="n">
        <v>0</v>
      </c>
      <c r="I53" s="308" t="n">
        <v>0</v>
      </c>
      <c r="J53" s="306" t="n">
        <v>0</v>
      </c>
      <c r="K53" s="307" t="n">
        <v>0</v>
      </c>
      <c r="L53" s="307" t="n">
        <v>0</v>
      </c>
      <c r="M53" s="279" t="n">
        <f aca="false">SUM(J53:L53)</f>
        <v>0</v>
      </c>
      <c r="N53" s="1"/>
      <c r="O53" s="1"/>
      <c r="P53" s="1"/>
      <c r="Q53" s="1"/>
      <c r="R53" s="1"/>
      <c r="S53" s="0"/>
      <c r="T53" s="0"/>
    </row>
    <row r="54" customFormat="false" ht="12.75" hidden="false" customHeight="false" outlineLevel="0" collapsed="false">
      <c r="B54" s="1"/>
      <c r="C54" s="1"/>
      <c r="D54" s="304" t="s">
        <v>116</v>
      </c>
      <c r="E54" s="305"/>
      <c r="F54" s="306" t="n">
        <v>0</v>
      </c>
      <c r="G54" s="307" t="n">
        <v>0</v>
      </c>
      <c r="H54" s="307" t="n">
        <v>0</v>
      </c>
      <c r="I54" s="308" t="n">
        <v>0</v>
      </c>
      <c r="J54" s="306" t="n">
        <v>0</v>
      </c>
      <c r="K54" s="307" t="n">
        <v>0</v>
      </c>
      <c r="L54" s="307" t="n">
        <v>0</v>
      </c>
      <c r="M54" s="279" t="n">
        <f aca="false">SUM(J54:L54)</f>
        <v>0</v>
      </c>
      <c r="N54" s="1"/>
      <c r="O54" s="1"/>
      <c r="P54" s="1"/>
      <c r="Q54" s="1"/>
      <c r="R54" s="1"/>
      <c r="S54" s="0"/>
      <c r="T54" s="0"/>
    </row>
    <row r="55" customFormat="false" ht="12.75" hidden="false" customHeight="false" outlineLevel="0" collapsed="false">
      <c r="B55" s="1"/>
      <c r="C55" s="1"/>
      <c r="D55" s="304" t="s">
        <v>117</v>
      </c>
      <c r="E55" s="305"/>
      <c r="F55" s="306" t="n">
        <v>0</v>
      </c>
      <c r="G55" s="307" t="n">
        <v>0</v>
      </c>
      <c r="H55" s="307" t="n">
        <v>0</v>
      </c>
      <c r="I55" s="308" t="n">
        <v>0</v>
      </c>
      <c r="J55" s="306" t="n">
        <v>0</v>
      </c>
      <c r="K55" s="307" t="n">
        <v>0</v>
      </c>
      <c r="L55" s="307" t="n">
        <v>0</v>
      </c>
      <c r="M55" s="279" t="n">
        <f aca="false">SUM(J55:L55)</f>
        <v>0</v>
      </c>
      <c r="N55" s="1"/>
      <c r="O55" s="1"/>
      <c r="P55" s="1"/>
      <c r="Q55" s="1"/>
      <c r="R55" s="1"/>
      <c r="S55" s="0"/>
      <c r="T55" s="0"/>
    </row>
    <row r="56" customFormat="false" ht="12.75" hidden="false" customHeight="false" outlineLevel="0" collapsed="false">
      <c r="B56" s="1"/>
      <c r="C56" s="1"/>
      <c r="D56" s="304" t="s">
        <v>118</v>
      </c>
      <c r="E56" s="305"/>
      <c r="F56" s="306" t="n">
        <v>-5470.60120354103</v>
      </c>
      <c r="G56" s="307" t="n">
        <v>-54309.972350189</v>
      </c>
      <c r="H56" s="307" t="n">
        <v>0</v>
      </c>
      <c r="I56" s="308" t="n">
        <v>0</v>
      </c>
      <c r="J56" s="306" t="n">
        <v>384135.402570863</v>
      </c>
      <c r="K56" s="307" t="n">
        <v>3816233.53559606</v>
      </c>
      <c r="L56" s="307" t="n">
        <v>0</v>
      </c>
      <c r="M56" s="279" t="n">
        <f aca="false">SUM(J56:L56)</f>
        <v>4200368.93816692</v>
      </c>
      <c r="N56" s="1"/>
      <c r="O56" s="1"/>
      <c r="P56" s="1"/>
      <c r="Q56" s="1"/>
      <c r="R56" s="1"/>
      <c r="S56" s="0"/>
      <c r="T56" s="0"/>
    </row>
    <row r="57" customFormat="false" ht="12.75" hidden="false" customHeight="false" outlineLevel="0" collapsed="false">
      <c r="B57" s="1"/>
      <c r="C57" s="1"/>
      <c r="D57" s="304" t="s">
        <v>119</v>
      </c>
      <c r="E57" s="305"/>
      <c r="F57" s="306" t="n">
        <v>0</v>
      </c>
      <c r="G57" s="307" t="n">
        <v>0</v>
      </c>
      <c r="H57" s="307" t="n">
        <v>0</v>
      </c>
      <c r="I57" s="308" t="n">
        <v>0</v>
      </c>
      <c r="J57" s="306" t="n">
        <v>0</v>
      </c>
      <c r="K57" s="307" t="n">
        <v>0</v>
      </c>
      <c r="L57" s="307" t="n">
        <v>0</v>
      </c>
      <c r="M57" s="279" t="n">
        <f aca="false">SUM(J57:L57)</f>
        <v>0</v>
      </c>
      <c r="N57" s="1"/>
      <c r="O57" s="1"/>
      <c r="P57" s="1"/>
      <c r="Q57" s="1"/>
      <c r="R57" s="1"/>
      <c r="S57" s="0"/>
      <c r="T57" s="0"/>
    </row>
    <row r="58" customFormat="false" ht="13.5" hidden="false" customHeight="false" outlineLevel="0" collapsed="false">
      <c r="B58" s="1"/>
      <c r="C58" s="1"/>
      <c r="D58" s="59" t="s">
        <v>120</v>
      </c>
      <c r="E58" s="100"/>
      <c r="F58" s="280" t="n">
        <v>0</v>
      </c>
      <c r="G58" s="281" t="n">
        <v>0</v>
      </c>
      <c r="H58" s="281" t="n">
        <v>0</v>
      </c>
      <c r="I58" s="285" t="n">
        <v>0</v>
      </c>
      <c r="J58" s="280" t="n">
        <v>0</v>
      </c>
      <c r="K58" s="281" t="n">
        <v>0</v>
      </c>
      <c r="L58" s="281" t="n">
        <v>0</v>
      </c>
      <c r="M58" s="279" t="n">
        <f aca="false">SUM(J58:L58)</f>
        <v>0</v>
      </c>
      <c r="N58" s="1"/>
      <c r="O58" s="1"/>
      <c r="P58" s="1"/>
      <c r="Q58" s="1"/>
      <c r="R58" s="1"/>
      <c r="S58" s="0"/>
      <c r="T58" s="0"/>
    </row>
    <row r="59" customFormat="false" ht="13.5" hidden="false" customHeight="false" outlineLevel="0" collapsed="false">
      <c r="A59" s="32"/>
      <c r="B59" s="32"/>
      <c r="C59" s="32"/>
      <c r="D59" s="309" t="s">
        <v>172</v>
      </c>
      <c r="E59" s="310"/>
      <c r="F59" s="311" t="n">
        <f aca="false">IF(ABS(SUM(F48:F58))&lt;0.001,0,SUM(F48:F58))</f>
        <v>-5470.60120354103</v>
      </c>
      <c r="G59" s="312" t="n">
        <f aca="false">IF(ABS(SUM(G48:G58))&lt;0.001,0,SUM(G48:G58))</f>
        <v>-54309.972350189</v>
      </c>
      <c r="H59" s="312" t="n">
        <f aca="false">IF(ABS(SUM(H48:H58))&lt;0.001,0,SUM(H48:H58))</f>
        <v>0</v>
      </c>
      <c r="I59" s="313" t="n">
        <f aca="false">IF(ABS(SUM(I48:I58))&lt;0.001,0,SUM(I48:I58))</f>
        <v>0</v>
      </c>
      <c r="J59" s="314" t="n">
        <f aca="false">IF(ABS(SUM(J48:J58))&lt;0.001,0,SUM(J48:J58))</f>
        <v>384135.402570863</v>
      </c>
      <c r="K59" s="312" t="n">
        <f aca="false">IF(ABS(SUM(K48:K58))&lt;0.001,0,SUM(K48:K58))</f>
        <v>3816233.53559606</v>
      </c>
      <c r="L59" s="312" t="n">
        <f aca="false">IF(ABS(SUM(L48:L58))&lt;0.001,0,SUM(L48:L58))</f>
        <v>0</v>
      </c>
      <c r="M59" s="315" t="n">
        <f aca="false">IF(ABS(SUM(M48:M58))&lt;0.001,0,SUM(M48:M58))</f>
        <v>4200368.93816692</v>
      </c>
      <c r="N59" s="32"/>
      <c r="O59" s="32"/>
      <c r="P59" s="32"/>
      <c r="Q59" s="32"/>
      <c r="R59" s="32"/>
      <c r="S59" s="134"/>
      <c r="T59" s="134"/>
    </row>
    <row r="60" customFormat="false" ht="12.75" hidden="false" customHeight="false" outlineLevel="0" collapsed="false">
      <c r="A60" s="32"/>
      <c r="B60" s="32"/>
      <c r="C60" s="32"/>
      <c r="D60" s="85"/>
      <c r="E60" s="85"/>
      <c r="F60" s="283"/>
      <c r="G60" s="283"/>
      <c r="H60" s="283"/>
      <c r="I60" s="283"/>
      <c r="J60" s="283"/>
      <c r="K60" s="283"/>
      <c r="L60" s="283"/>
      <c r="M60" s="283"/>
      <c r="N60" s="32"/>
      <c r="O60" s="32"/>
      <c r="P60" s="32"/>
      <c r="Q60" s="32"/>
      <c r="R60" s="32"/>
      <c r="S60" s="134"/>
      <c r="T60" s="134"/>
    </row>
    <row r="61" customFormat="false" ht="12.75" hidden="false" customHeight="false" outlineLevel="0" collapsed="false">
      <c r="A61" s="32"/>
      <c r="B61" s="32"/>
      <c r="C61" s="32"/>
      <c r="D61" s="85"/>
      <c r="E61" s="85"/>
      <c r="F61" s="283"/>
      <c r="G61" s="283"/>
      <c r="H61" s="283"/>
      <c r="I61" s="283"/>
      <c r="J61" s="316"/>
      <c r="K61" s="316"/>
      <c r="L61" s="316"/>
      <c r="M61" s="316"/>
      <c r="N61" s="283"/>
      <c r="O61" s="283"/>
      <c r="P61" s="283"/>
      <c r="Q61" s="283"/>
      <c r="R61" s="32"/>
      <c r="S61" s="32"/>
      <c r="T61" s="32"/>
    </row>
    <row r="62" customFormat="false" ht="10.5" hidden="false" customHeight="true" outlineLevel="0" collapsed="false">
      <c r="A62" s="32"/>
      <c r="B62" s="32"/>
      <c r="C62" s="32"/>
      <c r="D62" s="85"/>
      <c r="E62" s="85"/>
      <c r="F62" s="283"/>
      <c r="G62" s="283"/>
      <c r="H62" s="283"/>
      <c r="I62" s="283"/>
      <c r="J62" s="316"/>
      <c r="K62" s="316"/>
      <c r="L62" s="316"/>
      <c r="M62" s="316"/>
      <c r="N62" s="283"/>
      <c r="O62" s="283"/>
      <c r="P62" s="283"/>
      <c r="Q62" s="283"/>
      <c r="R62" s="32"/>
      <c r="S62" s="32"/>
      <c r="T62" s="32"/>
    </row>
    <row r="63" customFormat="false" ht="15.75" hidden="false" customHeight="true" outlineLevel="0" collapsed="false">
      <c r="B63" s="1"/>
      <c r="C63" s="1"/>
      <c r="D63" s="1"/>
      <c r="E63" s="1"/>
      <c r="F63" s="259" t="s">
        <v>173</v>
      </c>
      <c r="G63" s="259"/>
      <c r="H63" s="259"/>
      <c r="I63" s="259"/>
      <c r="J63" s="259"/>
      <c r="K63" s="259"/>
      <c r="L63" s="259"/>
      <c r="M63" s="259"/>
      <c r="N63" s="1"/>
      <c r="O63" s="1"/>
      <c r="P63" s="1"/>
      <c r="Q63" s="1"/>
      <c r="R63" s="1"/>
      <c r="T63" s="0"/>
    </row>
    <row r="64" customFormat="false" ht="16.5" hidden="false" customHeight="true" outlineLevel="0" collapsed="false">
      <c r="B64" s="1"/>
      <c r="C64" s="1"/>
      <c r="D64" s="14"/>
      <c r="E64" s="15"/>
      <c r="F64" s="296" t="s">
        <v>170</v>
      </c>
      <c r="G64" s="296"/>
      <c r="H64" s="296"/>
      <c r="I64" s="296"/>
      <c r="J64" s="296" t="s">
        <v>160</v>
      </c>
      <c r="K64" s="296"/>
      <c r="L64" s="296"/>
      <c r="M64" s="296"/>
      <c r="N64" s="1"/>
      <c r="O64" s="1"/>
      <c r="P64" s="1"/>
      <c r="Q64" s="1"/>
      <c r="R64" s="1"/>
      <c r="T64" s="0"/>
    </row>
    <row r="65" customFormat="false" ht="13.5" hidden="false" customHeight="false" outlineLevel="0" collapsed="false">
      <c r="B65" s="1"/>
      <c r="C65" s="1"/>
      <c r="D65" s="99"/>
      <c r="E65" s="100"/>
      <c r="F65" s="297" t="s">
        <v>23</v>
      </c>
      <c r="G65" s="298" t="s">
        <v>24</v>
      </c>
      <c r="H65" s="298" t="s">
        <v>164</v>
      </c>
      <c r="I65" s="299" t="s">
        <v>165</v>
      </c>
      <c r="J65" s="300" t="s">
        <v>23</v>
      </c>
      <c r="K65" s="301" t="s">
        <v>24</v>
      </c>
      <c r="L65" s="302" t="s">
        <v>166</v>
      </c>
      <c r="M65" s="303" t="s">
        <v>171</v>
      </c>
      <c r="N65" s="1"/>
      <c r="O65" s="1"/>
      <c r="P65" s="1"/>
      <c r="Q65" s="1"/>
      <c r="R65" s="1"/>
      <c r="T65" s="0"/>
    </row>
    <row r="66" customFormat="false" ht="12.75" hidden="false" customHeight="false" outlineLevel="0" collapsed="false">
      <c r="B66" s="1"/>
      <c r="C66" s="1"/>
      <c r="D66" s="304" t="s">
        <v>110</v>
      </c>
      <c r="E66" s="305"/>
      <c r="F66" s="274" t="n">
        <v>0</v>
      </c>
      <c r="G66" s="275" t="n">
        <v>0</v>
      </c>
      <c r="H66" s="275" t="n">
        <v>0</v>
      </c>
      <c r="I66" s="279" t="n">
        <v>0</v>
      </c>
      <c r="J66" s="274" t="n">
        <v>0</v>
      </c>
      <c r="K66" s="275" t="n">
        <v>0</v>
      </c>
      <c r="L66" s="275" t="n">
        <v>0</v>
      </c>
      <c r="M66" s="276" t="n">
        <f aca="false">SUM(J66:L66)</f>
        <v>0</v>
      </c>
      <c r="N66" s="1"/>
      <c r="O66" s="1"/>
      <c r="P66" s="1"/>
      <c r="Q66" s="1"/>
      <c r="R66" s="1"/>
      <c r="T66" s="0"/>
    </row>
    <row r="67" customFormat="false" ht="12.75" hidden="false" customHeight="false" outlineLevel="0" collapsed="false">
      <c r="B67" s="1"/>
      <c r="C67" s="1"/>
      <c r="D67" s="304" t="s">
        <v>111</v>
      </c>
      <c r="E67" s="305"/>
      <c r="F67" s="306" t="n">
        <v>0</v>
      </c>
      <c r="G67" s="307" t="n">
        <v>0</v>
      </c>
      <c r="H67" s="307" t="n">
        <v>0</v>
      </c>
      <c r="I67" s="308" t="n">
        <v>0</v>
      </c>
      <c r="J67" s="306" t="n">
        <v>0</v>
      </c>
      <c r="K67" s="307" t="n">
        <v>0</v>
      </c>
      <c r="L67" s="307" t="n">
        <v>0</v>
      </c>
      <c r="M67" s="276" t="n">
        <f aca="false">SUM(J67:L67)</f>
        <v>0</v>
      </c>
      <c r="N67" s="1"/>
      <c r="O67" s="1"/>
      <c r="P67" s="1"/>
      <c r="Q67" s="1"/>
      <c r="R67" s="1"/>
      <c r="T67" s="0"/>
    </row>
    <row r="68" customFormat="false" ht="12.75" hidden="false" customHeight="false" outlineLevel="0" collapsed="false">
      <c r="B68" s="1"/>
      <c r="C68" s="1"/>
      <c r="D68" s="304" t="s">
        <v>112</v>
      </c>
      <c r="E68" s="305"/>
      <c r="F68" s="306" t="n">
        <v>0</v>
      </c>
      <c r="G68" s="307" t="n">
        <v>0</v>
      </c>
      <c r="H68" s="307" t="n">
        <v>0</v>
      </c>
      <c r="I68" s="308" t="n">
        <v>0</v>
      </c>
      <c r="J68" s="306" t="n">
        <v>0</v>
      </c>
      <c r="K68" s="307" t="n">
        <v>0</v>
      </c>
      <c r="L68" s="307" t="n">
        <v>0</v>
      </c>
      <c r="M68" s="276" t="n">
        <f aca="false">SUM(J68:L68)</f>
        <v>0</v>
      </c>
      <c r="N68" s="1"/>
      <c r="O68" s="1"/>
      <c r="P68" s="1"/>
      <c r="Q68" s="1"/>
      <c r="R68" s="1"/>
      <c r="T68" s="0"/>
    </row>
    <row r="69" customFormat="false" ht="12.75" hidden="false" customHeight="false" outlineLevel="0" collapsed="false">
      <c r="B69" s="1"/>
      <c r="C69" s="1"/>
      <c r="D69" s="304" t="s">
        <v>113</v>
      </c>
      <c r="E69" s="305"/>
      <c r="F69" s="306" t="n">
        <v>0</v>
      </c>
      <c r="G69" s="307" t="n">
        <v>0</v>
      </c>
      <c r="H69" s="307" t="n">
        <v>0</v>
      </c>
      <c r="I69" s="308" t="n">
        <v>0</v>
      </c>
      <c r="J69" s="306" t="n">
        <v>0</v>
      </c>
      <c r="K69" s="307" t="n">
        <v>0</v>
      </c>
      <c r="L69" s="307" t="n">
        <v>0</v>
      </c>
      <c r="M69" s="276" t="n">
        <f aca="false">SUM(J69:L69)</f>
        <v>0</v>
      </c>
      <c r="N69" s="1"/>
      <c r="O69" s="1"/>
      <c r="P69" s="1"/>
      <c r="Q69" s="1"/>
      <c r="R69" s="1"/>
      <c r="T69" s="0"/>
    </row>
    <row r="70" customFormat="false" ht="12.75" hidden="false" customHeight="false" outlineLevel="0" collapsed="false">
      <c r="B70" s="1"/>
      <c r="C70" s="1"/>
      <c r="D70" s="304" t="s">
        <v>114</v>
      </c>
      <c r="E70" s="305"/>
      <c r="F70" s="306" t="n">
        <v>0</v>
      </c>
      <c r="G70" s="307" t="n">
        <v>0</v>
      </c>
      <c r="H70" s="307" t="n">
        <v>0</v>
      </c>
      <c r="I70" s="308" t="n">
        <v>0</v>
      </c>
      <c r="J70" s="306" t="n">
        <v>0</v>
      </c>
      <c r="K70" s="307" t="n">
        <v>0</v>
      </c>
      <c r="L70" s="307" t="n">
        <v>0</v>
      </c>
      <c r="M70" s="276" t="n">
        <f aca="false">SUM(J70:L70)</f>
        <v>0</v>
      </c>
      <c r="N70" s="1"/>
      <c r="O70" s="1"/>
      <c r="P70" s="1"/>
      <c r="Q70" s="1"/>
      <c r="R70" s="1"/>
      <c r="T70" s="0"/>
    </row>
    <row r="71" customFormat="false" ht="12.75" hidden="false" customHeight="false" outlineLevel="0" collapsed="false">
      <c r="B71" s="1"/>
      <c r="C71" s="1"/>
      <c r="D71" s="304" t="s">
        <v>115</v>
      </c>
      <c r="E71" s="305"/>
      <c r="F71" s="306" t="n">
        <v>0</v>
      </c>
      <c r="G71" s="307" t="n">
        <v>0</v>
      </c>
      <c r="H71" s="307" t="n">
        <v>0</v>
      </c>
      <c r="I71" s="308" t="n">
        <v>0</v>
      </c>
      <c r="J71" s="306" t="n">
        <v>0</v>
      </c>
      <c r="K71" s="307" t="n">
        <v>0</v>
      </c>
      <c r="L71" s="307" t="n">
        <v>0</v>
      </c>
      <c r="M71" s="276" t="n">
        <f aca="false">SUM(J71:L71)</f>
        <v>0</v>
      </c>
      <c r="N71" s="1"/>
      <c r="O71" s="1"/>
      <c r="P71" s="1"/>
      <c r="Q71" s="1"/>
      <c r="R71" s="1"/>
      <c r="T71" s="0"/>
    </row>
    <row r="72" customFormat="false" ht="12.75" hidden="false" customHeight="false" outlineLevel="0" collapsed="false">
      <c r="B72" s="1"/>
      <c r="C72" s="1"/>
      <c r="D72" s="304" t="s">
        <v>116</v>
      </c>
      <c r="E72" s="305"/>
      <c r="F72" s="306" t="n">
        <v>0</v>
      </c>
      <c r="G72" s="307" t="n">
        <v>0</v>
      </c>
      <c r="H72" s="307" t="n">
        <v>0</v>
      </c>
      <c r="I72" s="308" t="n">
        <v>0</v>
      </c>
      <c r="J72" s="306" t="n">
        <v>0</v>
      </c>
      <c r="K72" s="307" t="n">
        <v>0</v>
      </c>
      <c r="L72" s="307" t="n">
        <v>0</v>
      </c>
      <c r="M72" s="276" t="n">
        <f aca="false">SUM(J72:L72)</f>
        <v>0</v>
      </c>
      <c r="N72" s="1"/>
      <c r="O72" s="1"/>
      <c r="P72" s="1"/>
      <c r="Q72" s="1"/>
      <c r="R72" s="1"/>
      <c r="T72" s="0"/>
    </row>
    <row r="73" customFormat="false" ht="12.75" hidden="false" customHeight="false" outlineLevel="0" collapsed="false">
      <c r="B73" s="1"/>
      <c r="C73" s="1"/>
      <c r="D73" s="304" t="s">
        <v>117</v>
      </c>
      <c r="E73" s="305"/>
      <c r="F73" s="306" t="n">
        <v>0</v>
      </c>
      <c r="G73" s="307" t="n">
        <v>0</v>
      </c>
      <c r="H73" s="307" t="n">
        <v>0</v>
      </c>
      <c r="I73" s="308" t="n">
        <v>0</v>
      </c>
      <c r="J73" s="306" t="n">
        <v>0</v>
      </c>
      <c r="K73" s="307" t="n">
        <v>0</v>
      </c>
      <c r="L73" s="307" t="n">
        <v>0</v>
      </c>
      <c r="M73" s="276" t="n">
        <f aca="false">SUM(J73:L73)</f>
        <v>0</v>
      </c>
      <c r="N73" s="1"/>
      <c r="O73" s="1"/>
      <c r="P73" s="1"/>
      <c r="Q73" s="1"/>
      <c r="R73" s="1"/>
      <c r="T73" s="0"/>
    </row>
    <row r="74" customFormat="false" ht="12.75" hidden="false" customHeight="false" outlineLevel="0" collapsed="false">
      <c r="B74" s="1"/>
      <c r="C74" s="1"/>
      <c r="D74" s="304" t="s">
        <v>118</v>
      </c>
      <c r="E74" s="305"/>
      <c r="F74" s="306" t="n">
        <v>5470.60120354103</v>
      </c>
      <c r="G74" s="307" t="n">
        <v>54309.972350189</v>
      </c>
      <c r="H74" s="307" t="n">
        <v>0</v>
      </c>
      <c r="I74" s="308" t="n">
        <v>0</v>
      </c>
      <c r="J74" s="306" t="n">
        <v>-7.46997122736452E-012</v>
      </c>
      <c r="K74" s="307" t="n">
        <v>-4.70581097894158E-011</v>
      </c>
      <c r="L74" s="307" t="n">
        <v>0</v>
      </c>
      <c r="M74" s="276" t="n">
        <f aca="false">SUM(J74:L74)</f>
        <v>-5.45280810167803E-011</v>
      </c>
      <c r="N74" s="1"/>
      <c r="O74" s="1"/>
      <c r="P74" s="1"/>
      <c r="Q74" s="1"/>
      <c r="R74" s="1"/>
      <c r="T74" s="0"/>
    </row>
    <row r="75" customFormat="false" ht="12.75" hidden="false" customHeight="false" outlineLevel="0" collapsed="false">
      <c r="B75" s="1"/>
      <c r="C75" s="1"/>
      <c r="D75" s="304" t="s">
        <v>119</v>
      </c>
      <c r="E75" s="305"/>
      <c r="F75" s="306" t="n">
        <v>0</v>
      </c>
      <c r="G75" s="307" t="n">
        <v>0</v>
      </c>
      <c r="H75" s="307" t="n">
        <v>0</v>
      </c>
      <c r="I75" s="308" t="n">
        <v>0</v>
      </c>
      <c r="J75" s="306" t="n">
        <v>0</v>
      </c>
      <c r="K75" s="307" t="n">
        <v>0</v>
      </c>
      <c r="L75" s="307" t="n">
        <v>0</v>
      </c>
      <c r="M75" s="276" t="n">
        <f aca="false">SUM(J75:L75)</f>
        <v>0</v>
      </c>
      <c r="N75" s="1"/>
      <c r="O75" s="1"/>
      <c r="P75" s="1"/>
      <c r="Q75" s="1"/>
      <c r="R75" s="1"/>
      <c r="T75" s="0"/>
    </row>
    <row r="76" customFormat="false" ht="13.5" hidden="false" customHeight="false" outlineLevel="0" collapsed="false">
      <c r="B76" s="1"/>
      <c r="C76" s="1"/>
      <c r="D76" s="59" t="s">
        <v>120</v>
      </c>
      <c r="E76" s="100"/>
      <c r="F76" s="280" t="n">
        <v>0</v>
      </c>
      <c r="G76" s="281" t="n">
        <v>0</v>
      </c>
      <c r="H76" s="281" t="n">
        <v>0</v>
      </c>
      <c r="I76" s="285" t="n">
        <v>0</v>
      </c>
      <c r="J76" s="280" t="n">
        <v>0</v>
      </c>
      <c r="K76" s="281" t="n">
        <v>0</v>
      </c>
      <c r="L76" s="281" t="n">
        <v>0</v>
      </c>
      <c r="M76" s="276" t="n">
        <f aca="false">SUM(J76:L76)</f>
        <v>0</v>
      </c>
      <c r="N76" s="1"/>
      <c r="O76" s="1"/>
      <c r="P76" s="1"/>
      <c r="Q76" s="1"/>
      <c r="R76" s="1"/>
      <c r="T76" s="0"/>
    </row>
    <row r="77" customFormat="false" ht="13.5" hidden="false" customHeight="false" outlineLevel="0" collapsed="false">
      <c r="A77" s="32"/>
      <c r="B77" s="32"/>
      <c r="C77" s="32"/>
      <c r="D77" s="309" t="s">
        <v>172</v>
      </c>
      <c r="E77" s="310"/>
      <c r="F77" s="311" t="n">
        <f aca="false">IF(ABS(SUM(F66:F76))&lt;0.001,0,SUM(F66:F76))</f>
        <v>5470.60120354103</v>
      </c>
      <c r="G77" s="312" t="n">
        <f aca="false">IF(ABS(SUM(G66:G76))&lt;0.001,0,SUM(G66:G76))</f>
        <v>54309.972350189</v>
      </c>
      <c r="H77" s="312" t="n">
        <f aca="false">IF(ABS(SUM(H66:H76))&lt;0.001,0,SUM(H66:H76))</f>
        <v>0</v>
      </c>
      <c r="I77" s="313" t="n">
        <f aca="false">IF(ABS(SUM(I66:I76))&lt;0.001,0,SUM(I66:I76))</f>
        <v>0</v>
      </c>
      <c r="J77" s="314" t="n">
        <f aca="false">IF(ABS(SUM(J66:J76))&lt;0.001,0,SUM(J66:J76))</f>
        <v>0</v>
      </c>
      <c r="K77" s="312" t="n">
        <f aca="false">IF(ABS(SUM(K66:K76))&lt;0.001,0,SUM(K66:K76))</f>
        <v>0</v>
      </c>
      <c r="L77" s="312" t="n">
        <f aca="false">IF(ABS(SUM(L66:L76))&lt;0.001,0,SUM(L66:L76))</f>
        <v>0</v>
      </c>
      <c r="M77" s="315" t="n">
        <f aca="false">IF(ABS(SUM(M66:M76))&lt;0.001,0,SUM(M66:M76))</f>
        <v>0</v>
      </c>
      <c r="N77" s="1"/>
      <c r="O77" s="32"/>
      <c r="P77" s="32"/>
      <c r="Q77" s="32"/>
      <c r="R77" s="32"/>
      <c r="S77" s="32"/>
      <c r="T77" s="134"/>
    </row>
    <row r="78" customFormat="false" ht="12.75" hidden="false" customHeight="false" outlineLevel="0" collapsed="false">
      <c r="B78" s="1"/>
      <c r="C78" s="1"/>
      <c r="D78" s="246"/>
      <c r="E78" s="246"/>
      <c r="F78" s="246"/>
      <c r="G78" s="246"/>
      <c r="H78" s="247"/>
      <c r="I78" s="247"/>
      <c r="J78" s="247"/>
      <c r="K78" s="247"/>
      <c r="L78" s="246"/>
      <c r="M78" s="246"/>
      <c r="N78" s="246"/>
      <c r="O78" s="246"/>
      <c r="P78" s="246"/>
      <c r="Q78" s="1"/>
      <c r="R78" s="1"/>
    </row>
    <row r="79" customFormat="false" ht="12.75" hidden="false" customHeight="false" outlineLevel="0" collapsed="false">
      <c r="B79" s="1"/>
      <c r="C79" s="1"/>
      <c r="D79" s="246"/>
      <c r="E79" s="246"/>
      <c r="F79" s="246"/>
      <c r="G79" s="246"/>
      <c r="H79" s="247"/>
      <c r="I79" s="247"/>
      <c r="J79" s="247"/>
      <c r="K79" s="247"/>
      <c r="L79" s="247"/>
      <c r="M79" s="246"/>
      <c r="N79" s="246"/>
      <c r="O79" s="246"/>
      <c r="P79" s="246"/>
      <c r="Q79" s="246"/>
      <c r="R79" s="1"/>
    </row>
    <row r="80" customFormat="false" ht="12.75" hidden="false" customHeight="false" outlineLevel="0" collapsed="false">
      <c r="B80" s="1"/>
      <c r="C80" s="1"/>
      <c r="D80" s="246"/>
      <c r="E80" s="246"/>
      <c r="F80" s="246"/>
      <c r="G80" s="246"/>
      <c r="H80" s="247"/>
      <c r="I80" s="247"/>
      <c r="J80" s="247"/>
      <c r="K80" s="247"/>
      <c r="L80" s="247"/>
      <c r="M80" s="246"/>
      <c r="N80" s="246"/>
      <c r="O80" s="246"/>
      <c r="P80" s="246"/>
      <c r="Q80" s="246"/>
      <c r="R80" s="1"/>
    </row>
    <row r="81" customFormat="false" ht="12.75" hidden="false" customHeight="false" outlineLevel="0" collapsed="false">
      <c r="B81" s="1"/>
      <c r="C81" s="1"/>
      <c r="D81" s="246"/>
      <c r="E81" s="246"/>
      <c r="F81" s="246"/>
      <c r="G81" s="246"/>
      <c r="H81" s="247"/>
      <c r="I81" s="247"/>
      <c r="J81" s="247"/>
      <c r="K81" s="247"/>
      <c r="L81" s="247"/>
      <c r="M81" s="246"/>
      <c r="N81" s="246"/>
      <c r="O81" s="246"/>
      <c r="P81" s="246"/>
      <c r="Q81" s="246"/>
      <c r="R81" s="1"/>
    </row>
    <row r="82" customFormat="false" ht="12.75" hidden="false" customHeight="false" outlineLevel="0" collapsed="false">
      <c r="B82" s="1"/>
      <c r="C82" s="1"/>
      <c r="D82" s="246"/>
      <c r="E82" s="246"/>
      <c r="F82" s="246"/>
      <c r="G82" s="246"/>
      <c r="H82" s="247"/>
      <c r="I82" s="247"/>
      <c r="J82" s="247"/>
      <c r="K82" s="247"/>
      <c r="L82" s="247"/>
      <c r="M82" s="246"/>
      <c r="N82" s="246"/>
      <c r="O82" s="246"/>
      <c r="P82" s="246"/>
      <c r="Q82" s="246"/>
      <c r="R82" s="1"/>
    </row>
    <row r="83" customFormat="false" ht="12.75" hidden="false" customHeight="false" outlineLevel="0" collapsed="false">
      <c r="B83" s="1"/>
      <c r="C83" s="1"/>
      <c r="D83" s="246"/>
      <c r="E83" s="246"/>
      <c r="F83" s="246"/>
      <c r="G83" s="246"/>
      <c r="H83" s="247"/>
      <c r="I83" s="247"/>
      <c r="J83" s="247"/>
      <c r="K83" s="247"/>
      <c r="L83" s="247"/>
      <c r="M83" s="246"/>
      <c r="N83" s="246"/>
      <c r="O83" s="246"/>
      <c r="P83" s="246"/>
      <c r="Q83" s="246"/>
      <c r="R83" s="1"/>
    </row>
    <row r="84" customFormat="false" ht="12.75" hidden="false" customHeight="false" outlineLevel="0" collapsed="false">
      <c r="B84" s="1"/>
      <c r="C84" s="1"/>
      <c r="D84" s="246"/>
      <c r="E84" s="246"/>
      <c r="F84" s="246"/>
      <c r="G84" s="246"/>
      <c r="H84" s="247"/>
      <c r="I84" s="247"/>
      <c r="J84" s="247"/>
      <c r="K84" s="247"/>
      <c r="L84" s="247"/>
      <c r="M84" s="246"/>
      <c r="N84" s="246"/>
      <c r="O84" s="246"/>
      <c r="P84" s="246"/>
      <c r="Q84" s="246"/>
      <c r="R84" s="1"/>
    </row>
    <row r="85" customFormat="false" ht="12.75" hidden="false" customHeight="false" outlineLevel="0" collapsed="false">
      <c r="B85" s="1"/>
      <c r="C85" s="1"/>
      <c r="D85" s="246"/>
      <c r="E85" s="246"/>
      <c r="F85" s="246"/>
      <c r="G85" s="246"/>
      <c r="H85" s="247"/>
      <c r="I85" s="247"/>
      <c r="J85" s="247"/>
      <c r="K85" s="247"/>
      <c r="L85" s="247"/>
      <c r="M85" s="246"/>
      <c r="N85" s="246"/>
      <c r="O85" s="246"/>
      <c r="P85" s="246"/>
      <c r="Q85" s="246"/>
      <c r="R85" s="1"/>
    </row>
    <row r="86" customFormat="false" ht="12.75" hidden="false" customHeight="false" outlineLevel="0" collapsed="false">
      <c r="B86" s="1"/>
      <c r="C86" s="1"/>
      <c r="D86" s="246"/>
      <c r="E86" s="246"/>
      <c r="F86" s="246"/>
      <c r="G86" s="246"/>
      <c r="H86" s="247"/>
      <c r="I86" s="247"/>
      <c r="J86" s="247"/>
      <c r="K86" s="247"/>
      <c r="L86" s="247"/>
      <c r="M86" s="246"/>
      <c r="N86" s="246"/>
      <c r="O86" s="246"/>
      <c r="P86" s="246"/>
      <c r="Q86" s="246"/>
      <c r="R86" s="1"/>
    </row>
    <row r="87" customFormat="false" ht="12.75" hidden="false" customHeight="false" outlineLevel="0" collapsed="false">
      <c r="B87" s="1"/>
      <c r="C87" s="1"/>
      <c r="D87" s="246"/>
      <c r="E87" s="246"/>
      <c r="F87" s="246"/>
      <c r="G87" s="246"/>
      <c r="H87" s="247"/>
      <c r="I87" s="247"/>
      <c r="J87" s="247"/>
      <c r="K87" s="247"/>
      <c r="L87" s="247"/>
      <c r="M87" s="246"/>
      <c r="N87" s="246"/>
      <c r="O87" s="246"/>
      <c r="P87" s="246"/>
      <c r="Q87" s="246"/>
      <c r="R87" s="1"/>
    </row>
  </sheetData>
  <mergeCells count="10">
    <mergeCell ref="J8:O8"/>
    <mergeCell ref="F9:I9"/>
    <mergeCell ref="J9:K9"/>
    <mergeCell ref="L9:M9"/>
    <mergeCell ref="F45:M45"/>
    <mergeCell ref="F46:I46"/>
    <mergeCell ref="J46:M46"/>
    <mergeCell ref="F63:M63"/>
    <mergeCell ref="F64:I64"/>
    <mergeCell ref="J64:M6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7.AveragePrice">
                <anchor moveWithCells="true" sizeWithCells="false">
                  <from>
                    <xdr:col>11</xdr:col>
                    <xdr:colOff>10440</xdr:colOff>
                    <xdr:row>1</xdr:row>
                    <xdr:rowOff>9360</xdr:rowOff>
                  </from>
                  <to>
                    <xdr:col>12</xdr:col>
                    <xdr:colOff>855360</xdr:colOff>
                    <xdr:row>2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">
              <controlPr defaultSize="0" print="false" autoFill="0" autoPict="0" macro="Module15.MainPageGlobalPosition">
                <anchor moveWithCells="true" sizeWithCells="false">
                  <from>
                    <xdr:col>5</xdr:col>
                    <xdr:colOff>10080</xdr:colOff>
                    <xdr:row>1</xdr:row>
                    <xdr:rowOff>9360</xdr:rowOff>
                  </from>
                  <to>
                    <xdr:col>7</xdr:col>
                    <xdr:colOff>720</xdr:colOff>
                    <xdr:row>2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3">
              <controlPr defaultSize="0" print="false" autoFill="0" autoPict="0" macro="Module16.GlobalPositionPageUp">
                <anchor moveWithCells="true" sizeWithCells="false">
                  <from>
                    <xdr:col>14</xdr:col>
                    <xdr:colOff>10440</xdr:colOff>
                    <xdr:row>42</xdr:row>
                    <xdr:rowOff>9720</xdr:rowOff>
                  </from>
                  <to>
                    <xdr:col>15</xdr:col>
                    <xdr:colOff>744840</xdr:colOff>
                    <xdr:row>43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 macro="Module16.GlobalPositionPageDown">
                <anchor moveWithCells="true" sizeWithCells="false">
                  <from>
                    <xdr:col>14</xdr:col>
                    <xdr:colOff>10440</xdr:colOff>
                    <xdr:row>1</xdr:row>
                    <xdr:rowOff>9360</xdr:rowOff>
                  </from>
                  <to>
                    <xdr:col>15</xdr:col>
                    <xdr:colOff>744840</xdr:colOff>
                    <xdr:row>2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 macro="Module19.GoToMonthlyPos">
                <anchor moveWithCells="true" sizeWithCells="false">
                  <from>
                    <xdr:col>8</xdr:col>
                    <xdr:colOff>19800</xdr:colOff>
                    <xdr:row>1</xdr:row>
                    <xdr:rowOff>18720</xdr:rowOff>
                  </from>
                  <to>
                    <xdr:col>9</xdr:col>
                    <xdr:colOff>735480</xdr:colOff>
                    <xdr:row>2</xdr:row>
                    <xdr:rowOff>142560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20" activeCellId="0" sqref="E20"/>
    </sheetView>
  </sheetViews>
  <sheetFormatPr defaultColWidth="13.70703125" defaultRowHeight="12.75" customHeight="true" zeroHeight="false" outlineLevelRow="0" outlineLevelCol="0"/>
  <cols>
    <col collapsed="false" customWidth="true" hidden="false" outlineLevel="0" max="1" min="1" style="1" width="0.85"/>
    <col collapsed="false" customWidth="true" hidden="false" outlineLevel="0" max="2" min="2" style="1" width="30.41"/>
    <col collapsed="false" customWidth="true" hidden="false" outlineLevel="0" max="3" min="3" style="1" width="18.7"/>
    <col collapsed="false" customWidth="true" hidden="false" outlineLevel="0" max="4" min="4" style="1" width="23.56"/>
    <col collapsed="false" customWidth="false" hidden="false" outlineLevel="0" max="257" min="5" style="32" width="13.7"/>
  </cols>
  <sheetData>
    <row r="1" customFormat="false" ht="3.75" hidden="false" customHeight="true" outlineLevel="0" collapsed="false"/>
    <row r="2" customFormat="false" ht="7.5" hidden="false" customHeight="true" outlineLevel="0" collapsed="false">
      <c r="A2" s="26"/>
      <c r="B2" s="2"/>
      <c r="C2" s="44"/>
      <c r="D2" s="317"/>
      <c r="E2" s="318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  <c r="AH2" s="319"/>
      <c r="AI2" s="319"/>
      <c r="AJ2" s="319"/>
      <c r="AK2" s="319"/>
      <c r="AL2" s="319"/>
      <c r="AM2" s="319"/>
      <c r="AN2" s="319"/>
      <c r="AO2" s="319"/>
      <c r="AP2" s="319"/>
      <c r="AQ2" s="319"/>
      <c r="AR2" s="319"/>
      <c r="AS2" s="319"/>
      <c r="AT2" s="319"/>
      <c r="AU2" s="319"/>
      <c r="AV2" s="319"/>
      <c r="AW2" s="319"/>
      <c r="AX2" s="319"/>
      <c r="AY2" s="319"/>
      <c r="AZ2" s="319"/>
      <c r="BA2" s="319"/>
      <c r="BB2" s="319"/>
      <c r="BC2" s="319"/>
      <c r="BD2" s="319"/>
      <c r="BE2" s="319"/>
      <c r="BF2" s="319"/>
      <c r="BG2" s="319"/>
      <c r="BH2" s="319"/>
      <c r="BI2" s="319"/>
      <c r="BJ2" s="319"/>
      <c r="BK2" s="319"/>
      <c r="BL2" s="319"/>
      <c r="BM2" s="319"/>
      <c r="BN2" s="319"/>
      <c r="BO2" s="319"/>
      <c r="BP2" s="319"/>
      <c r="BQ2" s="319"/>
      <c r="BR2" s="319"/>
      <c r="BS2" s="319"/>
      <c r="BT2" s="319"/>
      <c r="BU2" s="319"/>
      <c r="BV2" s="319"/>
      <c r="BW2" s="319"/>
      <c r="BX2" s="319"/>
      <c r="BY2" s="319"/>
      <c r="BZ2" s="319"/>
      <c r="CA2" s="319"/>
      <c r="CB2" s="319"/>
      <c r="CC2" s="319"/>
      <c r="CD2" s="319"/>
      <c r="CE2" s="319"/>
      <c r="CF2" s="319"/>
      <c r="CG2" s="319"/>
      <c r="CH2" s="319"/>
      <c r="CI2" s="319"/>
      <c r="CJ2" s="319"/>
      <c r="CK2" s="319"/>
      <c r="CL2" s="319"/>
      <c r="CM2" s="319"/>
      <c r="CN2" s="319"/>
      <c r="CO2" s="319"/>
      <c r="CP2" s="319"/>
      <c r="CQ2" s="319"/>
      <c r="CR2" s="319"/>
      <c r="CS2" s="319"/>
      <c r="CT2" s="319"/>
      <c r="CU2" s="319"/>
      <c r="CV2" s="319"/>
      <c r="CW2" s="319"/>
      <c r="CX2" s="319"/>
      <c r="CY2" s="319"/>
      <c r="CZ2" s="319"/>
      <c r="DA2" s="319"/>
      <c r="DB2" s="319"/>
      <c r="DC2" s="319"/>
      <c r="DD2" s="319"/>
      <c r="DE2" s="319"/>
      <c r="DF2" s="319"/>
      <c r="DG2" s="319"/>
      <c r="DH2" s="319"/>
      <c r="DI2" s="319"/>
      <c r="DJ2" s="319"/>
      <c r="DK2" s="319"/>
      <c r="DL2" s="319"/>
      <c r="DM2" s="319"/>
      <c r="DN2" s="319"/>
      <c r="DO2" s="319"/>
      <c r="DP2" s="319"/>
      <c r="DQ2" s="319"/>
      <c r="DR2" s="319"/>
      <c r="DS2" s="319"/>
      <c r="DT2" s="319"/>
      <c r="DU2" s="319"/>
      <c r="DV2" s="319"/>
      <c r="DW2" s="319"/>
      <c r="DX2" s="319"/>
      <c r="DY2" s="319"/>
      <c r="DZ2" s="319"/>
      <c r="EA2" s="319"/>
      <c r="EB2" s="319"/>
      <c r="EC2" s="319"/>
      <c r="ED2" s="319"/>
      <c r="EE2" s="319"/>
      <c r="EF2" s="319"/>
      <c r="EG2" s="319"/>
      <c r="EH2" s="319"/>
      <c r="EI2" s="319"/>
      <c r="EJ2" s="319"/>
      <c r="EK2" s="319"/>
      <c r="EL2" s="319"/>
      <c r="EM2" s="319"/>
      <c r="EN2" s="319"/>
      <c r="EO2" s="319"/>
      <c r="EP2" s="319"/>
      <c r="EQ2" s="319"/>
      <c r="ER2" s="319"/>
      <c r="ES2" s="319"/>
      <c r="ET2" s="319"/>
      <c r="EU2" s="319"/>
      <c r="EV2" s="319"/>
      <c r="EW2" s="319"/>
      <c r="EX2" s="319"/>
      <c r="EY2" s="319"/>
      <c r="EZ2" s="319"/>
      <c r="FA2" s="319"/>
      <c r="FB2" s="319"/>
      <c r="FC2" s="319"/>
      <c r="FD2" s="319"/>
      <c r="FE2" s="319"/>
      <c r="FF2" s="319"/>
      <c r="FG2" s="319"/>
      <c r="FH2" s="319"/>
      <c r="FI2" s="319"/>
      <c r="FJ2" s="319"/>
      <c r="FK2" s="319"/>
      <c r="FL2" s="319"/>
      <c r="FM2" s="319"/>
      <c r="FN2" s="319"/>
      <c r="FO2" s="319"/>
      <c r="FP2" s="319"/>
      <c r="FQ2" s="319"/>
      <c r="FR2" s="319"/>
      <c r="FS2" s="319"/>
      <c r="FT2" s="319"/>
      <c r="FU2" s="319"/>
      <c r="FV2" s="319"/>
      <c r="FW2" s="319"/>
      <c r="FX2" s="319"/>
      <c r="FY2" s="319"/>
      <c r="FZ2" s="319"/>
      <c r="GA2" s="319"/>
      <c r="GB2" s="319"/>
      <c r="GC2" s="319"/>
      <c r="GD2" s="319"/>
      <c r="GE2" s="319"/>
      <c r="GF2" s="319"/>
      <c r="GG2" s="319"/>
      <c r="GH2" s="319"/>
      <c r="GI2" s="319"/>
      <c r="GJ2" s="319"/>
      <c r="GK2" s="319"/>
      <c r="GL2" s="319"/>
      <c r="GM2" s="319"/>
      <c r="GN2" s="319"/>
      <c r="GO2" s="319"/>
      <c r="GP2" s="319"/>
      <c r="GQ2" s="319"/>
      <c r="GR2" s="319"/>
      <c r="GS2" s="319"/>
      <c r="GT2" s="319"/>
      <c r="GU2" s="319"/>
      <c r="GV2" s="319"/>
      <c r="GW2" s="319"/>
      <c r="GX2" s="319"/>
      <c r="GY2" s="319"/>
      <c r="GZ2" s="319"/>
      <c r="HA2" s="319"/>
      <c r="HB2" s="319"/>
      <c r="HC2" s="319"/>
      <c r="HD2" s="319"/>
      <c r="HE2" s="319"/>
      <c r="HF2" s="319"/>
      <c r="HG2" s="319"/>
      <c r="HH2" s="319"/>
      <c r="HI2" s="319"/>
      <c r="HJ2" s="319"/>
      <c r="HK2" s="319"/>
      <c r="HL2" s="319"/>
      <c r="HM2" s="319"/>
      <c r="HN2" s="319"/>
      <c r="HO2" s="319"/>
      <c r="HP2" s="319"/>
      <c r="HQ2" s="319"/>
      <c r="HR2" s="319"/>
      <c r="HS2" s="319"/>
      <c r="HT2" s="319"/>
      <c r="HU2" s="319"/>
      <c r="HV2" s="319"/>
      <c r="HW2" s="319"/>
      <c r="HX2" s="319"/>
      <c r="HY2" s="319"/>
      <c r="HZ2" s="319"/>
      <c r="IA2" s="319"/>
      <c r="IB2" s="319"/>
      <c r="IC2" s="319"/>
      <c r="ID2" s="319"/>
      <c r="IE2" s="319"/>
      <c r="IF2" s="319"/>
      <c r="IG2" s="319"/>
      <c r="IH2" s="319"/>
      <c r="II2" s="319"/>
      <c r="IJ2" s="319"/>
      <c r="IK2" s="319"/>
      <c r="IL2" s="319"/>
      <c r="IM2" s="319"/>
      <c r="IN2" s="319"/>
      <c r="IO2" s="319"/>
      <c r="IP2" s="319"/>
      <c r="IQ2" s="319"/>
      <c r="IR2" s="319"/>
      <c r="IS2" s="319"/>
      <c r="IT2" s="319"/>
      <c r="IU2" s="319"/>
      <c r="IV2" s="319"/>
      <c r="IW2" s="44"/>
    </row>
    <row r="3" customFormat="false" ht="18.75" hidden="false" customHeight="true" outlineLevel="0" collapsed="false">
      <c r="A3" s="320"/>
      <c r="B3" s="4"/>
      <c r="C3" s="51"/>
      <c r="D3" s="321"/>
      <c r="E3" s="322" t="n">
        <f aca="false">Input_Curves!D2+1</f>
        <v>36586</v>
      </c>
      <c r="F3" s="323" t="n">
        <f aca="false">Input_Curves!E2+1</f>
        <v>36617</v>
      </c>
      <c r="G3" s="323" t="n">
        <f aca="false">Input_Curves!F2+1</f>
        <v>36647</v>
      </c>
      <c r="H3" s="323" t="n">
        <f aca="false">Input_Curves!G2+1</f>
        <v>36678</v>
      </c>
      <c r="I3" s="323" t="n">
        <f aca="false">Input_Curves!H2+1</f>
        <v>36708</v>
      </c>
      <c r="J3" s="323" t="n">
        <f aca="false">Input_Curves!I2+1</f>
        <v>36739</v>
      </c>
      <c r="K3" s="323" t="n">
        <f aca="false">Input_Curves!J2+1</f>
        <v>36770</v>
      </c>
      <c r="L3" s="323" t="n">
        <f aca="false">Input_Curves!K2+1</f>
        <v>36800</v>
      </c>
      <c r="M3" s="323" t="n">
        <f aca="false">Input_Curves!L2+1</f>
        <v>36831</v>
      </c>
      <c r="N3" s="323" t="n">
        <f aca="false">Input_Curves!M2+1</f>
        <v>36861</v>
      </c>
      <c r="O3" s="323" t="n">
        <f aca="false">Input_Curves!N2+1</f>
        <v>36892</v>
      </c>
      <c r="P3" s="323" t="n">
        <f aca="false">Input_Curves!O2+1</f>
        <v>36923</v>
      </c>
      <c r="Q3" s="323" t="n">
        <f aca="false">Input_Curves!P2+1</f>
        <v>36951</v>
      </c>
      <c r="R3" s="323" t="n">
        <f aca="false">Input_Curves!Q2+1</f>
        <v>36982</v>
      </c>
      <c r="S3" s="323" t="n">
        <f aca="false">Input_Curves!R2+1</f>
        <v>37012</v>
      </c>
      <c r="T3" s="323" t="n">
        <f aca="false">Input_Curves!S2+1</f>
        <v>37043</v>
      </c>
      <c r="U3" s="323" t="n">
        <f aca="false">Input_Curves!T2+1</f>
        <v>37073</v>
      </c>
      <c r="V3" s="323" t="n">
        <f aca="false">Input_Curves!U2+1</f>
        <v>37104</v>
      </c>
      <c r="W3" s="323" t="n">
        <f aca="false">Input_Curves!V2+1</f>
        <v>37135</v>
      </c>
      <c r="X3" s="323" t="n">
        <f aca="false">Input_Curves!W2+1</f>
        <v>37165</v>
      </c>
      <c r="Y3" s="323" t="n">
        <f aca="false">Input_Curves!X2+1</f>
        <v>37196</v>
      </c>
      <c r="Z3" s="323" t="n">
        <f aca="false">Input_Curves!Y2+1</f>
        <v>37226</v>
      </c>
      <c r="AA3" s="323" t="n">
        <f aca="false">Input_Curves!Z2+1</f>
        <v>37257</v>
      </c>
      <c r="AB3" s="323" t="n">
        <f aca="false">Input_Curves!AA2+1</f>
        <v>37288</v>
      </c>
      <c r="AC3" s="323" t="n">
        <f aca="false">Input_Curves!AB2+1</f>
        <v>37316</v>
      </c>
      <c r="AD3" s="323" t="n">
        <f aca="false">Input_Curves!AC2+1</f>
        <v>37347</v>
      </c>
      <c r="AE3" s="323" t="n">
        <f aca="false">Input_Curves!AD2+1</f>
        <v>37377</v>
      </c>
      <c r="AF3" s="323" t="n">
        <f aca="false">Input_Curves!AE2+1</f>
        <v>37408</v>
      </c>
      <c r="AG3" s="323" t="n">
        <f aca="false">Input_Curves!AF2+1</f>
        <v>37438</v>
      </c>
      <c r="AH3" s="323" t="n">
        <f aca="false">Input_Curves!AG2+1</f>
        <v>37469</v>
      </c>
      <c r="AI3" s="323" t="n">
        <f aca="false">Input_Curves!AH2+1</f>
        <v>37500</v>
      </c>
      <c r="AJ3" s="323" t="n">
        <f aca="false">Input_Curves!AI2+1</f>
        <v>37530</v>
      </c>
      <c r="AK3" s="323" t="n">
        <f aca="false">Input_Curves!AJ2+1</f>
        <v>37561</v>
      </c>
      <c r="AL3" s="323" t="n">
        <f aca="false">Input_Curves!AK2+1</f>
        <v>37591</v>
      </c>
      <c r="AM3" s="323" t="n">
        <f aca="false">Input_Curves!AL2+1</f>
        <v>37622</v>
      </c>
      <c r="AN3" s="323" t="n">
        <f aca="false">Input_Curves!AM2+1</f>
        <v>37653</v>
      </c>
      <c r="AO3" s="323" t="n">
        <f aca="false">Input_Curves!AN2+1</f>
        <v>37681</v>
      </c>
      <c r="AP3" s="323" t="n">
        <f aca="false">Input_Curves!AO2+1</f>
        <v>37712</v>
      </c>
      <c r="AQ3" s="323" t="n">
        <f aca="false">Input_Curves!AP2+1</f>
        <v>37742</v>
      </c>
      <c r="AR3" s="323" t="n">
        <f aca="false">Input_Curves!AQ2+1</f>
        <v>37773</v>
      </c>
      <c r="AS3" s="323" t="n">
        <f aca="false">Input_Curves!AR2+1</f>
        <v>37803</v>
      </c>
      <c r="AT3" s="323" t="n">
        <f aca="false">Input_Curves!AS2+1</f>
        <v>37834</v>
      </c>
      <c r="AU3" s="323" t="n">
        <f aca="false">Input_Curves!AT2+1</f>
        <v>37865</v>
      </c>
      <c r="AV3" s="323" t="n">
        <f aca="false">Input_Curves!AU2+1</f>
        <v>37895</v>
      </c>
      <c r="AW3" s="323" t="n">
        <f aca="false">Input_Curves!AV2+1</f>
        <v>37926</v>
      </c>
      <c r="AX3" s="323" t="n">
        <f aca="false">Input_Curves!AW2+1</f>
        <v>37956</v>
      </c>
      <c r="AY3" s="323" t="n">
        <f aca="false">Input_Curves!AX2+1</f>
        <v>37987</v>
      </c>
      <c r="AZ3" s="323" t="n">
        <f aca="false">Input_Curves!AY2+1</f>
        <v>38018</v>
      </c>
      <c r="BA3" s="323" t="n">
        <f aca="false">Input_Curves!AZ2+1</f>
        <v>38047</v>
      </c>
      <c r="BB3" s="323" t="n">
        <f aca="false">Input_Curves!BA2+1</f>
        <v>38078</v>
      </c>
      <c r="BC3" s="323" t="n">
        <f aca="false">Input_Curves!BB2+1</f>
        <v>38108</v>
      </c>
      <c r="BD3" s="323" t="n">
        <f aca="false">Input_Curves!BC2+1</f>
        <v>38139</v>
      </c>
      <c r="BE3" s="323" t="n">
        <f aca="false">Input_Curves!BD2+1</f>
        <v>38169</v>
      </c>
      <c r="BF3" s="323" t="n">
        <f aca="false">Input_Curves!BE2+1</f>
        <v>38200</v>
      </c>
      <c r="BG3" s="323" t="n">
        <f aca="false">Input_Curves!BF2+1</f>
        <v>38231</v>
      </c>
      <c r="BH3" s="323" t="n">
        <f aca="false">Input_Curves!BG2+1</f>
        <v>38261</v>
      </c>
      <c r="BI3" s="323" t="n">
        <f aca="false">Input_Curves!BH2+1</f>
        <v>38292</v>
      </c>
      <c r="BJ3" s="323" t="n">
        <f aca="false">Input_Curves!BI2+1</f>
        <v>38322</v>
      </c>
      <c r="BK3" s="323" t="n">
        <f aca="false">Input_Curves!BJ2+1</f>
        <v>38353</v>
      </c>
      <c r="BL3" s="323" t="n">
        <f aca="false">Input_Curves!BK2+1</f>
        <v>38384</v>
      </c>
      <c r="BM3" s="323" t="n">
        <f aca="false">Input_Curves!BL2+1</f>
        <v>38412</v>
      </c>
      <c r="BN3" s="323" t="n">
        <f aca="false">Input_Curves!BM2+1</f>
        <v>38443</v>
      </c>
      <c r="BO3" s="323" t="n">
        <f aca="false">Input_Curves!BN2+1</f>
        <v>38473</v>
      </c>
      <c r="BP3" s="323" t="n">
        <f aca="false">Input_Curves!BO2+1</f>
        <v>38504</v>
      </c>
      <c r="BQ3" s="323" t="n">
        <f aca="false">Input_Curves!BP2+1</f>
        <v>38534</v>
      </c>
      <c r="BR3" s="323" t="n">
        <f aca="false">Input_Curves!BQ2+1</f>
        <v>38565</v>
      </c>
      <c r="BS3" s="323" t="n">
        <f aca="false">Input_Curves!BR2+1</f>
        <v>38596</v>
      </c>
      <c r="BT3" s="323" t="n">
        <f aca="false">Input_Curves!BS2+1</f>
        <v>38626</v>
      </c>
      <c r="BU3" s="323" t="n">
        <f aca="false">Input_Curves!BT2+1</f>
        <v>38657</v>
      </c>
      <c r="BV3" s="323" t="n">
        <f aca="false">Input_Curves!BU2+1</f>
        <v>38687</v>
      </c>
      <c r="BW3" s="323" t="n">
        <f aca="false">Input_Curves!BV2+1</f>
        <v>38718</v>
      </c>
      <c r="BX3" s="323" t="n">
        <f aca="false">Input_Curves!BW2+1</f>
        <v>38749</v>
      </c>
      <c r="BY3" s="323" t="n">
        <f aca="false">Input_Curves!BX2+1</f>
        <v>38777</v>
      </c>
      <c r="BZ3" s="323" t="n">
        <f aca="false">Input_Curves!BY2+1</f>
        <v>38808</v>
      </c>
      <c r="CA3" s="323" t="n">
        <f aca="false">Input_Curves!BZ2+1</f>
        <v>38838</v>
      </c>
      <c r="CB3" s="323" t="n">
        <f aca="false">Input_Curves!CA2+1</f>
        <v>38869</v>
      </c>
      <c r="CC3" s="323" t="n">
        <f aca="false">Input_Curves!CB2+1</f>
        <v>38899</v>
      </c>
      <c r="CD3" s="323" t="n">
        <f aca="false">Input_Curves!CC2+1</f>
        <v>38930</v>
      </c>
      <c r="CE3" s="323" t="n">
        <f aca="false">Input_Curves!CD2+1</f>
        <v>38961</v>
      </c>
      <c r="CF3" s="323" t="n">
        <f aca="false">Input_Curves!CE2+1</f>
        <v>38991</v>
      </c>
      <c r="CG3" s="323" t="n">
        <f aca="false">Input_Curves!CF2+1</f>
        <v>39022</v>
      </c>
      <c r="CH3" s="323" t="n">
        <f aca="false">Input_Curves!CG2+1</f>
        <v>39052</v>
      </c>
      <c r="CI3" s="323" t="n">
        <f aca="false">Input_Curves!CH2+1</f>
        <v>39083</v>
      </c>
      <c r="CJ3" s="323" t="n">
        <f aca="false">Input_Curves!CI2+1</f>
        <v>39114</v>
      </c>
      <c r="CK3" s="323" t="n">
        <f aca="false">Input_Curves!CJ2+1</f>
        <v>39142</v>
      </c>
      <c r="CL3" s="323" t="n">
        <f aca="false">Input_Curves!CK2+1</f>
        <v>39173</v>
      </c>
      <c r="CM3" s="323" t="n">
        <f aca="false">Input_Curves!CL2+1</f>
        <v>39203</v>
      </c>
      <c r="CN3" s="323" t="n">
        <f aca="false">Input_Curves!CM2+1</f>
        <v>39234</v>
      </c>
      <c r="CO3" s="323" t="n">
        <f aca="false">Input_Curves!CN2+1</f>
        <v>39264</v>
      </c>
      <c r="CP3" s="323" t="n">
        <f aca="false">Input_Curves!CO2+1</f>
        <v>39295</v>
      </c>
      <c r="CQ3" s="323" t="n">
        <f aca="false">Input_Curves!CP2+1</f>
        <v>39326</v>
      </c>
      <c r="CR3" s="323" t="n">
        <f aca="false">Input_Curves!CQ2+1</f>
        <v>39356</v>
      </c>
      <c r="CS3" s="323" t="n">
        <f aca="false">Input_Curves!CR2+1</f>
        <v>39387</v>
      </c>
      <c r="CT3" s="323" t="n">
        <f aca="false">Input_Curves!CS2+1</f>
        <v>39417</v>
      </c>
      <c r="CU3" s="323" t="n">
        <f aca="false">Input_Curves!CT2+1</f>
        <v>39448</v>
      </c>
      <c r="CV3" s="323" t="n">
        <f aca="false">Input_Curves!CU2+1</f>
        <v>39479</v>
      </c>
      <c r="CW3" s="323" t="n">
        <f aca="false">Input_Curves!CV2+1</f>
        <v>39508</v>
      </c>
      <c r="CX3" s="323" t="n">
        <f aca="false">Input_Curves!CW2+1</f>
        <v>39539</v>
      </c>
      <c r="CY3" s="323" t="n">
        <f aca="false">Input_Curves!CX2+1</f>
        <v>39569</v>
      </c>
      <c r="CZ3" s="323" t="n">
        <f aca="false">Input_Curves!CY2+1</f>
        <v>39600</v>
      </c>
      <c r="DA3" s="323" t="n">
        <f aca="false">Input_Curves!CZ2+1</f>
        <v>39630</v>
      </c>
      <c r="DB3" s="323" t="n">
        <f aca="false">Input_Curves!DA2+1</f>
        <v>39661</v>
      </c>
      <c r="DC3" s="323" t="n">
        <f aca="false">Input_Curves!DB2+1</f>
        <v>39692</v>
      </c>
      <c r="DD3" s="323" t="n">
        <f aca="false">Input_Curves!DC2+1</f>
        <v>39722</v>
      </c>
      <c r="DE3" s="323" t="n">
        <f aca="false">Input_Curves!DD2+1</f>
        <v>39753</v>
      </c>
      <c r="DF3" s="323" t="n">
        <f aca="false">Input_Curves!DE2+1</f>
        <v>39783</v>
      </c>
      <c r="DG3" s="323" t="n">
        <f aca="false">Input_Curves!DF2+1</f>
        <v>39814</v>
      </c>
      <c r="DH3" s="323" t="n">
        <f aca="false">Input_Curves!DG2+1</f>
        <v>39845</v>
      </c>
      <c r="DI3" s="323" t="n">
        <f aca="false">Input_Curves!DH2+1</f>
        <v>39873</v>
      </c>
      <c r="DJ3" s="323" t="n">
        <f aca="false">Input_Curves!DI2+1</f>
        <v>39904</v>
      </c>
      <c r="DK3" s="323" t="n">
        <f aca="false">Input_Curves!DJ2+1</f>
        <v>39934</v>
      </c>
      <c r="DL3" s="323" t="n">
        <f aca="false">Input_Curves!DK2+1</f>
        <v>39965</v>
      </c>
      <c r="DM3" s="323" t="n">
        <f aca="false">Input_Curves!DL2+1</f>
        <v>39995</v>
      </c>
      <c r="DN3" s="323" t="n">
        <f aca="false">Input_Curves!DM2+1</f>
        <v>40026</v>
      </c>
      <c r="DO3" s="323" t="n">
        <f aca="false">Input_Curves!DN2+1</f>
        <v>40057</v>
      </c>
      <c r="DP3" s="323" t="n">
        <f aca="false">Input_Curves!DO2+1</f>
        <v>40087</v>
      </c>
      <c r="DQ3" s="323" t="n">
        <f aca="false">Input_Curves!DP2+1</f>
        <v>40118</v>
      </c>
      <c r="DR3" s="323" t="n">
        <f aca="false">Input_Curves!DQ2+1</f>
        <v>40148</v>
      </c>
      <c r="DS3" s="323" t="n">
        <f aca="false">Input_Curves!DR2+1</f>
        <v>40179</v>
      </c>
      <c r="DT3" s="323" t="n">
        <f aca="false">Input_Curves!DS2+1</f>
        <v>40210</v>
      </c>
      <c r="DU3" s="323" t="n">
        <f aca="false">Input_Curves!DT2+1</f>
        <v>40238</v>
      </c>
      <c r="DV3" s="323" t="n">
        <f aca="false">Input_Curves!DU2+1</f>
        <v>40269</v>
      </c>
      <c r="DW3" s="323" t="n">
        <f aca="false">Input_Curves!DV2+1</f>
        <v>40299</v>
      </c>
      <c r="DX3" s="323" t="n">
        <f aca="false">Input_Curves!DW2+1</f>
        <v>40330</v>
      </c>
      <c r="DY3" s="323" t="n">
        <f aca="false">Input_Curves!DX2+1</f>
        <v>40360</v>
      </c>
      <c r="DZ3" s="323" t="n">
        <f aca="false">Input_Curves!DY2+1</f>
        <v>40391</v>
      </c>
      <c r="EA3" s="323" t="n">
        <f aca="false">Input_Curves!DZ2+1</f>
        <v>40422</v>
      </c>
      <c r="EB3" s="323" t="n">
        <f aca="false">Input_Curves!EA2+1</f>
        <v>40452</v>
      </c>
      <c r="EC3" s="323" t="n">
        <f aca="false">Input_Curves!EB2+1</f>
        <v>40483</v>
      </c>
      <c r="ED3" s="323" t="n">
        <f aca="false">Input_Curves!EC2+1</f>
        <v>40513</v>
      </c>
      <c r="EE3" s="323" t="n">
        <f aca="false">Input_Curves!ED2+1</f>
        <v>40544</v>
      </c>
      <c r="EF3" s="323" t="n">
        <f aca="false">Input_Curves!EE2+1</f>
        <v>40575</v>
      </c>
      <c r="EG3" s="323" t="n">
        <f aca="false">Input_Curves!EF2+1</f>
        <v>40603</v>
      </c>
      <c r="EH3" s="323" t="n">
        <f aca="false">Input_Curves!EG2+1</f>
        <v>40634</v>
      </c>
      <c r="EI3" s="323" t="n">
        <f aca="false">Input_Curves!EH2+1</f>
        <v>40664</v>
      </c>
      <c r="EJ3" s="323" t="n">
        <f aca="false">Input_Curves!EI2+1</f>
        <v>40695</v>
      </c>
      <c r="EK3" s="323" t="n">
        <f aca="false">Input_Curves!EJ2+1</f>
        <v>40725</v>
      </c>
      <c r="EL3" s="323" t="n">
        <f aca="false">Input_Curves!EK2+1</f>
        <v>40756</v>
      </c>
      <c r="EM3" s="323" t="n">
        <f aca="false">Input_Curves!EL2+1</f>
        <v>40787</v>
      </c>
      <c r="EN3" s="323" t="n">
        <f aca="false">Input_Curves!EM2+1</f>
        <v>40817</v>
      </c>
      <c r="EO3" s="323" t="n">
        <f aca="false">Input_Curves!EN2+1</f>
        <v>40848</v>
      </c>
      <c r="EP3" s="323" t="n">
        <f aca="false">Input_Curves!EO2+1</f>
        <v>40878</v>
      </c>
      <c r="EQ3" s="323" t="n">
        <f aca="false">Input_Curves!EP2+1</f>
        <v>40909</v>
      </c>
      <c r="ER3" s="323" t="n">
        <f aca="false">Input_Curves!EQ2+1</f>
        <v>40940</v>
      </c>
      <c r="ES3" s="323" t="n">
        <f aca="false">Input_Curves!ER2+1</f>
        <v>40969</v>
      </c>
      <c r="ET3" s="323" t="n">
        <f aca="false">Input_Curves!ES2+1</f>
        <v>41000</v>
      </c>
      <c r="EU3" s="323" t="n">
        <f aca="false">Input_Curves!ET2+1</f>
        <v>41030</v>
      </c>
      <c r="EV3" s="323" t="n">
        <f aca="false">Input_Curves!EU2+1</f>
        <v>41061</v>
      </c>
      <c r="EW3" s="323" t="n">
        <f aca="false">Input_Curves!EV2+1</f>
        <v>41091</v>
      </c>
      <c r="EX3" s="323" t="n">
        <f aca="false">Input_Curves!EW2+1</f>
        <v>41122</v>
      </c>
      <c r="EY3" s="323" t="n">
        <f aca="false">Input_Curves!EX2+1</f>
        <v>41153</v>
      </c>
      <c r="EZ3" s="323" t="n">
        <f aca="false">Input_Curves!EY2+1</f>
        <v>41183</v>
      </c>
      <c r="FA3" s="323" t="n">
        <f aca="false">Input_Curves!EZ2+1</f>
        <v>41214</v>
      </c>
      <c r="FB3" s="323" t="n">
        <f aca="false">Input_Curves!FA2+1</f>
        <v>41244</v>
      </c>
      <c r="FC3" s="323" t="n">
        <f aca="false">Input_Curves!FB2+1</f>
        <v>41275</v>
      </c>
      <c r="FD3" s="323" t="n">
        <f aca="false">Input_Curves!FC2+1</f>
        <v>41306</v>
      </c>
      <c r="FE3" s="323" t="n">
        <f aca="false">Input_Curves!FD2+1</f>
        <v>41334</v>
      </c>
      <c r="FF3" s="323" t="n">
        <f aca="false">Input_Curves!FE2+1</f>
        <v>41365</v>
      </c>
      <c r="FG3" s="323" t="n">
        <f aca="false">Input_Curves!FF2+1</f>
        <v>41395</v>
      </c>
      <c r="FH3" s="323" t="n">
        <f aca="false">Input_Curves!FG2+1</f>
        <v>41426</v>
      </c>
      <c r="FI3" s="323" t="n">
        <f aca="false">Input_Curves!FH2+1</f>
        <v>41456</v>
      </c>
      <c r="FJ3" s="323" t="n">
        <f aca="false">Input_Curves!FI2+1</f>
        <v>41487</v>
      </c>
      <c r="FK3" s="323" t="n">
        <f aca="false">Input_Curves!FJ2+1</f>
        <v>41518</v>
      </c>
      <c r="FL3" s="323" t="n">
        <f aca="false">Input_Curves!FK2+1</f>
        <v>41548</v>
      </c>
      <c r="FM3" s="323" t="n">
        <f aca="false">Input_Curves!FL2+1</f>
        <v>41579</v>
      </c>
      <c r="FN3" s="323" t="n">
        <f aca="false">Input_Curves!FM2+1</f>
        <v>41609</v>
      </c>
      <c r="FO3" s="323" t="n">
        <f aca="false">Input_Curves!FN2+1</f>
        <v>41640</v>
      </c>
      <c r="FP3" s="323" t="n">
        <f aca="false">Input_Curves!FO2+1</f>
        <v>41671</v>
      </c>
      <c r="FQ3" s="323" t="n">
        <f aca="false">Input_Curves!FP2+1</f>
        <v>41699</v>
      </c>
      <c r="FR3" s="323" t="n">
        <f aca="false">Input_Curves!FQ2+1</f>
        <v>41730</v>
      </c>
      <c r="FS3" s="323" t="n">
        <f aca="false">Input_Curves!FR2+1</f>
        <v>41760</v>
      </c>
      <c r="FT3" s="323" t="n">
        <f aca="false">Input_Curves!FS2+1</f>
        <v>41791</v>
      </c>
      <c r="FU3" s="323" t="n">
        <f aca="false">Input_Curves!FT2+1</f>
        <v>41821</v>
      </c>
      <c r="FV3" s="323" t="n">
        <f aca="false">Input_Curves!FU2+1</f>
        <v>41852</v>
      </c>
      <c r="FW3" s="323" t="n">
        <f aca="false">Input_Curves!FV2+1</f>
        <v>41883</v>
      </c>
      <c r="FX3" s="323" t="n">
        <f aca="false">Input_Curves!FW2+1</f>
        <v>41913</v>
      </c>
      <c r="FY3" s="323" t="n">
        <f aca="false">Input_Curves!FX2+1</f>
        <v>41944</v>
      </c>
      <c r="FZ3" s="323" t="n">
        <f aca="false">Input_Curves!FY2+1</f>
        <v>41974</v>
      </c>
      <c r="GA3" s="323" t="n">
        <f aca="false">Input_Curves!FZ2+1</f>
        <v>42005</v>
      </c>
      <c r="GB3" s="323" t="n">
        <f aca="false">Input_Curves!GA2+1</f>
        <v>42036</v>
      </c>
      <c r="GC3" s="323" t="n">
        <f aca="false">Input_Curves!GB2+1</f>
        <v>42064</v>
      </c>
      <c r="GD3" s="323" t="n">
        <f aca="false">Input_Curves!GC2+1</f>
        <v>42095</v>
      </c>
      <c r="GE3" s="323" t="n">
        <f aca="false">Input_Curves!GD2+1</f>
        <v>42125</v>
      </c>
      <c r="GF3" s="323" t="n">
        <f aca="false">Input_Curves!GE2+1</f>
        <v>42156</v>
      </c>
      <c r="GG3" s="323" t="n">
        <f aca="false">Input_Curves!GF2+1</f>
        <v>42186</v>
      </c>
      <c r="GH3" s="323" t="n">
        <f aca="false">Input_Curves!GG2+1</f>
        <v>42217</v>
      </c>
      <c r="GI3" s="323" t="n">
        <f aca="false">Input_Curves!GH2+1</f>
        <v>42248</v>
      </c>
      <c r="GJ3" s="323" t="n">
        <f aca="false">Input_Curves!GI2+1</f>
        <v>42278</v>
      </c>
      <c r="GK3" s="323" t="n">
        <f aca="false">Input_Curves!GJ2+1</f>
        <v>42309</v>
      </c>
      <c r="GL3" s="323" t="n">
        <f aca="false">Input_Curves!GK2+1</f>
        <v>42339</v>
      </c>
      <c r="GM3" s="323" t="n">
        <f aca="false">Input_Curves!GL2+1</f>
        <v>42370</v>
      </c>
      <c r="GN3" s="323" t="n">
        <f aca="false">Input_Curves!GM2+1</f>
        <v>42401</v>
      </c>
      <c r="GO3" s="323" t="n">
        <f aca="false">Input_Curves!GN2+1</f>
        <v>42430</v>
      </c>
      <c r="GP3" s="323" t="n">
        <f aca="false">Input_Curves!GO2+1</f>
        <v>42461</v>
      </c>
      <c r="GQ3" s="323" t="n">
        <f aca="false">Input_Curves!GP2+1</f>
        <v>42491</v>
      </c>
      <c r="GR3" s="323" t="n">
        <f aca="false">Input_Curves!GQ2+1</f>
        <v>42522</v>
      </c>
      <c r="GS3" s="323" t="n">
        <f aca="false">Input_Curves!GR2+1</f>
        <v>42552</v>
      </c>
      <c r="GT3" s="323" t="n">
        <f aca="false">Input_Curves!GS2+1</f>
        <v>42583</v>
      </c>
      <c r="GU3" s="323" t="n">
        <f aca="false">Input_Curves!GT2+1</f>
        <v>42614</v>
      </c>
      <c r="GV3" s="323" t="n">
        <f aca="false">Input_Curves!GU2+1</f>
        <v>42644</v>
      </c>
      <c r="GW3" s="323" t="n">
        <f aca="false">Input_Curves!GV2+1</f>
        <v>42675</v>
      </c>
      <c r="GX3" s="323" t="n">
        <f aca="false">Input_Curves!GW2+1</f>
        <v>42705</v>
      </c>
      <c r="GY3" s="323" t="n">
        <f aca="false">Input_Curves!GX2+1</f>
        <v>42736</v>
      </c>
      <c r="GZ3" s="323" t="n">
        <f aca="false">Input_Curves!GY2+1</f>
        <v>42767</v>
      </c>
      <c r="HA3" s="323" t="n">
        <f aca="false">Input_Curves!GZ2+1</f>
        <v>42795</v>
      </c>
      <c r="HB3" s="323" t="n">
        <f aca="false">Input_Curves!HA2+1</f>
        <v>42826</v>
      </c>
      <c r="HC3" s="323" t="n">
        <f aca="false">Input_Curves!HB2+1</f>
        <v>42856</v>
      </c>
      <c r="HD3" s="323" t="n">
        <f aca="false">Input_Curves!HC2+1</f>
        <v>42887</v>
      </c>
      <c r="HE3" s="323" t="n">
        <f aca="false">Input_Curves!HD2+1</f>
        <v>42917</v>
      </c>
      <c r="HF3" s="323" t="n">
        <f aca="false">Input_Curves!HE2+1</f>
        <v>42948</v>
      </c>
      <c r="HG3" s="323" t="n">
        <f aca="false">Input_Curves!HF2+1</f>
        <v>42979</v>
      </c>
      <c r="HH3" s="323" t="n">
        <f aca="false">Input_Curves!HG2+1</f>
        <v>43009</v>
      </c>
      <c r="HI3" s="323" t="n">
        <f aca="false">Input_Curves!HH2+1</f>
        <v>43040</v>
      </c>
      <c r="HJ3" s="323" t="n">
        <f aca="false">Input_Curves!HI2+1</f>
        <v>43070</v>
      </c>
      <c r="HK3" s="323" t="n">
        <f aca="false">Input_Curves!HJ2+1</f>
        <v>43101</v>
      </c>
      <c r="HL3" s="323" t="n">
        <f aca="false">Input_Curves!HK2+1</f>
        <v>43132</v>
      </c>
      <c r="HM3" s="323" t="n">
        <f aca="false">Input_Curves!HL2+1</f>
        <v>43160</v>
      </c>
      <c r="HN3" s="323" t="n">
        <f aca="false">Input_Curves!HM2+1</f>
        <v>43191</v>
      </c>
      <c r="HO3" s="323" t="n">
        <f aca="false">Input_Curves!HN2+1</f>
        <v>43221</v>
      </c>
      <c r="HP3" s="323" t="n">
        <f aca="false">Input_Curves!HO2+1</f>
        <v>43252</v>
      </c>
      <c r="HQ3" s="323" t="n">
        <f aca="false">Input_Curves!HP2+1</f>
        <v>43282</v>
      </c>
      <c r="HR3" s="323" t="n">
        <f aca="false">Input_Curves!HQ2+1</f>
        <v>43313</v>
      </c>
      <c r="HS3" s="323" t="n">
        <f aca="false">Input_Curves!HR2+1</f>
        <v>43344</v>
      </c>
      <c r="HT3" s="323" t="n">
        <f aca="false">Input_Curves!HS2+1</f>
        <v>43374</v>
      </c>
      <c r="HU3" s="323" t="n">
        <f aca="false">Input_Curves!HT2+1</f>
        <v>43405</v>
      </c>
      <c r="HV3" s="323" t="n">
        <f aca="false">Input_Curves!HU2+1</f>
        <v>43435</v>
      </c>
      <c r="HW3" s="323" t="n">
        <f aca="false">Input_Curves!HV2+1</f>
        <v>43466</v>
      </c>
      <c r="HX3" s="323" t="n">
        <f aca="false">Input_Curves!HW2+1</f>
        <v>43497</v>
      </c>
      <c r="HY3" s="323" t="n">
        <f aca="false">Input_Curves!HX2+1</f>
        <v>43525</v>
      </c>
      <c r="HZ3" s="323" t="n">
        <f aca="false">Input_Curves!HY2+1</f>
        <v>43556</v>
      </c>
      <c r="IA3" s="323" t="n">
        <f aca="false">Input_Curves!HZ2+1</f>
        <v>43586</v>
      </c>
      <c r="IB3" s="323" t="n">
        <f aca="false">Input_Curves!IA2+1</f>
        <v>43617</v>
      </c>
      <c r="IC3" s="323" t="n">
        <f aca="false">Input_Curves!IB2+1</f>
        <v>43647</v>
      </c>
      <c r="ID3" s="323" t="n">
        <f aca="false">Input_Curves!IC2+1</f>
        <v>43678</v>
      </c>
      <c r="IE3" s="323" t="n">
        <f aca="false">Input_Curves!ID2+1</f>
        <v>43709</v>
      </c>
      <c r="IF3" s="323" t="n">
        <f aca="false">Input_Curves!IE2+1</f>
        <v>43739</v>
      </c>
      <c r="IG3" s="323" t="n">
        <f aca="false">Input_Curves!IF2+1</f>
        <v>43770</v>
      </c>
      <c r="IH3" s="323" t="n">
        <f aca="false">Input_Curves!IG2+1</f>
        <v>43800</v>
      </c>
      <c r="II3" s="323" t="n">
        <f aca="false">Input_Curves!IH2+1</f>
        <v>43831</v>
      </c>
      <c r="IJ3" s="323" t="n">
        <f aca="false">Input_Curves!II2+1</f>
        <v>43862</v>
      </c>
      <c r="IK3" s="323" t="n">
        <f aca="false">Input_Curves!IJ2+1</f>
        <v>43891</v>
      </c>
      <c r="IL3" s="323" t="n">
        <f aca="false">Input_Curves!IK2+1</f>
        <v>43922</v>
      </c>
      <c r="IM3" s="323" t="n">
        <f aca="false">Input_Curves!IL2+1</f>
        <v>43952</v>
      </c>
      <c r="IN3" s="323" t="n">
        <f aca="false">Input_Curves!IM2+1</f>
        <v>43983</v>
      </c>
      <c r="IO3" s="323" t="n">
        <f aca="false">Input_Curves!IN2+1</f>
        <v>44013</v>
      </c>
      <c r="IP3" s="323" t="n">
        <f aca="false">Input_Curves!IO2+1</f>
        <v>44044</v>
      </c>
      <c r="IQ3" s="323" t="n">
        <f aca="false">Input_Curves!IP2+1</f>
        <v>44075</v>
      </c>
      <c r="IR3" s="323" t="n">
        <f aca="false">Input_Curves!IQ2+1</f>
        <v>44105</v>
      </c>
      <c r="IS3" s="323" t="n">
        <f aca="false">Input_Curves!IR2+1</f>
        <v>44136</v>
      </c>
      <c r="IT3" s="323" t="n">
        <f aca="false">Input_Curves!IS2+1</f>
        <v>44166</v>
      </c>
      <c r="IU3" s="323" t="n">
        <f aca="false">Input_Curves!IT2+1</f>
        <v>44197</v>
      </c>
      <c r="IV3" s="323" t="n">
        <f aca="false">Input_Curves!IU2+1</f>
        <v>44228</v>
      </c>
      <c r="IW3" s="324"/>
    </row>
    <row r="4" customFormat="false" ht="15.75" hidden="false" customHeight="true" outlineLevel="0" collapsed="false">
      <c r="A4" s="325"/>
      <c r="B4" s="326"/>
      <c r="C4" s="327"/>
      <c r="D4" s="328" t="s">
        <v>174</v>
      </c>
      <c r="E4" s="329" t="n">
        <v>0</v>
      </c>
      <c r="F4" s="281" t="n">
        <v>0</v>
      </c>
      <c r="G4" s="281" t="n">
        <v>0</v>
      </c>
      <c r="H4" s="281" t="n">
        <v>0</v>
      </c>
      <c r="I4" s="281" t="n">
        <v>0</v>
      </c>
      <c r="J4" s="281" t="n">
        <v>0</v>
      </c>
      <c r="K4" s="281" t="n">
        <v>0</v>
      </c>
      <c r="L4" s="281" t="n">
        <v>0</v>
      </c>
      <c r="M4" s="281" t="n">
        <v>0</v>
      </c>
      <c r="N4" s="281" t="n">
        <v>0</v>
      </c>
      <c r="O4" s="281" t="n">
        <v>0</v>
      </c>
      <c r="P4" s="281"/>
      <c r="Q4" s="281"/>
      <c r="R4" s="281"/>
      <c r="S4" s="281"/>
      <c r="T4" s="281"/>
      <c r="U4" s="281"/>
      <c r="V4" s="281" t="n">
        <v>0</v>
      </c>
      <c r="W4" s="281" t="n">
        <v>0</v>
      </c>
      <c r="X4" s="281" t="n">
        <v>0</v>
      </c>
      <c r="Y4" s="281" t="n">
        <v>0</v>
      </c>
      <c r="Z4" s="281" t="n">
        <v>0</v>
      </c>
      <c r="AA4" s="281" t="n">
        <v>0</v>
      </c>
      <c r="AB4" s="281" t="n">
        <v>0</v>
      </c>
      <c r="AC4" s="281" t="n">
        <v>0</v>
      </c>
      <c r="AD4" s="281" t="n">
        <v>0</v>
      </c>
      <c r="AE4" s="281" t="n">
        <v>0</v>
      </c>
      <c r="AF4" s="281" t="n">
        <v>0</v>
      </c>
      <c r="AG4" s="281" t="n">
        <v>0</v>
      </c>
      <c r="AH4" s="281" t="n">
        <v>0</v>
      </c>
      <c r="AI4" s="281" t="n">
        <v>0</v>
      </c>
      <c r="AJ4" s="281" t="n">
        <v>0</v>
      </c>
      <c r="AK4" s="281" t="n">
        <v>0</v>
      </c>
      <c r="AL4" s="281" t="n">
        <v>0</v>
      </c>
      <c r="AM4" s="281" t="n">
        <v>0</v>
      </c>
      <c r="AN4" s="281" t="n">
        <v>0</v>
      </c>
      <c r="AO4" s="281" t="n">
        <v>0</v>
      </c>
      <c r="AP4" s="281" t="n">
        <v>0</v>
      </c>
      <c r="AQ4" s="281" t="n">
        <v>0</v>
      </c>
      <c r="AR4" s="281" t="n">
        <v>0</v>
      </c>
      <c r="AS4" s="281" t="n">
        <v>0</v>
      </c>
      <c r="AT4" s="281" t="n">
        <v>0</v>
      </c>
      <c r="AU4" s="281" t="n">
        <v>0</v>
      </c>
      <c r="AV4" s="281" t="n">
        <v>0</v>
      </c>
      <c r="AW4" s="281" t="n">
        <v>0</v>
      </c>
      <c r="AX4" s="281" t="n">
        <v>0</v>
      </c>
      <c r="AY4" s="281" t="n">
        <v>0</v>
      </c>
      <c r="AZ4" s="281" t="n">
        <v>0</v>
      </c>
      <c r="BA4" s="281" t="n">
        <v>0</v>
      </c>
      <c r="BB4" s="281" t="n">
        <v>0</v>
      </c>
      <c r="BC4" s="281" t="n">
        <v>0</v>
      </c>
      <c r="BD4" s="281" t="n">
        <v>0</v>
      </c>
      <c r="BE4" s="281" t="n">
        <v>0</v>
      </c>
      <c r="BF4" s="281" t="n">
        <v>0</v>
      </c>
      <c r="BG4" s="281" t="n">
        <v>0</v>
      </c>
      <c r="BH4" s="281" t="n">
        <v>0</v>
      </c>
      <c r="BI4" s="281" t="n">
        <v>0</v>
      </c>
      <c r="BJ4" s="281" t="n">
        <v>0</v>
      </c>
      <c r="BK4" s="281" t="n">
        <v>0</v>
      </c>
      <c r="BL4" s="281" t="n">
        <v>0</v>
      </c>
      <c r="BM4" s="281" t="n">
        <v>0</v>
      </c>
      <c r="BN4" s="281" t="n">
        <v>0</v>
      </c>
      <c r="BO4" s="281" t="n">
        <v>0</v>
      </c>
      <c r="BP4" s="281" t="n">
        <v>0</v>
      </c>
      <c r="BQ4" s="281" t="n">
        <v>0</v>
      </c>
      <c r="BR4" s="281"/>
      <c r="BS4" s="281"/>
      <c r="BT4" s="281"/>
      <c r="BU4" s="281"/>
      <c r="BV4" s="281"/>
      <c r="BW4" s="281"/>
      <c r="BX4" s="281"/>
      <c r="BY4" s="281"/>
      <c r="BZ4" s="281"/>
      <c r="CA4" s="281"/>
      <c r="CB4" s="281"/>
      <c r="CC4" s="281"/>
      <c r="CD4" s="281"/>
      <c r="CE4" s="281"/>
      <c r="CF4" s="281"/>
      <c r="CG4" s="281"/>
      <c r="CH4" s="281"/>
      <c r="CI4" s="281"/>
      <c r="CJ4" s="281"/>
      <c r="CK4" s="281"/>
      <c r="CL4" s="281"/>
      <c r="CM4" s="281"/>
      <c r="CN4" s="281"/>
      <c r="CO4" s="281"/>
      <c r="CP4" s="281"/>
      <c r="CQ4" s="281"/>
      <c r="CR4" s="281"/>
      <c r="CS4" s="281"/>
      <c r="CT4" s="281"/>
      <c r="CU4" s="281"/>
      <c r="CV4" s="281"/>
      <c r="CW4" s="281"/>
      <c r="CX4" s="281"/>
      <c r="CY4" s="281"/>
      <c r="CZ4" s="281"/>
      <c r="DA4" s="281"/>
      <c r="DB4" s="281"/>
      <c r="DC4" s="281"/>
      <c r="DD4" s="281"/>
      <c r="DE4" s="281"/>
      <c r="DF4" s="281"/>
      <c r="DG4" s="281"/>
      <c r="DH4" s="281"/>
      <c r="DI4" s="281"/>
      <c r="DJ4" s="281"/>
      <c r="DK4" s="281"/>
      <c r="DL4" s="281"/>
      <c r="DM4" s="281"/>
      <c r="DN4" s="281"/>
      <c r="DO4" s="281"/>
      <c r="DP4" s="281"/>
      <c r="DQ4" s="281"/>
      <c r="DR4" s="281"/>
      <c r="DS4" s="281"/>
      <c r="DT4" s="281"/>
      <c r="DU4" s="281"/>
      <c r="DV4" s="281"/>
      <c r="DW4" s="281"/>
      <c r="DX4" s="281"/>
      <c r="DY4" s="281"/>
      <c r="DZ4" s="281"/>
      <c r="EA4" s="281"/>
      <c r="EB4" s="281"/>
      <c r="EC4" s="281"/>
      <c r="ED4" s="281"/>
      <c r="EE4" s="281"/>
      <c r="EF4" s="281"/>
      <c r="EG4" s="281"/>
      <c r="EH4" s="281"/>
      <c r="EI4" s="281"/>
      <c r="EJ4" s="281"/>
      <c r="EK4" s="281"/>
      <c r="EL4" s="281"/>
      <c r="EM4" s="281"/>
      <c r="EN4" s="281"/>
      <c r="EO4" s="281"/>
      <c r="EP4" s="281"/>
      <c r="EQ4" s="281"/>
      <c r="ER4" s="281"/>
      <c r="ES4" s="281"/>
      <c r="ET4" s="281"/>
      <c r="EU4" s="281"/>
      <c r="EV4" s="281"/>
      <c r="EW4" s="281"/>
      <c r="EX4" s="281"/>
      <c r="EY4" s="281"/>
      <c r="EZ4" s="281"/>
      <c r="FA4" s="281"/>
      <c r="FB4" s="281"/>
      <c r="FC4" s="281"/>
      <c r="FD4" s="281"/>
      <c r="FE4" s="281"/>
      <c r="FF4" s="281"/>
      <c r="FG4" s="281"/>
      <c r="FH4" s="281"/>
      <c r="FI4" s="281"/>
      <c r="FJ4" s="281"/>
      <c r="FK4" s="281"/>
      <c r="FL4" s="281"/>
      <c r="FM4" s="281"/>
      <c r="FN4" s="281"/>
      <c r="FO4" s="281"/>
      <c r="FP4" s="281"/>
      <c r="FQ4" s="281"/>
      <c r="FR4" s="281"/>
      <c r="FS4" s="281"/>
      <c r="FT4" s="281"/>
      <c r="FU4" s="281"/>
      <c r="FV4" s="281"/>
      <c r="FW4" s="281"/>
      <c r="FX4" s="281"/>
      <c r="FY4" s="281"/>
      <c r="FZ4" s="281"/>
      <c r="GA4" s="281"/>
      <c r="GB4" s="281"/>
      <c r="GC4" s="281"/>
      <c r="GD4" s="281"/>
      <c r="GE4" s="281"/>
      <c r="GF4" s="281"/>
      <c r="GG4" s="281"/>
      <c r="GH4" s="281"/>
      <c r="GI4" s="281"/>
      <c r="GJ4" s="281"/>
      <c r="GK4" s="281"/>
      <c r="GL4" s="281"/>
      <c r="GM4" s="281"/>
      <c r="GN4" s="281"/>
      <c r="GO4" s="281"/>
      <c r="GP4" s="281"/>
      <c r="GQ4" s="281"/>
      <c r="GR4" s="281"/>
      <c r="GS4" s="281"/>
      <c r="GT4" s="281"/>
      <c r="GU4" s="281"/>
      <c r="GV4" s="281"/>
      <c r="GW4" s="281"/>
      <c r="GX4" s="281"/>
      <c r="GY4" s="281"/>
      <c r="GZ4" s="281"/>
      <c r="HA4" s="281"/>
      <c r="HB4" s="281"/>
      <c r="HC4" s="281"/>
      <c r="HD4" s="281"/>
      <c r="HE4" s="281"/>
      <c r="HF4" s="281"/>
      <c r="HG4" s="281"/>
      <c r="HH4" s="281"/>
      <c r="HI4" s="281"/>
      <c r="HJ4" s="281"/>
      <c r="HK4" s="281"/>
      <c r="HL4" s="281"/>
      <c r="HM4" s="281"/>
      <c r="HN4" s="281"/>
      <c r="HO4" s="281"/>
      <c r="HP4" s="281"/>
      <c r="HQ4" s="281"/>
      <c r="HR4" s="281"/>
      <c r="HS4" s="281"/>
      <c r="HT4" s="281"/>
      <c r="HU4" s="281"/>
      <c r="HV4" s="281"/>
      <c r="HW4" s="281"/>
      <c r="HX4" s="281"/>
      <c r="HY4" s="281"/>
      <c r="HZ4" s="281"/>
      <c r="IA4" s="281"/>
      <c r="IB4" s="281"/>
      <c r="IC4" s="281"/>
      <c r="ID4" s="281"/>
      <c r="IE4" s="281"/>
      <c r="IF4" s="281"/>
      <c r="IG4" s="281"/>
      <c r="IH4" s="281"/>
      <c r="II4" s="281"/>
      <c r="IJ4" s="281"/>
      <c r="IK4" s="281"/>
      <c r="IL4" s="281"/>
      <c r="IM4" s="281"/>
      <c r="IN4" s="281"/>
      <c r="IO4" s="281"/>
      <c r="IP4" s="281"/>
      <c r="IQ4" s="281"/>
      <c r="IR4" s="281"/>
      <c r="IS4" s="281"/>
      <c r="IT4" s="281"/>
      <c r="IU4" s="281"/>
      <c r="IV4" s="281" t="n">
        <v>0</v>
      </c>
      <c r="IW4" s="330"/>
    </row>
    <row r="5" customFormat="false" ht="13.5" hidden="false" customHeight="true" outlineLevel="0" collapsed="false">
      <c r="A5" s="331"/>
      <c r="B5" s="332"/>
      <c r="C5" s="333"/>
      <c r="D5" s="334" t="s">
        <v>175</v>
      </c>
      <c r="E5" s="335" t="n">
        <v>0</v>
      </c>
      <c r="F5" s="336" t="n">
        <v>0</v>
      </c>
      <c r="G5" s="336" t="n">
        <v>0</v>
      </c>
      <c r="H5" s="336" t="n">
        <v>0</v>
      </c>
      <c r="I5" s="336" t="n">
        <v>0</v>
      </c>
      <c r="J5" s="336" t="n">
        <v>0</v>
      </c>
      <c r="K5" s="336" t="n">
        <v>0</v>
      </c>
      <c r="L5" s="336" t="n">
        <v>0</v>
      </c>
      <c r="M5" s="336" t="n">
        <v>0</v>
      </c>
      <c r="N5" s="336" t="n">
        <v>0</v>
      </c>
      <c r="O5" s="336" t="n">
        <v>0</v>
      </c>
      <c r="P5" s="336"/>
      <c r="Q5" s="336"/>
      <c r="R5" s="336"/>
      <c r="S5" s="336"/>
      <c r="T5" s="336"/>
      <c r="U5" s="336"/>
      <c r="V5" s="336" t="n">
        <v>0</v>
      </c>
      <c r="W5" s="336" t="n">
        <v>0</v>
      </c>
      <c r="X5" s="336" t="n">
        <v>0</v>
      </c>
      <c r="Y5" s="336" t="n">
        <v>0</v>
      </c>
      <c r="Z5" s="336" t="n">
        <v>0</v>
      </c>
      <c r="AA5" s="336" t="n">
        <v>0</v>
      </c>
      <c r="AB5" s="336" t="n">
        <v>0</v>
      </c>
      <c r="AC5" s="336" t="n">
        <v>0</v>
      </c>
      <c r="AD5" s="336" t="n">
        <v>0</v>
      </c>
      <c r="AE5" s="336" t="n">
        <v>0</v>
      </c>
      <c r="AF5" s="336" t="n">
        <v>0</v>
      </c>
      <c r="AG5" s="336" t="n">
        <v>0</v>
      </c>
      <c r="AH5" s="336" t="n">
        <v>0</v>
      </c>
      <c r="AI5" s="336" t="n">
        <v>0</v>
      </c>
      <c r="AJ5" s="336" t="n">
        <v>0</v>
      </c>
      <c r="AK5" s="336" t="n">
        <v>0</v>
      </c>
      <c r="AL5" s="336" t="n">
        <v>0</v>
      </c>
      <c r="AM5" s="336" t="n">
        <v>0</v>
      </c>
      <c r="AN5" s="336" t="n">
        <v>0</v>
      </c>
      <c r="AO5" s="336" t="n">
        <v>0</v>
      </c>
      <c r="AP5" s="336" t="n">
        <v>0</v>
      </c>
      <c r="AQ5" s="336" t="n">
        <v>0</v>
      </c>
      <c r="AR5" s="336" t="n">
        <v>0</v>
      </c>
      <c r="AS5" s="336" t="n">
        <v>0</v>
      </c>
      <c r="AT5" s="336" t="n">
        <v>0</v>
      </c>
      <c r="AU5" s="336" t="n">
        <v>0</v>
      </c>
      <c r="AV5" s="336" t="n">
        <v>0</v>
      </c>
      <c r="AW5" s="336" t="n">
        <v>0</v>
      </c>
      <c r="AX5" s="336" t="n">
        <v>0</v>
      </c>
      <c r="AY5" s="336" t="n">
        <v>0</v>
      </c>
      <c r="AZ5" s="336" t="n">
        <v>0</v>
      </c>
      <c r="BA5" s="336" t="n">
        <v>0</v>
      </c>
      <c r="BB5" s="336" t="n">
        <v>0</v>
      </c>
      <c r="BC5" s="336" t="n">
        <v>0</v>
      </c>
      <c r="BD5" s="336" t="n">
        <v>0</v>
      </c>
      <c r="BE5" s="336" t="n">
        <v>0</v>
      </c>
      <c r="BF5" s="336" t="n">
        <v>0</v>
      </c>
      <c r="BG5" s="336" t="n">
        <v>0</v>
      </c>
      <c r="BH5" s="336" t="n">
        <v>0</v>
      </c>
      <c r="BI5" s="336" t="n">
        <v>0</v>
      </c>
      <c r="BJ5" s="336" t="n">
        <v>0</v>
      </c>
      <c r="BK5" s="336" t="n">
        <v>0</v>
      </c>
      <c r="BL5" s="336" t="n">
        <v>0</v>
      </c>
      <c r="BM5" s="336" t="n">
        <v>0</v>
      </c>
      <c r="BN5" s="336" t="n">
        <v>0</v>
      </c>
      <c r="BO5" s="336" t="n">
        <v>0</v>
      </c>
      <c r="BP5" s="336" t="n">
        <v>0</v>
      </c>
      <c r="BQ5" s="336" t="n">
        <v>0</v>
      </c>
      <c r="BR5" s="336"/>
      <c r="BS5" s="336"/>
      <c r="BT5" s="336"/>
      <c r="BU5" s="336"/>
      <c r="BV5" s="336"/>
      <c r="BW5" s="336"/>
      <c r="BX5" s="336"/>
      <c r="BY5" s="336"/>
      <c r="BZ5" s="336"/>
      <c r="CA5" s="336"/>
      <c r="CB5" s="336"/>
      <c r="CC5" s="336"/>
      <c r="CD5" s="336"/>
      <c r="CE5" s="336"/>
      <c r="CF5" s="336"/>
      <c r="CG5" s="336"/>
      <c r="CH5" s="336"/>
      <c r="CI5" s="336"/>
      <c r="CJ5" s="336"/>
      <c r="CK5" s="336"/>
      <c r="CL5" s="336"/>
      <c r="CM5" s="336"/>
      <c r="CN5" s="336"/>
      <c r="CO5" s="336"/>
      <c r="CP5" s="336"/>
      <c r="CQ5" s="336"/>
      <c r="CR5" s="336"/>
      <c r="CS5" s="336"/>
      <c r="CT5" s="336"/>
      <c r="CU5" s="336"/>
      <c r="CV5" s="336"/>
      <c r="CW5" s="336"/>
      <c r="CX5" s="336"/>
      <c r="CY5" s="336"/>
      <c r="CZ5" s="336"/>
      <c r="DA5" s="336"/>
      <c r="DB5" s="336"/>
      <c r="DC5" s="336"/>
      <c r="DD5" s="336"/>
      <c r="DE5" s="336"/>
      <c r="DF5" s="336"/>
      <c r="DG5" s="336"/>
      <c r="DH5" s="336"/>
      <c r="DI5" s="336"/>
      <c r="DJ5" s="336"/>
      <c r="DK5" s="336"/>
      <c r="DL5" s="336"/>
      <c r="DM5" s="336"/>
      <c r="DN5" s="336"/>
      <c r="DO5" s="336"/>
      <c r="DP5" s="336"/>
      <c r="DQ5" s="336"/>
      <c r="DR5" s="336"/>
      <c r="DS5" s="336"/>
      <c r="DT5" s="336"/>
      <c r="DU5" s="336"/>
      <c r="DV5" s="336"/>
      <c r="DW5" s="336"/>
      <c r="DX5" s="336"/>
      <c r="DY5" s="336"/>
      <c r="DZ5" s="336"/>
      <c r="EA5" s="336"/>
      <c r="EB5" s="336"/>
      <c r="EC5" s="336"/>
      <c r="ED5" s="336"/>
      <c r="EE5" s="336"/>
      <c r="EF5" s="336"/>
      <c r="EG5" s="336"/>
      <c r="EH5" s="336"/>
      <c r="EI5" s="336"/>
      <c r="EJ5" s="336"/>
      <c r="EK5" s="336"/>
      <c r="EL5" s="336"/>
      <c r="EM5" s="336"/>
      <c r="EN5" s="336"/>
      <c r="EO5" s="336"/>
      <c r="EP5" s="336"/>
      <c r="EQ5" s="336"/>
      <c r="ER5" s="336"/>
      <c r="ES5" s="336"/>
      <c r="ET5" s="336"/>
      <c r="EU5" s="336"/>
      <c r="EV5" s="336"/>
      <c r="EW5" s="336"/>
      <c r="EX5" s="336"/>
      <c r="EY5" s="336"/>
      <c r="EZ5" s="336"/>
      <c r="FA5" s="336"/>
      <c r="FB5" s="336"/>
      <c r="FC5" s="336"/>
      <c r="FD5" s="336"/>
      <c r="FE5" s="336"/>
      <c r="FF5" s="336"/>
      <c r="FG5" s="336"/>
      <c r="FH5" s="336"/>
      <c r="FI5" s="336"/>
      <c r="FJ5" s="336"/>
      <c r="FK5" s="336"/>
      <c r="FL5" s="336"/>
      <c r="FM5" s="336"/>
      <c r="FN5" s="336"/>
      <c r="FO5" s="336"/>
      <c r="FP5" s="336"/>
      <c r="FQ5" s="336"/>
      <c r="FR5" s="336"/>
      <c r="FS5" s="336"/>
      <c r="FT5" s="336"/>
      <c r="FU5" s="336"/>
      <c r="FV5" s="336"/>
      <c r="FW5" s="336"/>
      <c r="FX5" s="336"/>
      <c r="FY5" s="336"/>
      <c r="FZ5" s="336"/>
      <c r="GA5" s="336"/>
      <c r="GB5" s="336"/>
      <c r="GC5" s="336"/>
      <c r="GD5" s="336"/>
      <c r="GE5" s="336"/>
      <c r="GF5" s="336"/>
      <c r="GG5" s="336"/>
      <c r="GH5" s="336"/>
      <c r="GI5" s="336"/>
      <c r="GJ5" s="336"/>
      <c r="GK5" s="336"/>
      <c r="GL5" s="336"/>
      <c r="GM5" s="336"/>
      <c r="GN5" s="336"/>
      <c r="GO5" s="336"/>
      <c r="GP5" s="336"/>
      <c r="GQ5" s="336"/>
      <c r="GR5" s="336"/>
      <c r="GS5" s="336"/>
      <c r="GT5" s="336"/>
      <c r="GU5" s="336"/>
      <c r="GV5" s="336"/>
      <c r="GW5" s="336"/>
      <c r="GX5" s="336"/>
      <c r="GY5" s="336"/>
      <c r="GZ5" s="336"/>
      <c r="HA5" s="336"/>
      <c r="HB5" s="336"/>
      <c r="HC5" s="336"/>
      <c r="HD5" s="336"/>
      <c r="HE5" s="336"/>
      <c r="HF5" s="336"/>
      <c r="HG5" s="336"/>
      <c r="HH5" s="336"/>
      <c r="HI5" s="336"/>
      <c r="HJ5" s="336"/>
      <c r="HK5" s="336"/>
      <c r="HL5" s="336"/>
      <c r="HM5" s="336"/>
      <c r="HN5" s="336"/>
      <c r="HO5" s="336"/>
      <c r="HP5" s="336"/>
      <c r="HQ5" s="336"/>
      <c r="HR5" s="336"/>
      <c r="HS5" s="336"/>
      <c r="HT5" s="336"/>
      <c r="HU5" s="336"/>
      <c r="HV5" s="336"/>
      <c r="HW5" s="336"/>
      <c r="HX5" s="336"/>
      <c r="HY5" s="336"/>
      <c r="HZ5" s="336"/>
      <c r="IA5" s="336"/>
      <c r="IB5" s="336"/>
      <c r="IC5" s="336"/>
      <c r="ID5" s="336"/>
      <c r="IE5" s="336"/>
      <c r="IF5" s="336"/>
      <c r="IG5" s="336"/>
      <c r="IH5" s="336"/>
      <c r="II5" s="336"/>
      <c r="IJ5" s="336"/>
      <c r="IK5" s="336"/>
      <c r="IL5" s="336"/>
      <c r="IM5" s="336"/>
      <c r="IN5" s="336"/>
      <c r="IO5" s="336"/>
      <c r="IP5" s="336"/>
      <c r="IQ5" s="336"/>
      <c r="IR5" s="336"/>
      <c r="IS5" s="336"/>
      <c r="IT5" s="336"/>
      <c r="IU5" s="336"/>
      <c r="IV5" s="336"/>
      <c r="IW5" s="337"/>
    </row>
    <row r="6" customFormat="false" ht="13.5" hidden="false" customHeight="true" outlineLevel="0" collapsed="false">
      <c r="A6" s="325"/>
      <c r="B6" s="326"/>
      <c r="C6" s="327"/>
      <c r="D6" s="328" t="s">
        <v>176</v>
      </c>
      <c r="E6" s="338" t="n">
        <v>0</v>
      </c>
      <c r="F6" s="281" t="n">
        <v>0</v>
      </c>
      <c r="G6" s="281" t="n">
        <v>0</v>
      </c>
      <c r="H6" s="281" t="n">
        <v>0</v>
      </c>
      <c r="I6" s="281" t="n">
        <v>0</v>
      </c>
      <c r="J6" s="281" t="n">
        <v>0</v>
      </c>
      <c r="K6" s="281" t="n">
        <v>0</v>
      </c>
      <c r="L6" s="281" t="n">
        <v>0</v>
      </c>
      <c r="M6" s="281" t="n">
        <v>0</v>
      </c>
      <c r="N6" s="281" t="n">
        <v>0</v>
      </c>
      <c r="O6" s="281" t="n">
        <v>0</v>
      </c>
      <c r="P6" s="281"/>
      <c r="Q6" s="281"/>
      <c r="R6" s="281"/>
      <c r="S6" s="281"/>
      <c r="T6" s="281"/>
      <c r="U6" s="281"/>
      <c r="V6" s="281" t="n">
        <v>0</v>
      </c>
      <c r="W6" s="281" t="n">
        <v>0</v>
      </c>
      <c r="X6" s="281" t="n">
        <v>0</v>
      </c>
      <c r="Y6" s="281" t="n">
        <v>0</v>
      </c>
      <c r="Z6" s="281" t="n">
        <v>0</v>
      </c>
      <c r="AA6" s="281" t="n">
        <v>0</v>
      </c>
      <c r="AB6" s="281" t="n">
        <v>0</v>
      </c>
      <c r="AC6" s="281" t="n">
        <v>0</v>
      </c>
      <c r="AD6" s="281" t="n">
        <v>0</v>
      </c>
      <c r="AE6" s="281" t="n">
        <v>0</v>
      </c>
      <c r="AF6" s="281" t="n">
        <v>0</v>
      </c>
      <c r="AG6" s="281" t="n">
        <v>0</v>
      </c>
      <c r="AH6" s="281" t="n">
        <v>0</v>
      </c>
      <c r="AI6" s="281" t="n">
        <v>0</v>
      </c>
      <c r="AJ6" s="281" t="n">
        <v>0</v>
      </c>
      <c r="AK6" s="281" t="n">
        <v>0</v>
      </c>
      <c r="AL6" s="281" t="n">
        <v>0</v>
      </c>
      <c r="AM6" s="281" t="n">
        <v>0</v>
      </c>
      <c r="AN6" s="281" t="n">
        <v>0</v>
      </c>
      <c r="AO6" s="281" t="n">
        <v>0</v>
      </c>
      <c r="AP6" s="281" t="n">
        <v>0</v>
      </c>
      <c r="AQ6" s="281" t="n">
        <v>0</v>
      </c>
      <c r="AR6" s="281" t="n">
        <v>0</v>
      </c>
      <c r="AS6" s="281" t="n">
        <v>0</v>
      </c>
      <c r="AT6" s="281" t="n">
        <v>0</v>
      </c>
      <c r="AU6" s="281" t="n">
        <v>0</v>
      </c>
      <c r="AV6" s="281" t="n">
        <v>0</v>
      </c>
      <c r="AW6" s="281" t="n">
        <v>0</v>
      </c>
      <c r="AX6" s="281" t="n">
        <v>0</v>
      </c>
      <c r="AY6" s="281" t="n">
        <v>0</v>
      </c>
      <c r="AZ6" s="281" t="n">
        <v>0</v>
      </c>
      <c r="BA6" s="281" t="n">
        <v>0</v>
      </c>
      <c r="BB6" s="281" t="n">
        <v>0</v>
      </c>
      <c r="BC6" s="281" t="n">
        <v>0</v>
      </c>
      <c r="BD6" s="281" t="n">
        <v>0</v>
      </c>
      <c r="BE6" s="281" t="n">
        <v>0</v>
      </c>
      <c r="BF6" s="281" t="n">
        <v>0</v>
      </c>
      <c r="BG6" s="281" t="n">
        <v>0</v>
      </c>
      <c r="BH6" s="281" t="n">
        <v>0</v>
      </c>
      <c r="BI6" s="281" t="n">
        <v>0</v>
      </c>
      <c r="BJ6" s="281" t="n">
        <v>0</v>
      </c>
      <c r="BK6" s="281" t="n">
        <v>0</v>
      </c>
      <c r="BL6" s="281" t="n">
        <v>0</v>
      </c>
      <c r="BM6" s="281" t="n">
        <v>0</v>
      </c>
      <c r="BN6" s="281" t="n">
        <v>0</v>
      </c>
      <c r="BO6" s="281" t="n">
        <v>0</v>
      </c>
      <c r="BP6" s="281" t="n">
        <v>0</v>
      </c>
      <c r="BQ6" s="281" t="n">
        <v>0</v>
      </c>
      <c r="BR6" s="281"/>
      <c r="BS6" s="281"/>
      <c r="BT6" s="281"/>
      <c r="BU6" s="281"/>
      <c r="BV6" s="281"/>
      <c r="BW6" s="281"/>
      <c r="BX6" s="281"/>
      <c r="BY6" s="281"/>
      <c r="BZ6" s="281"/>
      <c r="CA6" s="281"/>
      <c r="CB6" s="281"/>
      <c r="CC6" s="281"/>
      <c r="CD6" s="281"/>
      <c r="CE6" s="281"/>
      <c r="CF6" s="281"/>
      <c r="CG6" s="281"/>
      <c r="CH6" s="281"/>
      <c r="CI6" s="281"/>
      <c r="CJ6" s="281"/>
      <c r="CK6" s="281"/>
      <c r="CL6" s="281"/>
      <c r="CM6" s="281"/>
      <c r="CN6" s="281"/>
      <c r="CO6" s="281"/>
      <c r="CP6" s="281"/>
      <c r="CQ6" s="281"/>
      <c r="CR6" s="281"/>
      <c r="CS6" s="281"/>
      <c r="CT6" s="281"/>
      <c r="CU6" s="281"/>
      <c r="CV6" s="281"/>
      <c r="CW6" s="281"/>
      <c r="CX6" s="281"/>
      <c r="CY6" s="281"/>
      <c r="CZ6" s="281"/>
      <c r="DA6" s="281"/>
      <c r="DB6" s="281"/>
      <c r="DC6" s="281"/>
      <c r="DD6" s="281"/>
      <c r="DE6" s="281"/>
      <c r="DF6" s="281"/>
      <c r="DG6" s="281"/>
      <c r="DH6" s="281"/>
      <c r="DI6" s="281"/>
      <c r="DJ6" s="281"/>
      <c r="DK6" s="281"/>
      <c r="DL6" s="281"/>
      <c r="DM6" s="281"/>
      <c r="DN6" s="281"/>
      <c r="DO6" s="281"/>
      <c r="DP6" s="281"/>
      <c r="DQ6" s="281"/>
      <c r="DR6" s="281"/>
      <c r="DS6" s="281"/>
      <c r="DT6" s="281"/>
      <c r="DU6" s="281"/>
      <c r="DV6" s="281"/>
      <c r="DW6" s="281"/>
      <c r="DX6" s="281"/>
      <c r="DY6" s="281"/>
      <c r="DZ6" s="281"/>
      <c r="EA6" s="281"/>
      <c r="EB6" s="281"/>
      <c r="EC6" s="281"/>
      <c r="ED6" s="281"/>
      <c r="EE6" s="281"/>
      <c r="EF6" s="281"/>
      <c r="EG6" s="281"/>
      <c r="EH6" s="281"/>
      <c r="EI6" s="281"/>
      <c r="EJ6" s="281"/>
      <c r="EK6" s="281"/>
      <c r="EL6" s="281"/>
      <c r="EM6" s="281"/>
      <c r="EN6" s="281"/>
      <c r="EO6" s="281"/>
      <c r="EP6" s="281"/>
      <c r="EQ6" s="281"/>
      <c r="ER6" s="281"/>
      <c r="ES6" s="281"/>
      <c r="ET6" s="281"/>
      <c r="EU6" s="281"/>
      <c r="EV6" s="281"/>
      <c r="EW6" s="281"/>
      <c r="EX6" s="281"/>
      <c r="EY6" s="281"/>
      <c r="EZ6" s="281"/>
      <c r="FA6" s="281"/>
      <c r="FB6" s="281"/>
      <c r="FC6" s="281"/>
      <c r="FD6" s="281"/>
      <c r="FE6" s="281"/>
      <c r="FF6" s="281"/>
      <c r="FG6" s="281"/>
      <c r="FH6" s="281"/>
      <c r="FI6" s="281"/>
      <c r="FJ6" s="281"/>
      <c r="FK6" s="281"/>
      <c r="FL6" s="281"/>
      <c r="FM6" s="281"/>
      <c r="FN6" s="281"/>
      <c r="FO6" s="281"/>
      <c r="FP6" s="281"/>
      <c r="FQ6" s="281"/>
      <c r="FR6" s="281"/>
      <c r="FS6" s="281"/>
      <c r="FT6" s="281"/>
      <c r="FU6" s="281"/>
      <c r="FV6" s="281"/>
      <c r="FW6" s="281"/>
      <c r="FX6" s="281"/>
      <c r="FY6" s="281"/>
      <c r="FZ6" s="281"/>
      <c r="GA6" s="281"/>
      <c r="GB6" s="281"/>
      <c r="GC6" s="281"/>
      <c r="GD6" s="281"/>
      <c r="GE6" s="281"/>
      <c r="GF6" s="281"/>
      <c r="GG6" s="281"/>
      <c r="GH6" s="281"/>
      <c r="GI6" s="281"/>
      <c r="GJ6" s="281"/>
      <c r="GK6" s="281"/>
      <c r="GL6" s="281"/>
      <c r="GM6" s="281"/>
      <c r="GN6" s="281"/>
      <c r="GO6" s="281"/>
      <c r="GP6" s="281"/>
      <c r="GQ6" s="281"/>
      <c r="GR6" s="281"/>
      <c r="GS6" s="281"/>
      <c r="GT6" s="281"/>
      <c r="GU6" s="281"/>
      <c r="GV6" s="281"/>
      <c r="GW6" s="281"/>
      <c r="GX6" s="281"/>
      <c r="GY6" s="281"/>
      <c r="GZ6" s="281"/>
      <c r="HA6" s="281"/>
      <c r="HB6" s="281"/>
      <c r="HC6" s="281"/>
      <c r="HD6" s="281"/>
      <c r="HE6" s="281"/>
      <c r="HF6" s="281"/>
      <c r="HG6" s="281"/>
      <c r="HH6" s="281"/>
      <c r="HI6" s="281"/>
      <c r="HJ6" s="281"/>
      <c r="HK6" s="281"/>
      <c r="HL6" s="281"/>
      <c r="HM6" s="281"/>
      <c r="HN6" s="281"/>
      <c r="HO6" s="281"/>
      <c r="HP6" s="281"/>
      <c r="HQ6" s="281"/>
      <c r="HR6" s="281"/>
      <c r="HS6" s="281"/>
      <c r="HT6" s="281"/>
      <c r="HU6" s="281"/>
      <c r="HV6" s="281"/>
      <c r="HW6" s="281"/>
      <c r="HX6" s="281"/>
      <c r="HY6" s="281"/>
      <c r="HZ6" s="281"/>
      <c r="IA6" s="281"/>
      <c r="IB6" s="281"/>
      <c r="IC6" s="281"/>
      <c r="ID6" s="281"/>
      <c r="IE6" s="281"/>
      <c r="IF6" s="281"/>
      <c r="IG6" s="281"/>
      <c r="IH6" s="281"/>
      <c r="II6" s="281"/>
      <c r="IJ6" s="281"/>
      <c r="IK6" s="281"/>
      <c r="IL6" s="281"/>
      <c r="IM6" s="281"/>
      <c r="IN6" s="281"/>
      <c r="IO6" s="281"/>
      <c r="IP6" s="281"/>
      <c r="IQ6" s="281"/>
      <c r="IR6" s="281"/>
      <c r="IS6" s="281"/>
      <c r="IT6" s="281"/>
      <c r="IU6" s="281"/>
      <c r="IV6" s="281"/>
      <c r="IW6" s="325"/>
    </row>
    <row r="7" customFormat="false" ht="13.5" hidden="false" customHeight="true" outlineLevel="0" collapsed="false">
      <c r="A7" s="331"/>
      <c r="B7" s="332"/>
      <c r="C7" s="339" t="s">
        <v>162</v>
      </c>
      <c r="D7" s="334" t="s">
        <v>177</v>
      </c>
      <c r="E7" s="340" t="n">
        <v>0</v>
      </c>
      <c r="F7" s="336" t="n">
        <v>0</v>
      </c>
      <c r="G7" s="336" t="n">
        <v>0</v>
      </c>
      <c r="H7" s="336" t="n">
        <v>0</v>
      </c>
      <c r="I7" s="336" t="n">
        <v>0</v>
      </c>
      <c r="J7" s="336" t="n">
        <v>0</v>
      </c>
      <c r="K7" s="336" t="n">
        <v>0</v>
      </c>
      <c r="L7" s="336" t="n">
        <v>0</v>
      </c>
      <c r="M7" s="336" t="n">
        <v>0</v>
      </c>
      <c r="N7" s="336" t="n">
        <v>0</v>
      </c>
      <c r="O7" s="336" t="n">
        <v>0</v>
      </c>
      <c r="P7" s="336"/>
      <c r="Q7" s="336"/>
      <c r="R7" s="336"/>
      <c r="S7" s="336"/>
      <c r="T7" s="336"/>
      <c r="U7" s="336"/>
      <c r="V7" s="336" t="n">
        <v>0</v>
      </c>
      <c r="W7" s="336" t="n">
        <v>0</v>
      </c>
      <c r="X7" s="336" t="n">
        <v>0</v>
      </c>
      <c r="Y7" s="336" t="n">
        <v>0</v>
      </c>
      <c r="Z7" s="336" t="n">
        <v>0</v>
      </c>
      <c r="AA7" s="336" t="n">
        <v>0</v>
      </c>
      <c r="AB7" s="336" t="n">
        <v>0</v>
      </c>
      <c r="AC7" s="336" t="n">
        <v>0</v>
      </c>
      <c r="AD7" s="336" t="n">
        <v>0</v>
      </c>
      <c r="AE7" s="336" t="n">
        <v>0</v>
      </c>
      <c r="AF7" s="336" t="n">
        <v>0</v>
      </c>
      <c r="AG7" s="336" t="n">
        <v>0</v>
      </c>
      <c r="AH7" s="336" t="n">
        <v>0</v>
      </c>
      <c r="AI7" s="336" t="n">
        <v>0</v>
      </c>
      <c r="AJ7" s="336" t="n">
        <v>0</v>
      </c>
      <c r="AK7" s="336" t="n">
        <v>0</v>
      </c>
      <c r="AL7" s="336" t="n">
        <v>0</v>
      </c>
      <c r="AM7" s="336" t="n">
        <v>0</v>
      </c>
      <c r="AN7" s="336" t="n">
        <v>0</v>
      </c>
      <c r="AO7" s="336" t="n">
        <v>0</v>
      </c>
      <c r="AP7" s="336" t="n">
        <v>0</v>
      </c>
      <c r="AQ7" s="336" t="n">
        <v>0</v>
      </c>
      <c r="AR7" s="336" t="n">
        <v>0</v>
      </c>
      <c r="AS7" s="336" t="n">
        <v>0</v>
      </c>
      <c r="AT7" s="336" t="n">
        <v>0</v>
      </c>
      <c r="AU7" s="336" t="n">
        <v>0</v>
      </c>
      <c r="AV7" s="336" t="n">
        <v>0</v>
      </c>
      <c r="AW7" s="336" t="n">
        <v>0</v>
      </c>
      <c r="AX7" s="336" t="n">
        <v>0</v>
      </c>
      <c r="AY7" s="336" t="n">
        <v>0</v>
      </c>
      <c r="AZ7" s="336" t="n">
        <v>0</v>
      </c>
      <c r="BA7" s="336" t="n">
        <v>0</v>
      </c>
      <c r="BB7" s="336" t="n">
        <v>0</v>
      </c>
      <c r="BC7" s="336" t="n">
        <v>0</v>
      </c>
      <c r="BD7" s="336" t="n">
        <v>0</v>
      </c>
      <c r="BE7" s="336" t="n">
        <v>0</v>
      </c>
      <c r="BF7" s="336" t="n">
        <v>0</v>
      </c>
      <c r="BG7" s="336" t="n">
        <v>0</v>
      </c>
      <c r="BH7" s="336" t="n">
        <v>0</v>
      </c>
      <c r="BI7" s="336" t="n">
        <v>0</v>
      </c>
      <c r="BJ7" s="336" t="n">
        <v>0</v>
      </c>
      <c r="BK7" s="336" t="n">
        <v>0</v>
      </c>
      <c r="BL7" s="336" t="n">
        <v>0</v>
      </c>
      <c r="BM7" s="336" t="n">
        <v>0</v>
      </c>
      <c r="BN7" s="336" t="n">
        <v>0</v>
      </c>
      <c r="BO7" s="336" t="n">
        <v>0</v>
      </c>
      <c r="BP7" s="336" t="n">
        <v>0</v>
      </c>
      <c r="BQ7" s="336" t="n">
        <v>0</v>
      </c>
      <c r="BR7" s="336"/>
      <c r="BS7" s="336"/>
      <c r="BT7" s="336"/>
      <c r="BU7" s="336"/>
      <c r="BV7" s="336"/>
      <c r="BW7" s="336"/>
      <c r="BX7" s="336"/>
      <c r="BY7" s="336"/>
      <c r="BZ7" s="336"/>
      <c r="CA7" s="336"/>
      <c r="CB7" s="336"/>
      <c r="CC7" s="336"/>
      <c r="CD7" s="336"/>
      <c r="CE7" s="336"/>
      <c r="CF7" s="336"/>
      <c r="CG7" s="336"/>
      <c r="CH7" s="336"/>
      <c r="CI7" s="336"/>
      <c r="CJ7" s="336"/>
      <c r="CK7" s="336"/>
      <c r="CL7" s="336"/>
      <c r="CM7" s="336"/>
      <c r="CN7" s="336"/>
      <c r="CO7" s="336"/>
      <c r="CP7" s="336"/>
      <c r="CQ7" s="336"/>
      <c r="CR7" s="336"/>
      <c r="CS7" s="336"/>
      <c r="CT7" s="336"/>
      <c r="CU7" s="336"/>
      <c r="CV7" s="336"/>
      <c r="CW7" s="336"/>
      <c r="CX7" s="336"/>
      <c r="CY7" s="336"/>
      <c r="CZ7" s="336"/>
      <c r="DA7" s="336"/>
      <c r="DB7" s="336"/>
      <c r="DC7" s="336"/>
      <c r="DD7" s="336"/>
      <c r="DE7" s="336"/>
      <c r="DF7" s="336"/>
      <c r="DG7" s="336"/>
      <c r="DH7" s="336"/>
      <c r="DI7" s="336"/>
      <c r="DJ7" s="336"/>
      <c r="DK7" s="336"/>
      <c r="DL7" s="336"/>
      <c r="DM7" s="336"/>
      <c r="DN7" s="336"/>
      <c r="DO7" s="336"/>
      <c r="DP7" s="336"/>
      <c r="DQ7" s="336"/>
      <c r="DR7" s="336"/>
      <c r="DS7" s="336"/>
      <c r="DT7" s="336"/>
      <c r="DU7" s="336"/>
      <c r="DV7" s="336"/>
      <c r="DW7" s="336"/>
      <c r="DX7" s="336"/>
      <c r="DY7" s="336"/>
      <c r="DZ7" s="336"/>
      <c r="EA7" s="336"/>
      <c r="EB7" s="336"/>
      <c r="EC7" s="336"/>
      <c r="ED7" s="336"/>
      <c r="EE7" s="336"/>
      <c r="EF7" s="336"/>
      <c r="EG7" s="336"/>
      <c r="EH7" s="336"/>
      <c r="EI7" s="336"/>
      <c r="EJ7" s="336"/>
      <c r="EK7" s="336"/>
      <c r="EL7" s="336"/>
      <c r="EM7" s="336"/>
      <c r="EN7" s="336"/>
      <c r="EO7" s="336"/>
      <c r="EP7" s="336"/>
      <c r="EQ7" s="336"/>
      <c r="ER7" s="336"/>
      <c r="ES7" s="336"/>
      <c r="ET7" s="336"/>
      <c r="EU7" s="336"/>
      <c r="EV7" s="336"/>
      <c r="EW7" s="336"/>
      <c r="EX7" s="336"/>
      <c r="EY7" s="336"/>
      <c r="EZ7" s="336"/>
      <c r="FA7" s="336"/>
      <c r="FB7" s="336"/>
      <c r="FC7" s="336"/>
      <c r="FD7" s="336"/>
      <c r="FE7" s="336"/>
      <c r="FF7" s="336"/>
      <c r="FG7" s="336"/>
      <c r="FH7" s="336"/>
      <c r="FI7" s="336"/>
      <c r="FJ7" s="336"/>
      <c r="FK7" s="336"/>
      <c r="FL7" s="336"/>
      <c r="FM7" s="336"/>
      <c r="FN7" s="336"/>
      <c r="FO7" s="336"/>
      <c r="FP7" s="336"/>
      <c r="FQ7" s="336"/>
      <c r="FR7" s="336"/>
      <c r="FS7" s="336"/>
      <c r="FT7" s="336"/>
      <c r="FU7" s="336"/>
      <c r="FV7" s="336"/>
      <c r="FW7" s="336"/>
      <c r="FX7" s="336"/>
      <c r="FY7" s="336"/>
      <c r="FZ7" s="336"/>
      <c r="GA7" s="336"/>
      <c r="GB7" s="336"/>
      <c r="GC7" s="336"/>
      <c r="GD7" s="336"/>
      <c r="GE7" s="336"/>
      <c r="GF7" s="336"/>
      <c r="GG7" s="336"/>
      <c r="GH7" s="336"/>
      <c r="GI7" s="336"/>
      <c r="GJ7" s="336"/>
      <c r="GK7" s="336"/>
      <c r="GL7" s="336"/>
      <c r="GM7" s="336"/>
      <c r="GN7" s="336"/>
      <c r="GO7" s="336"/>
      <c r="GP7" s="336"/>
      <c r="GQ7" s="336"/>
      <c r="GR7" s="336"/>
      <c r="GS7" s="336"/>
      <c r="GT7" s="336"/>
      <c r="GU7" s="336"/>
      <c r="GV7" s="336"/>
      <c r="GW7" s="336"/>
      <c r="GX7" s="336"/>
      <c r="GY7" s="336"/>
      <c r="GZ7" s="336"/>
      <c r="HA7" s="336"/>
      <c r="HB7" s="336"/>
      <c r="HC7" s="336"/>
      <c r="HD7" s="336"/>
      <c r="HE7" s="336"/>
      <c r="HF7" s="336"/>
      <c r="HG7" s="336"/>
      <c r="HH7" s="336"/>
      <c r="HI7" s="336"/>
      <c r="HJ7" s="336"/>
      <c r="HK7" s="336"/>
      <c r="HL7" s="336"/>
      <c r="HM7" s="336"/>
      <c r="HN7" s="336"/>
      <c r="HO7" s="336"/>
      <c r="HP7" s="336"/>
      <c r="HQ7" s="336"/>
      <c r="HR7" s="336"/>
      <c r="HS7" s="336"/>
      <c r="HT7" s="336"/>
      <c r="HU7" s="336"/>
      <c r="HV7" s="336"/>
      <c r="HW7" s="336"/>
      <c r="HX7" s="336"/>
      <c r="HY7" s="336"/>
      <c r="HZ7" s="336"/>
      <c r="IA7" s="336"/>
      <c r="IB7" s="336"/>
      <c r="IC7" s="336"/>
      <c r="ID7" s="336"/>
      <c r="IE7" s="336"/>
      <c r="IF7" s="336"/>
      <c r="IG7" s="336"/>
      <c r="IH7" s="336"/>
      <c r="II7" s="336"/>
      <c r="IJ7" s="336"/>
      <c r="IK7" s="336"/>
      <c r="IL7" s="336"/>
      <c r="IM7" s="336"/>
      <c r="IN7" s="336"/>
      <c r="IO7" s="336"/>
      <c r="IP7" s="336"/>
      <c r="IQ7" s="336"/>
      <c r="IR7" s="336"/>
      <c r="IS7" s="336"/>
      <c r="IT7" s="336"/>
      <c r="IU7" s="336"/>
      <c r="IV7" s="336"/>
      <c r="IW7" s="337"/>
    </row>
    <row r="8" customFormat="false" ht="13.5" hidden="false" customHeight="true" outlineLevel="0" collapsed="false">
      <c r="A8" s="325"/>
      <c r="B8" s="326"/>
      <c r="C8" s="327"/>
      <c r="D8" s="328" t="s">
        <v>178</v>
      </c>
      <c r="E8" s="338" t="n">
        <v>0</v>
      </c>
      <c r="F8" s="281" t="n">
        <v>0</v>
      </c>
      <c r="G8" s="281" t="n">
        <v>0</v>
      </c>
      <c r="H8" s="281" t="n">
        <v>0</v>
      </c>
      <c r="I8" s="281" t="n">
        <v>0</v>
      </c>
      <c r="J8" s="281" t="n">
        <v>0</v>
      </c>
      <c r="K8" s="281" t="n">
        <v>0</v>
      </c>
      <c r="L8" s="281" t="n">
        <v>0</v>
      </c>
      <c r="M8" s="281" t="n">
        <v>0</v>
      </c>
      <c r="N8" s="281" t="n">
        <v>0</v>
      </c>
      <c r="O8" s="281" t="n">
        <v>0</v>
      </c>
      <c r="P8" s="281"/>
      <c r="Q8" s="281"/>
      <c r="R8" s="281"/>
      <c r="S8" s="281"/>
      <c r="T8" s="281"/>
      <c r="U8" s="281"/>
      <c r="V8" s="281" t="n">
        <v>0</v>
      </c>
      <c r="W8" s="281" t="n">
        <v>0</v>
      </c>
      <c r="X8" s="281" t="n">
        <v>0</v>
      </c>
      <c r="Y8" s="281" t="n">
        <v>0</v>
      </c>
      <c r="Z8" s="281" t="n">
        <v>0</v>
      </c>
      <c r="AA8" s="281" t="n">
        <v>0</v>
      </c>
      <c r="AB8" s="281" t="n">
        <v>0</v>
      </c>
      <c r="AC8" s="281" t="n">
        <v>0</v>
      </c>
      <c r="AD8" s="281" t="n">
        <v>0</v>
      </c>
      <c r="AE8" s="281" t="n">
        <v>0</v>
      </c>
      <c r="AF8" s="281" t="n">
        <v>0</v>
      </c>
      <c r="AG8" s="281" t="n">
        <v>0</v>
      </c>
      <c r="AH8" s="281" t="n">
        <v>0</v>
      </c>
      <c r="AI8" s="281" t="n">
        <v>0</v>
      </c>
      <c r="AJ8" s="281" t="n">
        <v>0</v>
      </c>
      <c r="AK8" s="281" t="n">
        <v>0</v>
      </c>
      <c r="AL8" s="281" t="n">
        <v>0</v>
      </c>
      <c r="AM8" s="281" t="n">
        <v>0</v>
      </c>
      <c r="AN8" s="281" t="n">
        <v>0</v>
      </c>
      <c r="AO8" s="281" t="n">
        <v>0</v>
      </c>
      <c r="AP8" s="281" t="n">
        <v>0</v>
      </c>
      <c r="AQ8" s="281" t="n">
        <v>0</v>
      </c>
      <c r="AR8" s="281" t="n">
        <v>0</v>
      </c>
      <c r="AS8" s="281" t="n">
        <v>0</v>
      </c>
      <c r="AT8" s="281" t="n">
        <v>0</v>
      </c>
      <c r="AU8" s="281" t="n">
        <v>0</v>
      </c>
      <c r="AV8" s="281" t="n">
        <v>0</v>
      </c>
      <c r="AW8" s="281" t="n">
        <v>0</v>
      </c>
      <c r="AX8" s="281" t="n">
        <v>0</v>
      </c>
      <c r="AY8" s="281" t="n">
        <v>0</v>
      </c>
      <c r="AZ8" s="281" t="n">
        <v>0</v>
      </c>
      <c r="BA8" s="281" t="n">
        <v>0</v>
      </c>
      <c r="BB8" s="281" t="n">
        <v>0</v>
      </c>
      <c r="BC8" s="281" t="n">
        <v>0</v>
      </c>
      <c r="BD8" s="281" t="n">
        <v>0</v>
      </c>
      <c r="BE8" s="281" t="n">
        <v>0</v>
      </c>
      <c r="BF8" s="281" t="n">
        <v>0</v>
      </c>
      <c r="BG8" s="281" t="n">
        <v>0</v>
      </c>
      <c r="BH8" s="281" t="n">
        <v>0</v>
      </c>
      <c r="BI8" s="281" t="n">
        <v>0</v>
      </c>
      <c r="BJ8" s="281" t="n">
        <v>0</v>
      </c>
      <c r="BK8" s="281" t="n">
        <v>0</v>
      </c>
      <c r="BL8" s="281" t="n">
        <v>0</v>
      </c>
      <c r="BM8" s="281" t="n">
        <v>0</v>
      </c>
      <c r="BN8" s="281" t="n">
        <v>0</v>
      </c>
      <c r="BO8" s="281" t="n">
        <v>0</v>
      </c>
      <c r="BP8" s="281" t="n">
        <v>0</v>
      </c>
      <c r="BQ8" s="281" t="n">
        <v>0</v>
      </c>
      <c r="BR8" s="281"/>
      <c r="BS8" s="281"/>
      <c r="BT8" s="281"/>
      <c r="BU8" s="281"/>
      <c r="BV8" s="281"/>
      <c r="BW8" s="281"/>
      <c r="BX8" s="281"/>
      <c r="BY8" s="281"/>
      <c r="BZ8" s="281"/>
      <c r="CA8" s="281"/>
      <c r="CB8" s="281"/>
      <c r="CC8" s="281"/>
      <c r="CD8" s="281"/>
      <c r="CE8" s="281"/>
      <c r="CF8" s="281"/>
      <c r="CG8" s="281"/>
      <c r="CH8" s="281"/>
      <c r="CI8" s="281"/>
      <c r="CJ8" s="281"/>
      <c r="CK8" s="281"/>
      <c r="CL8" s="281"/>
      <c r="CM8" s="281"/>
      <c r="CN8" s="281"/>
      <c r="CO8" s="281"/>
      <c r="CP8" s="281"/>
      <c r="CQ8" s="281"/>
      <c r="CR8" s="281"/>
      <c r="CS8" s="281"/>
      <c r="CT8" s="281"/>
      <c r="CU8" s="281"/>
      <c r="CV8" s="281"/>
      <c r="CW8" s="281"/>
      <c r="CX8" s="281"/>
      <c r="CY8" s="281"/>
      <c r="CZ8" s="281"/>
      <c r="DA8" s="281"/>
      <c r="DB8" s="281"/>
      <c r="DC8" s="281"/>
      <c r="DD8" s="281"/>
      <c r="DE8" s="281"/>
      <c r="DF8" s="281"/>
      <c r="DG8" s="281"/>
      <c r="DH8" s="281"/>
      <c r="DI8" s="281"/>
      <c r="DJ8" s="281"/>
      <c r="DK8" s="281"/>
      <c r="DL8" s="281"/>
      <c r="DM8" s="281"/>
      <c r="DN8" s="281"/>
      <c r="DO8" s="281"/>
      <c r="DP8" s="281"/>
      <c r="DQ8" s="281"/>
      <c r="DR8" s="281"/>
      <c r="DS8" s="281"/>
      <c r="DT8" s="281"/>
      <c r="DU8" s="281"/>
      <c r="DV8" s="281"/>
      <c r="DW8" s="281"/>
      <c r="DX8" s="281"/>
      <c r="DY8" s="281"/>
      <c r="DZ8" s="281"/>
      <c r="EA8" s="281"/>
      <c r="EB8" s="281"/>
      <c r="EC8" s="281"/>
      <c r="ED8" s="281"/>
      <c r="EE8" s="281"/>
      <c r="EF8" s="281"/>
      <c r="EG8" s="281"/>
      <c r="EH8" s="281"/>
      <c r="EI8" s="281"/>
      <c r="EJ8" s="281"/>
      <c r="EK8" s="281"/>
      <c r="EL8" s="281"/>
      <c r="EM8" s="281"/>
      <c r="EN8" s="281"/>
      <c r="EO8" s="281"/>
      <c r="EP8" s="281"/>
      <c r="EQ8" s="281"/>
      <c r="ER8" s="281"/>
      <c r="ES8" s="281"/>
      <c r="ET8" s="281"/>
      <c r="EU8" s="281"/>
      <c r="EV8" s="281"/>
      <c r="EW8" s="281"/>
      <c r="EX8" s="281"/>
      <c r="EY8" s="281"/>
      <c r="EZ8" s="281"/>
      <c r="FA8" s="281"/>
      <c r="FB8" s="281"/>
      <c r="FC8" s="281"/>
      <c r="FD8" s="281"/>
      <c r="FE8" s="281"/>
      <c r="FF8" s="281"/>
      <c r="FG8" s="281"/>
      <c r="FH8" s="281"/>
      <c r="FI8" s="281"/>
      <c r="FJ8" s="281"/>
      <c r="FK8" s="281"/>
      <c r="FL8" s="281"/>
      <c r="FM8" s="281"/>
      <c r="FN8" s="281"/>
      <c r="FO8" s="281"/>
      <c r="FP8" s="281"/>
      <c r="FQ8" s="281"/>
      <c r="FR8" s="281"/>
      <c r="FS8" s="281"/>
      <c r="FT8" s="281"/>
      <c r="FU8" s="281"/>
      <c r="FV8" s="281"/>
      <c r="FW8" s="281"/>
      <c r="FX8" s="281"/>
      <c r="FY8" s="281"/>
      <c r="FZ8" s="281"/>
      <c r="GA8" s="281"/>
      <c r="GB8" s="281"/>
      <c r="GC8" s="281"/>
      <c r="GD8" s="281"/>
      <c r="GE8" s="281"/>
      <c r="GF8" s="281"/>
      <c r="GG8" s="281"/>
      <c r="GH8" s="281"/>
      <c r="GI8" s="281"/>
      <c r="GJ8" s="281"/>
      <c r="GK8" s="281"/>
      <c r="GL8" s="281"/>
      <c r="GM8" s="281"/>
      <c r="GN8" s="281"/>
      <c r="GO8" s="281"/>
      <c r="GP8" s="281"/>
      <c r="GQ8" s="281"/>
      <c r="GR8" s="281"/>
      <c r="GS8" s="281"/>
      <c r="GT8" s="281"/>
      <c r="GU8" s="281"/>
      <c r="GV8" s="281"/>
      <c r="GW8" s="281"/>
      <c r="GX8" s="281"/>
      <c r="GY8" s="281"/>
      <c r="GZ8" s="281"/>
      <c r="HA8" s="281"/>
      <c r="HB8" s="281"/>
      <c r="HC8" s="281"/>
      <c r="HD8" s="281"/>
      <c r="HE8" s="281"/>
      <c r="HF8" s="281"/>
      <c r="HG8" s="281"/>
      <c r="HH8" s="281"/>
      <c r="HI8" s="281"/>
      <c r="HJ8" s="281"/>
      <c r="HK8" s="281"/>
      <c r="HL8" s="281"/>
      <c r="HM8" s="281"/>
      <c r="HN8" s="281"/>
      <c r="HO8" s="281"/>
      <c r="HP8" s="281"/>
      <c r="HQ8" s="281"/>
      <c r="HR8" s="281"/>
      <c r="HS8" s="281"/>
      <c r="HT8" s="281"/>
      <c r="HU8" s="281"/>
      <c r="HV8" s="281"/>
      <c r="HW8" s="281"/>
      <c r="HX8" s="281"/>
      <c r="HY8" s="281"/>
      <c r="HZ8" s="281"/>
      <c r="IA8" s="281"/>
      <c r="IB8" s="281"/>
      <c r="IC8" s="281"/>
      <c r="ID8" s="281"/>
      <c r="IE8" s="281"/>
      <c r="IF8" s="281"/>
      <c r="IG8" s="281"/>
      <c r="IH8" s="281"/>
      <c r="II8" s="281"/>
      <c r="IJ8" s="281"/>
      <c r="IK8" s="281"/>
      <c r="IL8" s="281"/>
      <c r="IM8" s="281"/>
      <c r="IN8" s="281"/>
      <c r="IO8" s="281"/>
      <c r="IP8" s="281"/>
      <c r="IQ8" s="281"/>
      <c r="IR8" s="281"/>
      <c r="IS8" s="281"/>
      <c r="IT8" s="281"/>
      <c r="IU8" s="281"/>
      <c r="IV8" s="281"/>
      <c r="IW8" s="325"/>
    </row>
    <row r="9" customFormat="false" ht="13.5" hidden="false" customHeight="true" outlineLevel="0" collapsed="false">
      <c r="A9" s="331"/>
      <c r="B9" s="332"/>
      <c r="C9" s="333"/>
      <c r="D9" s="334" t="s">
        <v>179</v>
      </c>
      <c r="E9" s="340" t="n">
        <v>0</v>
      </c>
      <c r="F9" s="336" t="n">
        <v>0</v>
      </c>
      <c r="G9" s="336" t="n">
        <v>0</v>
      </c>
      <c r="H9" s="336" t="n">
        <v>0</v>
      </c>
      <c r="I9" s="336" t="n">
        <v>0</v>
      </c>
      <c r="J9" s="336" t="n">
        <v>0</v>
      </c>
      <c r="K9" s="336" t="n">
        <v>0</v>
      </c>
      <c r="L9" s="336" t="n">
        <v>0</v>
      </c>
      <c r="M9" s="336" t="n">
        <v>0</v>
      </c>
      <c r="N9" s="336" t="n">
        <v>0</v>
      </c>
      <c r="O9" s="336" t="n">
        <v>0</v>
      </c>
      <c r="P9" s="336"/>
      <c r="Q9" s="336"/>
      <c r="R9" s="336"/>
      <c r="S9" s="336"/>
      <c r="T9" s="336"/>
      <c r="U9" s="336"/>
      <c r="V9" s="336" t="n">
        <v>0</v>
      </c>
      <c r="W9" s="336" t="n">
        <v>0</v>
      </c>
      <c r="X9" s="336" t="n">
        <v>0</v>
      </c>
      <c r="Y9" s="336" t="n">
        <v>0</v>
      </c>
      <c r="Z9" s="336" t="n">
        <v>0</v>
      </c>
      <c r="AA9" s="336" t="n">
        <v>0</v>
      </c>
      <c r="AB9" s="336" t="n">
        <v>0</v>
      </c>
      <c r="AC9" s="336" t="n">
        <v>0</v>
      </c>
      <c r="AD9" s="336" t="n">
        <v>0</v>
      </c>
      <c r="AE9" s="336" t="n">
        <v>0</v>
      </c>
      <c r="AF9" s="336" t="n">
        <v>0</v>
      </c>
      <c r="AG9" s="336" t="n">
        <v>0</v>
      </c>
      <c r="AH9" s="336" t="n">
        <v>0</v>
      </c>
      <c r="AI9" s="336" t="n">
        <v>0</v>
      </c>
      <c r="AJ9" s="336" t="n">
        <v>0</v>
      </c>
      <c r="AK9" s="336" t="n">
        <v>0</v>
      </c>
      <c r="AL9" s="336" t="n">
        <v>0</v>
      </c>
      <c r="AM9" s="336" t="n">
        <v>0</v>
      </c>
      <c r="AN9" s="336" t="n">
        <v>0</v>
      </c>
      <c r="AO9" s="336" t="n">
        <v>0</v>
      </c>
      <c r="AP9" s="336" t="n">
        <v>0</v>
      </c>
      <c r="AQ9" s="336" t="n">
        <v>0</v>
      </c>
      <c r="AR9" s="336" t="n">
        <v>0</v>
      </c>
      <c r="AS9" s="336" t="n">
        <v>0</v>
      </c>
      <c r="AT9" s="336" t="n">
        <v>0</v>
      </c>
      <c r="AU9" s="336" t="n">
        <v>0</v>
      </c>
      <c r="AV9" s="336" t="n">
        <v>0</v>
      </c>
      <c r="AW9" s="336" t="n">
        <v>0</v>
      </c>
      <c r="AX9" s="336" t="n">
        <v>0</v>
      </c>
      <c r="AY9" s="336" t="n">
        <v>0</v>
      </c>
      <c r="AZ9" s="336" t="n">
        <v>0</v>
      </c>
      <c r="BA9" s="336" t="n">
        <v>0</v>
      </c>
      <c r="BB9" s="336" t="n">
        <v>0</v>
      </c>
      <c r="BC9" s="336" t="n">
        <v>0</v>
      </c>
      <c r="BD9" s="336" t="n">
        <v>0</v>
      </c>
      <c r="BE9" s="336" t="n">
        <v>0</v>
      </c>
      <c r="BF9" s="336" t="n">
        <v>0</v>
      </c>
      <c r="BG9" s="336" t="n">
        <v>0</v>
      </c>
      <c r="BH9" s="336" t="n">
        <v>0</v>
      </c>
      <c r="BI9" s="336" t="n">
        <v>0</v>
      </c>
      <c r="BJ9" s="336" t="n">
        <v>0</v>
      </c>
      <c r="BK9" s="336" t="n">
        <v>0</v>
      </c>
      <c r="BL9" s="336" t="n">
        <v>0</v>
      </c>
      <c r="BM9" s="336" t="n">
        <v>0</v>
      </c>
      <c r="BN9" s="336" t="n">
        <v>0</v>
      </c>
      <c r="BO9" s="336" t="n">
        <v>0</v>
      </c>
      <c r="BP9" s="336" t="n">
        <v>0</v>
      </c>
      <c r="BQ9" s="336" t="n">
        <v>0</v>
      </c>
      <c r="BR9" s="336"/>
      <c r="BS9" s="336"/>
      <c r="BT9" s="336"/>
      <c r="BU9" s="336"/>
      <c r="BV9" s="336"/>
      <c r="BW9" s="336"/>
      <c r="BX9" s="336"/>
      <c r="BY9" s="336"/>
      <c r="BZ9" s="336"/>
      <c r="CA9" s="336"/>
      <c r="CB9" s="336"/>
      <c r="CC9" s="336"/>
      <c r="CD9" s="336"/>
      <c r="CE9" s="336"/>
      <c r="CF9" s="336"/>
      <c r="CG9" s="336"/>
      <c r="CH9" s="336"/>
      <c r="CI9" s="336"/>
      <c r="CJ9" s="336"/>
      <c r="CK9" s="336"/>
      <c r="CL9" s="336"/>
      <c r="CM9" s="336"/>
      <c r="CN9" s="336"/>
      <c r="CO9" s="336"/>
      <c r="CP9" s="336"/>
      <c r="CQ9" s="336"/>
      <c r="CR9" s="336"/>
      <c r="CS9" s="336"/>
      <c r="CT9" s="336"/>
      <c r="CU9" s="336"/>
      <c r="CV9" s="336"/>
      <c r="CW9" s="336"/>
      <c r="CX9" s="336"/>
      <c r="CY9" s="336"/>
      <c r="CZ9" s="336"/>
      <c r="DA9" s="336"/>
      <c r="DB9" s="336"/>
      <c r="DC9" s="336"/>
      <c r="DD9" s="336"/>
      <c r="DE9" s="336"/>
      <c r="DF9" s="336"/>
      <c r="DG9" s="336"/>
      <c r="DH9" s="336"/>
      <c r="DI9" s="336"/>
      <c r="DJ9" s="336"/>
      <c r="DK9" s="336"/>
      <c r="DL9" s="336"/>
      <c r="DM9" s="336"/>
      <c r="DN9" s="336"/>
      <c r="DO9" s="336"/>
      <c r="DP9" s="336"/>
      <c r="DQ9" s="336"/>
      <c r="DR9" s="336"/>
      <c r="DS9" s="336"/>
      <c r="DT9" s="336"/>
      <c r="DU9" s="336"/>
      <c r="DV9" s="336"/>
      <c r="DW9" s="336"/>
      <c r="DX9" s="336"/>
      <c r="DY9" s="336"/>
      <c r="DZ9" s="336"/>
      <c r="EA9" s="336"/>
      <c r="EB9" s="336"/>
      <c r="EC9" s="336"/>
      <c r="ED9" s="336"/>
      <c r="EE9" s="336"/>
      <c r="EF9" s="336"/>
      <c r="EG9" s="336"/>
      <c r="EH9" s="336"/>
      <c r="EI9" s="336"/>
      <c r="EJ9" s="336"/>
      <c r="EK9" s="336"/>
      <c r="EL9" s="336"/>
      <c r="EM9" s="336"/>
      <c r="EN9" s="336"/>
      <c r="EO9" s="336"/>
      <c r="EP9" s="336"/>
      <c r="EQ9" s="336"/>
      <c r="ER9" s="336"/>
      <c r="ES9" s="336"/>
      <c r="ET9" s="336"/>
      <c r="EU9" s="336"/>
      <c r="EV9" s="336"/>
      <c r="EW9" s="336"/>
      <c r="EX9" s="336"/>
      <c r="EY9" s="336"/>
      <c r="EZ9" s="336"/>
      <c r="FA9" s="336"/>
      <c r="FB9" s="336"/>
      <c r="FC9" s="336"/>
      <c r="FD9" s="336"/>
      <c r="FE9" s="336"/>
      <c r="FF9" s="336"/>
      <c r="FG9" s="336"/>
      <c r="FH9" s="336"/>
      <c r="FI9" s="336"/>
      <c r="FJ9" s="336"/>
      <c r="FK9" s="336"/>
      <c r="FL9" s="336"/>
      <c r="FM9" s="336"/>
      <c r="FN9" s="336"/>
      <c r="FO9" s="336"/>
      <c r="FP9" s="336"/>
      <c r="FQ9" s="336"/>
      <c r="FR9" s="336"/>
      <c r="FS9" s="336"/>
      <c r="FT9" s="336"/>
      <c r="FU9" s="336"/>
      <c r="FV9" s="336"/>
      <c r="FW9" s="336"/>
      <c r="FX9" s="336"/>
      <c r="FY9" s="336"/>
      <c r="FZ9" s="336"/>
      <c r="GA9" s="336"/>
      <c r="GB9" s="336"/>
      <c r="GC9" s="336"/>
      <c r="GD9" s="336"/>
      <c r="GE9" s="336"/>
      <c r="GF9" s="336"/>
      <c r="GG9" s="336"/>
      <c r="GH9" s="336"/>
      <c r="GI9" s="336"/>
      <c r="GJ9" s="336"/>
      <c r="GK9" s="336"/>
      <c r="GL9" s="336"/>
      <c r="GM9" s="336"/>
      <c r="GN9" s="336"/>
      <c r="GO9" s="336"/>
      <c r="GP9" s="336"/>
      <c r="GQ9" s="336"/>
      <c r="GR9" s="336"/>
      <c r="GS9" s="336"/>
      <c r="GT9" s="336"/>
      <c r="GU9" s="336"/>
      <c r="GV9" s="336"/>
      <c r="GW9" s="336"/>
      <c r="GX9" s="336"/>
      <c r="GY9" s="336"/>
      <c r="GZ9" s="336"/>
      <c r="HA9" s="336"/>
      <c r="HB9" s="336"/>
      <c r="HC9" s="336"/>
      <c r="HD9" s="336"/>
      <c r="HE9" s="336"/>
      <c r="HF9" s="336"/>
      <c r="HG9" s="336"/>
      <c r="HH9" s="336"/>
      <c r="HI9" s="336"/>
      <c r="HJ9" s="336"/>
      <c r="HK9" s="336"/>
      <c r="HL9" s="336"/>
      <c r="HM9" s="336"/>
      <c r="HN9" s="336"/>
      <c r="HO9" s="336"/>
      <c r="HP9" s="336"/>
      <c r="HQ9" s="336"/>
      <c r="HR9" s="336"/>
      <c r="HS9" s="336"/>
      <c r="HT9" s="336"/>
      <c r="HU9" s="336"/>
      <c r="HV9" s="336"/>
      <c r="HW9" s="336"/>
      <c r="HX9" s="336"/>
      <c r="HY9" s="336"/>
      <c r="HZ9" s="336"/>
      <c r="IA9" s="336"/>
      <c r="IB9" s="336"/>
      <c r="IC9" s="336"/>
      <c r="ID9" s="336"/>
      <c r="IE9" s="336"/>
      <c r="IF9" s="336"/>
      <c r="IG9" s="336"/>
      <c r="IH9" s="336"/>
      <c r="II9" s="336"/>
      <c r="IJ9" s="336"/>
      <c r="IK9" s="336"/>
      <c r="IL9" s="336"/>
      <c r="IM9" s="336"/>
      <c r="IN9" s="336"/>
      <c r="IO9" s="336"/>
      <c r="IP9" s="336"/>
      <c r="IQ9" s="336"/>
      <c r="IR9" s="336"/>
      <c r="IS9" s="336"/>
      <c r="IT9" s="336"/>
      <c r="IU9" s="336"/>
      <c r="IV9" s="336"/>
      <c r="IW9" s="337"/>
    </row>
    <row r="10" customFormat="false" ht="13.5" hidden="false" customHeight="true" outlineLevel="0" collapsed="false">
      <c r="A10" s="325"/>
      <c r="B10" s="326"/>
      <c r="C10" s="327"/>
      <c r="D10" s="328" t="s">
        <v>180</v>
      </c>
      <c r="E10" s="338" t="n">
        <v>0</v>
      </c>
      <c r="F10" s="281" t="n">
        <v>0</v>
      </c>
      <c r="G10" s="281" t="n">
        <v>0</v>
      </c>
      <c r="H10" s="281" t="n">
        <v>0</v>
      </c>
      <c r="I10" s="281" t="n">
        <v>0</v>
      </c>
      <c r="J10" s="281" t="n">
        <v>0</v>
      </c>
      <c r="K10" s="281" t="n">
        <v>0</v>
      </c>
      <c r="L10" s="281" t="n">
        <v>0</v>
      </c>
      <c r="M10" s="281" t="n">
        <v>0</v>
      </c>
      <c r="N10" s="281" t="n">
        <v>0</v>
      </c>
      <c r="O10" s="281" t="n">
        <v>0</v>
      </c>
      <c r="P10" s="281"/>
      <c r="Q10" s="281"/>
      <c r="R10" s="281"/>
      <c r="S10" s="281"/>
      <c r="T10" s="281"/>
      <c r="U10" s="281"/>
      <c r="V10" s="281" t="n">
        <v>0</v>
      </c>
      <c r="W10" s="281" t="n">
        <v>0</v>
      </c>
      <c r="X10" s="281" t="n">
        <v>0</v>
      </c>
      <c r="Y10" s="281" t="n">
        <v>0</v>
      </c>
      <c r="Z10" s="281" t="n">
        <v>0</v>
      </c>
      <c r="AA10" s="281" t="n">
        <v>0</v>
      </c>
      <c r="AB10" s="281" t="n">
        <v>0</v>
      </c>
      <c r="AC10" s="281" t="n">
        <v>0</v>
      </c>
      <c r="AD10" s="281" t="n">
        <v>0</v>
      </c>
      <c r="AE10" s="281" t="n">
        <v>0</v>
      </c>
      <c r="AF10" s="281" t="n">
        <v>0</v>
      </c>
      <c r="AG10" s="281" t="n">
        <v>0</v>
      </c>
      <c r="AH10" s="281" t="n">
        <v>0</v>
      </c>
      <c r="AI10" s="281" t="n">
        <v>0</v>
      </c>
      <c r="AJ10" s="281" t="n">
        <v>0</v>
      </c>
      <c r="AK10" s="281" t="n">
        <v>0</v>
      </c>
      <c r="AL10" s="281" t="n">
        <v>0</v>
      </c>
      <c r="AM10" s="281" t="n">
        <v>0</v>
      </c>
      <c r="AN10" s="281" t="n">
        <v>0</v>
      </c>
      <c r="AO10" s="281" t="n">
        <v>0</v>
      </c>
      <c r="AP10" s="281" t="n">
        <v>0</v>
      </c>
      <c r="AQ10" s="281" t="n">
        <v>0</v>
      </c>
      <c r="AR10" s="281" t="n">
        <v>0</v>
      </c>
      <c r="AS10" s="281" t="n">
        <v>0</v>
      </c>
      <c r="AT10" s="281" t="n">
        <v>0</v>
      </c>
      <c r="AU10" s="281" t="n">
        <v>0</v>
      </c>
      <c r="AV10" s="281" t="n">
        <v>0</v>
      </c>
      <c r="AW10" s="281" t="n">
        <v>0</v>
      </c>
      <c r="AX10" s="281" t="n">
        <v>0</v>
      </c>
      <c r="AY10" s="281" t="n">
        <v>0</v>
      </c>
      <c r="AZ10" s="281" t="n">
        <v>0</v>
      </c>
      <c r="BA10" s="281" t="n">
        <v>0</v>
      </c>
      <c r="BB10" s="281" t="n">
        <v>0</v>
      </c>
      <c r="BC10" s="281" t="n">
        <v>0</v>
      </c>
      <c r="BD10" s="281" t="n">
        <v>0</v>
      </c>
      <c r="BE10" s="281" t="n">
        <v>0</v>
      </c>
      <c r="BF10" s="281" t="n">
        <v>0</v>
      </c>
      <c r="BG10" s="281" t="n">
        <v>0</v>
      </c>
      <c r="BH10" s="281" t="n">
        <v>0</v>
      </c>
      <c r="BI10" s="281" t="n">
        <v>0</v>
      </c>
      <c r="BJ10" s="281" t="n">
        <v>0</v>
      </c>
      <c r="BK10" s="281" t="n">
        <v>0</v>
      </c>
      <c r="BL10" s="281" t="n">
        <v>0</v>
      </c>
      <c r="BM10" s="281" t="n">
        <v>0</v>
      </c>
      <c r="BN10" s="281" t="n">
        <v>0</v>
      </c>
      <c r="BO10" s="281" t="n">
        <v>0</v>
      </c>
      <c r="BP10" s="281" t="n">
        <v>0</v>
      </c>
      <c r="BQ10" s="281" t="n">
        <v>0</v>
      </c>
      <c r="BR10" s="281"/>
      <c r="BS10" s="281"/>
      <c r="BT10" s="281"/>
      <c r="BU10" s="281"/>
      <c r="BV10" s="281"/>
      <c r="BW10" s="281"/>
      <c r="BX10" s="281"/>
      <c r="BY10" s="281"/>
      <c r="BZ10" s="281"/>
      <c r="CA10" s="281"/>
      <c r="CB10" s="281"/>
      <c r="CC10" s="281"/>
      <c r="CD10" s="281"/>
      <c r="CE10" s="281"/>
      <c r="CF10" s="281"/>
      <c r="CG10" s="281"/>
      <c r="CH10" s="281"/>
      <c r="CI10" s="281"/>
      <c r="CJ10" s="281"/>
      <c r="CK10" s="281"/>
      <c r="CL10" s="281"/>
      <c r="CM10" s="281"/>
      <c r="CN10" s="281"/>
      <c r="CO10" s="281"/>
      <c r="CP10" s="281"/>
      <c r="CQ10" s="281"/>
      <c r="CR10" s="281"/>
      <c r="CS10" s="281"/>
      <c r="CT10" s="281"/>
      <c r="CU10" s="281"/>
      <c r="CV10" s="281"/>
      <c r="CW10" s="281"/>
      <c r="CX10" s="281"/>
      <c r="CY10" s="281"/>
      <c r="CZ10" s="281"/>
      <c r="DA10" s="281"/>
      <c r="DB10" s="281"/>
      <c r="DC10" s="281"/>
      <c r="DD10" s="281"/>
      <c r="DE10" s="281"/>
      <c r="DF10" s="281"/>
      <c r="DG10" s="281"/>
      <c r="DH10" s="281"/>
      <c r="DI10" s="281"/>
      <c r="DJ10" s="281"/>
      <c r="DK10" s="281"/>
      <c r="DL10" s="281"/>
      <c r="DM10" s="281"/>
      <c r="DN10" s="281"/>
      <c r="DO10" s="281"/>
      <c r="DP10" s="281"/>
      <c r="DQ10" s="281"/>
      <c r="DR10" s="281"/>
      <c r="DS10" s="281"/>
      <c r="DT10" s="281"/>
      <c r="DU10" s="281"/>
      <c r="DV10" s="281"/>
      <c r="DW10" s="281"/>
      <c r="DX10" s="281"/>
      <c r="DY10" s="281"/>
      <c r="DZ10" s="281"/>
      <c r="EA10" s="281"/>
      <c r="EB10" s="281"/>
      <c r="EC10" s="281"/>
      <c r="ED10" s="281"/>
      <c r="EE10" s="281"/>
      <c r="EF10" s="281"/>
      <c r="EG10" s="281"/>
      <c r="EH10" s="281"/>
      <c r="EI10" s="281"/>
      <c r="EJ10" s="281"/>
      <c r="EK10" s="281"/>
      <c r="EL10" s="281"/>
      <c r="EM10" s="281"/>
      <c r="EN10" s="281"/>
      <c r="EO10" s="281"/>
      <c r="EP10" s="281"/>
      <c r="EQ10" s="281"/>
      <c r="ER10" s="281"/>
      <c r="ES10" s="281"/>
      <c r="ET10" s="281"/>
      <c r="EU10" s="281"/>
      <c r="EV10" s="281"/>
      <c r="EW10" s="281"/>
      <c r="EX10" s="281"/>
      <c r="EY10" s="281"/>
      <c r="EZ10" s="281"/>
      <c r="FA10" s="281"/>
      <c r="FB10" s="281"/>
      <c r="FC10" s="281"/>
      <c r="FD10" s="281"/>
      <c r="FE10" s="281"/>
      <c r="FF10" s="281"/>
      <c r="FG10" s="281"/>
      <c r="FH10" s="281"/>
      <c r="FI10" s="281"/>
      <c r="FJ10" s="281"/>
      <c r="FK10" s="281"/>
      <c r="FL10" s="281"/>
      <c r="FM10" s="281"/>
      <c r="FN10" s="281"/>
      <c r="FO10" s="281"/>
      <c r="FP10" s="281"/>
      <c r="FQ10" s="281"/>
      <c r="FR10" s="281"/>
      <c r="FS10" s="281"/>
      <c r="FT10" s="281"/>
      <c r="FU10" s="281"/>
      <c r="FV10" s="281"/>
      <c r="FW10" s="281"/>
      <c r="FX10" s="281"/>
      <c r="FY10" s="281"/>
      <c r="FZ10" s="281"/>
      <c r="GA10" s="281"/>
      <c r="GB10" s="281"/>
      <c r="GC10" s="281"/>
      <c r="GD10" s="281"/>
      <c r="GE10" s="281"/>
      <c r="GF10" s="281"/>
      <c r="GG10" s="281"/>
      <c r="GH10" s="281"/>
      <c r="GI10" s="281"/>
      <c r="GJ10" s="281"/>
      <c r="GK10" s="281"/>
      <c r="GL10" s="281"/>
      <c r="GM10" s="281"/>
      <c r="GN10" s="281"/>
      <c r="GO10" s="281"/>
      <c r="GP10" s="281"/>
      <c r="GQ10" s="281"/>
      <c r="GR10" s="281"/>
      <c r="GS10" s="281"/>
      <c r="GT10" s="281"/>
      <c r="GU10" s="281"/>
      <c r="GV10" s="281"/>
      <c r="GW10" s="281"/>
      <c r="GX10" s="281"/>
      <c r="GY10" s="281"/>
      <c r="GZ10" s="281"/>
      <c r="HA10" s="281"/>
      <c r="HB10" s="281"/>
      <c r="HC10" s="281"/>
      <c r="HD10" s="281"/>
      <c r="HE10" s="281"/>
      <c r="HF10" s="281"/>
      <c r="HG10" s="281"/>
      <c r="HH10" s="281"/>
      <c r="HI10" s="281"/>
      <c r="HJ10" s="281"/>
      <c r="HK10" s="281"/>
      <c r="HL10" s="281"/>
      <c r="HM10" s="281"/>
      <c r="HN10" s="281"/>
      <c r="HO10" s="281"/>
      <c r="HP10" s="281"/>
      <c r="HQ10" s="281"/>
      <c r="HR10" s="281"/>
      <c r="HS10" s="281"/>
      <c r="HT10" s="281"/>
      <c r="HU10" s="281"/>
      <c r="HV10" s="281"/>
      <c r="HW10" s="281"/>
      <c r="HX10" s="281"/>
      <c r="HY10" s="281"/>
      <c r="HZ10" s="281"/>
      <c r="IA10" s="281"/>
      <c r="IB10" s="281"/>
      <c r="IC10" s="281"/>
      <c r="ID10" s="281"/>
      <c r="IE10" s="281"/>
      <c r="IF10" s="281"/>
      <c r="IG10" s="281"/>
      <c r="IH10" s="281"/>
      <c r="II10" s="281"/>
      <c r="IJ10" s="281"/>
      <c r="IK10" s="281"/>
      <c r="IL10" s="281"/>
      <c r="IM10" s="281"/>
      <c r="IN10" s="281"/>
      <c r="IO10" s="281"/>
      <c r="IP10" s="281"/>
      <c r="IQ10" s="281"/>
      <c r="IR10" s="281"/>
      <c r="IS10" s="281"/>
      <c r="IT10" s="281"/>
      <c r="IU10" s="281"/>
      <c r="IV10" s="281"/>
      <c r="IW10" s="325"/>
    </row>
    <row r="11" customFormat="false" ht="13.5" hidden="false" customHeight="true" outlineLevel="0" collapsed="false">
      <c r="A11" s="331"/>
      <c r="B11" s="332"/>
      <c r="C11" s="341"/>
      <c r="D11" s="342" t="s">
        <v>181</v>
      </c>
      <c r="E11" s="343" t="n">
        <v>0</v>
      </c>
      <c r="F11" s="344" t="n">
        <v>0</v>
      </c>
      <c r="G11" s="344" t="n">
        <v>0</v>
      </c>
      <c r="H11" s="344" t="n">
        <v>0</v>
      </c>
      <c r="I11" s="344" t="n">
        <v>0</v>
      </c>
      <c r="J11" s="344" t="n">
        <v>0</v>
      </c>
      <c r="K11" s="344" t="n">
        <v>0</v>
      </c>
      <c r="L11" s="344" t="n">
        <v>0</v>
      </c>
      <c r="M11" s="344" t="n">
        <v>0</v>
      </c>
      <c r="N11" s="344" t="n">
        <v>0</v>
      </c>
      <c r="O11" s="344" t="n">
        <v>0</v>
      </c>
      <c r="P11" s="344"/>
      <c r="Q11" s="344"/>
      <c r="R11" s="344"/>
      <c r="S11" s="344"/>
      <c r="T11" s="344"/>
      <c r="U11" s="344"/>
      <c r="V11" s="344" t="n">
        <v>0</v>
      </c>
      <c r="W11" s="344" t="n">
        <v>0</v>
      </c>
      <c r="X11" s="344" t="n">
        <v>0</v>
      </c>
      <c r="Y11" s="344" t="n">
        <v>0</v>
      </c>
      <c r="Z11" s="344" t="n">
        <v>0</v>
      </c>
      <c r="AA11" s="344" t="n">
        <v>0</v>
      </c>
      <c r="AB11" s="344" t="n">
        <v>0</v>
      </c>
      <c r="AC11" s="344" t="n">
        <v>0</v>
      </c>
      <c r="AD11" s="344" t="n">
        <v>0</v>
      </c>
      <c r="AE11" s="344" t="n">
        <v>0</v>
      </c>
      <c r="AF11" s="344" t="n">
        <v>0</v>
      </c>
      <c r="AG11" s="344" t="n">
        <v>0</v>
      </c>
      <c r="AH11" s="344" t="n">
        <v>0</v>
      </c>
      <c r="AI11" s="344" t="n">
        <v>0</v>
      </c>
      <c r="AJ11" s="344" t="n">
        <v>0</v>
      </c>
      <c r="AK11" s="344" t="n">
        <v>0</v>
      </c>
      <c r="AL11" s="344" t="n">
        <v>0</v>
      </c>
      <c r="AM11" s="344" t="n">
        <v>0</v>
      </c>
      <c r="AN11" s="344" t="n">
        <v>0</v>
      </c>
      <c r="AO11" s="344" t="n">
        <v>0</v>
      </c>
      <c r="AP11" s="344" t="n">
        <v>0</v>
      </c>
      <c r="AQ11" s="344" t="n">
        <v>0</v>
      </c>
      <c r="AR11" s="344" t="n">
        <v>0</v>
      </c>
      <c r="AS11" s="344" t="n">
        <v>0</v>
      </c>
      <c r="AT11" s="344" t="n">
        <v>0</v>
      </c>
      <c r="AU11" s="344" t="n">
        <v>0</v>
      </c>
      <c r="AV11" s="344" t="n">
        <v>0</v>
      </c>
      <c r="AW11" s="344" t="n">
        <v>0</v>
      </c>
      <c r="AX11" s="344" t="n">
        <v>0</v>
      </c>
      <c r="AY11" s="344" t="n">
        <v>0</v>
      </c>
      <c r="AZ11" s="344" t="n">
        <v>0</v>
      </c>
      <c r="BA11" s="344" t="n">
        <v>0</v>
      </c>
      <c r="BB11" s="344" t="n">
        <v>0</v>
      </c>
      <c r="BC11" s="344" t="n">
        <v>0</v>
      </c>
      <c r="BD11" s="344" t="n">
        <v>0</v>
      </c>
      <c r="BE11" s="344" t="n">
        <v>0</v>
      </c>
      <c r="BF11" s="344" t="n">
        <v>0</v>
      </c>
      <c r="BG11" s="344" t="n">
        <v>0</v>
      </c>
      <c r="BH11" s="344" t="n">
        <v>0</v>
      </c>
      <c r="BI11" s="344" t="n">
        <v>0</v>
      </c>
      <c r="BJ11" s="344" t="n">
        <v>0</v>
      </c>
      <c r="BK11" s="344" t="n">
        <v>0</v>
      </c>
      <c r="BL11" s="344" t="n">
        <v>0</v>
      </c>
      <c r="BM11" s="344" t="n">
        <v>0</v>
      </c>
      <c r="BN11" s="344" t="n">
        <v>0</v>
      </c>
      <c r="BO11" s="344" t="n">
        <v>0</v>
      </c>
      <c r="BP11" s="344" t="n">
        <v>0</v>
      </c>
      <c r="BQ11" s="344" t="n">
        <v>0</v>
      </c>
      <c r="BR11" s="344"/>
      <c r="BS11" s="344"/>
      <c r="BT11" s="344"/>
      <c r="BU11" s="344"/>
      <c r="BV11" s="344"/>
      <c r="BW11" s="344"/>
      <c r="BX11" s="344"/>
      <c r="BY11" s="344"/>
      <c r="BZ11" s="344"/>
      <c r="CA11" s="344"/>
      <c r="CB11" s="344"/>
      <c r="CC11" s="344"/>
      <c r="CD11" s="344"/>
      <c r="CE11" s="344"/>
      <c r="CF11" s="344"/>
      <c r="CG11" s="344"/>
      <c r="CH11" s="344"/>
      <c r="CI11" s="344"/>
      <c r="CJ11" s="344"/>
      <c r="CK11" s="344"/>
      <c r="CL11" s="344"/>
      <c r="CM11" s="344"/>
      <c r="CN11" s="344"/>
      <c r="CO11" s="344"/>
      <c r="CP11" s="344"/>
      <c r="CQ11" s="344"/>
      <c r="CR11" s="344"/>
      <c r="CS11" s="344"/>
      <c r="CT11" s="344"/>
      <c r="CU11" s="344"/>
      <c r="CV11" s="344"/>
      <c r="CW11" s="344"/>
      <c r="CX11" s="344"/>
      <c r="CY11" s="344"/>
      <c r="CZ11" s="344"/>
      <c r="DA11" s="344"/>
      <c r="DB11" s="344"/>
      <c r="DC11" s="344"/>
      <c r="DD11" s="344"/>
      <c r="DE11" s="344"/>
      <c r="DF11" s="344"/>
      <c r="DG11" s="344"/>
      <c r="DH11" s="344"/>
      <c r="DI11" s="344"/>
      <c r="DJ11" s="344"/>
      <c r="DK11" s="344"/>
      <c r="DL11" s="344"/>
      <c r="DM11" s="344"/>
      <c r="DN11" s="344"/>
      <c r="DO11" s="344"/>
      <c r="DP11" s="344"/>
      <c r="DQ11" s="344"/>
      <c r="DR11" s="344"/>
      <c r="DS11" s="344"/>
      <c r="DT11" s="344"/>
      <c r="DU11" s="344"/>
      <c r="DV11" s="344"/>
      <c r="DW11" s="344"/>
      <c r="DX11" s="344"/>
      <c r="DY11" s="344"/>
      <c r="DZ11" s="344"/>
      <c r="EA11" s="344"/>
      <c r="EB11" s="344"/>
      <c r="EC11" s="344"/>
      <c r="ED11" s="344"/>
      <c r="EE11" s="344"/>
      <c r="EF11" s="344"/>
      <c r="EG11" s="344"/>
      <c r="EH11" s="344"/>
      <c r="EI11" s="344"/>
      <c r="EJ11" s="344"/>
      <c r="EK11" s="344"/>
      <c r="EL11" s="344"/>
      <c r="EM11" s="344"/>
      <c r="EN11" s="344"/>
      <c r="EO11" s="344"/>
      <c r="EP11" s="344"/>
      <c r="EQ11" s="344"/>
      <c r="ER11" s="344"/>
      <c r="ES11" s="344"/>
      <c r="ET11" s="344"/>
      <c r="EU11" s="344"/>
      <c r="EV11" s="344"/>
      <c r="EW11" s="344"/>
      <c r="EX11" s="344"/>
      <c r="EY11" s="344"/>
      <c r="EZ11" s="344"/>
      <c r="FA11" s="344"/>
      <c r="FB11" s="344"/>
      <c r="FC11" s="344"/>
      <c r="FD11" s="344"/>
      <c r="FE11" s="344"/>
      <c r="FF11" s="344"/>
      <c r="FG11" s="344"/>
      <c r="FH11" s="344"/>
      <c r="FI11" s="344"/>
      <c r="FJ11" s="344"/>
      <c r="FK11" s="344"/>
      <c r="FL11" s="344"/>
      <c r="FM11" s="344"/>
      <c r="FN11" s="344"/>
      <c r="FO11" s="344"/>
      <c r="FP11" s="344"/>
      <c r="FQ11" s="344"/>
      <c r="FR11" s="344"/>
      <c r="FS11" s="344"/>
      <c r="FT11" s="344"/>
      <c r="FU11" s="344"/>
      <c r="FV11" s="344"/>
      <c r="FW11" s="344"/>
      <c r="FX11" s="344"/>
      <c r="FY11" s="344"/>
      <c r="FZ11" s="344"/>
      <c r="GA11" s="344"/>
      <c r="GB11" s="344"/>
      <c r="GC11" s="344"/>
      <c r="GD11" s="344"/>
      <c r="GE11" s="344"/>
      <c r="GF11" s="344"/>
      <c r="GG11" s="344"/>
      <c r="GH11" s="344"/>
      <c r="GI11" s="344"/>
      <c r="GJ11" s="344"/>
      <c r="GK11" s="344"/>
      <c r="GL11" s="344"/>
      <c r="GM11" s="344"/>
      <c r="GN11" s="344"/>
      <c r="GO11" s="344"/>
      <c r="GP11" s="344"/>
      <c r="GQ11" s="344"/>
      <c r="GR11" s="344"/>
      <c r="GS11" s="344"/>
      <c r="GT11" s="344"/>
      <c r="GU11" s="344"/>
      <c r="GV11" s="344"/>
      <c r="GW11" s="344"/>
      <c r="GX11" s="344"/>
      <c r="GY11" s="344"/>
      <c r="GZ11" s="344"/>
      <c r="HA11" s="344"/>
      <c r="HB11" s="344"/>
      <c r="HC11" s="344"/>
      <c r="HD11" s="344"/>
      <c r="HE11" s="344"/>
      <c r="HF11" s="344"/>
      <c r="HG11" s="344"/>
      <c r="HH11" s="344"/>
      <c r="HI11" s="344"/>
      <c r="HJ11" s="344"/>
      <c r="HK11" s="344"/>
      <c r="HL11" s="344"/>
      <c r="HM11" s="344"/>
      <c r="HN11" s="344"/>
      <c r="HO11" s="344"/>
      <c r="HP11" s="344"/>
      <c r="HQ11" s="344"/>
      <c r="HR11" s="344"/>
      <c r="HS11" s="344"/>
      <c r="HT11" s="344"/>
      <c r="HU11" s="344"/>
      <c r="HV11" s="344"/>
      <c r="HW11" s="344"/>
      <c r="HX11" s="344"/>
      <c r="HY11" s="344"/>
      <c r="HZ11" s="344"/>
      <c r="IA11" s="344"/>
      <c r="IB11" s="344"/>
      <c r="IC11" s="344"/>
      <c r="ID11" s="344"/>
      <c r="IE11" s="344"/>
      <c r="IF11" s="344"/>
      <c r="IG11" s="344"/>
      <c r="IH11" s="344"/>
      <c r="II11" s="344"/>
      <c r="IJ11" s="344"/>
      <c r="IK11" s="344"/>
      <c r="IL11" s="344"/>
      <c r="IM11" s="344"/>
      <c r="IN11" s="344"/>
      <c r="IO11" s="344"/>
      <c r="IP11" s="344"/>
      <c r="IQ11" s="344"/>
      <c r="IR11" s="344"/>
      <c r="IS11" s="344"/>
      <c r="IT11" s="344"/>
      <c r="IU11" s="344"/>
      <c r="IV11" s="344"/>
      <c r="IW11" s="345"/>
    </row>
    <row r="12" customFormat="false" ht="13.5" hidden="false" customHeight="true" outlineLevel="0" collapsed="false">
      <c r="A12" s="325"/>
      <c r="B12" s="326"/>
      <c r="C12" s="327"/>
      <c r="D12" s="346" t="s">
        <v>174</v>
      </c>
      <c r="E12" s="338" t="n">
        <v>0</v>
      </c>
      <c r="F12" s="281" t="n">
        <v>0</v>
      </c>
      <c r="G12" s="281" t="n">
        <v>0</v>
      </c>
      <c r="H12" s="281" t="n">
        <v>0</v>
      </c>
      <c r="I12" s="281" t="n">
        <v>0</v>
      </c>
      <c r="J12" s="281" t="n">
        <v>0</v>
      </c>
      <c r="K12" s="281" t="n">
        <v>0</v>
      </c>
      <c r="L12" s="281" t="n">
        <v>0</v>
      </c>
      <c r="M12" s="281" t="n">
        <v>0</v>
      </c>
      <c r="N12" s="281" t="n">
        <v>0</v>
      </c>
      <c r="O12" s="281" t="n">
        <v>0</v>
      </c>
      <c r="P12" s="281"/>
      <c r="Q12" s="281"/>
      <c r="R12" s="281"/>
      <c r="S12" s="281"/>
      <c r="T12" s="281"/>
      <c r="U12" s="281"/>
      <c r="V12" s="281"/>
      <c r="W12" s="281"/>
      <c r="X12" s="281"/>
      <c r="Y12" s="281"/>
      <c r="Z12" s="281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1"/>
      <c r="AS12" s="281"/>
      <c r="AT12" s="281"/>
      <c r="AU12" s="281"/>
      <c r="AV12" s="281"/>
      <c r="AW12" s="281"/>
      <c r="AX12" s="281"/>
      <c r="AY12" s="281"/>
      <c r="AZ12" s="281"/>
      <c r="BA12" s="281"/>
      <c r="BB12" s="281"/>
      <c r="BC12" s="281"/>
      <c r="BD12" s="281"/>
      <c r="BE12" s="281"/>
      <c r="BF12" s="281"/>
      <c r="BG12" s="281"/>
      <c r="BH12" s="281"/>
      <c r="BI12" s="281"/>
      <c r="BJ12" s="281"/>
      <c r="BK12" s="281"/>
      <c r="BL12" s="281"/>
      <c r="BM12" s="281"/>
      <c r="BN12" s="281"/>
      <c r="BO12" s="281"/>
      <c r="BP12" s="281"/>
      <c r="BQ12" s="281"/>
      <c r="BR12" s="281"/>
      <c r="BS12" s="281"/>
      <c r="BT12" s="281"/>
      <c r="BU12" s="281"/>
      <c r="BV12" s="281"/>
      <c r="BW12" s="281"/>
      <c r="BX12" s="281"/>
      <c r="BY12" s="281"/>
      <c r="BZ12" s="281"/>
      <c r="CA12" s="281"/>
      <c r="CB12" s="281"/>
      <c r="CC12" s="281"/>
      <c r="CD12" s="281"/>
      <c r="CE12" s="281"/>
      <c r="CF12" s="281"/>
      <c r="CG12" s="281"/>
      <c r="CH12" s="281"/>
      <c r="CI12" s="281"/>
      <c r="CJ12" s="281"/>
      <c r="CK12" s="281"/>
      <c r="CL12" s="281"/>
      <c r="CM12" s="281"/>
      <c r="CN12" s="281"/>
      <c r="CO12" s="281"/>
      <c r="CP12" s="281"/>
      <c r="CQ12" s="281"/>
      <c r="CR12" s="281"/>
      <c r="CS12" s="281"/>
      <c r="CT12" s="281"/>
      <c r="CU12" s="281"/>
      <c r="CV12" s="281"/>
      <c r="CW12" s="281"/>
      <c r="CX12" s="281"/>
      <c r="CY12" s="281"/>
      <c r="CZ12" s="281"/>
      <c r="DA12" s="281"/>
      <c r="DB12" s="281"/>
      <c r="DC12" s="281"/>
      <c r="DD12" s="281"/>
      <c r="DE12" s="281"/>
      <c r="DF12" s="281"/>
      <c r="DG12" s="281"/>
      <c r="DH12" s="281"/>
      <c r="DI12" s="281"/>
      <c r="DJ12" s="281"/>
      <c r="DK12" s="281"/>
      <c r="DL12" s="281"/>
      <c r="DM12" s="281"/>
      <c r="DN12" s="281"/>
      <c r="DO12" s="281"/>
      <c r="DP12" s="281"/>
      <c r="DQ12" s="281"/>
      <c r="DR12" s="281"/>
      <c r="DS12" s="281"/>
      <c r="DT12" s="281"/>
      <c r="DU12" s="281"/>
      <c r="DV12" s="281"/>
      <c r="DW12" s="281"/>
      <c r="DX12" s="281"/>
      <c r="DY12" s="281"/>
      <c r="DZ12" s="281"/>
      <c r="EA12" s="281"/>
      <c r="EB12" s="281"/>
      <c r="EC12" s="281"/>
      <c r="ED12" s="281"/>
      <c r="EE12" s="281"/>
      <c r="EF12" s="281"/>
      <c r="EG12" s="281"/>
      <c r="EH12" s="281"/>
      <c r="EI12" s="281"/>
      <c r="EJ12" s="281"/>
      <c r="EK12" s="281"/>
      <c r="EL12" s="281"/>
      <c r="EM12" s="281"/>
      <c r="EN12" s="281"/>
      <c r="EO12" s="281"/>
      <c r="EP12" s="281"/>
      <c r="EQ12" s="281"/>
      <c r="ER12" s="281"/>
      <c r="ES12" s="281"/>
      <c r="ET12" s="281"/>
      <c r="EU12" s="281"/>
      <c r="EV12" s="281"/>
      <c r="EW12" s="281"/>
      <c r="EX12" s="281"/>
      <c r="EY12" s="281"/>
      <c r="EZ12" s="281"/>
      <c r="FA12" s="281"/>
      <c r="FB12" s="281"/>
      <c r="FC12" s="281"/>
      <c r="FD12" s="281"/>
      <c r="FE12" s="281"/>
      <c r="FF12" s="281"/>
      <c r="FG12" s="281"/>
      <c r="FH12" s="281"/>
      <c r="FI12" s="281"/>
      <c r="FJ12" s="281"/>
      <c r="FK12" s="281"/>
      <c r="FL12" s="281"/>
      <c r="FM12" s="281"/>
      <c r="FN12" s="281"/>
      <c r="FO12" s="281"/>
      <c r="FP12" s="281"/>
      <c r="FQ12" s="281"/>
      <c r="FR12" s="281"/>
      <c r="FS12" s="281"/>
      <c r="FT12" s="281"/>
      <c r="FU12" s="281"/>
      <c r="FV12" s="281"/>
      <c r="FW12" s="281"/>
      <c r="FX12" s="281"/>
      <c r="FY12" s="281"/>
      <c r="FZ12" s="281"/>
      <c r="GA12" s="281"/>
      <c r="GB12" s="281"/>
      <c r="GC12" s="281"/>
      <c r="GD12" s="281"/>
      <c r="GE12" s="281"/>
      <c r="GF12" s="281"/>
      <c r="GG12" s="281"/>
      <c r="GH12" s="281"/>
      <c r="GI12" s="281"/>
      <c r="GJ12" s="281"/>
      <c r="GK12" s="281"/>
      <c r="GL12" s="281"/>
      <c r="GM12" s="281"/>
      <c r="GN12" s="281"/>
      <c r="GO12" s="281"/>
      <c r="GP12" s="281"/>
      <c r="GQ12" s="281"/>
      <c r="GR12" s="281"/>
      <c r="GS12" s="281"/>
      <c r="GT12" s="281"/>
      <c r="GU12" s="281"/>
      <c r="GV12" s="281"/>
      <c r="GW12" s="281"/>
      <c r="GX12" s="281"/>
      <c r="GY12" s="281"/>
      <c r="GZ12" s="281"/>
      <c r="HA12" s="281"/>
      <c r="HB12" s="281"/>
      <c r="HC12" s="281"/>
      <c r="HD12" s="281"/>
      <c r="HE12" s="281"/>
      <c r="HF12" s="281"/>
      <c r="HG12" s="281"/>
      <c r="HH12" s="281"/>
      <c r="HI12" s="281"/>
      <c r="HJ12" s="281"/>
      <c r="HK12" s="281"/>
      <c r="HL12" s="281"/>
      <c r="HM12" s="281"/>
      <c r="HN12" s="281"/>
      <c r="HO12" s="281"/>
      <c r="HP12" s="281"/>
      <c r="HQ12" s="281"/>
      <c r="HR12" s="281"/>
      <c r="HS12" s="281"/>
      <c r="HT12" s="281"/>
      <c r="HU12" s="281"/>
      <c r="HV12" s="281"/>
      <c r="HW12" s="281"/>
      <c r="HX12" s="281"/>
      <c r="HY12" s="281"/>
      <c r="HZ12" s="281"/>
      <c r="IA12" s="281"/>
      <c r="IB12" s="281"/>
      <c r="IC12" s="281"/>
      <c r="ID12" s="281"/>
      <c r="IE12" s="281"/>
      <c r="IF12" s="281"/>
      <c r="IG12" s="281"/>
      <c r="IH12" s="281"/>
      <c r="II12" s="281"/>
      <c r="IJ12" s="281"/>
      <c r="IK12" s="281"/>
      <c r="IL12" s="281"/>
      <c r="IM12" s="281"/>
      <c r="IN12" s="281"/>
      <c r="IO12" s="281"/>
      <c r="IP12" s="281"/>
      <c r="IQ12" s="281"/>
      <c r="IR12" s="281"/>
      <c r="IS12" s="281"/>
      <c r="IT12" s="281"/>
      <c r="IU12" s="281"/>
      <c r="IV12" s="281"/>
      <c r="IW12" s="325"/>
    </row>
    <row r="13" customFormat="false" ht="13.5" hidden="false" customHeight="true" outlineLevel="0" collapsed="false">
      <c r="A13" s="331"/>
      <c r="B13" s="332" t="s">
        <v>182</v>
      </c>
      <c r="C13" s="333"/>
      <c r="D13" s="334" t="s">
        <v>175</v>
      </c>
      <c r="E13" s="340" t="n">
        <v>0</v>
      </c>
      <c r="F13" s="336" t="n">
        <v>0</v>
      </c>
      <c r="G13" s="336" t="n">
        <v>0</v>
      </c>
      <c r="H13" s="336" t="n">
        <v>0</v>
      </c>
      <c r="I13" s="336" t="n">
        <v>0</v>
      </c>
      <c r="J13" s="336" t="n">
        <v>0</v>
      </c>
      <c r="K13" s="336" t="n">
        <v>0</v>
      </c>
      <c r="L13" s="336" t="n">
        <v>0</v>
      </c>
      <c r="M13" s="336" t="n">
        <v>0</v>
      </c>
      <c r="N13" s="336" t="n">
        <v>0</v>
      </c>
      <c r="O13" s="336" t="n">
        <v>0</v>
      </c>
      <c r="P13" s="336"/>
      <c r="Q13" s="336"/>
      <c r="R13" s="336"/>
      <c r="S13" s="336"/>
      <c r="T13" s="336"/>
      <c r="U13" s="336"/>
      <c r="V13" s="336"/>
      <c r="W13" s="336"/>
      <c r="X13" s="336"/>
      <c r="Y13" s="336"/>
      <c r="Z13" s="336"/>
      <c r="AA13" s="336"/>
      <c r="AB13" s="336"/>
      <c r="AC13" s="336"/>
      <c r="AD13" s="336"/>
      <c r="AE13" s="336"/>
      <c r="AF13" s="336"/>
      <c r="AG13" s="336"/>
      <c r="AH13" s="336"/>
      <c r="AI13" s="336"/>
      <c r="AJ13" s="336"/>
      <c r="AK13" s="336"/>
      <c r="AL13" s="336"/>
      <c r="AM13" s="336"/>
      <c r="AN13" s="336"/>
      <c r="AO13" s="336"/>
      <c r="AP13" s="336"/>
      <c r="AQ13" s="336"/>
      <c r="AR13" s="336"/>
      <c r="AS13" s="336"/>
      <c r="AT13" s="336"/>
      <c r="AU13" s="336"/>
      <c r="AV13" s="336"/>
      <c r="AW13" s="336"/>
      <c r="AX13" s="336"/>
      <c r="AY13" s="336"/>
      <c r="AZ13" s="336"/>
      <c r="BA13" s="336"/>
      <c r="BB13" s="336"/>
      <c r="BC13" s="336"/>
      <c r="BD13" s="336"/>
      <c r="BE13" s="336"/>
      <c r="BF13" s="336"/>
      <c r="BG13" s="336"/>
      <c r="BH13" s="336"/>
      <c r="BI13" s="336"/>
      <c r="BJ13" s="336"/>
      <c r="BK13" s="336"/>
      <c r="BL13" s="336"/>
      <c r="BM13" s="336"/>
      <c r="BN13" s="336"/>
      <c r="BO13" s="336"/>
      <c r="BP13" s="336"/>
      <c r="BQ13" s="336"/>
      <c r="BR13" s="336"/>
      <c r="BS13" s="336"/>
      <c r="BT13" s="336"/>
      <c r="BU13" s="336"/>
      <c r="BV13" s="336"/>
      <c r="BW13" s="336"/>
      <c r="BX13" s="336"/>
      <c r="BY13" s="336"/>
      <c r="BZ13" s="336"/>
      <c r="CA13" s="336"/>
      <c r="CB13" s="336"/>
      <c r="CC13" s="336"/>
      <c r="CD13" s="336"/>
      <c r="CE13" s="336"/>
      <c r="CF13" s="336"/>
      <c r="CG13" s="336"/>
      <c r="CH13" s="336"/>
      <c r="CI13" s="336"/>
      <c r="CJ13" s="336"/>
      <c r="CK13" s="336"/>
      <c r="CL13" s="336"/>
      <c r="CM13" s="336"/>
      <c r="CN13" s="336"/>
      <c r="CO13" s="336"/>
      <c r="CP13" s="336"/>
      <c r="CQ13" s="336"/>
      <c r="CR13" s="336"/>
      <c r="CS13" s="336"/>
      <c r="CT13" s="336"/>
      <c r="CU13" s="336"/>
      <c r="CV13" s="336"/>
      <c r="CW13" s="336"/>
      <c r="CX13" s="336"/>
      <c r="CY13" s="336"/>
      <c r="CZ13" s="336"/>
      <c r="DA13" s="336"/>
      <c r="DB13" s="336"/>
      <c r="DC13" s="336"/>
      <c r="DD13" s="336"/>
      <c r="DE13" s="336"/>
      <c r="DF13" s="336"/>
      <c r="DG13" s="336"/>
      <c r="DH13" s="336"/>
      <c r="DI13" s="336"/>
      <c r="DJ13" s="336"/>
      <c r="DK13" s="336"/>
      <c r="DL13" s="336"/>
      <c r="DM13" s="336"/>
      <c r="DN13" s="336"/>
      <c r="DO13" s="336"/>
      <c r="DP13" s="336"/>
      <c r="DQ13" s="336"/>
      <c r="DR13" s="336"/>
      <c r="DS13" s="336"/>
      <c r="DT13" s="336"/>
      <c r="DU13" s="336"/>
      <c r="DV13" s="336"/>
      <c r="DW13" s="336"/>
      <c r="DX13" s="336"/>
      <c r="DY13" s="336"/>
      <c r="DZ13" s="336"/>
      <c r="EA13" s="336"/>
      <c r="EB13" s="336"/>
      <c r="EC13" s="336"/>
      <c r="ED13" s="336"/>
      <c r="EE13" s="336"/>
      <c r="EF13" s="336"/>
      <c r="EG13" s="336"/>
      <c r="EH13" s="336"/>
      <c r="EI13" s="336"/>
      <c r="EJ13" s="336"/>
      <c r="EK13" s="336"/>
      <c r="EL13" s="336"/>
      <c r="EM13" s="336"/>
      <c r="EN13" s="336"/>
      <c r="EO13" s="336"/>
      <c r="EP13" s="336"/>
      <c r="EQ13" s="336"/>
      <c r="ER13" s="336"/>
      <c r="ES13" s="336"/>
      <c r="ET13" s="336"/>
      <c r="EU13" s="336"/>
      <c r="EV13" s="336"/>
      <c r="EW13" s="336"/>
      <c r="EX13" s="336"/>
      <c r="EY13" s="336"/>
      <c r="EZ13" s="336"/>
      <c r="FA13" s="336"/>
      <c r="FB13" s="336"/>
      <c r="FC13" s="336"/>
      <c r="FD13" s="336"/>
      <c r="FE13" s="336"/>
      <c r="FF13" s="336"/>
      <c r="FG13" s="336"/>
      <c r="FH13" s="336"/>
      <c r="FI13" s="336"/>
      <c r="FJ13" s="336"/>
      <c r="FK13" s="336"/>
      <c r="FL13" s="336"/>
      <c r="FM13" s="336"/>
      <c r="FN13" s="336"/>
      <c r="FO13" s="336"/>
      <c r="FP13" s="336"/>
      <c r="FQ13" s="336"/>
      <c r="FR13" s="336"/>
      <c r="FS13" s="336"/>
      <c r="FT13" s="336"/>
      <c r="FU13" s="336"/>
      <c r="FV13" s="336"/>
      <c r="FW13" s="336"/>
      <c r="FX13" s="336"/>
      <c r="FY13" s="336"/>
      <c r="FZ13" s="336"/>
      <c r="GA13" s="336"/>
      <c r="GB13" s="336"/>
      <c r="GC13" s="336"/>
      <c r="GD13" s="336"/>
      <c r="GE13" s="336"/>
      <c r="GF13" s="336"/>
      <c r="GG13" s="336"/>
      <c r="GH13" s="336"/>
      <c r="GI13" s="336"/>
      <c r="GJ13" s="336"/>
      <c r="GK13" s="336"/>
      <c r="GL13" s="336"/>
      <c r="GM13" s="336"/>
      <c r="GN13" s="336"/>
      <c r="GO13" s="336"/>
      <c r="GP13" s="336"/>
      <c r="GQ13" s="336"/>
      <c r="GR13" s="336"/>
      <c r="GS13" s="336"/>
      <c r="GT13" s="336"/>
      <c r="GU13" s="336"/>
      <c r="GV13" s="336"/>
      <c r="GW13" s="336"/>
      <c r="GX13" s="336"/>
      <c r="GY13" s="336"/>
      <c r="GZ13" s="336"/>
      <c r="HA13" s="336"/>
      <c r="HB13" s="336"/>
      <c r="HC13" s="336"/>
      <c r="HD13" s="336"/>
      <c r="HE13" s="336"/>
      <c r="HF13" s="336"/>
      <c r="HG13" s="336"/>
      <c r="HH13" s="336"/>
      <c r="HI13" s="336"/>
      <c r="HJ13" s="336"/>
      <c r="HK13" s="336"/>
      <c r="HL13" s="336"/>
      <c r="HM13" s="336"/>
      <c r="HN13" s="336"/>
      <c r="HO13" s="336"/>
      <c r="HP13" s="336"/>
      <c r="HQ13" s="336"/>
      <c r="HR13" s="336"/>
      <c r="HS13" s="336"/>
      <c r="HT13" s="336"/>
      <c r="HU13" s="336"/>
      <c r="HV13" s="336"/>
      <c r="HW13" s="336"/>
      <c r="HX13" s="336"/>
      <c r="HY13" s="336"/>
      <c r="HZ13" s="336"/>
      <c r="IA13" s="336"/>
      <c r="IB13" s="336"/>
      <c r="IC13" s="336"/>
      <c r="ID13" s="336"/>
      <c r="IE13" s="336"/>
      <c r="IF13" s="336"/>
      <c r="IG13" s="336"/>
      <c r="IH13" s="336"/>
      <c r="II13" s="336"/>
      <c r="IJ13" s="336"/>
      <c r="IK13" s="336"/>
      <c r="IL13" s="336"/>
      <c r="IM13" s="336"/>
      <c r="IN13" s="336"/>
      <c r="IO13" s="336"/>
      <c r="IP13" s="336"/>
      <c r="IQ13" s="336"/>
      <c r="IR13" s="336"/>
      <c r="IS13" s="336"/>
      <c r="IT13" s="336"/>
      <c r="IU13" s="336"/>
      <c r="IV13" s="336"/>
      <c r="IW13" s="347"/>
    </row>
    <row r="14" customFormat="false" ht="13.5" hidden="false" customHeight="true" outlineLevel="0" collapsed="false">
      <c r="A14" s="325"/>
      <c r="B14" s="326"/>
      <c r="C14" s="327"/>
      <c r="D14" s="328" t="s">
        <v>176</v>
      </c>
      <c r="E14" s="338" t="n">
        <v>0</v>
      </c>
      <c r="F14" s="281" t="n">
        <v>0</v>
      </c>
      <c r="G14" s="281" t="n">
        <v>0</v>
      </c>
      <c r="H14" s="281" t="n">
        <v>0</v>
      </c>
      <c r="I14" s="281" t="n">
        <v>0</v>
      </c>
      <c r="J14" s="281" t="n">
        <v>0</v>
      </c>
      <c r="K14" s="281" t="n">
        <v>0</v>
      </c>
      <c r="L14" s="281" t="n">
        <v>0</v>
      </c>
      <c r="M14" s="281" t="n">
        <v>0</v>
      </c>
      <c r="N14" s="281" t="n">
        <v>0</v>
      </c>
      <c r="O14" s="281" t="n">
        <v>0</v>
      </c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281"/>
      <c r="AJ14" s="281"/>
      <c r="AK14" s="281"/>
      <c r="AL14" s="281"/>
      <c r="AM14" s="281"/>
      <c r="AN14" s="281"/>
      <c r="AO14" s="281"/>
      <c r="AP14" s="281"/>
      <c r="AQ14" s="281"/>
      <c r="AR14" s="281"/>
      <c r="AS14" s="281"/>
      <c r="AT14" s="281"/>
      <c r="AU14" s="281"/>
      <c r="AV14" s="281"/>
      <c r="AW14" s="281"/>
      <c r="AX14" s="281"/>
      <c r="AY14" s="281"/>
      <c r="AZ14" s="281"/>
      <c r="BA14" s="281"/>
      <c r="BB14" s="281"/>
      <c r="BC14" s="281"/>
      <c r="BD14" s="281"/>
      <c r="BE14" s="281"/>
      <c r="BF14" s="281"/>
      <c r="BG14" s="281"/>
      <c r="BH14" s="281"/>
      <c r="BI14" s="281"/>
      <c r="BJ14" s="281"/>
      <c r="BK14" s="281"/>
      <c r="BL14" s="281"/>
      <c r="BM14" s="281"/>
      <c r="BN14" s="281"/>
      <c r="BO14" s="281"/>
      <c r="BP14" s="281"/>
      <c r="BQ14" s="281"/>
      <c r="BR14" s="281"/>
      <c r="BS14" s="281"/>
      <c r="BT14" s="281"/>
      <c r="BU14" s="281"/>
      <c r="BV14" s="281"/>
      <c r="BW14" s="281"/>
      <c r="BX14" s="281"/>
      <c r="BY14" s="281"/>
      <c r="BZ14" s="281"/>
      <c r="CA14" s="281"/>
      <c r="CB14" s="281"/>
      <c r="CC14" s="281"/>
      <c r="CD14" s="281"/>
      <c r="CE14" s="281"/>
      <c r="CF14" s="281"/>
      <c r="CG14" s="281"/>
      <c r="CH14" s="281"/>
      <c r="CI14" s="281"/>
      <c r="CJ14" s="281"/>
      <c r="CK14" s="281"/>
      <c r="CL14" s="281"/>
      <c r="CM14" s="281"/>
      <c r="CN14" s="281"/>
      <c r="CO14" s="281"/>
      <c r="CP14" s="281"/>
      <c r="CQ14" s="281"/>
      <c r="CR14" s="281"/>
      <c r="CS14" s="281"/>
      <c r="CT14" s="281"/>
      <c r="CU14" s="281"/>
      <c r="CV14" s="281"/>
      <c r="CW14" s="281"/>
      <c r="CX14" s="281"/>
      <c r="CY14" s="281"/>
      <c r="CZ14" s="281"/>
      <c r="DA14" s="281"/>
      <c r="DB14" s="281"/>
      <c r="DC14" s="281"/>
      <c r="DD14" s="281"/>
      <c r="DE14" s="281"/>
      <c r="DF14" s="281"/>
      <c r="DG14" s="281"/>
      <c r="DH14" s="281"/>
      <c r="DI14" s="281"/>
      <c r="DJ14" s="281"/>
      <c r="DK14" s="281"/>
      <c r="DL14" s="281"/>
      <c r="DM14" s="281"/>
      <c r="DN14" s="281"/>
      <c r="DO14" s="281"/>
      <c r="DP14" s="281"/>
      <c r="DQ14" s="281"/>
      <c r="DR14" s="281"/>
      <c r="DS14" s="281"/>
      <c r="DT14" s="281"/>
      <c r="DU14" s="281"/>
      <c r="DV14" s="281"/>
      <c r="DW14" s="281"/>
      <c r="DX14" s="281"/>
      <c r="DY14" s="281"/>
      <c r="DZ14" s="281"/>
      <c r="EA14" s="281"/>
      <c r="EB14" s="281"/>
      <c r="EC14" s="281"/>
      <c r="ED14" s="281"/>
      <c r="EE14" s="281"/>
      <c r="EF14" s="281"/>
      <c r="EG14" s="281"/>
      <c r="EH14" s="281"/>
      <c r="EI14" s="281"/>
      <c r="EJ14" s="281"/>
      <c r="EK14" s="281"/>
      <c r="EL14" s="281"/>
      <c r="EM14" s="281"/>
      <c r="EN14" s="281"/>
      <c r="EO14" s="281"/>
      <c r="EP14" s="281"/>
      <c r="EQ14" s="281"/>
      <c r="ER14" s="281"/>
      <c r="ES14" s="281"/>
      <c r="ET14" s="281"/>
      <c r="EU14" s="281"/>
      <c r="EV14" s="281"/>
      <c r="EW14" s="281"/>
      <c r="EX14" s="281"/>
      <c r="EY14" s="281"/>
      <c r="EZ14" s="281"/>
      <c r="FA14" s="281"/>
      <c r="FB14" s="281"/>
      <c r="FC14" s="281"/>
      <c r="FD14" s="281"/>
      <c r="FE14" s="281"/>
      <c r="FF14" s="281"/>
      <c r="FG14" s="281"/>
      <c r="FH14" s="281"/>
      <c r="FI14" s="281"/>
      <c r="FJ14" s="281"/>
      <c r="FK14" s="281"/>
      <c r="FL14" s="281"/>
      <c r="FM14" s="281"/>
      <c r="FN14" s="281"/>
      <c r="FO14" s="281"/>
      <c r="FP14" s="281"/>
      <c r="FQ14" s="281"/>
      <c r="FR14" s="281"/>
      <c r="FS14" s="281"/>
      <c r="FT14" s="281"/>
      <c r="FU14" s="281"/>
      <c r="FV14" s="281"/>
      <c r="FW14" s="281"/>
      <c r="FX14" s="281"/>
      <c r="FY14" s="281"/>
      <c r="FZ14" s="281"/>
      <c r="GA14" s="281"/>
      <c r="GB14" s="281"/>
      <c r="GC14" s="281"/>
      <c r="GD14" s="281"/>
      <c r="GE14" s="281"/>
      <c r="GF14" s="281"/>
      <c r="GG14" s="281"/>
      <c r="GH14" s="281"/>
      <c r="GI14" s="281"/>
      <c r="GJ14" s="281"/>
      <c r="GK14" s="281"/>
      <c r="GL14" s="281"/>
      <c r="GM14" s="281"/>
      <c r="GN14" s="281"/>
      <c r="GO14" s="281"/>
      <c r="GP14" s="281"/>
      <c r="GQ14" s="281"/>
      <c r="GR14" s="281"/>
      <c r="GS14" s="281"/>
      <c r="GT14" s="281"/>
      <c r="GU14" s="281"/>
      <c r="GV14" s="281"/>
      <c r="GW14" s="281"/>
      <c r="GX14" s="281"/>
      <c r="GY14" s="281"/>
      <c r="GZ14" s="281"/>
      <c r="HA14" s="281"/>
      <c r="HB14" s="281"/>
      <c r="HC14" s="281"/>
      <c r="HD14" s="281"/>
      <c r="HE14" s="281"/>
      <c r="HF14" s="281"/>
      <c r="HG14" s="281"/>
      <c r="HH14" s="281"/>
      <c r="HI14" s="281"/>
      <c r="HJ14" s="281"/>
      <c r="HK14" s="281"/>
      <c r="HL14" s="281"/>
      <c r="HM14" s="281"/>
      <c r="HN14" s="281"/>
      <c r="HO14" s="281"/>
      <c r="HP14" s="281"/>
      <c r="HQ14" s="281"/>
      <c r="HR14" s="281"/>
      <c r="HS14" s="281"/>
      <c r="HT14" s="281"/>
      <c r="HU14" s="281"/>
      <c r="HV14" s="281"/>
      <c r="HW14" s="281"/>
      <c r="HX14" s="281"/>
      <c r="HY14" s="281"/>
      <c r="HZ14" s="281"/>
      <c r="IA14" s="281"/>
      <c r="IB14" s="281"/>
      <c r="IC14" s="281"/>
      <c r="ID14" s="281"/>
      <c r="IE14" s="281"/>
      <c r="IF14" s="281"/>
      <c r="IG14" s="281"/>
      <c r="IH14" s="281"/>
      <c r="II14" s="281"/>
      <c r="IJ14" s="281"/>
      <c r="IK14" s="281"/>
      <c r="IL14" s="281"/>
      <c r="IM14" s="281"/>
      <c r="IN14" s="281"/>
      <c r="IO14" s="281"/>
      <c r="IP14" s="281"/>
      <c r="IQ14" s="281"/>
      <c r="IR14" s="281"/>
      <c r="IS14" s="281"/>
      <c r="IT14" s="281"/>
      <c r="IU14" s="281"/>
      <c r="IV14" s="281"/>
      <c r="IW14" s="325"/>
    </row>
    <row r="15" customFormat="false" ht="13.5" hidden="false" customHeight="true" outlineLevel="0" collapsed="false">
      <c r="A15" s="331"/>
      <c r="B15" s="332"/>
      <c r="C15" s="339" t="s">
        <v>163</v>
      </c>
      <c r="D15" s="334" t="s">
        <v>177</v>
      </c>
      <c r="E15" s="340" t="n">
        <v>0</v>
      </c>
      <c r="F15" s="336" t="n">
        <v>0</v>
      </c>
      <c r="G15" s="336" t="n">
        <v>0</v>
      </c>
      <c r="H15" s="336" t="n">
        <v>0</v>
      </c>
      <c r="I15" s="336" t="n">
        <v>0</v>
      </c>
      <c r="J15" s="336" t="n">
        <v>0</v>
      </c>
      <c r="K15" s="336" t="n">
        <v>0</v>
      </c>
      <c r="L15" s="336" t="n">
        <v>0</v>
      </c>
      <c r="M15" s="336" t="n">
        <v>0</v>
      </c>
      <c r="N15" s="336" t="n">
        <v>0</v>
      </c>
      <c r="O15" s="336" t="n">
        <v>0</v>
      </c>
      <c r="P15" s="336"/>
      <c r="Q15" s="336"/>
      <c r="R15" s="336"/>
      <c r="S15" s="336"/>
      <c r="T15" s="336"/>
      <c r="U15" s="336"/>
      <c r="V15" s="336"/>
      <c r="W15" s="336"/>
      <c r="X15" s="336"/>
      <c r="Y15" s="336"/>
      <c r="Z15" s="336"/>
      <c r="AA15" s="336"/>
      <c r="AB15" s="336"/>
      <c r="AC15" s="336"/>
      <c r="AD15" s="336"/>
      <c r="AE15" s="336"/>
      <c r="AF15" s="336"/>
      <c r="AG15" s="336"/>
      <c r="AH15" s="336"/>
      <c r="AI15" s="336"/>
      <c r="AJ15" s="336"/>
      <c r="AK15" s="336"/>
      <c r="AL15" s="336"/>
      <c r="AM15" s="336"/>
      <c r="AN15" s="336"/>
      <c r="AO15" s="336"/>
      <c r="AP15" s="336"/>
      <c r="AQ15" s="336"/>
      <c r="AR15" s="336"/>
      <c r="AS15" s="336"/>
      <c r="AT15" s="336"/>
      <c r="AU15" s="336"/>
      <c r="AV15" s="336"/>
      <c r="AW15" s="336"/>
      <c r="AX15" s="336"/>
      <c r="AY15" s="336"/>
      <c r="AZ15" s="336"/>
      <c r="BA15" s="336"/>
      <c r="BB15" s="336"/>
      <c r="BC15" s="336"/>
      <c r="BD15" s="336"/>
      <c r="BE15" s="336"/>
      <c r="BF15" s="336"/>
      <c r="BG15" s="336"/>
      <c r="BH15" s="336"/>
      <c r="BI15" s="336"/>
      <c r="BJ15" s="336"/>
      <c r="BK15" s="336"/>
      <c r="BL15" s="336"/>
      <c r="BM15" s="336"/>
      <c r="BN15" s="336"/>
      <c r="BO15" s="336"/>
      <c r="BP15" s="336"/>
      <c r="BQ15" s="336"/>
      <c r="BR15" s="336"/>
      <c r="BS15" s="336"/>
      <c r="BT15" s="336"/>
      <c r="BU15" s="336"/>
      <c r="BV15" s="336"/>
      <c r="BW15" s="336"/>
      <c r="BX15" s="336"/>
      <c r="BY15" s="336"/>
      <c r="BZ15" s="336"/>
      <c r="CA15" s="336"/>
      <c r="CB15" s="336"/>
      <c r="CC15" s="336"/>
      <c r="CD15" s="336"/>
      <c r="CE15" s="336"/>
      <c r="CF15" s="336"/>
      <c r="CG15" s="336"/>
      <c r="CH15" s="336"/>
      <c r="CI15" s="336"/>
      <c r="CJ15" s="336"/>
      <c r="CK15" s="336"/>
      <c r="CL15" s="336"/>
      <c r="CM15" s="336"/>
      <c r="CN15" s="336"/>
      <c r="CO15" s="336"/>
      <c r="CP15" s="336"/>
      <c r="CQ15" s="336"/>
      <c r="CR15" s="336"/>
      <c r="CS15" s="336"/>
      <c r="CT15" s="336"/>
      <c r="CU15" s="336"/>
      <c r="CV15" s="336"/>
      <c r="CW15" s="336"/>
      <c r="CX15" s="336"/>
      <c r="CY15" s="336"/>
      <c r="CZ15" s="336"/>
      <c r="DA15" s="336"/>
      <c r="DB15" s="336"/>
      <c r="DC15" s="336"/>
      <c r="DD15" s="336"/>
      <c r="DE15" s="336"/>
      <c r="DF15" s="336"/>
      <c r="DG15" s="336"/>
      <c r="DH15" s="336"/>
      <c r="DI15" s="336"/>
      <c r="DJ15" s="336"/>
      <c r="DK15" s="336"/>
      <c r="DL15" s="336"/>
      <c r="DM15" s="336"/>
      <c r="DN15" s="336"/>
      <c r="DO15" s="336"/>
      <c r="DP15" s="336"/>
      <c r="DQ15" s="336"/>
      <c r="DR15" s="336"/>
      <c r="DS15" s="336"/>
      <c r="DT15" s="336"/>
      <c r="DU15" s="336"/>
      <c r="DV15" s="336"/>
      <c r="DW15" s="336"/>
      <c r="DX15" s="336"/>
      <c r="DY15" s="336"/>
      <c r="DZ15" s="336"/>
      <c r="EA15" s="336"/>
      <c r="EB15" s="336"/>
      <c r="EC15" s="336"/>
      <c r="ED15" s="336"/>
      <c r="EE15" s="336"/>
      <c r="EF15" s="336"/>
      <c r="EG15" s="336"/>
      <c r="EH15" s="336"/>
      <c r="EI15" s="336"/>
      <c r="EJ15" s="336"/>
      <c r="EK15" s="336"/>
      <c r="EL15" s="336"/>
      <c r="EM15" s="336"/>
      <c r="EN15" s="336"/>
      <c r="EO15" s="336"/>
      <c r="EP15" s="336"/>
      <c r="EQ15" s="336"/>
      <c r="ER15" s="336"/>
      <c r="ES15" s="336"/>
      <c r="ET15" s="336"/>
      <c r="EU15" s="336"/>
      <c r="EV15" s="336"/>
      <c r="EW15" s="336"/>
      <c r="EX15" s="336"/>
      <c r="EY15" s="336"/>
      <c r="EZ15" s="336"/>
      <c r="FA15" s="336"/>
      <c r="FB15" s="336"/>
      <c r="FC15" s="336"/>
      <c r="FD15" s="336"/>
      <c r="FE15" s="336"/>
      <c r="FF15" s="336"/>
      <c r="FG15" s="336"/>
      <c r="FH15" s="336"/>
      <c r="FI15" s="336"/>
      <c r="FJ15" s="336"/>
      <c r="FK15" s="336"/>
      <c r="FL15" s="336"/>
      <c r="FM15" s="336"/>
      <c r="FN15" s="336"/>
      <c r="FO15" s="336"/>
      <c r="FP15" s="336"/>
      <c r="FQ15" s="336"/>
      <c r="FR15" s="336"/>
      <c r="FS15" s="336"/>
      <c r="FT15" s="336"/>
      <c r="FU15" s="336"/>
      <c r="FV15" s="336"/>
      <c r="FW15" s="336"/>
      <c r="FX15" s="336"/>
      <c r="FY15" s="336"/>
      <c r="FZ15" s="336"/>
      <c r="GA15" s="336"/>
      <c r="GB15" s="336"/>
      <c r="GC15" s="336"/>
      <c r="GD15" s="336"/>
      <c r="GE15" s="336"/>
      <c r="GF15" s="336"/>
      <c r="GG15" s="336"/>
      <c r="GH15" s="336"/>
      <c r="GI15" s="336"/>
      <c r="GJ15" s="336"/>
      <c r="GK15" s="336"/>
      <c r="GL15" s="336"/>
      <c r="GM15" s="336"/>
      <c r="GN15" s="336"/>
      <c r="GO15" s="336"/>
      <c r="GP15" s="336"/>
      <c r="GQ15" s="336"/>
      <c r="GR15" s="336"/>
      <c r="GS15" s="336"/>
      <c r="GT15" s="336"/>
      <c r="GU15" s="336"/>
      <c r="GV15" s="336"/>
      <c r="GW15" s="336"/>
      <c r="GX15" s="336"/>
      <c r="GY15" s="336"/>
      <c r="GZ15" s="336"/>
      <c r="HA15" s="336"/>
      <c r="HB15" s="336"/>
      <c r="HC15" s="336"/>
      <c r="HD15" s="336"/>
      <c r="HE15" s="336"/>
      <c r="HF15" s="336"/>
      <c r="HG15" s="336"/>
      <c r="HH15" s="336"/>
      <c r="HI15" s="336"/>
      <c r="HJ15" s="336"/>
      <c r="HK15" s="336"/>
      <c r="HL15" s="336"/>
      <c r="HM15" s="336"/>
      <c r="HN15" s="336"/>
      <c r="HO15" s="336"/>
      <c r="HP15" s="336"/>
      <c r="HQ15" s="336"/>
      <c r="HR15" s="336"/>
      <c r="HS15" s="336"/>
      <c r="HT15" s="336"/>
      <c r="HU15" s="336"/>
      <c r="HV15" s="336"/>
      <c r="HW15" s="336"/>
      <c r="HX15" s="336"/>
      <c r="HY15" s="336"/>
      <c r="HZ15" s="336"/>
      <c r="IA15" s="336"/>
      <c r="IB15" s="336"/>
      <c r="IC15" s="336"/>
      <c r="ID15" s="336"/>
      <c r="IE15" s="336"/>
      <c r="IF15" s="336"/>
      <c r="IG15" s="336"/>
      <c r="IH15" s="336"/>
      <c r="II15" s="336"/>
      <c r="IJ15" s="336"/>
      <c r="IK15" s="336"/>
      <c r="IL15" s="336"/>
      <c r="IM15" s="336"/>
      <c r="IN15" s="336"/>
      <c r="IO15" s="336"/>
      <c r="IP15" s="336"/>
      <c r="IQ15" s="336"/>
      <c r="IR15" s="336"/>
      <c r="IS15" s="336"/>
      <c r="IT15" s="336"/>
      <c r="IU15" s="336"/>
      <c r="IV15" s="336"/>
      <c r="IW15" s="347"/>
    </row>
    <row r="16" customFormat="false" ht="13.5" hidden="false" customHeight="true" outlineLevel="0" collapsed="false">
      <c r="A16" s="325"/>
      <c r="B16" s="326"/>
      <c r="C16" s="327"/>
      <c r="D16" s="328" t="s">
        <v>178</v>
      </c>
      <c r="E16" s="338" t="n">
        <v>0</v>
      </c>
      <c r="F16" s="281" t="n">
        <v>0</v>
      </c>
      <c r="G16" s="281" t="n">
        <v>0</v>
      </c>
      <c r="H16" s="281" t="n">
        <v>0</v>
      </c>
      <c r="I16" s="281" t="n">
        <v>0</v>
      </c>
      <c r="J16" s="281" t="n">
        <v>0</v>
      </c>
      <c r="K16" s="281" t="n">
        <v>0</v>
      </c>
      <c r="L16" s="281" t="n">
        <v>0</v>
      </c>
      <c r="M16" s="281" t="n">
        <v>0</v>
      </c>
      <c r="N16" s="281" t="n">
        <v>0</v>
      </c>
      <c r="O16" s="281" t="n">
        <v>0</v>
      </c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1"/>
      <c r="AN16" s="281"/>
      <c r="AO16" s="281"/>
      <c r="AP16" s="281"/>
      <c r="AQ16" s="281"/>
      <c r="AR16" s="281"/>
      <c r="AS16" s="281"/>
      <c r="AT16" s="281"/>
      <c r="AU16" s="281"/>
      <c r="AV16" s="281"/>
      <c r="AW16" s="281"/>
      <c r="AX16" s="281"/>
      <c r="AY16" s="281"/>
      <c r="AZ16" s="281"/>
      <c r="BA16" s="281"/>
      <c r="BB16" s="281"/>
      <c r="BC16" s="281"/>
      <c r="BD16" s="281"/>
      <c r="BE16" s="281"/>
      <c r="BF16" s="281"/>
      <c r="BG16" s="281"/>
      <c r="BH16" s="281"/>
      <c r="BI16" s="281"/>
      <c r="BJ16" s="281"/>
      <c r="BK16" s="281"/>
      <c r="BL16" s="281"/>
      <c r="BM16" s="281"/>
      <c r="BN16" s="281"/>
      <c r="BO16" s="281"/>
      <c r="BP16" s="281"/>
      <c r="BQ16" s="281"/>
      <c r="BR16" s="281"/>
      <c r="BS16" s="281"/>
      <c r="BT16" s="281"/>
      <c r="BU16" s="281"/>
      <c r="BV16" s="281"/>
      <c r="BW16" s="281"/>
      <c r="BX16" s="281"/>
      <c r="BY16" s="281"/>
      <c r="BZ16" s="281"/>
      <c r="CA16" s="281"/>
      <c r="CB16" s="281"/>
      <c r="CC16" s="281"/>
      <c r="CD16" s="281"/>
      <c r="CE16" s="281"/>
      <c r="CF16" s="281"/>
      <c r="CG16" s="281"/>
      <c r="CH16" s="281"/>
      <c r="CI16" s="281"/>
      <c r="CJ16" s="281"/>
      <c r="CK16" s="281"/>
      <c r="CL16" s="281"/>
      <c r="CM16" s="281"/>
      <c r="CN16" s="281"/>
      <c r="CO16" s="281"/>
      <c r="CP16" s="281"/>
      <c r="CQ16" s="281"/>
      <c r="CR16" s="281"/>
      <c r="CS16" s="281"/>
      <c r="CT16" s="281"/>
      <c r="CU16" s="281"/>
      <c r="CV16" s="281"/>
      <c r="CW16" s="281"/>
      <c r="CX16" s="281"/>
      <c r="CY16" s="281"/>
      <c r="CZ16" s="281"/>
      <c r="DA16" s="281"/>
      <c r="DB16" s="281"/>
      <c r="DC16" s="281"/>
      <c r="DD16" s="281"/>
      <c r="DE16" s="281"/>
      <c r="DF16" s="281"/>
      <c r="DG16" s="281"/>
      <c r="DH16" s="281"/>
      <c r="DI16" s="281"/>
      <c r="DJ16" s="281"/>
      <c r="DK16" s="281"/>
      <c r="DL16" s="281"/>
      <c r="DM16" s="281"/>
      <c r="DN16" s="281"/>
      <c r="DO16" s="281"/>
      <c r="DP16" s="281"/>
      <c r="DQ16" s="281"/>
      <c r="DR16" s="281"/>
      <c r="DS16" s="281"/>
      <c r="DT16" s="281"/>
      <c r="DU16" s="281"/>
      <c r="DV16" s="281"/>
      <c r="DW16" s="281"/>
      <c r="DX16" s="281"/>
      <c r="DY16" s="281"/>
      <c r="DZ16" s="281"/>
      <c r="EA16" s="281"/>
      <c r="EB16" s="281"/>
      <c r="EC16" s="281"/>
      <c r="ED16" s="281"/>
      <c r="EE16" s="281"/>
      <c r="EF16" s="281"/>
      <c r="EG16" s="281"/>
      <c r="EH16" s="281"/>
      <c r="EI16" s="281"/>
      <c r="EJ16" s="281"/>
      <c r="EK16" s="281"/>
      <c r="EL16" s="281"/>
      <c r="EM16" s="281"/>
      <c r="EN16" s="281"/>
      <c r="EO16" s="281"/>
      <c r="EP16" s="281"/>
      <c r="EQ16" s="281"/>
      <c r="ER16" s="281"/>
      <c r="ES16" s="281"/>
      <c r="ET16" s="281"/>
      <c r="EU16" s="281"/>
      <c r="EV16" s="281"/>
      <c r="EW16" s="281"/>
      <c r="EX16" s="281"/>
      <c r="EY16" s="281"/>
      <c r="EZ16" s="281"/>
      <c r="FA16" s="281"/>
      <c r="FB16" s="281"/>
      <c r="FC16" s="281"/>
      <c r="FD16" s="281"/>
      <c r="FE16" s="281"/>
      <c r="FF16" s="281"/>
      <c r="FG16" s="281"/>
      <c r="FH16" s="281"/>
      <c r="FI16" s="281"/>
      <c r="FJ16" s="281"/>
      <c r="FK16" s="281"/>
      <c r="FL16" s="281"/>
      <c r="FM16" s="281"/>
      <c r="FN16" s="281"/>
      <c r="FO16" s="281"/>
      <c r="FP16" s="281"/>
      <c r="FQ16" s="281"/>
      <c r="FR16" s="281"/>
      <c r="FS16" s="281"/>
      <c r="FT16" s="281"/>
      <c r="FU16" s="281"/>
      <c r="FV16" s="281"/>
      <c r="FW16" s="281"/>
      <c r="FX16" s="281"/>
      <c r="FY16" s="281"/>
      <c r="FZ16" s="281"/>
      <c r="GA16" s="281"/>
      <c r="GB16" s="281"/>
      <c r="GC16" s="281"/>
      <c r="GD16" s="281"/>
      <c r="GE16" s="281"/>
      <c r="GF16" s="281"/>
      <c r="GG16" s="281"/>
      <c r="GH16" s="281"/>
      <c r="GI16" s="281"/>
      <c r="GJ16" s="281"/>
      <c r="GK16" s="281"/>
      <c r="GL16" s="281"/>
      <c r="GM16" s="281"/>
      <c r="GN16" s="281"/>
      <c r="GO16" s="281"/>
      <c r="GP16" s="281"/>
      <c r="GQ16" s="281"/>
      <c r="GR16" s="281"/>
      <c r="GS16" s="281"/>
      <c r="GT16" s="281"/>
      <c r="GU16" s="281"/>
      <c r="GV16" s="281"/>
      <c r="GW16" s="281"/>
      <c r="GX16" s="281"/>
      <c r="GY16" s="281"/>
      <c r="GZ16" s="281"/>
      <c r="HA16" s="281"/>
      <c r="HB16" s="281"/>
      <c r="HC16" s="281"/>
      <c r="HD16" s="281"/>
      <c r="HE16" s="281"/>
      <c r="HF16" s="281"/>
      <c r="HG16" s="281"/>
      <c r="HH16" s="281"/>
      <c r="HI16" s="281"/>
      <c r="HJ16" s="281"/>
      <c r="HK16" s="281"/>
      <c r="HL16" s="281"/>
      <c r="HM16" s="281"/>
      <c r="HN16" s="281"/>
      <c r="HO16" s="281"/>
      <c r="HP16" s="281"/>
      <c r="HQ16" s="281"/>
      <c r="HR16" s="281"/>
      <c r="HS16" s="281"/>
      <c r="HT16" s="281"/>
      <c r="HU16" s="281"/>
      <c r="HV16" s="281"/>
      <c r="HW16" s="281"/>
      <c r="HX16" s="281"/>
      <c r="HY16" s="281"/>
      <c r="HZ16" s="281"/>
      <c r="IA16" s="281"/>
      <c r="IB16" s="281"/>
      <c r="IC16" s="281"/>
      <c r="ID16" s="281"/>
      <c r="IE16" s="281"/>
      <c r="IF16" s="281"/>
      <c r="IG16" s="281"/>
      <c r="IH16" s="281"/>
      <c r="II16" s="281"/>
      <c r="IJ16" s="281"/>
      <c r="IK16" s="281"/>
      <c r="IL16" s="281"/>
      <c r="IM16" s="281"/>
      <c r="IN16" s="281"/>
      <c r="IO16" s="281"/>
      <c r="IP16" s="281"/>
      <c r="IQ16" s="281"/>
      <c r="IR16" s="281"/>
      <c r="IS16" s="281"/>
      <c r="IT16" s="281"/>
      <c r="IU16" s="281"/>
      <c r="IV16" s="281"/>
      <c r="IW16" s="325"/>
    </row>
    <row r="17" customFormat="false" ht="13.5" hidden="false" customHeight="true" outlineLevel="0" collapsed="false">
      <c r="A17" s="331"/>
      <c r="B17" s="332"/>
      <c r="C17" s="333"/>
      <c r="D17" s="334" t="s">
        <v>179</v>
      </c>
      <c r="E17" s="340" t="n">
        <v>0</v>
      </c>
      <c r="F17" s="336" t="n">
        <v>0</v>
      </c>
      <c r="G17" s="336" t="n">
        <v>0</v>
      </c>
      <c r="H17" s="336" t="n">
        <v>0</v>
      </c>
      <c r="I17" s="336" t="n">
        <v>0</v>
      </c>
      <c r="J17" s="336" t="n">
        <v>0</v>
      </c>
      <c r="K17" s="336" t="n">
        <v>0</v>
      </c>
      <c r="L17" s="336" t="n">
        <v>0</v>
      </c>
      <c r="M17" s="336" t="n">
        <v>0</v>
      </c>
      <c r="N17" s="336" t="n">
        <v>0</v>
      </c>
      <c r="O17" s="336" t="n">
        <v>0</v>
      </c>
      <c r="P17" s="336"/>
      <c r="Q17" s="336"/>
      <c r="R17" s="336"/>
      <c r="S17" s="336"/>
      <c r="T17" s="336"/>
      <c r="U17" s="336"/>
      <c r="V17" s="336"/>
      <c r="W17" s="336"/>
      <c r="X17" s="336"/>
      <c r="Y17" s="336"/>
      <c r="Z17" s="336"/>
      <c r="AA17" s="336"/>
      <c r="AB17" s="336"/>
      <c r="AC17" s="336"/>
      <c r="AD17" s="336"/>
      <c r="AE17" s="336"/>
      <c r="AF17" s="336"/>
      <c r="AG17" s="336"/>
      <c r="AH17" s="336"/>
      <c r="AI17" s="336"/>
      <c r="AJ17" s="336"/>
      <c r="AK17" s="336"/>
      <c r="AL17" s="336"/>
      <c r="AM17" s="336"/>
      <c r="AN17" s="336"/>
      <c r="AO17" s="336"/>
      <c r="AP17" s="336"/>
      <c r="AQ17" s="336"/>
      <c r="AR17" s="336"/>
      <c r="AS17" s="336"/>
      <c r="AT17" s="336"/>
      <c r="AU17" s="336"/>
      <c r="AV17" s="336"/>
      <c r="AW17" s="336"/>
      <c r="AX17" s="336"/>
      <c r="AY17" s="336"/>
      <c r="AZ17" s="336"/>
      <c r="BA17" s="336"/>
      <c r="BB17" s="336"/>
      <c r="BC17" s="336"/>
      <c r="BD17" s="336"/>
      <c r="BE17" s="336"/>
      <c r="BF17" s="336"/>
      <c r="BG17" s="336"/>
      <c r="BH17" s="336"/>
      <c r="BI17" s="336"/>
      <c r="BJ17" s="336"/>
      <c r="BK17" s="336"/>
      <c r="BL17" s="336"/>
      <c r="BM17" s="336"/>
      <c r="BN17" s="336"/>
      <c r="BO17" s="336"/>
      <c r="BP17" s="336"/>
      <c r="BQ17" s="336"/>
      <c r="BR17" s="336"/>
      <c r="BS17" s="336"/>
      <c r="BT17" s="336"/>
      <c r="BU17" s="336"/>
      <c r="BV17" s="336"/>
      <c r="BW17" s="336"/>
      <c r="BX17" s="336"/>
      <c r="BY17" s="336"/>
      <c r="BZ17" s="336"/>
      <c r="CA17" s="336"/>
      <c r="CB17" s="336"/>
      <c r="CC17" s="336"/>
      <c r="CD17" s="336"/>
      <c r="CE17" s="336"/>
      <c r="CF17" s="336"/>
      <c r="CG17" s="336"/>
      <c r="CH17" s="336"/>
      <c r="CI17" s="336"/>
      <c r="CJ17" s="336"/>
      <c r="CK17" s="336"/>
      <c r="CL17" s="336"/>
      <c r="CM17" s="336"/>
      <c r="CN17" s="336"/>
      <c r="CO17" s="336"/>
      <c r="CP17" s="336"/>
      <c r="CQ17" s="336"/>
      <c r="CR17" s="336"/>
      <c r="CS17" s="336"/>
      <c r="CT17" s="336"/>
      <c r="CU17" s="336"/>
      <c r="CV17" s="336"/>
      <c r="CW17" s="336"/>
      <c r="CX17" s="336"/>
      <c r="CY17" s="336"/>
      <c r="CZ17" s="336"/>
      <c r="DA17" s="336"/>
      <c r="DB17" s="336"/>
      <c r="DC17" s="336"/>
      <c r="DD17" s="336"/>
      <c r="DE17" s="336"/>
      <c r="DF17" s="336"/>
      <c r="DG17" s="336"/>
      <c r="DH17" s="336"/>
      <c r="DI17" s="336"/>
      <c r="DJ17" s="336"/>
      <c r="DK17" s="336"/>
      <c r="DL17" s="336"/>
      <c r="DM17" s="336"/>
      <c r="DN17" s="336"/>
      <c r="DO17" s="336"/>
      <c r="DP17" s="336"/>
      <c r="DQ17" s="336"/>
      <c r="DR17" s="336"/>
      <c r="DS17" s="336"/>
      <c r="DT17" s="336"/>
      <c r="DU17" s="336"/>
      <c r="DV17" s="336"/>
      <c r="DW17" s="336"/>
      <c r="DX17" s="336"/>
      <c r="DY17" s="336"/>
      <c r="DZ17" s="336"/>
      <c r="EA17" s="336"/>
      <c r="EB17" s="336"/>
      <c r="EC17" s="336"/>
      <c r="ED17" s="336"/>
      <c r="EE17" s="336"/>
      <c r="EF17" s="336"/>
      <c r="EG17" s="336"/>
      <c r="EH17" s="336"/>
      <c r="EI17" s="336"/>
      <c r="EJ17" s="336"/>
      <c r="EK17" s="336"/>
      <c r="EL17" s="336"/>
      <c r="EM17" s="336"/>
      <c r="EN17" s="336"/>
      <c r="EO17" s="336"/>
      <c r="EP17" s="336"/>
      <c r="EQ17" s="336"/>
      <c r="ER17" s="336"/>
      <c r="ES17" s="336"/>
      <c r="ET17" s="336"/>
      <c r="EU17" s="336"/>
      <c r="EV17" s="336"/>
      <c r="EW17" s="336"/>
      <c r="EX17" s="336"/>
      <c r="EY17" s="336"/>
      <c r="EZ17" s="336"/>
      <c r="FA17" s="336"/>
      <c r="FB17" s="336"/>
      <c r="FC17" s="336"/>
      <c r="FD17" s="336"/>
      <c r="FE17" s="336"/>
      <c r="FF17" s="336"/>
      <c r="FG17" s="336"/>
      <c r="FH17" s="336"/>
      <c r="FI17" s="336"/>
      <c r="FJ17" s="336"/>
      <c r="FK17" s="336"/>
      <c r="FL17" s="336"/>
      <c r="FM17" s="336"/>
      <c r="FN17" s="336"/>
      <c r="FO17" s="336"/>
      <c r="FP17" s="336"/>
      <c r="FQ17" s="336"/>
      <c r="FR17" s="336"/>
      <c r="FS17" s="336"/>
      <c r="FT17" s="336"/>
      <c r="FU17" s="336"/>
      <c r="FV17" s="336"/>
      <c r="FW17" s="336"/>
      <c r="FX17" s="336"/>
      <c r="FY17" s="336"/>
      <c r="FZ17" s="336"/>
      <c r="GA17" s="336"/>
      <c r="GB17" s="336"/>
      <c r="GC17" s="336"/>
      <c r="GD17" s="336"/>
      <c r="GE17" s="336"/>
      <c r="GF17" s="336"/>
      <c r="GG17" s="336"/>
      <c r="GH17" s="336"/>
      <c r="GI17" s="336"/>
      <c r="GJ17" s="336"/>
      <c r="GK17" s="336"/>
      <c r="GL17" s="336"/>
      <c r="GM17" s="336"/>
      <c r="GN17" s="336"/>
      <c r="GO17" s="336"/>
      <c r="GP17" s="336"/>
      <c r="GQ17" s="336"/>
      <c r="GR17" s="336"/>
      <c r="GS17" s="336"/>
      <c r="GT17" s="336"/>
      <c r="GU17" s="336"/>
      <c r="GV17" s="336"/>
      <c r="GW17" s="336"/>
      <c r="GX17" s="336"/>
      <c r="GY17" s="336"/>
      <c r="GZ17" s="336"/>
      <c r="HA17" s="336"/>
      <c r="HB17" s="336"/>
      <c r="HC17" s="336"/>
      <c r="HD17" s="336"/>
      <c r="HE17" s="336"/>
      <c r="HF17" s="336"/>
      <c r="HG17" s="336"/>
      <c r="HH17" s="336"/>
      <c r="HI17" s="336"/>
      <c r="HJ17" s="336"/>
      <c r="HK17" s="336"/>
      <c r="HL17" s="336"/>
      <c r="HM17" s="336"/>
      <c r="HN17" s="336"/>
      <c r="HO17" s="336"/>
      <c r="HP17" s="336"/>
      <c r="HQ17" s="336"/>
      <c r="HR17" s="336"/>
      <c r="HS17" s="336"/>
      <c r="HT17" s="336"/>
      <c r="HU17" s="336"/>
      <c r="HV17" s="336"/>
      <c r="HW17" s="336"/>
      <c r="HX17" s="336"/>
      <c r="HY17" s="336"/>
      <c r="HZ17" s="336"/>
      <c r="IA17" s="336"/>
      <c r="IB17" s="336"/>
      <c r="IC17" s="336"/>
      <c r="ID17" s="336"/>
      <c r="IE17" s="336"/>
      <c r="IF17" s="336"/>
      <c r="IG17" s="336"/>
      <c r="IH17" s="336"/>
      <c r="II17" s="336"/>
      <c r="IJ17" s="336"/>
      <c r="IK17" s="336"/>
      <c r="IL17" s="336"/>
      <c r="IM17" s="336"/>
      <c r="IN17" s="336"/>
      <c r="IO17" s="336"/>
      <c r="IP17" s="336"/>
      <c r="IQ17" s="336"/>
      <c r="IR17" s="336"/>
      <c r="IS17" s="336"/>
      <c r="IT17" s="336"/>
      <c r="IU17" s="336"/>
      <c r="IV17" s="336"/>
      <c r="IW17" s="347"/>
    </row>
    <row r="18" customFormat="false" ht="13.5" hidden="false" customHeight="true" outlineLevel="0" collapsed="false">
      <c r="A18" s="325"/>
      <c r="B18" s="326"/>
      <c r="C18" s="327"/>
      <c r="D18" s="328" t="s">
        <v>180</v>
      </c>
      <c r="E18" s="338" t="n">
        <v>0</v>
      </c>
      <c r="F18" s="281" t="n">
        <v>0</v>
      </c>
      <c r="G18" s="281" t="n">
        <v>0</v>
      </c>
      <c r="H18" s="281" t="n">
        <v>0</v>
      </c>
      <c r="I18" s="281" t="n">
        <v>0</v>
      </c>
      <c r="J18" s="281" t="n">
        <v>0</v>
      </c>
      <c r="K18" s="281" t="n">
        <v>0</v>
      </c>
      <c r="L18" s="281" t="n">
        <v>0</v>
      </c>
      <c r="M18" s="281" t="n">
        <v>0</v>
      </c>
      <c r="N18" s="281" t="n">
        <v>0</v>
      </c>
      <c r="O18" s="281" t="n">
        <v>0</v>
      </c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  <c r="AA18" s="281"/>
      <c r="AB18" s="281"/>
      <c r="AC18" s="281"/>
      <c r="AD18" s="281"/>
      <c r="AE18" s="281"/>
      <c r="AF18" s="281"/>
      <c r="AG18" s="281"/>
      <c r="AH18" s="281"/>
      <c r="AI18" s="281"/>
      <c r="AJ18" s="281"/>
      <c r="AK18" s="281"/>
      <c r="AL18" s="281"/>
      <c r="AM18" s="281"/>
      <c r="AN18" s="281"/>
      <c r="AO18" s="281"/>
      <c r="AP18" s="281"/>
      <c r="AQ18" s="281"/>
      <c r="AR18" s="281"/>
      <c r="AS18" s="281"/>
      <c r="AT18" s="281"/>
      <c r="AU18" s="281"/>
      <c r="AV18" s="281"/>
      <c r="AW18" s="281"/>
      <c r="AX18" s="281"/>
      <c r="AY18" s="281"/>
      <c r="AZ18" s="281"/>
      <c r="BA18" s="281"/>
      <c r="BB18" s="281"/>
      <c r="BC18" s="281"/>
      <c r="BD18" s="281"/>
      <c r="BE18" s="281"/>
      <c r="BF18" s="281"/>
      <c r="BG18" s="281"/>
      <c r="BH18" s="281"/>
      <c r="BI18" s="281"/>
      <c r="BJ18" s="281"/>
      <c r="BK18" s="281"/>
      <c r="BL18" s="281"/>
      <c r="BM18" s="281"/>
      <c r="BN18" s="281"/>
      <c r="BO18" s="281"/>
      <c r="BP18" s="281"/>
      <c r="BQ18" s="281"/>
      <c r="BR18" s="281"/>
      <c r="BS18" s="281"/>
      <c r="BT18" s="281"/>
      <c r="BU18" s="281"/>
      <c r="BV18" s="281"/>
      <c r="BW18" s="281"/>
      <c r="BX18" s="281"/>
      <c r="BY18" s="281"/>
      <c r="BZ18" s="281"/>
      <c r="CA18" s="281"/>
      <c r="CB18" s="281"/>
      <c r="CC18" s="281"/>
      <c r="CD18" s="281"/>
      <c r="CE18" s="281"/>
      <c r="CF18" s="281"/>
      <c r="CG18" s="281"/>
      <c r="CH18" s="281"/>
      <c r="CI18" s="281"/>
      <c r="CJ18" s="281"/>
      <c r="CK18" s="281"/>
      <c r="CL18" s="281"/>
      <c r="CM18" s="281"/>
      <c r="CN18" s="281"/>
      <c r="CO18" s="281"/>
      <c r="CP18" s="281"/>
      <c r="CQ18" s="281"/>
      <c r="CR18" s="281"/>
      <c r="CS18" s="281"/>
      <c r="CT18" s="281"/>
      <c r="CU18" s="281"/>
      <c r="CV18" s="281"/>
      <c r="CW18" s="281"/>
      <c r="CX18" s="281"/>
      <c r="CY18" s="281"/>
      <c r="CZ18" s="281"/>
      <c r="DA18" s="281"/>
      <c r="DB18" s="281"/>
      <c r="DC18" s="281"/>
      <c r="DD18" s="281"/>
      <c r="DE18" s="281"/>
      <c r="DF18" s="281"/>
      <c r="DG18" s="281"/>
      <c r="DH18" s="281"/>
      <c r="DI18" s="281"/>
      <c r="DJ18" s="281"/>
      <c r="DK18" s="281"/>
      <c r="DL18" s="281"/>
      <c r="DM18" s="281"/>
      <c r="DN18" s="281"/>
      <c r="DO18" s="281"/>
      <c r="DP18" s="281"/>
      <c r="DQ18" s="281"/>
      <c r="DR18" s="281"/>
      <c r="DS18" s="281"/>
      <c r="DT18" s="281"/>
      <c r="DU18" s="281"/>
      <c r="DV18" s="281"/>
      <c r="DW18" s="281"/>
      <c r="DX18" s="281"/>
      <c r="DY18" s="281"/>
      <c r="DZ18" s="281"/>
      <c r="EA18" s="281"/>
      <c r="EB18" s="281"/>
      <c r="EC18" s="281"/>
      <c r="ED18" s="281"/>
      <c r="EE18" s="281"/>
      <c r="EF18" s="281"/>
      <c r="EG18" s="281"/>
      <c r="EH18" s="281"/>
      <c r="EI18" s="281"/>
      <c r="EJ18" s="281"/>
      <c r="EK18" s="281"/>
      <c r="EL18" s="281"/>
      <c r="EM18" s="281"/>
      <c r="EN18" s="281"/>
      <c r="EO18" s="281"/>
      <c r="EP18" s="281"/>
      <c r="EQ18" s="281"/>
      <c r="ER18" s="281"/>
      <c r="ES18" s="281"/>
      <c r="ET18" s="281"/>
      <c r="EU18" s="281"/>
      <c r="EV18" s="281"/>
      <c r="EW18" s="281"/>
      <c r="EX18" s="281"/>
      <c r="EY18" s="281"/>
      <c r="EZ18" s="281"/>
      <c r="FA18" s="281"/>
      <c r="FB18" s="281"/>
      <c r="FC18" s="281"/>
      <c r="FD18" s="281"/>
      <c r="FE18" s="281"/>
      <c r="FF18" s="281"/>
      <c r="FG18" s="281"/>
      <c r="FH18" s="281"/>
      <c r="FI18" s="281"/>
      <c r="FJ18" s="281"/>
      <c r="FK18" s="281"/>
      <c r="FL18" s="281"/>
      <c r="FM18" s="281"/>
      <c r="FN18" s="281"/>
      <c r="FO18" s="281"/>
      <c r="FP18" s="281"/>
      <c r="FQ18" s="281"/>
      <c r="FR18" s="281"/>
      <c r="FS18" s="281"/>
      <c r="FT18" s="281"/>
      <c r="FU18" s="281"/>
      <c r="FV18" s="281"/>
      <c r="FW18" s="281"/>
      <c r="FX18" s="281"/>
      <c r="FY18" s="281"/>
      <c r="FZ18" s="281"/>
      <c r="GA18" s="281"/>
      <c r="GB18" s="281"/>
      <c r="GC18" s="281"/>
      <c r="GD18" s="281"/>
      <c r="GE18" s="281"/>
      <c r="GF18" s="281"/>
      <c r="GG18" s="281"/>
      <c r="GH18" s="281"/>
      <c r="GI18" s="281"/>
      <c r="GJ18" s="281"/>
      <c r="GK18" s="281"/>
      <c r="GL18" s="281"/>
      <c r="GM18" s="281"/>
      <c r="GN18" s="281"/>
      <c r="GO18" s="281"/>
      <c r="GP18" s="281"/>
      <c r="GQ18" s="281"/>
      <c r="GR18" s="281"/>
      <c r="GS18" s="281"/>
      <c r="GT18" s="281"/>
      <c r="GU18" s="281"/>
      <c r="GV18" s="281"/>
      <c r="GW18" s="281"/>
      <c r="GX18" s="281"/>
      <c r="GY18" s="281"/>
      <c r="GZ18" s="281"/>
      <c r="HA18" s="281"/>
      <c r="HB18" s="281"/>
      <c r="HC18" s="281"/>
      <c r="HD18" s="281"/>
      <c r="HE18" s="281"/>
      <c r="HF18" s="281"/>
      <c r="HG18" s="281"/>
      <c r="HH18" s="281"/>
      <c r="HI18" s="281"/>
      <c r="HJ18" s="281"/>
      <c r="HK18" s="281"/>
      <c r="HL18" s="281"/>
      <c r="HM18" s="281"/>
      <c r="HN18" s="281"/>
      <c r="HO18" s="281"/>
      <c r="HP18" s="281"/>
      <c r="HQ18" s="281"/>
      <c r="HR18" s="281"/>
      <c r="HS18" s="281"/>
      <c r="HT18" s="281"/>
      <c r="HU18" s="281"/>
      <c r="HV18" s="281"/>
      <c r="HW18" s="281"/>
      <c r="HX18" s="281"/>
      <c r="HY18" s="281"/>
      <c r="HZ18" s="281"/>
      <c r="IA18" s="281"/>
      <c r="IB18" s="281"/>
      <c r="IC18" s="281"/>
      <c r="ID18" s="281"/>
      <c r="IE18" s="281"/>
      <c r="IF18" s="281"/>
      <c r="IG18" s="281"/>
      <c r="IH18" s="281"/>
      <c r="II18" s="281"/>
      <c r="IJ18" s="281"/>
      <c r="IK18" s="281"/>
      <c r="IL18" s="281"/>
      <c r="IM18" s="281"/>
      <c r="IN18" s="281"/>
      <c r="IO18" s="281"/>
      <c r="IP18" s="281"/>
      <c r="IQ18" s="281"/>
      <c r="IR18" s="281"/>
      <c r="IS18" s="281"/>
      <c r="IT18" s="281"/>
      <c r="IU18" s="281"/>
      <c r="IV18" s="281"/>
      <c r="IW18" s="325"/>
    </row>
    <row r="19" customFormat="false" ht="13.5" hidden="false" customHeight="true" outlineLevel="0" collapsed="false">
      <c r="A19" s="331"/>
      <c r="B19" s="332"/>
      <c r="C19" s="341"/>
      <c r="D19" s="342" t="s">
        <v>181</v>
      </c>
      <c r="E19" s="343" t="n">
        <v>0</v>
      </c>
      <c r="F19" s="344" t="n">
        <v>0</v>
      </c>
      <c r="G19" s="344" t="n">
        <v>0</v>
      </c>
      <c r="H19" s="344" t="n">
        <v>0</v>
      </c>
      <c r="I19" s="344" t="n">
        <v>0</v>
      </c>
      <c r="J19" s="344" t="n">
        <v>0</v>
      </c>
      <c r="K19" s="344" t="n">
        <v>0</v>
      </c>
      <c r="L19" s="344" t="n">
        <v>0</v>
      </c>
      <c r="M19" s="344" t="n">
        <v>0</v>
      </c>
      <c r="N19" s="344" t="n">
        <v>0</v>
      </c>
      <c r="O19" s="344" t="n">
        <v>0</v>
      </c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  <c r="AA19" s="344"/>
      <c r="AB19" s="344"/>
      <c r="AC19" s="344"/>
      <c r="AD19" s="344"/>
      <c r="AE19" s="344"/>
      <c r="AF19" s="344"/>
      <c r="AG19" s="344"/>
      <c r="AH19" s="344"/>
      <c r="AI19" s="344"/>
      <c r="AJ19" s="344"/>
      <c r="AK19" s="344"/>
      <c r="AL19" s="344"/>
      <c r="AM19" s="344"/>
      <c r="AN19" s="344"/>
      <c r="AO19" s="344"/>
      <c r="AP19" s="344"/>
      <c r="AQ19" s="344"/>
      <c r="AR19" s="344"/>
      <c r="AS19" s="344"/>
      <c r="AT19" s="344"/>
      <c r="AU19" s="344"/>
      <c r="AV19" s="344"/>
      <c r="AW19" s="344"/>
      <c r="AX19" s="344"/>
      <c r="AY19" s="344"/>
      <c r="AZ19" s="344"/>
      <c r="BA19" s="344"/>
      <c r="BB19" s="344"/>
      <c r="BC19" s="344"/>
      <c r="BD19" s="344"/>
      <c r="BE19" s="344"/>
      <c r="BF19" s="344"/>
      <c r="BG19" s="344"/>
      <c r="BH19" s="344"/>
      <c r="BI19" s="344"/>
      <c r="BJ19" s="344"/>
      <c r="BK19" s="344"/>
      <c r="BL19" s="344"/>
      <c r="BM19" s="344"/>
      <c r="BN19" s="344"/>
      <c r="BO19" s="344"/>
      <c r="BP19" s="344"/>
      <c r="BQ19" s="344"/>
      <c r="BR19" s="344"/>
      <c r="BS19" s="344"/>
      <c r="BT19" s="344"/>
      <c r="BU19" s="344"/>
      <c r="BV19" s="344"/>
      <c r="BW19" s="344"/>
      <c r="BX19" s="344"/>
      <c r="BY19" s="344"/>
      <c r="BZ19" s="344"/>
      <c r="CA19" s="344"/>
      <c r="CB19" s="344"/>
      <c r="CC19" s="344"/>
      <c r="CD19" s="344"/>
      <c r="CE19" s="344"/>
      <c r="CF19" s="344"/>
      <c r="CG19" s="344"/>
      <c r="CH19" s="344"/>
      <c r="CI19" s="344"/>
      <c r="CJ19" s="344"/>
      <c r="CK19" s="344"/>
      <c r="CL19" s="344"/>
      <c r="CM19" s="344"/>
      <c r="CN19" s="344"/>
      <c r="CO19" s="344"/>
      <c r="CP19" s="344"/>
      <c r="CQ19" s="344"/>
      <c r="CR19" s="344"/>
      <c r="CS19" s="344"/>
      <c r="CT19" s="344"/>
      <c r="CU19" s="344"/>
      <c r="CV19" s="344"/>
      <c r="CW19" s="344"/>
      <c r="CX19" s="344"/>
      <c r="CY19" s="344"/>
      <c r="CZ19" s="344"/>
      <c r="DA19" s="344"/>
      <c r="DB19" s="344"/>
      <c r="DC19" s="344"/>
      <c r="DD19" s="344"/>
      <c r="DE19" s="344"/>
      <c r="DF19" s="344"/>
      <c r="DG19" s="344"/>
      <c r="DH19" s="344"/>
      <c r="DI19" s="344"/>
      <c r="DJ19" s="344"/>
      <c r="DK19" s="344"/>
      <c r="DL19" s="344"/>
      <c r="DM19" s="344"/>
      <c r="DN19" s="344"/>
      <c r="DO19" s="344"/>
      <c r="DP19" s="344"/>
      <c r="DQ19" s="344"/>
      <c r="DR19" s="344"/>
      <c r="DS19" s="344"/>
      <c r="DT19" s="344"/>
      <c r="DU19" s="344"/>
      <c r="DV19" s="344"/>
      <c r="DW19" s="344"/>
      <c r="DX19" s="344"/>
      <c r="DY19" s="344"/>
      <c r="DZ19" s="344"/>
      <c r="EA19" s="344"/>
      <c r="EB19" s="344"/>
      <c r="EC19" s="344"/>
      <c r="ED19" s="344"/>
      <c r="EE19" s="344"/>
      <c r="EF19" s="344"/>
      <c r="EG19" s="344"/>
      <c r="EH19" s="344"/>
      <c r="EI19" s="344"/>
      <c r="EJ19" s="344"/>
      <c r="EK19" s="344"/>
      <c r="EL19" s="344"/>
      <c r="EM19" s="344"/>
      <c r="EN19" s="344"/>
      <c r="EO19" s="344"/>
      <c r="EP19" s="344"/>
      <c r="EQ19" s="344"/>
      <c r="ER19" s="344"/>
      <c r="ES19" s="344"/>
      <c r="ET19" s="344"/>
      <c r="EU19" s="344"/>
      <c r="EV19" s="344"/>
      <c r="EW19" s="344"/>
      <c r="EX19" s="344"/>
      <c r="EY19" s="344"/>
      <c r="EZ19" s="344"/>
      <c r="FA19" s="344"/>
      <c r="FB19" s="344"/>
      <c r="FC19" s="344"/>
      <c r="FD19" s="344"/>
      <c r="FE19" s="344"/>
      <c r="FF19" s="344"/>
      <c r="FG19" s="344"/>
      <c r="FH19" s="344"/>
      <c r="FI19" s="344"/>
      <c r="FJ19" s="344"/>
      <c r="FK19" s="344"/>
      <c r="FL19" s="344"/>
      <c r="FM19" s="344"/>
      <c r="FN19" s="344"/>
      <c r="FO19" s="344"/>
      <c r="FP19" s="344"/>
      <c r="FQ19" s="344"/>
      <c r="FR19" s="344"/>
      <c r="FS19" s="344"/>
      <c r="FT19" s="344"/>
      <c r="FU19" s="344"/>
      <c r="FV19" s="344"/>
      <c r="FW19" s="344"/>
      <c r="FX19" s="344"/>
      <c r="FY19" s="344"/>
      <c r="FZ19" s="344"/>
      <c r="GA19" s="344"/>
      <c r="GB19" s="344"/>
      <c r="GC19" s="344"/>
      <c r="GD19" s="344"/>
      <c r="GE19" s="344"/>
      <c r="GF19" s="344"/>
      <c r="GG19" s="344"/>
      <c r="GH19" s="344"/>
      <c r="GI19" s="344"/>
      <c r="GJ19" s="344"/>
      <c r="GK19" s="344"/>
      <c r="GL19" s="344"/>
      <c r="GM19" s="344"/>
      <c r="GN19" s="344"/>
      <c r="GO19" s="344"/>
      <c r="GP19" s="344"/>
      <c r="GQ19" s="344"/>
      <c r="GR19" s="344"/>
      <c r="GS19" s="344"/>
      <c r="GT19" s="344"/>
      <c r="GU19" s="344"/>
      <c r="GV19" s="344"/>
      <c r="GW19" s="344"/>
      <c r="GX19" s="344"/>
      <c r="GY19" s="344"/>
      <c r="GZ19" s="344"/>
      <c r="HA19" s="344"/>
      <c r="HB19" s="344"/>
      <c r="HC19" s="344"/>
      <c r="HD19" s="344"/>
      <c r="HE19" s="344"/>
      <c r="HF19" s="344"/>
      <c r="HG19" s="344"/>
      <c r="HH19" s="344"/>
      <c r="HI19" s="344"/>
      <c r="HJ19" s="344"/>
      <c r="HK19" s="344"/>
      <c r="HL19" s="344"/>
      <c r="HM19" s="344"/>
      <c r="HN19" s="344"/>
      <c r="HO19" s="344"/>
      <c r="HP19" s="344"/>
      <c r="HQ19" s="344"/>
      <c r="HR19" s="344"/>
      <c r="HS19" s="344"/>
      <c r="HT19" s="344"/>
      <c r="HU19" s="344"/>
      <c r="HV19" s="344"/>
      <c r="HW19" s="344"/>
      <c r="HX19" s="344"/>
      <c r="HY19" s="344"/>
      <c r="HZ19" s="344"/>
      <c r="IA19" s="344"/>
      <c r="IB19" s="344"/>
      <c r="IC19" s="344"/>
      <c r="ID19" s="344"/>
      <c r="IE19" s="344"/>
      <c r="IF19" s="344"/>
      <c r="IG19" s="344"/>
      <c r="IH19" s="344"/>
      <c r="II19" s="344"/>
      <c r="IJ19" s="344"/>
      <c r="IK19" s="344"/>
      <c r="IL19" s="344"/>
      <c r="IM19" s="344"/>
      <c r="IN19" s="344"/>
      <c r="IO19" s="344"/>
      <c r="IP19" s="344"/>
      <c r="IQ19" s="344"/>
      <c r="IR19" s="344"/>
      <c r="IS19" s="344"/>
      <c r="IT19" s="344"/>
      <c r="IU19" s="344"/>
      <c r="IV19" s="344"/>
      <c r="IW19" s="345"/>
    </row>
    <row r="20" customFormat="false" ht="13.5" hidden="false" customHeight="true" outlineLevel="0" collapsed="false">
      <c r="A20" s="325"/>
      <c r="B20" s="326"/>
      <c r="C20" s="327"/>
      <c r="D20" s="346" t="s">
        <v>174</v>
      </c>
      <c r="E20" s="280" t="n">
        <f aca="false">E12+E4</f>
        <v>0</v>
      </c>
      <c r="F20" s="348" t="n">
        <f aca="false">F12+F4</f>
        <v>0</v>
      </c>
      <c r="G20" s="348" t="n">
        <f aca="false">G12+G4</f>
        <v>0</v>
      </c>
      <c r="H20" s="348" t="n">
        <f aca="false">H12+H4</f>
        <v>0</v>
      </c>
      <c r="I20" s="348" t="n">
        <f aca="false">I12+I4</f>
        <v>0</v>
      </c>
      <c r="J20" s="348" t="n">
        <f aca="false">J12+J4</f>
        <v>0</v>
      </c>
      <c r="K20" s="348" t="n">
        <f aca="false">K12+K4</f>
        <v>0</v>
      </c>
      <c r="L20" s="348" t="n">
        <f aca="false">L12+L4</f>
        <v>0</v>
      </c>
      <c r="M20" s="348" t="n">
        <f aca="false">M12+M4</f>
        <v>0</v>
      </c>
      <c r="N20" s="348" t="n">
        <f aca="false">N12+N4</f>
        <v>0</v>
      </c>
      <c r="O20" s="348" t="n">
        <f aca="false">O12+O4</f>
        <v>0</v>
      </c>
      <c r="P20" s="348" t="n">
        <f aca="false">P12+P4</f>
        <v>0</v>
      </c>
      <c r="Q20" s="348" t="n">
        <f aca="false">Q12+Q4</f>
        <v>0</v>
      </c>
      <c r="R20" s="348" t="n">
        <f aca="false">R12+R4</f>
        <v>0</v>
      </c>
      <c r="S20" s="348" t="n">
        <f aca="false">S12+S4</f>
        <v>0</v>
      </c>
      <c r="T20" s="348" t="n">
        <f aca="false">T12+T4</f>
        <v>0</v>
      </c>
      <c r="U20" s="348" t="n">
        <f aca="false">U12+U4</f>
        <v>0</v>
      </c>
      <c r="V20" s="348" t="n">
        <f aca="false">V12+V4</f>
        <v>0</v>
      </c>
      <c r="W20" s="348" t="n">
        <f aca="false">W12+W4</f>
        <v>0</v>
      </c>
      <c r="X20" s="348" t="n">
        <f aca="false">X12+X4</f>
        <v>0</v>
      </c>
      <c r="Y20" s="348" t="n">
        <f aca="false">Y12+Y4</f>
        <v>0</v>
      </c>
      <c r="Z20" s="348" t="n">
        <f aca="false">Z12+Z4</f>
        <v>0</v>
      </c>
      <c r="AA20" s="348" t="n">
        <f aca="false">AA12+AA4</f>
        <v>0</v>
      </c>
      <c r="AB20" s="348" t="n">
        <f aca="false">AB12+AB4</f>
        <v>0</v>
      </c>
      <c r="AC20" s="348" t="n">
        <f aca="false">AC12+AC4</f>
        <v>0</v>
      </c>
      <c r="AD20" s="348" t="n">
        <f aca="false">AD12+AD4</f>
        <v>0</v>
      </c>
      <c r="AE20" s="348" t="n">
        <f aca="false">AE12+AE4</f>
        <v>0</v>
      </c>
      <c r="AF20" s="348" t="n">
        <f aca="false">AF12+AF4</f>
        <v>0</v>
      </c>
      <c r="AG20" s="348" t="n">
        <f aca="false">AG12+AG4</f>
        <v>0</v>
      </c>
      <c r="AH20" s="348" t="n">
        <f aca="false">AH12+AH4</f>
        <v>0</v>
      </c>
      <c r="AI20" s="348" t="n">
        <f aca="false">AI12+AI4</f>
        <v>0</v>
      </c>
      <c r="AJ20" s="348" t="n">
        <f aca="false">AJ12+AJ4</f>
        <v>0</v>
      </c>
      <c r="AK20" s="348" t="n">
        <f aca="false">AK12+AK4</f>
        <v>0</v>
      </c>
      <c r="AL20" s="348" t="n">
        <f aca="false">AL12+AL4</f>
        <v>0</v>
      </c>
      <c r="AM20" s="348" t="n">
        <f aca="false">AM12+AM4</f>
        <v>0</v>
      </c>
      <c r="AN20" s="348" t="n">
        <f aca="false">AN12+AN4</f>
        <v>0</v>
      </c>
      <c r="AO20" s="348" t="n">
        <f aca="false">AO12+AO4</f>
        <v>0</v>
      </c>
      <c r="AP20" s="348" t="n">
        <f aca="false">AP12+AP4</f>
        <v>0</v>
      </c>
      <c r="AQ20" s="348" t="n">
        <f aca="false">AQ12+AQ4</f>
        <v>0</v>
      </c>
      <c r="AR20" s="348" t="n">
        <f aca="false">AR12+AR4</f>
        <v>0</v>
      </c>
      <c r="AS20" s="348" t="n">
        <f aca="false">AS12+AS4</f>
        <v>0</v>
      </c>
      <c r="AT20" s="348" t="n">
        <f aca="false">AT12+AT4</f>
        <v>0</v>
      </c>
      <c r="AU20" s="348" t="n">
        <f aca="false">AU12+AU4</f>
        <v>0</v>
      </c>
      <c r="AV20" s="348" t="n">
        <f aca="false">AV12+AV4</f>
        <v>0</v>
      </c>
      <c r="AW20" s="348" t="n">
        <f aca="false">AW12+AW4</f>
        <v>0</v>
      </c>
      <c r="AX20" s="348" t="n">
        <f aca="false">AX12+AX4</f>
        <v>0</v>
      </c>
      <c r="AY20" s="348" t="n">
        <f aca="false">AY12+AY4</f>
        <v>0</v>
      </c>
      <c r="AZ20" s="348" t="n">
        <f aca="false">AZ12+AZ4</f>
        <v>0</v>
      </c>
      <c r="BA20" s="348" t="n">
        <f aca="false">BA12+BA4</f>
        <v>0</v>
      </c>
      <c r="BB20" s="348" t="n">
        <f aca="false">BB12+BB4</f>
        <v>0</v>
      </c>
      <c r="BC20" s="348" t="n">
        <f aca="false">BC12+BC4</f>
        <v>0</v>
      </c>
      <c r="BD20" s="348" t="n">
        <f aca="false">BD12+BD4</f>
        <v>0</v>
      </c>
      <c r="BE20" s="348" t="n">
        <f aca="false">BE12+BE4</f>
        <v>0</v>
      </c>
      <c r="BF20" s="348" t="n">
        <f aca="false">BF12+BF4</f>
        <v>0</v>
      </c>
      <c r="BG20" s="348" t="n">
        <f aca="false">BG12+BG4</f>
        <v>0</v>
      </c>
      <c r="BH20" s="348" t="n">
        <f aca="false">BH12+BH4</f>
        <v>0</v>
      </c>
      <c r="BI20" s="348" t="n">
        <f aca="false">BI12+BI4</f>
        <v>0</v>
      </c>
      <c r="BJ20" s="348" t="n">
        <f aca="false">BJ12+BJ4</f>
        <v>0</v>
      </c>
      <c r="BK20" s="348" t="n">
        <f aca="false">BK12+BK4</f>
        <v>0</v>
      </c>
      <c r="BL20" s="348" t="n">
        <f aca="false">BL12+BL4</f>
        <v>0</v>
      </c>
      <c r="BM20" s="348" t="n">
        <f aca="false">BM12+BM4</f>
        <v>0</v>
      </c>
      <c r="BN20" s="348" t="n">
        <f aca="false">BN12+BN4</f>
        <v>0</v>
      </c>
      <c r="BO20" s="348" t="n">
        <f aca="false">BO12+BO4</f>
        <v>0</v>
      </c>
      <c r="BP20" s="348" t="n">
        <f aca="false">BP12+BP4</f>
        <v>0</v>
      </c>
      <c r="BQ20" s="348" t="n">
        <f aca="false">BQ12+BQ4</f>
        <v>0</v>
      </c>
      <c r="BR20" s="348" t="n">
        <f aca="false">BR12+BR4</f>
        <v>0</v>
      </c>
      <c r="BS20" s="348" t="n">
        <f aca="false">BS12+BS4</f>
        <v>0</v>
      </c>
      <c r="BT20" s="348" t="n">
        <f aca="false">BT12+BT4</f>
        <v>0</v>
      </c>
      <c r="BU20" s="348" t="n">
        <f aca="false">BU12+BU4</f>
        <v>0</v>
      </c>
      <c r="BV20" s="348" t="n">
        <f aca="false">BV12+BV4</f>
        <v>0</v>
      </c>
      <c r="BW20" s="348" t="n">
        <f aca="false">BW12+BW4</f>
        <v>0</v>
      </c>
      <c r="BX20" s="348" t="n">
        <f aca="false">BX12+BX4</f>
        <v>0</v>
      </c>
      <c r="BY20" s="348" t="n">
        <f aca="false">BY12+BY4</f>
        <v>0</v>
      </c>
      <c r="BZ20" s="348" t="n">
        <f aca="false">BZ12+BZ4</f>
        <v>0</v>
      </c>
      <c r="CA20" s="348" t="n">
        <f aca="false">CA12+CA4</f>
        <v>0</v>
      </c>
      <c r="CB20" s="348" t="n">
        <f aca="false">CB12+CB4</f>
        <v>0</v>
      </c>
      <c r="CC20" s="348" t="n">
        <f aca="false">CC12+CC4</f>
        <v>0</v>
      </c>
      <c r="CD20" s="348" t="n">
        <f aca="false">CD12+CD4</f>
        <v>0</v>
      </c>
      <c r="CE20" s="348" t="n">
        <f aca="false">CE12+CE4</f>
        <v>0</v>
      </c>
      <c r="CF20" s="348" t="n">
        <f aca="false">CF12+CF4</f>
        <v>0</v>
      </c>
      <c r="CG20" s="348" t="n">
        <f aca="false">CG12+CG4</f>
        <v>0</v>
      </c>
      <c r="CH20" s="348" t="n">
        <f aca="false">CH12+CH4</f>
        <v>0</v>
      </c>
      <c r="CI20" s="348" t="n">
        <f aca="false">CI12+CI4</f>
        <v>0</v>
      </c>
      <c r="CJ20" s="348" t="n">
        <f aca="false">CJ12+CJ4</f>
        <v>0</v>
      </c>
      <c r="CK20" s="348" t="n">
        <f aca="false">CK12+CK4</f>
        <v>0</v>
      </c>
      <c r="CL20" s="348" t="n">
        <f aca="false">CL12+CL4</f>
        <v>0</v>
      </c>
      <c r="CM20" s="348" t="n">
        <f aca="false">CM12+CM4</f>
        <v>0</v>
      </c>
      <c r="CN20" s="348" t="n">
        <f aca="false">CN12+CN4</f>
        <v>0</v>
      </c>
      <c r="CO20" s="348" t="n">
        <f aca="false">CO12+CO4</f>
        <v>0</v>
      </c>
      <c r="CP20" s="348" t="n">
        <f aca="false">CP12+CP4</f>
        <v>0</v>
      </c>
      <c r="CQ20" s="348" t="n">
        <f aca="false">CQ12+CQ4</f>
        <v>0</v>
      </c>
      <c r="CR20" s="348" t="n">
        <f aca="false">CR12+CR4</f>
        <v>0</v>
      </c>
      <c r="CS20" s="348" t="n">
        <f aca="false">CS12+CS4</f>
        <v>0</v>
      </c>
      <c r="CT20" s="348" t="n">
        <f aca="false">CT12+CT4</f>
        <v>0</v>
      </c>
      <c r="CU20" s="348" t="n">
        <f aca="false">CU12+CU4</f>
        <v>0</v>
      </c>
      <c r="CV20" s="348" t="n">
        <f aca="false">CV12+CV4</f>
        <v>0</v>
      </c>
      <c r="CW20" s="348" t="n">
        <f aca="false">CW12+CW4</f>
        <v>0</v>
      </c>
      <c r="CX20" s="348" t="n">
        <f aca="false">CX12+CX4</f>
        <v>0</v>
      </c>
      <c r="CY20" s="348" t="n">
        <f aca="false">CY12+CY4</f>
        <v>0</v>
      </c>
      <c r="CZ20" s="348" t="n">
        <f aca="false">CZ12+CZ4</f>
        <v>0</v>
      </c>
      <c r="DA20" s="348" t="n">
        <f aca="false">DA12+DA4</f>
        <v>0</v>
      </c>
      <c r="DB20" s="348" t="n">
        <f aca="false">DB12+DB4</f>
        <v>0</v>
      </c>
      <c r="DC20" s="348" t="n">
        <f aca="false">DC12+DC4</f>
        <v>0</v>
      </c>
      <c r="DD20" s="348" t="n">
        <f aca="false">DD12+DD4</f>
        <v>0</v>
      </c>
      <c r="DE20" s="348" t="n">
        <f aca="false">DE12+DE4</f>
        <v>0</v>
      </c>
      <c r="DF20" s="348" t="n">
        <f aca="false">DF12+DF4</f>
        <v>0</v>
      </c>
      <c r="DG20" s="348" t="n">
        <f aca="false">DG12+DG4</f>
        <v>0</v>
      </c>
      <c r="DH20" s="348" t="n">
        <f aca="false">DH12+DH4</f>
        <v>0</v>
      </c>
      <c r="DI20" s="348" t="n">
        <f aca="false">DI12+DI4</f>
        <v>0</v>
      </c>
      <c r="DJ20" s="348" t="n">
        <f aca="false">DJ12+DJ4</f>
        <v>0</v>
      </c>
      <c r="DK20" s="348" t="n">
        <f aca="false">DK12+DK4</f>
        <v>0</v>
      </c>
      <c r="DL20" s="348" t="n">
        <f aca="false">DL12+DL4</f>
        <v>0</v>
      </c>
      <c r="DM20" s="348" t="n">
        <f aca="false">DM12+DM4</f>
        <v>0</v>
      </c>
      <c r="DN20" s="348" t="n">
        <f aca="false">DN12+DN4</f>
        <v>0</v>
      </c>
      <c r="DO20" s="348" t="n">
        <f aca="false">DO12+DO4</f>
        <v>0</v>
      </c>
      <c r="DP20" s="348" t="n">
        <f aca="false">DP12+DP4</f>
        <v>0</v>
      </c>
      <c r="DQ20" s="348" t="n">
        <f aca="false">DQ12+DQ4</f>
        <v>0</v>
      </c>
      <c r="DR20" s="348" t="n">
        <f aca="false">DR12+DR4</f>
        <v>0</v>
      </c>
      <c r="DS20" s="348" t="n">
        <f aca="false">DS12+DS4</f>
        <v>0</v>
      </c>
      <c r="DT20" s="348" t="n">
        <f aca="false">DT12+DT4</f>
        <v>0</v>
      </c>
      <c r="DU20" s="348" t="n">
        <f aca="false">DU12+DU4</f>
        <v>0</v>
      </c>
      <c r="DV20" s="348" t="n">
        <f aca="false">DV12+DV4</f>
        <v>0</v>
      </c>
      <c r="DW20" s="348" t="n">
        <f aca="false">DW12+DW4</f>
        <v>0</v>
      </c>
      <c r="DX20" s="348" t="n">
        <f aca="false">DX12+DX4</f>
        <v>0</v>
      </c>
      <c r="DY20" s="348" t="n">
        <f aca="false">DY12+DY4</f>
        <v>0</v>
      </c>
      <c r="DZ20" s="348" t="n">
        <f aca="false">DZ12+DZ4</f>
        <v>0</v>
      </c>
      <c r="EA20" s="348" t="n">
        <f aca="false">EA12+EA4</f>
        <v>0</v>
      </c>
      <c r="EB20" s="348" t="n">
        <f aca="false">EB12+EB4</f>
        <v>0</v>
      </c>
      <c r="EC20" s="348" t="n">
        <f aca="false">EC12+EC4</f>
        <v>0</v>
      </c>
      <c r="ED20" s="348" t="n">
        <f aca="false">ED12+ED4</f>
        <v>0</v>
      </c>
      <c r="EE20" s="348" t="n">
        <f aca="false">EE12+EE4</f>
        <v>0</v>
      </c>
      <c r="EF20" s="348" t="n">
        <f aca="false">EF12+EF4</f>
        <v>0</v>
      </c>
      <c r="EG20" s="348" t="n">
        <f aca="false">EG12+EG4</f>
        <v>0</v>
      </c>
      <c r="EH20" s="348" t="n">
        <f aca="false">EH12+EH4</f>
        <v>0</v>
      </c>
      <c r="EI20" s="348" t="n">
        <f aca="false">EI12+EI4</f>
        <v>0</v>
      </c>
      <c r="EJ20" s="348" t="n">
        <f aca="false">EJ12+EJ4</f>
        <v>0</v>
      </c>
      <c r="EK20" s="348" t="n">
        <f aca="false">EK12+EK4</f>
        <v>0</v>
      </c>
      <c r="EL20" s="348" t="n">
        <f aca="false">EL12+EL4</f>
        <v>0</v>
      </c>
      <c r="EM20" s="348" t="n">
        <f aca="false">EM12+EM4</f>
        <v>0</v>
      </c>
      <c r="EN20" s="348" t="n">
        <f aca="false">EN12+EN4</f>
        <v>0</v>
      </c>
      <c r="EO20" s="348" t="n">
        <f aca="false">EO12+EO4</f>
        <v>0</v>
      </c>
      <c r="EP20" s="348" t="n">
        <f aca="false">EP12+EP4</f>
        <v>0</v>
      </c>
      <c r="EQ20" s="348" t="n">
        <f aca="false">EQ12+EQ4</f>
        <v>0</v>
      </c>
      <c r="ER20" s="348" t="n">
        <f aca="false">ER12+ER4</f>
        <v>0</v>
      </c>
      <c r="ES20" s="348" t="n">
        <f aca="false">ES12+ES4</f>
        <v>0</v>
      </c>
      <c r="ET20" s="348" t="n">
        <f aca="false">ET12+ET4</f>
        <v>0</v>
      </c>
      <c r="EU20" s="348" t="n">
        <f aca="false">EU12+EU4</f>
        <v>0</v>
      </c>
      <c r="EV20" s="348" t="n">
        <f aca="false">EV12+EV4</f>
        <v>0</v>
      </c>
      <c r="EW20" s="348" t="n">
        <f aca="false">EW12+EW4</f>
        <v>0</v>
      </c>
      <c r="EX20" s="348" t="n">
        <f aca="false">EX12+EX4</f>
        <v>0</v>
      </c>
      <c r="EY20" s="348" t="n">
        <f aca="false">EY12+EY4</f>
        <v>0</v>
      </c>
      <c r="EZ20" s="348" t="n">
        <f aca="false">EZ12+EZ4</f>
        <v>0</v>
      </c>
      <c r="FA20" s="348" t="n">
        <f aca="false">FA12+FA4</f>
        <v>0</v>
      </c>
      <c r="FB20" s="348" t="n">
        <f aca="false">FB12+FB4</f>
        <v>0</v>
      </c>
      <c r="FC20" s="348" t="n">
        <f aca="false">FC12+FC4</f>
        <v>0</v>
      </c>
      <c r="FD20" s="348" t="n">
        <f aca="false">FD12+FD4</f>
        <v>0</v>
      </c>
      <c r="FE20" s="348" t="n">
        <f aca="false">FE12+FE4</f>
        <v>0</v>
      </c>
      <c r="FF20" s="348" t="n">
        <f aca="false">FF12+FF4</f>
        <v>0</v>
      </c>
      <c r="FG20" s="348" t="n">
        <f aca="false">FG12+FG4</f>
        <v>0</v>
      </c>
      <c r="FH20" s="348" t="n">
        <f aca="false">FH12+FH4</f>
        <v>0</v>
      </c>
      <c r="FI20" s="348" t="n">
        <f aca="false">FI12+FI4</f>
        <v>0</v>
      </c>
      <c r="FJ20" s="348" t="n">
        <f aca="false">FJ12+FJ4</f>
        <v>0</v>
      </c>
      <c r="FK20" s="348" t="n">
        <f aca="false">FK12+FK4</f>
        <v>0</v>
      </c>
      <c r="FL20" s="348" t="n">
        <f aca="false">FL12+FL4</f>
        <v>0</v>
      </c>
      <c r="FM20" s="348" t="n">
        <f aca="false">FM12+FM4</f>
        <v>0</v>
      </c>
      <c r="FN20" s="348" t="n">
        <f aca="false">FN12+FN4</f>
        <v>0</v>
      </c>
      <c r="FO20" s="348" t="n">
        <f aca="false">FO12+FO4</f>
        <v>0</v>
      </c>
      <c r="FP20" s="348" t="n">
        <f aca="false">FP12+FP4</f>
        <v>0</v>
      </c>
      <c r="FQ20" s="348" t="n">
        <f aca="false">FQ12+FQ4</f>
        <v>0</v>
      </c>
      <c r="FR20" s="348" t="n">
        <f aca="false">FR12+FR4</f>
        <v>0</v>
      </c>
      <c r="FS20" s="348" t="n">
        <f aca="false">FS12+FS4</f>
        <v>0</v>
      </c>
      <c r="FT20" s="348" t="n">
        <f aca="false">FT12+FT4</f>
        <v>0</v>
      </c>
      <c r="FU20" s="348" t="n">
        <f aca="false">FU12+FU4</f>
        <v>0</v>
      </c>
      <c r="FV20" s="348" t="n">
        <f aca="false">FV12+FV4</f>
        <v>0</v>
      </c>
      <c r="FW20" s="348" t="n">
        <f aca="false">FW12+FW4</f>
        <v>0</v>
      </c>
      <c r="FX20" s="348" t="n">
        <f aca="false">FX12+FX4</f>
        <v>0</v>
      </c>
      <c r="FY20" s="348" t="n">
        <f aca="false">FY12+FY4</f>
        <v>0</v>
      </c>
      <c r="FZ20" s="348" t="n">
        <f aca="false">FZ12+FZ4</f>
        <v>0</v>
      </c>
      <c r="GA20" s="348" t="n">
        <f aca="false">GA12+GA4</f>
        <v>0</v>
      </c>
      <c r="GB20" s="348" t="n">
        <f aca="false">GB12+GB4</f>
        <v>0</v>
      </c>
      <c r="GC20" s="348" t="n">
        <f aca="false">GC12+GC4</f>
        <v>0</v>
      </c>
      <c r="GD20" s="348" t="n">
        <f aca="false">GD12+GD4</f>
        <v>0</v>
      </c>
      <c r="GE20" s="348" t="n">
        <f aca="false">GE12+GE4</f>
        <v>0</v>
      </c>
      <c r="GF20" s="348" t="n">
        <f aca="false">GF12+GF4</f>
        <v>0</v>
      </c>
      <c r="GG20" s="348" t="n">
        <f aca="false">GG12+GG4</f>
        <v>0</v>
      </c>
      <c r="GH20" s="348" t="n">
        <f aca="false">GH12+GH4</f>
        <v>0</v>
      </c>
      <c r="GI20" s="348" t="n">
        <f aca="false">GI12+GI4</f>
        <v>0</v>
      </c>
      <c r="GJ20" s="348" t="n">
        <f aca="false">GJ12+GJ4</f>
        <v>0</v>
      </c>
      <c r="GK20" s="348" t="n">
        <f aca="false">GK12+GK4</f>
        <v>0</v>
      </c>
      <c r="GL20" s="348" t="n">
        <f aca="false">GL12+GL4</f>
        <v>0</v>
      </c>
      <c r="GM20" s="348" t="n">
        <f aca="false">GM12+GM4</f>
        <v>0</v>
      </c>
      <c r="GN20" s="348" t="n">
        <f aca="false">GN12+GN4</f>
        <v>0</v>
      </c>
      <c r="GO20" s="348" t="n">
        <f aca="false">GO12+GO4</f>
        <v>0</v>
      </c>
      <c r="GP20" s="348" t="n">
        <f aca="false">GP12+GP4</f>
        <v>0</v>
      </c>
      <c r="GQ20" s="348" t="n">
        <f aca="false">GQ12+GQ4</f>
        <v>0</v>
      </c>
      <c r="GR20" s="348" t="n">
        <f aca="false">GR12+GR4</f>
        <v>0</v>
      </c>
      <c r="GS20" s="348" t="n">
        <f aca="false">GS12+GS4</f>
        <v>0</v>
      </c>
      <c r="GT20" s="348" t="n">
        <f aca="false">GT12+GT4</f>
        <v>0</v>
      </c>
      <c r="GU20" s="348" t="n">
        <f aca="false">GU12+GU4</f>
        <v>0</v>
      </c>
      <c r="GV20" s="348" t="n">
        <f aca="false">GV12+GV4</f>
        <v>0</v>
      </c>
      <c r="GW20" s="348" t="n">
        <f aca="false">GW12+GW4</f>
        <v>0</v>
      </c>
      <c r="GX20" s="348" t="n">
        <f aca="false">GX12+GX4</f>
        <v>0</v>
      </c>
      <c r="GY20" s="348" t="n">
        <f aca="false">GY12+GY4</f>
        <v>0</v>
      </c>
      <c r="GZ20" s="348" t="n">
        <f aca="false">GZ12+GZ4</f>
        <v>0</v>
      </c>
      <c r="HA20" s="348" t="n">
        <f aca="false">HA12+HA4</f>
        <v>0</v>
      </c>
      <c r="HB20" s="348" t="n">
        <f aca="false">HB12+HB4</f>
        <v>0</v>
      </c>
      <c r="HC20" s="348" t="n">
        <f aca="false">HC12+HC4</f>
        <v>0</v>
      </c>
      <c r="HD20" s="348" t="n">
        <f aca="false">HD12+HD4</f>
        <v>0</v>
      </c>
      <c r="HE20" s="348" t="n">
        <f aca="false">HE12+HE4</f>
        <v>0</v>
      </c>
      <c r="HF20" s="348" t="n">
        <f aca="false">HF12+HF4</f>
        <v>0</v>
      </c>
      <c r="HG20" s="348" t="n">
        <f aca="false">HG12+HG4</f>
        <v>0</v>
      </c>
      <c r="HH20" s="348" t="n">
        <f aca="false">HH12+HH4</f>
        <v>0</v>
      </c>
      <c r="HI20" s="348" t="n">
        <f aca="false">HI12+HI4</f>
        <v>0</v>
      </c>
      <c r="HJ20" s="348" t="n">
        <f aca="false">HJ12+HJ4</f>
        <v>0</v>
      </c>
      <c r="HK20" s="348" t="n">
        <f aca="false">HK12+HK4</f>
        <v>0</v>
      </c>
      <c r="HL20" s="348" t="n">
        <f aca="false">HL12+HL4</f>
        <v>0</v>
      </c>
      <c r="HM20" s="348" t="n">
        <f aca="false">HM12+HM4</f>
        <v>0</v>
      </c>
      <c r="HN20" s="348" t="n">
        <f aca="false">HN12+HN4</f>
        <v>0</v>
      </c>
      <c r="HO20" s="348" t="n">
        <f aca="false">HO12+HO4</f>
        <v>0</v>
      </c>
      <c r="HP20" s="348" t="n">
        <f aca="false">HP12+HP4</f>
        <v>0</v>
      </c>
      <c r="HQ20" s="348" t="n">
        <f aca="false">HQ12+HQ4</f>
        <v>0</v>
      </c>
      <c r="HR20" s="348" t="n">
        <f aca="false">HR12+HR4</f>
        <v>0</v>
      </c>
      <c r="HS20" s="348" t="n">
        <f aca="false">HS12+HS4</f>
        <v>0</v>
      </c>
      <c r="HT20" s="348" t="n">
        <f aca="false">HT12+HT4</f>
        <v>0</v>
      </c>
      <c r="HU20" s="348" t="n">
        <f aca="false">HU12+HU4</f>
        <v>0</v>
      </c>
      <c r="HV20" s="348" t="n">
        <f aca="false">HV12+HV4</f>
        <v>0</v>
      </c>
      <c r="HW20" s="348" t="n">
        <f aca="false">HW12+HW4</f>
        <v>0</v>
      </c>
      <c r="HX20" s="348" t="n">
        <f aca="false">HX12+HX4</f>
        <v>0</v>
      </c>
      <c r="HY20" s="348" t="n">
        <f aca="false">HY12+HY4</f>
        <v>0</v>
      </c>
      <c r="HZ20" s="348" t="n">
        <f aca="false">HZ12+HZ4</f>
        <v>0</v>
      </c>
      <c r="IA20" s="348" t="n">
        <f aca="false">IA12+IA4</f>
        <v>0</v>
      </c>
      <c r="IB20" s="348" t="n">
        <f aca="false">IB12+IB4</f>
        <v>0</v>
      </c>
      <c r="IC20" s="348" t="n">
        <f aca="false">IC12+IC4</f>
        <v>0</v>
      </c>
      <c r="ID20" s="348" t="n">
        <f aca="false">ID12+ID4</f>
        <v>0</v>
      </c>
      <c r="IE20" s="348" t="n">
        <f aca="false">IE12+IE4</f>
        <v>0</v>
      </c>
      <c r="IF20" s="348" t="n">
        <f aca="false">IF12+IF4</f>
        <v>0</v>
      </c>
      <c r="IG20" s="348" t="n">
        <f aca="false">IG12+IG4</f>
        <v>0</v>
      </c>
      <c r="IH20" s="348" t="n">
        <f aca="false">IH12+IH4</f>
        <v>0</v>
      </c>
      <c r="II20" s="348" t="n">
        <f aca="false">II12+II4</f>
        <v>0</v>
      </c>
      <c r="IJ20" s="348" t="n">
        <f aca="false">IJ12+IJ4</f>
        <v>0</v>
      </c>
      <c r="IK20" s="348" t="n">
        <f aca="false">IK12+IK4</f>
        <v>0</v>
      </c>
      <c r="IL20" s="348" t="n">
        <f aca="false">IL12+IL4</f>
        <v>0</v>
      </c>
      <c r="IM20" s="348" t="n">
        <f aca="false">IM12+IM4</f>
        <v>0</v>
      </c>
      <c r="IN20" s="348" t="n">
        <f aca="false">IN12+IN4</f>
        <v>0</v>
      </c>
      <c r="IO20" s="348" t="n">
        <f aca="false">IO12+IO4</f>
        <v>0</v>
      </c>
      <c r="IP20" s="348" t="n">
        <f aca="false">IP12+IP4</f>
        <v>0</v>
      </c>
      <c r="IQ20" s="348" t="n">
        <f aca="false">IQ12+IQ4</f>
        <v>0</v>
      </c>
      <c r="IR20" s="348" t="n">
        <f aca="false">IR12+IR4</f>
        <v>0</v>
      </c>
      <c r="IS20" s="348" t="n">
        <f aca="false">IS12+IS4</f>
        <v>0</v>
      </c>
      <c r="IT20" s="348" t="n">
        <f aca="false">IT12+IT4</f>
        <v>0</v>
      </c>
      <c r="IU20" s="348" t="n">
        <f aca="false">IU12+IU4</f>
        <v>0</v>
      </c>
      <c r="IV20" s="348" t="n">
        <f aca="false">IV12+IV4</f>
        <v>0</v>
      </c>
      <c r="IW20" s="325"/>
    </row>
    <row r="21" customFormat="false" ht="13.5" hidden="false" customHeight="true" outlineLevel="0" collapsed="false">
      <c r="A21" s="331"/>
      <c r="B21" s="326"/>
      <c r="C21" s="349" t="s">
        <v>183</v>
      </c>
      <c r="D21" s="350" t="s">
        <v>176</v>
      </c>
      <c r="E21" s="306" t="n">
        <f aca="false">E14+E6</f>
        <v>0</v>
      </c>
      <c r="F21" s="307" t="n">
        <f aca="false">F14+F6</f>
        <v>0</v>
      </c>
      <c r="G21" s="307" t="n">
        <f aca="false">G14+G6</f>
        <v>0</v>
      </c>
      <c r="H21" s="307" t="n">
        <f aca="false">H14+H6</f>
        <v>0</v>
      </c>
      <c r="I21" s="307" t="n">
        <f aca="false">I14+I6</f>
        <v>0</v>
      </c>
      <c r="J21" s="307" t="n">
        <f aca="false">J14+J6</f>
        <v>0</v>
      </c>
      <c r="K21" s="307" t="n">
        <f aca="false">K14+K6</f>
        <v>0</v>
      </c>
      <c r="L21" s="307" t="n">
        <f aca="false">L14+L6</f>
        <v>0</v>
      </c>
      <c r="M21" s="307" t="n">
        <f aca="false">M14+M6</f>
        <v>0</v>
      </c>
      <c r="N21" s="307" t="n">
        <f aca="false">N14+N6</f>
        <v>0</v>
      </c>
      <c r="O21" s="307" t="n">
        <f aca="false">O14+O6</f>
        <v>0</v>
      </c>
      <c r="P21" s="307" t="n">
        <f aca="false">P14+P6</f>
        <v>0</v>
      </c>
      <c r="Q21" s="307" t="n">
        <f aca="false">Q14+Q6</f>
        <v>0</v>
      </c>
      <c r="R21" s="307" t="n">
        <f aca="false">R14+R6</f>
        <v>0</v>
      </c>
      <c r="S21" s="307" t="n">
        <f aca="false">S14+S6</f>
        <v>0</v>
      </c>
      <c r="T21" s="307" t="n">
        <f aca="false">T14+T6</f>
        <v>0</v>
      </c>
      <c r="U21" s="307" t="n">
        <f aca="false">U14+U6</f>
        <v>0</v>
      </c>
      <c r="V21" s="307" t="n">
        <f aca="false">V14+V6</f>
        <v>0</v>
      </c>
      <c r="W21" s="307" t="n">
        <f aca="false">W14+W6</f>
        <v>0</v>
      </c>
      <c r="X21" s="307" t="n">
        <f aca="false">X14+X6</f>
        <v>0</v>
      </c>
      <c r="Y21" s="307" t="n">
        <f aca="false">Y14+Y6</f>
        <v>0</v>
      </c>
      <c r="Z21" s="307" t="n">
        <f aca="false">Z14+Z6</f>
        <v>0</v>
      </c>
      <c r="AA21" s="307" t="n">
        <f aca="false">AA14+AA6</f>
        <v>0</v>
      </c>
      <c r="AB21" s="307" t="n">
        <f aca="false">AB14+AB6</f>
        <v>0</v>
      </c>
      <c r="AC21" s="307" t="n">
        <f aca="false">AC14+AC6</f>
        <v>0</v>
      </c>
      <c r="AD21" s="307" t="n">
        <f aca="false">AD14+AD6</f>
        <v>0</v>
      </c>
      <c r="AE21" s="307" t="n">
        <f aca="false">AE14+AE6</f>
        <v>0</v>
      </c>
      <c r="AF21" s="307" t="n">
        <f aca="false">AF14+AF6</f>
        <v>0</v>
      </c>
      <c r="AG21" s="307" t="n">
        <f aca="false">AG14+AG6</f>
        <v>0</v>
      </c>
      <c r="AH21" s="307" t="n">
        <f aca="false">AH14+AH6</f>
        <v>0</v>
      </c>
      <c r="AI21" s="307" t="n">
        <f aca="false">AI14+AI6</f>
        <v>0</v>
      </c>
      <c r="AJ21" s="307" t="n">
        <f aca="false">AJ14+AJ6</f>
        <v>0</v>
      </c>
      <c r="AK21" s="307" t="n">
        <f aca="false">AK14+AK6</f>
        <v>0</v>
      </c>
      <c r="AL21" s="307" t="n">
        <f aca="false">AL14+AL6</f>
        <v>0</v>
      </c>
      <c r="AM21" s="307" t="n">
        <f aca="false">AM14+AM6</f>
        <v>0</v>
      </c>
      <c r="AN21" s="307" t="n">
        <f aca="false">AN14+AN6</f>
        <v>0</v>
      </c>
      <c r="AO21" s="307" t="n">
        <f aca="false">AO14+AO6</f>
        <v>0</v>
      </c>
      <c r="AP21" s="307" t="n">
        <f aca="false">AP14+AP6</f>
        <v>0</v>
      </c>
      <c r="AQ21" s="307" t="n">
        <f aca="false">AQ14+AQ6</f>
        <v>0</v>
      </c>
      <c r="AR21" s="307" t="n">
        <f aca="false">AR14+AR6</f>
        <v>0</v>
      </c>
      <c r="AS21" s="307" t="n">
        <f aca="false">AS14+AS6</f>
        <v>0</v>
      </c>
      <c r="AT21" s="307" t="n">
        <f aca="false">AT14+AT6</f>
        <v>0</v>
      </c>
      <c r="AU21" s="307" t="n">
        <f aca="false">AU14+AU6</f>
        <v>0</v>
      </c>
      <c r="AV21" s="307" t="n">
        <f aca="false">AV14+AV6</f>
        <v>0</v>
      </c>
      <c r="AW21" s="307" t="n">
        <f aca="false">AW14+AW6</f>
        <v>0</v>
      </c>
      <c r="AX21" s="307" t="n">
        <f aca="false">AX14+AX6</f>
        <v>0</v>
      </c>
      <c r="AY21" s="307" t="n">
        <f aca="false">AY14+AY6</f>
        <v>0</v>
      </c>
      <c r="AZ21" s="307" t="n">
        <f aca="false">AZ14+AZ6</f>
        <v>0</v>
      </c>
      <c r="BA21" s="307" t="n">
        <f aca="false">BA14+BA6</f>
        <v>0</v>
      </c>
      <c r="BB21" s="307" t="n">
        <f aca="false">BB14+BB6</f>
        <v>0</v>
      </c>
      <c r="BC21" s="307" t="n">
        <f aca="false">BC14+BC6</f>
        <v>0</v>
      </c>
      <c r="BD21" s="307" t="n">
        <f aca="false">BD14+BD6</f>
        <v>0</v>
      </c>
      <c r="BE21" s="307" t="n">
        <f aca="false">BE14+BE6</f>
        <v>0</v>
      </c>
      <c r="BF21" s="307" t="n">
        <f aca="false">BF14+BF6</f>
        <v>0</v>
      </c>
      <c r="BG21" s="307" t="n">
        <f aca="false">BG14+BG6</f>
        <v>0</v>
      </c>
      <c r="BH21" s="307" t="n">
        <f aca="false">BH14+BH6</f>
        <v>0</v>
      </c>
      <c r="BI21" s="307" t="n">
        <f aca="false">BI14+BI6</f>
        <v>0</v>
      </c>
      <c r="BJ21" s="307" t="n">
        <f aca="false">BJ14+BJ6</f>
        <v>0</v>
      </c>
      <c r="BK21" s="307" t="n">
        <f aca="false">BK14+BK6</f>
        <v>0</v>
      </c>
      <c r="BL21" s="307" t="n">
        <f aca="false">BL14+BL6</f>
        <v>0</v>
      </c>
      <c r="BM21" s="307" t="n">
        <f aca="false">BM14+BM6</f>
        <v>0</v>
      </c>
      <c r="BN21" s="307" t="n">
        <f aca="false">BN14+BN6</f>
        <v>0</v>
      </c>
      <c r="BO21" s="307" t="n">
        <f aca="false">BO14+BO6</f>
        <v>0</v>
      </c>
      <c r="BP21" s="307" t="n">
        <f aca="false">BP14+BP6</f>
        <v>0</v>
      </c>
      <c r="BQ21" s="307" t="n">
        <f aca="false">BQ14+BQ6</f>
        <v>0</v>
      </c>
      <c r="BR21" s="307" t="n">
        <f aca="false">BR14+BR6</f>
        <v>0</v>
      </c>
      <c r="BS21" s="307" t="n">
        <f aca="false">BS14+BS6</f>
        <v>0</v>
      </c>
      <c r="BT21" s="307" t="n">
        <f aca="false">BT14+BT6</f>
        <v>0</v>
      </c>
      <c r="BU21" s="307" t="n">
        <f aca="false">BU14+BU6</f>
        <v>0</v>
      </c>
      <c r="BV21" s="307" t="n">
        <f aca="false">BV14+BV6</f>
        <v>0</v>
      </c>
      <c r="BW21" s="307" t="n">
        <f aca="false">BW14+BW6</f>
        <v>0</v>
      </c>
      <c r="BX21" s="307" t="n">
        <f aca="false">BX14+BX6</f>
        <v>0</v>
      </c>
      <c r="BY21" s="307" t="n">
        <f aca="false">BY14+BY6</f>
        <v>0</v>
      </c>
      <c r="BZ21" s="307" t="n">
        <f aca="false">BZ14+BZ6</f>
        <v>0</v>
      </c>
      <c r="CA21" s="307" t="n">
        <f aca="false">CA14+CA6</f>
        <v>0</v>
      </c>
      <c r="CB21" s="307" t="n">
        <f aca="false">CB14+CB6</f>
        <v>0</v>
      </c>
      <c r="CC21" s="307" t="n">
        <f aca="false">CC14+CC6</f>
        <v>0</v>
      </c>
      <c r="CD21" s="307" t="n">
        <f aca="false">CD14+CD6</f>
        <v>0</v>
      </c>
      <c r="CE21" s="307" t="n">
        <f aca="false">CE14+CE6</f>
        <v>0</v>
      </c>
      <c r="CF21" s="307" t="n">
        <f aca="false">CF14+CF6</f>
        <v>0</v>
      </c>
      <c r="CG21" s="307" t="n">
        <f aca="false">CG14+CG6</f>
        <v>0</v>
      </c>
      <c r="CH21" s="307" t="n">
        <f aca="false">CH14+CH6</f>
        <v>0</v>
      </c>
      <c r="CI21" s="307" t="n">
        <f aca="false">CI14+CI6</f>
        <v>0</v>
      </c>
      <c r="CJ21" s="307" t="n">
        <f aca="false">CJ14+CJ6</f>
        <v>0</v>
      </c>
      <c r="CK21" s="307" t="n">
        <f aca="false">CK14+CK6</f>
        <v>0</v>
      </c>
      <c r="CL21" s="307" t="n">
        <f aca="false">CL14+CL6</f>
        <v>0</v>
      </c>
      <c r="CM21" s="307" t="n">
        <f aca="false">CM14+CM6</f>
        <v>0</v>
      </c>
      <c r="CN21" s="307" t="n">
        <f aca="false">CN14+CN6</f>
        <v>0</v>
      </c>
      <c r="CO21" s="307" t="n">
        <f aca="false">CO14+CO6</f>
        <v>0</v>
      </c>
      <c r="CP21" s="307" t="n">
        <f aca="false">CP14+CP6</f>
        <v>0</v>
      </c>
      <c r="CQ21" s="307" t="n">
        <f aca="false">CQ14+CQ6</f>
        <v>0</v>
      </c>
      <c r="CR21" s="307" t="n">
        <f aca="false">CR14+CR6</f>
        <v>0</v>
      </c>
      <c r="CS21" s="307" t="n">
        <f aca="false">CS14+CS6</f>
        <v>0</v>
      </c>
      <c r="CT21" s="307" t="n">
        <f aca="false">CT14+CT6</f>
        <v>0</v>
      </c>
      <c r="CU21" s="307" t="n">
        <f aca="false">CU14+CU6</f>
        <v>0</v>
      </c>
      <c r="CV21" s="307" t="n">
        <f aca="false">CV14+CV6</f>
        <v>0</v>
      </c>
      <c r="CW21" s="307" t="n">
        <f aca="false">CW14+CW6</f>
        <v>0</v>
      </c>
      <c r="CX21" s="307" t="n">
        <f aca="false">CX14+CX6</f>
        <v>0</v>
      </c>
      <c r="CY21" s="307" t="n">
        <f aca="false">CY14+CY6</f>
        <v>0</v>
      </c>
      <c r="CZ21" s="307" t="n">
        <f aca="false">CZ14+CZ6</f>
        <v>0</v>
      </c>
      <c r="DA21" s="307" t="n">
        <f aca="false">DA14+DA6</f>
        <v>0</v>
      </c>
      <c r="DB21" s="307" t="n">
        <f aca="false">DB14+DB6</f>
        <v>0</v>
      </c>
      <c r="DC21" s="307" t="n">
        <f aca="false">DC14+DC6</f>
        <v>0</v>
      </c>
      <c r="DD21" s="307" t="n">
        <f aca="false">DD14+DD6</f>
        <v>0</v>
      </c>
      <c r="DE21" s="307" t="n">
        <f aca="false">DE14+DE6</f>
        <v>0</v>
      </c>
      <c r="DF21" s="307" t="n">
        <f aca="false">DF14+DF6</f>
        <v>0</v>
      </c>
      <c r="DG21" s="307" t="n">
        <f aca="false">DG14+DG6</f>
        <v>0</v>
      </c>
      <c r="DH21" s="307" t="n">
        <f aca="false">DH14+DH6</f>
        <v>0</v>
      </c>
      <c r="DI21" s="307" t="n">
        <f aca="false">DI14+DI6</f>
        <v>0</v>
      </c>
      <c r="DJ21" s="307" t="n">
        <f aca="false">DJ14+DJ6</f>
        <v>0</v>
      </c>
      <c r="DK21" s="307" t="n">
        <f aca="false">DK14+DK6</f>
        <v>0</v>
      </c>
      <c r="DL21" s="307" t="n">
        <f aca="false">DL14+DL6</f>
        <v>0</v>
      </c>
      <c r="DM21" s="307" t="n">
        <f aca="false">DM14+DM6</f>
        <v>0</v>
      </c>
      <c r="DN21" s="307" t="n">
        <f aca="false">DN14+DN6</f>
        <v>0</v>
      </c>
      <c r="DO21" s="307" t="n">
        <f aca="false">DO14+DO6</f>
        <v>0</v>
      </c>
      <c r="DP21" s="307" t="n">
        <f aca="false">DP14+DP6</f>
        <v>0</v>
      </c>
      <c r="DQ21" s="307" t="n">
        <f aca="false">DQ14+DQ6</f>
        <v>0</v>
      </c>
      <c r="DR21" s="307" t="n">
        <f aca="false">DR14+DR6</f>
        <v>0</v>
      </c>
      <c r="DS21" s="307" t="n">
        <f aca="false">DS14+DS6</f>
        <v>0</v>
      </c>
      <c r="DT21" s="307" t="n">
        <f aca="false">DT14+DT6</f>
        <v>0</v>
      </c>
      <c r="DU21" s="307" t="n">
        <f aca="false">DU14+DU6</f>
        <v>0</v>
      </c>
      <c r="DV21" s="307" t="n">
        <f aca="false">DV14+DV6</f>
        <v>0</v>
      </c>
      <c r="DW21" s="307" t="n">
        <f aca="false">DW14+DW6</f>
        <v>0</v>
      </c>
      <c r="DX21" s="307" t="n">
        <f aca="false">DX14+DX6</f>
        <v>0</v>
      </c>
      <c r="DY21" s="307" t="n">
        <f aca="false">DY14+DY6</f>
        <v>0</v>
      </c>
      <c r="DZ21" s="307" t="n">
        <f aca="false">DZ14+DZ6</f>
        <v>0</v>
      </c>
      <c r="EA21" s="307" t="n">
        <f aca="false">EA14+EA6</f>
        <v>0</v>
      </c>
      <c r="EB21" s="307" t="n">
        <f aca="false">EB14+EB6</f>
        <v>0</v>
      </c>
      <c r="EC21" s="307" t="n">
        <f aca="false">EC14+EC6</f>
        <v>0</v>
      </c>
      <c r="ED21" s="307" t="n">
        <f aca="false">ED14+ED6</f>
        <v>0</v>
      </c>
      <c r="EE21" s="307" t="n">
        <f aca="false">EE14+EE6</f>
        <v>0</v>
      </c>
      <c r="EF21" s="307" t="n">
        <f aca="false">EF14+EF6</f>
        <v>0</v>
      </c>
      <c r="EG21" s="307" t="n">
        <f aca="false">EG14+EG6</f>
        <v>0</v>
      </c>
      <c r="EH21" s="307" t="n">
        <f aca="false">EH14+EH6</f>
        <v>0</v>
      </c>
      <c r="EI21" s="307" t="n">
        <f aca="false">EI14+EI6</f>
        <v>0</v>
      </c>
      <c r="EJ21" s="307" t="n">
        <f aca="false">EJ14+EJ6</f>
        <v>0</v>
      </c>
      <c r="EK21" s="307" t="n">
        <f aca="false">EK14+EK6</f>
        <v>0</v>
      </c>
      <c r="EL21" s="307" t="n">
        <f aca="false">EL14+EL6</f>
        <v>0</v>
      </c>
      <c r="EM21" s="307" t="n">
        <f aca="false">EM14+EM6</f>
        <v>0</v>
      </c>
      <c r="EN21" s="307" t="n">
        <f aca="false">EN14+EN6</f>
        <v>0</v>
      </c>
      <c r="EO21" s="307" t="n">
        <f aca="false">EO14+EO6</f>
        <v>0</v>
      </c>
      <c r="EP21" s="307" t="n">
        <f aca="false">EP14+EP6</f>
        <v>0</v>
      </c>
      <c r="EQ21" s="307" t="n">
        <f aca="false">EQ14+EQ6</f>
        <v>0</v>
      </c>
      <c r="ER21" s="307" t="n">
        <f aca="false">ER14+ER6</f>
        <v>0</v>
      </c>
      <c r="ES21" s="307" t="n">
        <f aca="false">ES14+ES6</f>
        <v>0</v>
      </c>
      <c r="ET21" s="307" t="n">
        <f aca="false">ET14+ET6</f>
        <v>0</v>
      </c>
      <c r="EU21" s="307" t="n">
        <f aca="false">EU14+EU6</f>
        <v>0</v>
      </c>
      <c r="EV21" s="307" t="n">
        <f aca="false">EV14+EV6</f>
        <v>0</v>
      </c>
      <c r="EW21" s="307" t="n">
        <f aca="false">EW14+EW6</f>
        <v>0</v>
      </c>
      <c r="EX21" s="307" t="n">
        <f aca="false">EX14+EX6</f>
        <v>0</v>
      </c>
      <c r="EY21" s="307" t="n">
        <f aca="false">EY14+EY6</f>
        <v>0</v>
      </c>
      <c r="EZ21" s="307" t="n">
        <f aca="false">EZ14+EZ6</f>
        <v>0</v>
      </c>
      <c r="FA21" s="307" t="n">
        <f aca="false">FA14+FA6</f>
        <v>0</v>
      </c>
      <c r="FB21" s="307" t="n">
        <f aca="false">FB14+FB6</f>
        <v>0</v>
      </c>
      <c r="FC21" s="307" t="n">
        <f aca="false">FC14+FC6</f>
        <v>0</v>
      </c>
      <c r="FD21" s="307" t="n">
        <f aca="false">FD14+FD6</f>
        <v>0</v>
      </c>
      <c r="FE21" s="307" t="n">
        <f aca="false">FE14+FE6</f>
        <v>0</v>
      </c>
      <c r="FF21" s="307" t="n">
        <f aca="false">FF14+FF6</f>
        <v>0</v>
      </c>
      <c r="FG21" s="307" t="n">
        <f aca="false">FG14+FG6</f>
        <v>0</v>
      </c>
      <c r="FH21" s="307" t="n">
        <f aca="false">FH14+FH6</f>
        <v>0</v>
      </c>
      <c r="FI21" s="307" t="n">
        <f aca="false">FI14+FI6</f>
        <v>0</v>
      </c>
      <c r="FJ21" s="307" t="n">
        <f aca="false">FJ14+FJ6</f>
        <v>0</v>
      </c>
      <c r="FK21" s="307" t="n">
        <f aca="false">FK14+FK6</f>
        <v>0</v>
      </c>
      <c r="FL21" s="307" t="n">
        <f aca="false">FL14+FL6</f>
        <v>0</v>
      </c>
      <c r="FM21" s="307" t="n">
        <f aca="false">FM14+FM6</f>
        <v>0</v>
      </c>
      <c r="FN21" s="307" t="n">
        <f aca="false">FN14+FN6</f>
        <v>0</v>
      </c>
      <c r="FO21" s="307" t="n">
        <f aca="false">FO14+FO6</f>
        <v>0</v>
      </c>
      <c r="FP21" s="307" t="n">
        <f aca="false">FP14+FP6</f>
        <v>0</v>
      </c>
      <c r="FQ21" s="307" t="n">
        <f aca="false">FQ14+FQ6</f>
        <v>0</v>
      </c>
      <c r="FR21" s="307" t="n">
        <f aca="false">FR14+FR6</f>
        <v>0</v>
      </c>
      <c r="FS21" s="307" t="n">
        <f aca="false">FS14+FS6</f>
        <v>0</v>
      </c>
      <c r="FT21" s="307" t="n">
        <f aca="false">FT14+FT6</f>
        <v>0</v>
      </c>
      <c r="FU21" s="307" t="n">
        <f aca="false">FU14+FU6</f>
        <v>0</v>
      </c>
      <c r="FV21" s="307" t="n">
        <f aca="false">FV14+FV6</f>
        <v>0</v>
      </c>
      <c r="FW21" s="307" t="n">
        <f aca="false">FW14+FW6</f>
        <v>0</v>
      </c>
      <c r="FX21" s="307" t="n">
        <f aca="false">FX14+FX6</f>
        <v>0</v>
      </c>
      <c r="FY21" s="307" t="n">
        <f aca="false">FY14+FY6</f>
        <v>0</v>
      </c>
      <c r="FZ21" s="307" t="n">
        <f aca="false">FZ14+FZ6</f>
        <v>0</v>
      </c>
      <c r="GA21" s="307" t="n">
        <f aca="false">GA14+GA6</f>
        <v>0</v>
      </c>
      <c r="GB21" s="307" t="n">
        <f aca="false">GB14+GB6</f>
        <v>0</v>
      </c>
      <c r="GC21" s="307" t="n">
        <f aca="false">GC14+GC6</f>
        <v>0</v>
      </c>
      <c r="GD21" s="307" t="n">
        <f aca="false">GD14+GD6</f>
        <v>0</v>
      </c>
      <c r="GE21" s="307" t="n">
        <f aca="false">GE14+GE6</f>
        <v>0</v>
      </c>
      <c r="GF21" s="307" t="n">
        <f aca="false">GF14+GF6</f>
        <v>0</v>
      </c>
      <c r="GG21" s="307" t="n">
        <f aca="false">GG14+GG6</f>
        <v>0</v>
      </c>
      <c r="GH21" s="307" t="n">
        <f aca="false">GH14+GH6</f>
        <v>0</v>
      </c>
      <c r="GI21" s="307" t="n">
        <f aca="false">GI14+GI6</f>
        <v>0</v>
      </c>
      <c r="GJ21" s="307" t="n">
        <f aca="false">GJ14+GJ6</f>
        <v>0</v>
      </c>
      <c r="GK21" s="307" t="n">
        <f aca="false">GK14+GK6</f>
        <v>0</v>
      </c>
      <c r="GL21" s="307" t="n">
        <f aca="false">GL14+GL6</f>
        <v>0</v>
      </c>
      <c r="GM21" s="307" t="n">
        <f aca="false">GM14+GM6</f>
        <v>0</v>
      </c>
      <c r="GN21" s="307" t="n">
        <f aca="false">GN14+GN6</f>
        <v>0</v>
      </c>
      <c r="GO21" s="307" t="n">
        <f aca="false">GO14+GO6</f>
        <v>0</v>
      </c>
      <c r="GP21" s="307" t="n">
        <f aca="false">GP14+GP6</f>
        <v>0</v>
      </c>
      <c r="GQ21" s="307" t="n">
        <f aca="false">GQ14+GQ6</f>
        <v>0</v>
      </c>
      <c r="GR21" s="307" t="n">
        <f aca="false">GR14+GR6</f>
        <v>0</v>
      </c>
      <c r="GS21" s="307" t="n">
        <f aca="false">GS14+GS6</f>
        <v>0</v>
      </c>
      <c r="GT21" s="307" t="n">
        <f aca="false">GT14+GT6</f>
        <v>0</v>
      </c>
      <c r="GU21" s="307" t="n">
        <f aca="false">GU14+GU6</f>
        <v>0</v>
      </c>
      <c r="GV21" s="307" t="n">
        <f aca="false">GV14+GV6</f>
        <v>0</v>
      </c>
      <c r="GW21" s="307" t="n">
        <f aca="false">GW14+GW6</f>
        <v>0</v>
      </c>
      <c r="GX21" s="307" t="n">
        <f aca="false">GX14+GX6</f>
        <v>0</v>
      </c>
      <c r="GY21" s="307" t="n">
        <f aca="false">GY14+GY6</f>
        <v>0</v>
      </c>
      <c r="GZ21" s="307" t="n">
        <f aca="false">GZ14+GZ6</f>
        <v>0</v>
      </c>
      <c r="HA21" s="307" t="n">
        <f aca="false">HA14+HA6</f>
        <v>0</v>
      </c>
      <c r="HB21" s="307" t="n">
        <f aca="false">HB14+HB6</f>
        <v>0</v>
      </c>
      <c r="HC21" s="307" t="n">
        <f aca="false">HC14+HC6</f>
        <v>0</v>
      </c>
      <c r="HD21" s="307" t="n">
        <f aca="false">HD14+HD6</f>
        <v>0</v>
      </c>
      <c r="HE21" s="307" t="n">
        <f aca="false">HE14+HE6</f>
        <v>0</v>
      </c>
      <c r="HF21" s="307" t="n">
        <f aca="false">HF14+HF6</f>
        <v>0</v>
      </c>
      <c r="HG21" s="307" t="n">
        <f aca="false">HG14+HG6</f>
        <v>0</v>
      </c>
      <c r="HH21" s="307" t="n">
        <f aca="false">HH14+HH6</f>
        <v>0</v>
      </c>
      <c r="HI21" s="307" t="n">
        <f aca="false">HI14+HI6</f>
        <v>0</v>
      </c>
      <c r="HJ21" s="307" t="n">
        <f aca="false">HJ14+HJ6</f>
        <v>0</v>
      </c>
      <c r="HK21" s="307" t="n">
        <f aca="false">HK14+HK6</f>
        <v>0</v>
      </c>
      <c r="HL21" s="307" t="n">
        <f aca="false">HL14+HL6</f>
        <v>0</v>
      </c>
      <c r="HM21" s="307" t="n">
        <f aca="false">HM14+HM6</f>
        <v>0</v>
      </c>
      <c r="HN21" s="307" t="n">
        <f aca="false">HN14+HN6</f>
        <v>0</v>
      </c>
      <c r="HO21" s="307" t="n">
        <f aca="false">HO14+HO6</f>
        <v>0</v>
      </c>
      <c r="HP21" s="307" t="n">
        <f aca="false">HP14+HP6</f>
        <v>0</v>
      </c>
      <c r="HQ21" s="307" t="n">
        <f aca="false">HQ14+HQ6</f>
        <v>0</v>
      </c>
      <c r="HR21" s="307" t="n">
        <f aca="false">HR14+HR6</f>
        <v>0</v>
      </c>
      <c r="HS21" s="307" t="n">
        <f aca="false">HS14+HS6</f>
        <v>0</v>
      </c>
      <c r="HT21" s="307" t="n">
        <f aca="false">HT14+HT6</f>
        <v>0</v>
      </c>
      <c r="HU21" s="307" t="n">
        <f aca="false">HU14+HU6</f>
        <v>0</v>
      </c>
      <c r="HV21" s="307" t="n">
        <f aca="false">HV14+HV6</f>
        <v>0</v>
      </c>
      <c r="HW21" s="307" t="n">
        <f aca="false">HW14+HW6</f>
        <v>0</v>
      </c>
      <c r="HX21" s="307" t="n">
        <f aca="false">HX14+HX6</f>
        <v>0</v>
      </c>
      <c r="HY21" s="307" t="n">
        <f aca="false">HY14+HY6</f>
        <v>0</v>
      </c>
      <c r="HZ21" s="307" t="n">
        <f aca="false">HZ14+HZ6</f>
        <v>0</v>
      </c>
      <c r="IA21" s="307" t="n">
        <f aca="false">IA14+IA6</f>
        <v>0</v>
      </c>
      <c r="IB21" s="307" t="n">
        <f aca="false">IB14+IB6</f>
        <v>0</v>
      </c>
      <c r="IC21" s="307" t="n">
        <f aca="false">IC14+IC6</f>
        <v>0</v>
      </c>
      <c r="ID21" s="307" t="n">
        <f aca="false">ID14+ID6</f>
        <v>0</v>
      </c>
      <c r="IE21" s="307" t="n">
        <f aca="false">IE14+IE6</f>
        <v>0</v>
      </c>
      <c r="IF21" s="307" t="n">
        <f aca="false">IF14+IF6</f>
        <v>0</v>
      </c>
      <c r="IG21" s="307" t="n">
        <f aca="false">IG14+IG6</f>
        <v>0</v>
      </c>
      <c r="IH21" s="307" t="n">
        <f aca="false">IH14+IH6</f>
        <v>0</v>
      </c>
      <c r="II21" s="307" t="n">
        <f aca="false">II14+II6</f>
        <v>0</v>
      </c>
      <c r="IJ21" s="307" t="n">
        <f aca="false">IJ14+IJ6</f>
        <v>0</v>
      </c>
      <c r="IK21" s="307" t="n">
        <f aca="false">IK14+IK6</f>
        <v>0</v>
      </c>
      <c r="IL21" s="307" t="n">
        <f aca="false">IL14+IL6</f>
        <v>0</v>
      </c>
      <c r="IM21" s="307" t="n">
        <f aca="false">IM14+IM6</f>
        <v>0</v>
      </c>
      <c r="IN21" s="307" t="n">
        <f aca="false">IN14+IN6</f>
        <v>0</v>
      </c>
      <c r="IO21" s="307" t="n">
        <f aca="false">IO14+IO6</f>
        <v>0</v>
      </c>
      <c r="IP21" s="307" t="n">
        <f aca="false">IP14+IP6</f>
        <v>0</v>
      </c>
      <c r="IQ21" s="307" t="n">
        <f aca="false">IQ14+IQ6</f>
        <v>0</v>
      </c>
      <c r="IR21" s="307" t="n">
        <f aca="false">IR14+IR6</f>
        <v>0</v>
      </c>
      <c r="IS21" s="307" t="n">
        <f aca="false">IS14+IS6</f>
        <v>0</v>
      </c>
      <c r="IT21" s="307" t="n">
        <f aca="false">IT14+IT6</f>
        <v>0</v>
      </c>
      <c r="IU21" s="307" t="n">
        <f aca="false">IU14+IU6</f>
        <v>0</v>
      </c>
      <c r="IV21" s="307" t="n">
        <f aca="false">IV14+IV6</f>
        <v>0</v>
      </c>
      <c r="IW21" s="351"/>
    </row>
    <row r="22" customFormat="false" ht="13.5" hidden="false" customHeight="true" outlineLevel="0" collapsed="false">
      <c r="A22" s="325"/>
      <c r="B22" s="326"/>
      <c r="C22" s="327"/>
      <c r="D22" s="350" t="s">
        <v>178</v>
      </c>
      <c r="E22" s="306" t="n">
        <f aca="false">E16+E8</f>
        <v>0</v>
      </c>
      <c r="F22" s="307" t="n">
        <f aca="false">F16+F8</f>
        <v>0</v>
      </c>
      <c r="G22" s="307" t="n">
        <f aca="false">G16+G8</f>
        <v>0</v>
      </c>
      <c r="H22" s="307" t="n">
        <f aca="false">H16+H8</f>
        <v>0</v>
      </c>
      <c r="I22" s="307" t="n">
        <f aca="false">I16+I8</f>
        <v>0</v>
      </c>
      <c r="J22" s="307" t="n">
        <f aca="false">J16+J8</f>
        <v>0</v>
      </c>
      <c r="K22" s="307" t="n">
        <f aca="false">K16+K8</f>
        <v>0</v>
      </c>
      <c r="L22" s="307" t="n">
        <f aca="false">L16+L8</f>
        <v>0</v>
      </c>
      <c r="M22" s="307" t="n">
        <f aca="false">M16+M8</f>
        <v>0</v>
      </c>
      <c r="N22" s="307" t="n">
        <f aca="false">N16+N8</f>
        <v>0</v>
      </c>
      <c r="O22" s="307" t="n">
        <f aca="false">O16+O8</f>
        <v>0</v>
      </c>
      <c r="P22" s="307" t="n">
        <f aca="false">P16+P8</f>
        <v>0</v>
      </c>
      <c r="Q22" s="307" t="n">
        <f aca="false">Q16+Q8</f>
        <v>0</v>
      </c>
      <c r="R22" s="307" t="n">
        <f aca="false">R16+R8</f>
        <v>0</v>
      </c>
      <c r="S22" s="307" t="n">
        <f aca="false">S16+S8</f>
        <v>0</v>
      </c>
      <c r="T22" s="307" t="n">
        <f aca="false">T16+T8</f>
        <v>0</v>
      </c>
      <c r="U22" s="307" t="n">
        <f aca="false">U16+U8</f>
        <v>0</v>
      </c>
      <c r="V22" s="307" t="n">
        <f aca="false">V16+V8</f>
        <v>0</v>
      </c>
      <c r="W22" s="307" t="n">
        <f aca="false">W16+W8</f>
        <v>0</v>
      </c>
      <c r="X22" s="307" t="n">
        <f aca="false">X16+X8</f>
        <v>0</v>
      </c>
      <c r="Y22" s="307" t="n">
        <f aca="false">Y16+Y8</f>
        <v>0</v>
      </c>
      <c r="Z22" s="307" t="n">
        <f aca="false">Z16+Z8</f>
        <v>0</v>
      </c>
      <c r="AA22" s="307" t="n">
        <f aca="false">AA16+AA8</f>
        <v>0</v>
      </c>
      <c r="AB22" s="307" t="n">
        <f aca="false">AB16+AB8</f>
        <v>0</v>
      </c>
      <c r="AC22" s="307" t="n">
        <f aca="false">AC16+AC8</f>
        <v>0</v>
      </c>
      <c r="AD22" s="307" t="n">
        <f aca="false">AD16+AD8</f>
        <v>0</v>
      </c>
      <c r="AE22" s="307" t="n">
        <f aca="false">AE16+AE8</f>
        <v>0</v>
      </c>
      <c r="AF22" s="307" t="n">
        <f aca="false">AF16+AF8</f>
        <v>0</v>
      </c>
      <c r="AG22" s="307" t="n">
        <f aca="false">AG16+AG8</f>
        <v>0</v>
      </c>
      <c r="AH22" s="307" t="n">
        <f aca="false">AH16+AH8</f>
        <v>0</v>
      </c>
      <c r="AI22" s="307" t="n">
        <f aca="false">AI16+AI8</f>
        <v>0</v>
      </c>
      <c r="AJ22" s="307" t="n">
        <f aca="false">AJ16+AJ8</f>
        <v>0</v>
      </c>
      <c r="AK22" s="307" t="n">
        <f aca="false">AK16+AK8</f>
        <v>0</v>
      </c>
      <c r="AL22" s="307" t="n">
        <f aca="false">AL16+AL8</f>
        <v>0</v>
      </c>
      <c r="AM22" s="307" t="n">
        <f aca="false">AM16+AM8</f>
        <v>0</v>
      </c>
      <c r="AN22" s="307" t="n">
        <f aca="false">AN16+AN8</f>
        <v>0</v>
      </c>
      <c r="AO22" s="307" t="n">
        <f aca="false">AO16+AO8</f>
        <v>0</v>
      </c>
      <c r="AP22" s="307" t="n">
        <f aca="false">AP16+AP8</f>
        <v>0</v>
      </c>
      <c r="AQ22" s="307" t="n">
        <f aca="false">AQ16+AQ8</f>
        <v>0</v>
      </c>
      <c r="AR22" s="307" t="n">
        <f aca="false">AR16+AR8</f>
        <v>0</v>
      </c>
      <c r="AS22" s="307" t="n">
        <f aca="false">AS16+AS8</f>
        <v>0</v>
      </c>
      <c r="AT22" s="307" t="n">
        <f aca="false">AT16+AT8</f>
        <v>0</v>
      </c>
      <c r="AU22" s="307" t="n">
        <f aca="false">AU16+AU8</f>
        <v>0</v>
      </c>
      <c r="AV22" s="307" t="n">
        <f aca="false">AV16+AV8</f>
        <v>0</v>
      </c>
      <c r="AW22" s="307" t="n">
        <f aca="false">AW16+AW8</f>
        <v>0</v>
      </c>
      <c r="AX22" s="307" t="n">
        <f aca="false">AX16+AX8</f>
        <v>0</v>
      </c>
      <c r="AY22" s="307" t="n">
        <f aca="false">AY16+AY8</f>
        <v>0</v>
      </c>
      <c r="AZ22" s="307" t="n">
        <f aca="false">AZ16+AZ8</f>
        <v>0</v>
      </c>
      <c r="BA22" s="307" t="n">
        <f aca="false">BA16+BA8</f>
        <v>0</v>
      </c>
      <c r="BB22" s="307" t="n">
        <f aca="false">BB16+BB8</f>
        <v>0</v>
      </c>
      <c r="BC22" s="307" t="n">
        <f aca="false">BC16+BC8</f>
        <v>0</v>
      </c>
      <c r="BD22" s="307" t="n">
        <f aca="false">BD16+BD8</f>
        <v>0</v>
      </c>
      <c r="BE22" s="307" t="n">
        <f aca="false">BE16+BE8</f>
        <v>0</v>
      </c>
      <c r="BF22" s="307" t="n">
        <f aca="false">BF16+BF8</f>
        <v>0</v>
      </c>
      <c r="BG22" s="307" t="n">
        <f aca="false">BG16+BG8</f>
        <v>0</v>
      </c>
      <c r="BH22" s="307" t="n">
        <f aca="false">BH16+BH8</f>
        <v>0</v>
      </c>
      <c r="BI22" s="307" t="n">
        <f aca="false">BI16+BI8</f>
        <v>0</v>
      </c>
      <c r="BJ22" s="307" t="n">
        <f aca="false">BJ16+BJ8</f>
        <v>0</v>
      </c>
      <c r="BK22" s="307" t="n">
        <f aca="false">BK16+BK8</f>
        <v>0</v>
      </c>
      <c r="BL22" s="307" t="n">
        <f aca="false">BL16+BL8</f>
        <v>0</v>
      </c>
      <c r="BM22" s="307" t="n">
        <f aca="false">BM16+BM8</f>
        <v>0</v>
      </c>
      <c r="BN22" s="307" t="n">
        <f aca="false">BN16+BN8</f>
        <v>0</v>
      </c>
      <c r="BO22" s="307" t="n">
        <f aca="false">BO16+BO8</f>
        <v>0</v>
      </c>
      <c r="BP22" s="307" t="n">
        <f aca="false">BP16+BP8</f>
        <v>0</v>
      </c>
      <c r="BQ22" s="307" t="n">
        <f aca="false">BQ16+BQ8</f>
        <v>0</v>
      </c>
      <c r="BR22" s="307" t="n">
        <f aca="false">BR16+BR8</f>
        <v>0</v>
      </c>
      <c r="BS22" s="307" t="n">
        <f aca="false">BS16+BS8</f>
        <v>0</v>
      </c>
      <c r="BT22" s="307" t="n">
        <f aca="false">BT16+BT8</f>
        <v>0</v>
      </c>
      <c r="BU22" s="307" t="n">
        <f aca="false">BU16+BU8</f>
        <v>0</v>
      </c>
      <c r="BV22" s="307" t="n">
        <f aca="false">BV16+BV8</f>
        <v>0</v>
      </c>
      <c r="BW22" s="307" t="n">
        <f aca="false">BW16+BW8</f>
        <v>0</v>
      </c>
      <c r="BX22" s="307" t="n">
        <f aca="false">BX16+BX8</f>
        <v>0</v>
      </c>
      <c r="BY22" s="307" t="n">
        <f aca="false">BY16+BY8</f>
        <v>0</v>
      </c>
      <c r="BZ22" s="307" t="n">
        <f aca="false">BZ16+BZ8</f>
        <v>0</v>
      </c>
      <c r="CA22" s="307" t="n">
        <f aca="false">CA16+CA8</f>
        <v>0</v>
      </c>
      <c r="CB22" s="307" t="n">
        <f aca="false">CB16+CB8</f>
        <v>0</v>
      </c>
      <c r="CC22" s="307" t="n">
        <f aca="false">CC16+CC8</f>
        <v>0</v>
      </c>
      <c r="CD22" s="307" t="n">
        <f aca="false">CD16+CD8</f>
        <v>0</v>
      </c>
      <c r="CE22" s="307" t="n">
        <f aca="false">CE16+CE8</f>
        <v>0</v>
      </c>
      <c r="CF22" s="307" t="n">
        <f aca="false">CF16+CF8</f>
        <v>0</v>
      </c>
      <c r="CG22" s="307" t="n">
        <f aca="false">CG16+CG8</f>
        <v>0</v>
      </c>
      <c r="CH22" s="307" t="n">
        <f aca="false">CH16+CH8</f>
        <v>0</v>
      </c>
      <c r="CI22" s="307" t="n">
        <f aca="false">CI16+CI8</f>
        <v>0</v>
      </c>
      <c r="CJ22" s="307" t="n">
        <f aca="false">CJ16+CJ8</f>
        <v>0</v>
      </c>
      <c r="CK22" s="307" t="n">
        <f aca="false">CK16+CK8</f>
        <v>0</v>
      </c>
      <c r="CL22" s="307" t="n">
        <f aca="false">CL16+CL8</f>
        <v>0</v>
      </c>
      <c r="CM22" s="307" t="n">
        <f aca="false">CM16+CM8</f>
        <v>0</v>
      </c>
      <c r="CN22" s="307" t="n">
        <f aca="false">CN16+CN8</f>
        <v>0</v>
      </c>
      <c r="CO22" s="307" t="n">
        <f aca="false">CO16+CO8</f>
        <v>0</v>
      </c>
      <c r="CP22" s="307" t="n">
        <f aca="false">CP16+CP8</f>
        <v>0</v>
      </c>
      <c r="CQ22" s="307" t="n">
        <f aca="false">CQ16+CQ8</f>
        <v>0</v>
      </c>
      <c r="CR22" s="307" t="n">
        <f aca="false">CR16+CR8</f>
        <v>0</v>
      </c>
      <c r="CS22" s="307" t="n">
        <f aca="false">CS16+CS8</f>
        <v>0</v>
      </c>
      <c r="CT22" s="307" t="n">
        <f aca="false">CT16+CT8</f>
        <v>0</v>
      </c>
      <c r="CU22" s="307" t="n">
        <f aca="false">CU16+CU8</f>
        <v>0</v>
      </c>
      <c r="CV22" s="307" t="n">
        <f aca="false">CV16+CV8</f>
        <v>0</v>
      </c>
      <c r="CW22" s="307" t="n">
        <f aca="false">CW16+CW8</f>
        <v>0</v>
      </c>
      <c r="CX22" s="307" t="n">
        <f aca="false">CX16+CX8</f>
        <v>0</v>
      </c>
      <c r="CY22" s="307" t="n">
        <f aca="false">CY16+CY8</f>
        <v>0</v>
      </c>
      <c r="CZ22" s="307" t="n">
        <f aca="false">CZ16+CZ8</f>
        <v>0</v>
      </c>
      <c r="DA22" s="307" t="n">
        <f aca="false">DA16+DA8</f>
        <v>0</v>
      </c>
      <c r="DB22" s="307" t="n">
        <f aca="false">DB16+DB8</f>
        <v>0</v>
      </c>
      <c r="DC22" s="307" t="n">
        <f aca="false">DC16+DC8</f>
        <v>0</v>
      </c>
      <c r="DD22" s="307" t="n">
        <f aca="false">DD16+DD8</f>
        <v>0</v>
      </c>
      <c r="DE22" s="307" t="n">
        <f aca="false">DE16+DE8</f>
        <v>0</v>
      </c>
      <c r="DF22" s="307" t="n">
        <f aca="false">DF16+DF8</f>
        <v>0</v>
      </c>
      <c r="DG22" s="307" t="n">
        <f aca="false">DG16+DG8</f>
        <v>0</v>
      </c>
      <c r="DH22" s="307" t="n">
        <f aca="false">DH16+DH8</f>
        <v>0</v>
      </c>
      <c r="DI22" s="307" t="n">
        <f aca="false">DI16+DI8</f>
        <v>0</v>
      </c>
      <c r="DJ22" s="307" t="n">
        <f aca="false">DJ16+DJ8</f>
        <v>0</v>
      </c>
      <c r="DK22" s="307" t="n">
        <f aca="false">DK16+DK8</f>
        <v>0</v>
      </c>
      <c r="DL22" s="307" t="n">
        <f aca="false">DL16+DL8</f>
        <v>0</v>
      </c>
      <c r="DM22" s="307" t="n">
        <f aca="false">DM16+DM8</f>
        <v>0</v>
      </c>
      <c r="DN22" s="307" t="n">
        <f aca="false">DN16+DN8</f>
        <v>0</v>
      </c>
      <c r="DO22" s="307" t="n">
        <f aca="false">DO16+DO8</f>
        <v>0</v>
      </c>
      <c r="DP22" s="307" t="n">
        <f aca="false">DP16+DP8</f>
        <v>0</v>
      </c>
      <c r="DQ22" s="307" t="n">
        <f aca="false">DQ16+DQ8</f>
        <v>0</v>
      </c>
      <c r="DR22" s="307" t="n">
        <f aca="false">DR16+DR8</f>
        <v>0</v>
      </c>
      <c r="DS22" s="307" t="n">
        <f aca="false">DS16+DS8</f>
        <v>0</v>
      </c>
      <c r="DT22" s="307" t="n">
        <f aca="false">DT16+DT8</f>
        <v>0</v>
      </c>
      <c r="DU22" s="307" t="n">
        <f aca="false">DU16+DU8</f>
        <v>0</v>
      </c>
      <c r="DV22" s="307" t="n">
        <f aca="false">DV16+DV8</f>
        <v>0</v>
      </c>
      <c r="DW22" s="307" t="n">
        <f aca="false">DW16+DW8</f>
        <v>0</v>
      </c>
      <c r="DX22" s="307" t="n">
        <f aca="false">DX16+DX8</f>
        <v>0</v>
      </c>
      <c r="DY22" s="307" t="n">
        <f aca="false">DY16+DY8</f>
        <v>0</v>
      </c>
      <c r="DZ22" s="307" t="n">
        <f aca="false">DZ16+DZ8</f>
        <v>0</v>
      </c>
      <c r="EA22" s="307" t="n">
        <f aca="false">EA16+EA8</f>
        <v>0</v>
      </c>
      <c r="EB22" s="307" t="n">
        <f aca="false">EB16+EB8</f>
        <v>0</v>
      </c>
      <c r="EC22" s="307" t="n">
        <f aca="false">EC16+EC8</f>
        <v>0</v>
      </c>
      <c r="ED22" s="307" t="n">
        <f aca="false">ED16+ED8</f>
        <v>0</v>
      </c>
      <c r="EE22" s="307" t="n">
        <f aca="false">EE16+EE8</f>
        <v>0</v>
      </c>
      <c r="EF22" s="307" t="n">
        <f aca="false">EF16+EF8</f>
        <v>0</v>
      </c>
      <c r="EG22" s="307" t="n">
        <f aca="false">EG16+EG8</f>
        <v>0</v>
      </c>
      <c r="EH22" s="307" t="n">
        <f aca="false">EH16+EH8</f>
        <v>0</v>
      </c>
      <c r="EI22" s="307" t="n">
        <f aca="false">EI16+EI8</f>
        <v>0</v>
      </c>
      <c r="EJ22" s="307" t="n">
        <f aca="false">EJ16+EJ8</f>
        <v>0</v>
      </c>
      <c r="EK22" s="307" t="n">
        <f aca="false">EK16+EK8</f>
        <v>0</v>
      </c>
      <c r="EL22" s="307" t="n">
        <f aca="false">EL16+EL8</f>
        <v>0</v>
      </c>
      <c r="EM22" s="307" t="n">
        <f aca="false">EM16+EM8</f>
        <v>0</v>
      </c>
      <c r="EN22" s="307" t="n">
        <f aca="false">EN16+EN8</f>
        <v>0</v>
      </c>
      <c r="EO22" s="307" t="n">
        <f aca="false">EO16+EO8</f>
        <v>0</v>
      </c>
      <c r="EP22" s="307" t="n">
        <f aca="false">EP16+EP8</f>
        <v>0</v>
      </c>
      <c r="EQ22" s="307" t="n">
        <f aca="false">EQ16+EQ8</f>
        <v>0</v>
      </c>
      <c r="ER22" s="307" t="n">
        <f aca="false">ER16+ER8</f>
        <v>0</v>
      </c>
      <c r="ES22" s="307" t="n">
        <f aca="false">ES16+ES8</f>
        <v>0</v>
      </c>
      <c r="ET22" s="307" t="n">
        <f aca="false">ET16+ET8</f>
        <v>0</v>
      </c>
      <c r="EU22" s="307" t="n">
        <f aca="false">EU16+EU8</f>
        <v>0</v>
      </c>
      <c r="EV22" s="307" t="n">
        <f aca="false">EV16+EV8</f>
        <v>0</v>
      </c>
      <c r="EW22" s="307" t="n">
        <f aca="false">EW16+EW8</f>
        <v>0</v>
      </c>
      <c r="EX22" s="307" t="n">
        <f aca="false">EX16+EX8</f>
        <v>0</v>
      </c>
      <c r="EY22" s="307" t="n">
        <f aca="false">EY16+EY8</f>
        <v>0</v>
      </c>
      <c r="EZ22" s="307" t="n">
        <f aca="false">EZ16+EZ8</f>
        <v>0</v>
      </c>
      <c r="FA22" s="307" t="n">
        <f aca="false">FA16+FA8</f>
        <v>0</v>
      </c>
      <c r="FB22" s="307" t="n">
        <f aca="false">FB16+FB8</f>
        <v>0</v>
      </c>
      <c r="FC22" s="307" t="n">
        <f aca="false">FC16+FC8</f>
        <v>0</v>
      </c>
      <c r="FD22" s="307" t="n">
        <f aca="false">FD16+FD8</f>
        <v>0</v>
      </c>
      <c r="FE22" s="307" t="n">
        <f aca="false">FE16+FE8</f>
        <v>0</v>
      </c>
      <c r="FF22" s="307" t="n">
        <f aca="false">FF16+FF8</f>
        <v>0</v>
      </c>
      <c r="FG22" s="307" t="n">
        <f aca="false">FG16+FG8</f>
        <v>0</v>
      </c>
      <c r="FH22" s="307" t="n">
        <f aca="false">FH16+FH8</f>
        <v>0</v>
      </c>
      <c r="FI22" s="307" t="n">
        <f aca="false">FI16+FI8</f>
        <v>0</v>
      </c>
      <c r="FJ22" s="307" t="n">
        <f aca="false">FJ16+FJ8</f>
        <v>0</v>
      </c>
      <c r="FK22" s="307" t="n">
        <f aca="false">FK16+FK8</f>
        <v>0</v>
      </c>
      <c r="FL22" s="307" t="n">
        <f aca="false">FL16+FL8</f>
        <v>0</v>
      </c>
      <c r="FM22" s="307" t="n">
        <f aca="false">FM16+FM8</f>
        <v>0</v>
      </c>
      <c r="FN22" s="307" t="n">
        <f aca="false">FN16+FN8</f>
        <v>0</v>
      </c>
      <c r="FO22" s="307" t="n">
        <f aca="false">FO16+FO8</f>
        <v>0</v>
      </c>
      <c r="FP22" s="307" t="n">
        <f aca="false">FP16+FP8</f>
        <v>0</v>
      </c>
      <c r="FQ22" s="307" t="n">
        <f aca="false">FQ16+FQ8</f>
        <v>0</v>
      </c>
      <c r="FR22" s="307" t="n">
        <f aca="false">FR16+FR8</f>
        <v>0</v>
      </c>
      <c r="FS22" s="307" t="n">
        <f aca="false">FS16+FS8</f>
        <v>0</v>
      </c>
      <c r="FT22" s="307" t="n">
        <f aca="false">FT16+FT8</f>
        <v>0</v>
      </c>
      <c r="FU22" s="307" t="n">
        <f aca="false">FU16+FU8</f>
        <v>0</v>
      </c>
      <c r="FV22" s="307" t="n">
        <f aca="false">FV16+FV8</f>
        <v>0</v>
      </c>
      <c r="FW22" s="307" t="n">
        <f aca="false">FW16+FW8</f>
        <v>0</v>
      </c>
      <c r="FX22" s="307" t="n">
        <f aca="false">FX16+FX8</f>
        <v>0</v>
      </c>
      <c r="FY22" s="307" t="n">
        <f aca="false">FY16+FY8</f>
        <v>0</v>
      </c>
      <c r="FZ22" s="307" t="n">
        <f aca="false">FZ16+FZ8</f>
        <v>0</v>
      </c>
      <c r="GA22" s="307" t="n">
        <f aca="false">GA16+GA8</f>
        <v>0</v>
      </c>
      <c r="GB22" s="307" t="n">
        <f aca="false">GB16+GB8</f>
        <v>0</v>
      </c>
      <c r="GC22" s="307" t="n">
        <f aca="false">GC16+GC8</f>
        <v>0</v>
      </c>
      <c r="GD22" s="307" t="n">
        <f aca="false">GD16+GD8</f>
        <v>0</v>
      </c>
      <c r="GE22" s="307" t="n">
        <f aca="false">GE16+GE8</f>
        <v>0</v>
      </c>
      <c r="GF22" s="307" t="n">
        <f aca="false">GF16+GF8</f>
        <v>0</v>
      </c>
      <c r="GG22" s="307" t="n">
        <f aca="false">GG16+GG8</f>
        <v>0</v>
      </c>
      <c r="GH22" s="307" t="n">
        <f aca="false">GH16+GH8</f>
        <v>0</v>
      </c>
      <c r="GI22" s="307" t="n">
        <f aca="false">GI16+GI8</f>
        <v>0</v>
      </c>
      <c r="GJ22" s="307" t="n">
        <f aca="false">GJ16+GJ8</f>
        <v>0</v>
      </c>
      <c r="GK22" s="307" t="n">
        <f aca="false">GK16+GK8</f>
        <v>0</v>
      </c>
      <c r="GL22" s="307" t="n">
        <f aca="false">GL16+GL8</f>
        <v>0</v>
      </c>
      <c r="GM22" s="307" t="n">
        <f aca="false">GM16+GM8</f>
        <v>0</v>
      </c>
      <c r="GN22" s="307" t="n">
        <f aca="false">GN16+GN8</f>
        <v>0</v>
      </c>
      <c r="GO22" s="307" t="n">
        <f aca="false">GO16+GO8</f>
        <v>0</v>
      </c>
      <c r="GP22" s="307" t="n">
        <f aca="false">GP16+GP8</f>
        <v>0</v>
      </c>
      <c r="GQ22" s="307" t="n">
        <f aca="false">GQ16+GQ8</f>
        <v>0</v>
      </c>
      <c r="GR22" s="307" t="n">
        <f aca="false">GR16+GR8</f>
        <v>0</v>
      </c>
      <c r="GS22" s="307" t="n">
        <f aca="false">GS16+GS8</f>
        <v>0</v>
      </c>
      <c r="GT22" s="307" t="n">
        <f aca="false">GT16+GT8</f>
        <v>0</v>
      </c>
      <c r="GU22" s="307" t="n">
        <f aca="false">GU16+GU8</f>
        <v>0</v>
      </c>
      <c r="GV22" s="307" t="n">
        <f aca="false">GV16+GV8</f>
        <v>0</v>
      </c>
      <c r="GW22" s="307" t="n">
        <f aca="false">GW16+GW8</f>
        <v>0</v>
      </c>
      <c r="GX22" s="307" t="n">
        <f aca="false">GX16+GX8</f>
        <v>0</v>
      </c>
      <c r="GY22" s="307" t="n">
        <f aca="false">GY16+GY8</f>
        <v>0</v>
      </c>
      <c r="GZ22" s="307" t="n">
        <f aca="false">GZ16+GZ8</f>
        <v>0</v>
      </c>
      <c r="HA22" s="307" t="n">
        <f aca="false">HA16+HA8</f>
        <v>0</v>
      </c>
      <c r="HB22" s="307" t="n">
        <f aca="false">HB16+HB8</f>
        <v>0</v>
      </c>
      <c r="HC22" s="307" t="n">
        <f aca="false">HC16+HC8</f>
        <v>0</v>
      </c>
      <c r="HD22" s="307" t="n">
        <f aca="false">HD16+HD8</f>
        <v>0</v>
      </c>
      <c r="HE22" s="307" t="n">
        <f aca="false">HE16+HE8</f>
        <v>0</v>
      </c>
      <c r="HF22" s="307" t="n">
        <f aca="false">HF16+HF8</f>
        <v>0</v>
      </c>
      <c r="HG22" s="307" t="n">
        <f aca="false">HG16+HG8</f>
        <v>0</v>
      </c>
      <c r="HH22" s="307" t="n">
        <f aca="false">HH16+HH8</f>
        <v>0</v>
      </c>
      <c r="HI22" s="307" t="n">
        <f aca="false">HI16+HI8</f>
        <v>0</v>
      </c>
      <c r="HJ22" s="307" t="n">
        <f aca="false">HJ16+HJ8</f>
        <v>0</v>
      </c>
      <c r="HK22" s="307" t="n">
        <f aca="false">HK16+HK8</f>
        <v>0</v>
      </c>
      <c r="HL22" s="307" t="n">
        <f aca="false">HL16+HL8</f>
        <v>0</v>
      </c>
      <c r="HM22" s="307" t="n">
        <f aca="false">HM16+HM8</f>
        <v>0</v>
      </c>
      <c r="HN22" s="307" t="n">
        <f aca="false">HN16+HN8</f>
        <v>0</v>
      </c>
      <c r="HO22" s="307" t="n">
        <f aca="false">HO16+HO8</f>
        <v>0</v>
      </c>
      <c r="HP22" s="307" t="n">
        <f aca="false">HP16+HP8</f>
        <v>0</v>
      </c>
      <c r="HQ22" s="307" t="n">
        <f aca="false">HQ16+HQ8</f>
        <v>0</v>
      </c>
      <c r="HR22" s="307" t="n">
        <f aca="false">HR16+HR8</f>
        <v>0</v>
      </c>
      <c r="HS22" s="307" t="n">
        <f aca="false">HS16+HS8</f>
        <v>0</v>
      </c>
      <c r="HT22" s="307" t="n">
        <f aca="false">HT16+HT8</f>
        <v>0</v>
      </c>
      <c r="HU22" s="307" t="n">
        <f aca="false">HU16+HU8</f>
        <v>0</v>
      </c>
      <c r="HV22" s="307" t="n">
        <f aca="false">HV16+HV8</f>
        <v>0</v>
      </c>
      <c r="HW22" s="307" t="n">
        <f aca="false">HW16+HW8</f>
        <v>0</v>
      </c>
      <c r="HX22" s="307" t="n">
        <f aca="false">HX16+HX8</f>
        <v>0</v>
      </c>
      <c r="HY22" s="307" t="n">
        <f aca="false">HY16+HY8</f>
        <v>0</v>
      </c>
      <c r="HZ22" s="307" t="n">
        <f aca="false">HZ16+HZ8</f>
        <v>0</v>
      </c>
      <c r="IA22" s="307" t="n">
        <f aca="false">IA16+IA8</f>
        <v>0</v>
      </c>
      <c r="IB22" s="307" t="n">
        <f aca="false">IB16+IB8</f>
        <v>0</v>
      </c>
      <c r="IC22" s="307" t="n">
        <f aca="false">IC16+IC8</f>
        <v>0</v>
      </c>
      <c r="ID22" s="307" t="n">
        <f aca="false">ID16+ID8</f>
        <v>0</v>
      </c>
      <c r="IE22" s="307" t="n">
        <f aca="false">IE16+IE8</f>
        <v>0</v>
      </c>
      <c r="IF22" s="307" t="n">
        <f aca="false">IF16+IF8</f>
        <v>0</v>
      </c>
      <c r="IG22" s="307" t="n">
        <f aca="false">IG16+IG8</f>
        <v>0</v>
      </c>
      <c r="IH22" s="307" t="n">
        <f aca="false">IH16+IH8</f>
        <v>0</v>
      </c>
      <c r="II22" s="307" t="n">
        <f aca="false">II16+II8</f>
        <v>0</v>
      </c>
      <c r="IJ22" s="307" t="n">
        <f aca="false">IJ16+IJ8</f>
        <v>0</v>
      </c>
      <c r="IK22" s="307" t="n">
        <f aca="false">IK16+IK8</f>
        <v>0</v>
      </c>
      <c r="IL22" s="307" t="n">
        <f aca="false">IL16+IL8</f>
        <v>0</v>
      </c>
      <c r="IM22" s="307" t="n">
        <f aca="false">IM16+IM8</f>
        <v>0</v>
      </c>
      <c r="IN22" s="307" t="n">
        <f aca="false">IN16+IN8</f>
        <v>0</v>
      </c>
      <c r="IO22" s="307" t="n">
        <f aca="false">IO16+IO8</f>
        <v>0</v>
      </c>
      <c r="IP22" s="307" t="n">
        <f aca="false">IP16+IP8</f>
        <v>0</v>
      </c>
      <c r="IQ22" s="307" t="n">
        <f aca="false">IQ16+IQ8</f>
        <v>0</v>
      </c>
      <c r="IR22" s="307" t="n">
        <f aca="false">IR16+IR8</f>
        <v>0</v>
      </c>
      <c r="IS22" s="307" t="n">
        <f aca="false">IS16+IS8</f>
        <v>0</v>
      </c>
      <c r="IT22" s="307" t="n">
        <f aca="false">IT16+IT8</f>
        <v>0</v>
      </c>
      <c r="IU22" s="307" t="n">
        <f aca="false">IU16+IU8</f>
        <v>0</v>
      </c>
      <c r="IV22" s="307" t="n">
        <f aca="false">IV16+IV8</f>
        <v>0</v>
      </c>
      <c r="IW22" s="351"/>
    </row>
    <row r="23" customFormat="false" ht="13.5" hidden="false" customHeight="true" outlineLevel="0" collapsed="false">
      <c r="A23" s="331"/>
      <c r="B23" s="352"/>
      <c r="C23" s="353"/>
      <c r="D23" s="354" t="s">
        <v>180</v>
      </c>
      <c r="E23" s="355" t="n">
        <f aca="false">E18+E10</f>
        <v>0</v>
      </c>
      <c r="F23" s="356" t="n">
        <f aca="false">F18+F10</f>
        <v>0</v>
      </c>
      <c r="G23" s="356" t="n">
        <f aca="false">G18+G10</f>
        <v>0</v>
      </c>
      <c r="H23" s="356" t="n">
        <f aca="false">H18+H10</f>
        <v>0</v>
      </c>
      <c r="I23" s="356" t="n">
        <f aca="false">I18+I10</f>
        <v>0</v>
      </c>
      <c r="J23" s="356" t="n">
        <f aca="false">J18+J10</f>
        <v>0</v>
      </c>
      <c r="K23" s="356" t="n">
        <f aca="false">K18+K10</f>
        <v>0</v>
      </c>
      <c r="L23" s="356" t="n">
        <f aca="false">L18+L10</f>
        <v>0</v>
      </c>
      <c r="M23" s="356" t="n">
        <f aca="false">M18+M10</f>
        <v>0</v>
      </c>
      <c r="N23" s="356" t="n">
        <f aca="false">N18+N10</f>
        <v>0</v>
      </c>
      <c r="O23" s="356" t="n">
        <f aca="false">O18+O10</f>
        <v>0</v>
      </c>
      <c r="P23" s="356" t="n">
        <f aca="false">P18+P10</f>
        <v>0</v>
      </c>
      <c r="Q23" s="356" t="n">
        <f aca="false">Q18+Q10</f>
        <v>0</v>
      </c>
      <c r="R23" s="356" t="n">
        <f aca="false">R18+R10</f>
        <v>0</v>
      </c>
      <c r="S23" s="356" t="n">
        <f aca="false">S18+S10</f>
        <v>0</v>
      </c>
      <c r="T23" s="356" t="n">
        <f aca="false">T18+T10</f>
        <v>0</v>
      </c>
      <c r="U23" s="356" t="n">
        <f aca="false">U18+U10</f>
        <v>0</v>
      </c>
      <c r="V23" s="356" t="n">
        <f aca="false">V18+V10</f>
        <v>0</v>
      </c>
      <c r="W23" s="356" t="n">
        <f aca="false">W18+W10</f>
        <v>0</v>
      </c>
      <c r="X23" s="356" t="n">
        <f aca="false">X18+X10</f>
        <v>0</v>
      </c>
      <c r="Y23" s="356" t="n">
        <f aca="false">Y18+Y10</f>
        <v>0</v>
      </c>
      <c r="Z23" s="356" t="n">
        <f aca="false">Z18+Z10</f>
        <v>0</v>
      </c>
      <c r="AA23" s="356" t="n">
        <f aca="false">AA18+AA10</f>
        <v>0</v>
      </c>
      <c r="AB23" s="356" t="n">
        <f aca="false">AB18+AB10</f>
        <v>0</v>
      </c>
      <c r="AC23" s="356" t="n">
        <f aca="false">AC18+AC10</f>
        <v>0</v>
      </c>
      <c r="AD23" s="356" t="n">
        <f aca="false">AD18+AD10</f>
        <v>0</v>
      </c>
      <c r="AE23" s="356" t="n">
        <f aca="false">AE18+AE10</f>
        <v>0</v>
      </c>
      <c r="AF23" s="356" t="n">
        <f aca="false">AF18+AF10</f>
        <v>0</v>
      </c>
      <c r="AG23" s="356" t="n">
        <f aca="false">AG18+AG10</f>
        <v>0</v>
      </c>
      <c r="AH23" s="356" t="n">
        <f aca="false">AH18+AH10</f>
        <v>0</v>
      </c>
      <c r="AI23" s="356" t="n">
        <f aca="false">AI18+AI10</f>
        <v>0</v>
      </c>
      <c r="AJ23" s="356" t="n">
        <f aca="false">AJ18+AJ10</f>
        <v>0</v>
      </c>
      <c r="AK23" s="356" t="n">
        <f aca="false">AK18+AK10</f>
        <v>0</v>
      </c>
      <c r="AL23" s="356" t="n">
        <f aca="false">AL18+AL10</f>
        <v>0</v>
      </c>
      <c r="AM23" s="356" t="n">
        <f aca="false">AM18+AM10</f>
        <v>0</v>
      </c>
      <c r="AN23" s="356" t="n">
        <f aca="false">AN18+AN10</f>
        <v>0</v>
      </c>
      <c r="AO23" s="356" t="n">
        <f aca="false">AO18+AO10</f>
        <v>0</v>
      </c>
      <c r="AP23" s="356" t="n">
        <f aca="false">AP18+AP10</f>
        <v>0</v>
      </c>
      <c r="AQ23" s="356" t="n">
        <f aca="false">AQ18+AQ10</f>
        <v>0</v>
      </c>
      <c r="AR23" s="356" t="n">
        <f aca="false">AR18+AR10</f>
        <v>0</v>
      </c>
      <c r="AS23" s="356" t="n">
        <f aca="false">AS18+AS10</f>
        <v>0</v>
      </c>
      <c r="AT23" s="356" t="n">
        <f aca="false">AT18+AT10</f>
        <v>0</v>
      </c>
      <c r="AU23" s="356" t="n">
        <f aca="false">AU18+AU10</f>
        <v>0</v>
      </c>
      <c r="AV23" s="356" t="n">
        <f aca="false">AV18+AV10</f>
        <v>0</v>
      </c>
      <c r="AW23" s="356" t="n">
        <f aca="false">AW18+AW10</f>
        <v>0</v>
      </c>
      <c r="AX23" s="356" t="n">
        <f aca="false">AX18+AX10</f>
        <v>0</v>
      </c>
      <c r="AY23" s="356" t="n">
        <f aca="false">AY18+AY10</f>
        <v>0</v>
      </c>
      <c r="AZ23" s="356" t="n">
        <f aca="false">AZ18+AZ10</f>
        <v>0</v>
      </c>
      <c r="BA23" s="356" t="n">
        <f aca="false">BA18+BA10</f>
        <v>0</v>
      </c>
      <c r="BB23" s="356" t="n">
        <f aca="false">BB18+BB10</f>
        <v>0</v>
      </c>
      <c r="BC23" s="356" t="n">
        <f aca="false">BC18+BC10</f>
        <v>0</v>
      </c>
      <c r="BD23" s="356" t="n">
        <f aca="false">BD18+BD10</f>
        <v>0</v>
      </c>
      <c r="BE23" s="356" t="n">
        <f aca="false">BE18+BE10</f>
        <v>0</v>
      </c>
      <c r="BF23" s="356" t="n">
        <f aca="false">BF18+BF10</f>
        <v>0</v>
      </c>
      <c r="BG23" s="356" t="n">
        <f aca="false">BG18+BG10</f>
        <v>0</v>
      </c>
      <c r="BH23" s="356" t="n">
        <f aca="false">BH18+BH10</f>
        <v>0</v>
      </c>
      <c r="BI23" s="356" t="n">
        <f aca="false">BI18+BI10</f>
        <v>0</v>
      </c>
      <c r="BJ23" s="356" t="n">
        <f aca="false">BJ18+BJ10</f>
        <v>0</v>
      </c>
      <c r="BK23" s="356" t="n">
        <f aca="false">BK18+BK10</f>
        <v>0</v>
      </c>
      <c r="BL23" s="356" t="n">
        <f aca="false">BL18+BL10</f>
        <v>0</v>
      </c>
      <c r="BM23" s="356" t="n">
        <f aca="false">BM18+BM10</f>
        <v>0</v>
      </c>
      <c r="BN23" s="356" t="n">
        <f aca="false">BN18+BN10</f>
        <v>0</v>
      </c>
      <c r="BO23" s="356" t="n">
        <f aca="false">BO18+BO10</f>
        <v>0</v>
      </c>
      <c r="BP23" s="356" t="n">
        <f aca="false">BP18+BP10</f>
        <v>0</v>
      </c>
      <c r="BQ23" s="356" t="n">
        <f aca="false">BQ18+BQ10</f>
        <v>0</v>
      </c>
      <c r="BR23" s="356" t="n">
        <f aca="false">BR18+BR10</f>
        <v>0</v>
      </c>
      <c r="BS23" s="356" t="n">
        <f aca="false">BS18+BS10</f>
        <v>0</v>
      </c>
      <c r="BT23" s="356" t="n">
        <f aca="false">BT18+BT10</f>
        <v>0</v>
      </c>
      <c r="BU23" s="356" t="n">
        <f aca="false">BU18+BU10</f>
        <v>0</v>
      </c>
      <c r="BV23" s="356" t="n">
        <f aca="false">BV18+BV10</f>
        <v>0</v>
      </c>
      <c r="BW23" s="356" t="n">
        <f aca="false">BW18+BW10</f>
        <v>0</v>
      </c>
      <c r="BX23" s="356" t="n">
        <f aca="false">BX18+BX10</f>
        <v>0</v>
      </c>
      <c r="BY23" s="356" t="n">
        <f aca="false">BY18+BY10</f>
        <v>0</v>
      </c>
      <c r="BZ23" s="356" t="n">
        <f aca="false">BZ18+BZ10</f>
        <v>0</v>
      </c>
      <c r="CA23" s="356" t="n">
        <f aca="false">CA18+CA10</f>
        <v>0</v>
      </c>
      <c r="CB23" s="356" t="n">
        <f aca="false">CB18+CB10</f>
        <v>0</v>
      </c>
      <c r="CC23" s="356" t="n">
        <f aca="false">CC18+CC10</f>
        <v>0</v>
      </c>
      <c r="CD23" s="356" t="n">
        <f aca="false">CD18+CD10</f>
        <v>0</v>
      </c>
      <c r="CE23" s="356" t="n">
        <f aca="false">CE18+CE10</f>
        <v>0</v>
      </c>
      <c r="CF23" s="356" t="n">
        <f aca="false">CF18+CF10</f>
        <v>0</v>
      </c>
      <c r="CG23" s="356" t="n">
        <f aca="false">CG18+CG10</f>
        <v>0</v>
      </c>
      <c r="CH23" s="356" t="n">
        <f aca="false">CH18+CH10</f>
        <v>0</v>
      </c>
      <c r="CI23" s="356" t="n">
        <f aca="false">CI18+CI10</f>
        <v>0</v>
      </c>
      <c r="CJ23" s="356" t="n">
        <f aca="false">CJ18+CJ10</f>
        <v>0</v>
      </c>
      <c r="CK23" s="356" t="n">
        <f aca="false">CK18+CK10</f>
        <v>0</v>
      </c>
      <c r="CL23" s="356" t="n">
        <f aca="false">CL18+CL10</f>
        <v>0</v>
      </c>
      <c r="CM23" s="356" t="n">
        <f aca="false">CM18+CM10</f>
        <v>0</v>
      </c>
      <c r="CN23" s="356" t="n">
        <f aca="false">CN18+CN10</f>
        <v>0</v>
      </c>
      <c r="CO23" s="356" t="n">
        <f aca="false">CO18+CO10</f>
        <v>0</v>
      </c>
      <c r="CP23" s="356" t="n">
        <f aca="false">CP18+CP10</f>
        <v>0</v>
      </c>
      <c r="CQ23" s="356" t="n">
        <f aca="false">CQ18+CQ10</f>
        <v>0</v>
      </c>
      <c r="CR23" s="356" t="n">
        <f aca="false">CR18+CR10</f>
        <v>0</v>
      </c>
      <c r="CS23" s="356" t="n">
        <f aca="false">CS18+CS10</f>
        <v>0</v>
      </c>
      <c r="CT23" s="356" t="n">
        <f aca="false">CT18+CT10</f>
        <v>0</v>
      </c>
      <c r="CU23" s="356" t="n">
        <f aca="false">CU18+CU10</f>
        <v>0</v>
      </c>
      <c r="CV23" s="356" t="n">
        <f aca="false">CV18+CV10</f>
        <v>0</v>
      </c>
      <c r="CW23" s="356" t="n">
        <f aca="false">CW18+CW10</f>
        <v>0</v>
      </c>
      <c r="CX23" s="356" t="n">
        <f aca="false">CX18+CX10</f>
        <v>0</v>
      </c>
      <c r="CY23" s="356" t="n">
        <f aca="false">CY18+CY10</f>
        <v>0</v>
      </c>
      <c r="CZ23" s="356" t="n">
        <f aca="false">CZ18+CZ10</f>
        <v>0</v>
      </c>
      <c r="DA23" s="356" t="n">
        <f aca="false">DA18+DA10</f>
        <v>0</v>
      </c>
      <c r="DB23" s="356" t="n">
        <f aca="false">DB18+DB10</f>
        <v>0</v>
      </c>
      <c r="DC23" s="356" t="n">
        <f aca="false">DC18+DC10</f>
        <v>0</v>
      </c>
      <c r="DD23" s="356" t="n">
        <f aca="false">DD18+DD10</f>
        <v>0</v>
      </c>
      <c r="DE23" s="356" t="n">
        <f aca="false">DE18+DE10</f>
        <v>0</v>
      </c>
      <c r="DF23" s="356" t="n">
        <f aca="false">DF18+DF10</f>
        <v>0</v>
      </c>
      <c r="DG23" s="356" t="n">
        <f aca="false">DG18+DG10</f>
        <v>0</v>
      </c>
      <c r="DH23" s="356" t="n">
        <f aca="false">DH18+DH10</f>
        <v>0</v>
      </c>
      <c r="DI23" s="356" t="n">
        <f aca="false">DI18+DI10</f>
        <v>0</v>
      </c>
      <c r="DJ23" s="356" t="n">
        <f aca="false">DJ18+DJ10</f>
        <v>0</v>
      </c>
      <c r="DK23" s="356" t="n">
        <f aca="false">DK18+DK10</f>
        <v>0</v>
      </c>
      <c r="DL23" s="356" t="n">
        <f aca="false">DL18+DL10</f>
        <v>0</v>
      </c>
      <c r="DM23" s="356" t="n">
        <f aca="false">DM18+DM10</f>
        <v>0</v>
      </c>
      <c r="DN23" s="356" t="n">
        <f aca="false">DN18+DN10</f>
        <v>0</v>
      </c>
      <c r="DO23" s="356" t="n">
        <f aca="false">DO18+DO10</f>
        <v>0</v>
      </c>
      <c r="DP23" s="356" t="n">
        <f aca="false">DP18+DP10</f>
        <v>0</v>
      </c>
      <c r="DQ23" s="356" t="n">
        <f aca="false">DQ18+DQ10</f>
        <v>0</v>
      </c>
      <c r="DR23" s="356" t="n">
        <f aca="false">DR18+DR10</f>
        <v>0</v>
      </c>
      <c r="DS23" s="356" t="n">
        <f aca="false">DS18+DS10</f>
        <v>0</v>
      </c>
      <c r="DT23" s="356" t="n">
        <f aca="false">DT18+DT10</f>
        <v>0</v>
      </c>
      <c r="DU23" s="356" t="n">
        <f aca="false">DU18+DU10</f>
        <v>0</v>
      </c>
      <c r="DV23" s="356" t="n">
        <f aca="false">DV18+DV10</f>
        <v>0</v>
      </c>
      <c r="DW23" s="356" t="n">
        <f aca="false">DW18+DW10</f>
        <v>0</v>
      </c>
      <c r="DX23" s="356" t="n">
        <f aca="false">DX18+DX10</f>
        <v>0</v>
      </c>
      <c r="DY23" s="356" t="n">
        <f aca="false">DY18+DY10</f>
        <v>0</v>
      </c>
      <c r="DZ23" s="356" t="n">
        <f aca="false">DZ18+DZ10</f>
        <v>0</v>
      </c>
      <c r="EA23" s="356" t="n">
        <f aca="false">EA18+EA10</f>
        <v>0</v>
      </c>
      <c r="EB23" s="356" t="n">
        <f aca="false">EB18+EB10</f>
        <v>0</v>
      </c>
      <c r="EC23" s="356" t="n">
        <f aca="false">EC18+EC10</f>
        <v>0</v>
      </c>
      <c r="ED23" s="356" t="n">
        <f aca="false">ED18+ED10</f>
        <v>0</v>
      </c>
      <c r="EE23" s="356" t="n">
        <f aca="false">EE18+EE10</f>
        <v>0</v>
      </c>
      <c r="EF23" s="356" t="n">
        <f aca="false">EF18+EF10</f>
        <v>0</v>
      </c>
      <c r="EG23" s="356" t="n">
        <f aca="false">EG18+EG10</f>
        <v>0</v>
      </c>
      <c r="EH23" s="356" t="n">
        <f aca="false">EH18+EH10</f>
        <v>0</v>
      </c>
      <c r="EI23" s="356" t="n">
        <f aca="false">EI18+EI10</f>
        <v>0</v>
      </c>
      <c r="EJ23" s="356" t="n">
        <f aca="false">EJ18+EJ10</f>
        <v>0</v>
      </c>
      <c r="EK23" s="356" t="n">
        <f aca="false">EK18+EK10</f>
        <v>0</v>
      </c>
      <c r="EL23" s="356" t="n">
        <f aca="false">EL18+EL10</f>
        <v>0</v>
      </c>
      <c r="EM23" s="356" t="n">
        <f aca="false">EM18+EM10</f>
        <v>0</v>
      </c>
      <c r="EN23" s="356" t="n">
        <f aca="false">EN18+EN10</f>
        <v>0</v>
      </c>
      <c r="EO23" s="356" t="n">
        <f aca="false">EO18+EO10</f>
        <v>0</v>
      </c>
      <c r="EP23" s="356" t="n">
        <f aca="false">EP18+EP10</f>
        <v>0</v>
      </c>
      <c r="EQ23" s="356" t="n">
        <f aca="false">EQ18+EQ10</f>
        <v>0</v>
      </c>
      <c r="ER23" s="356" t="n">
        <f aca="false">ER18+ER10</f>
        <v>0</v>
      </c>
      <c r="ES23" s="356" t="n">
        <f aca="false">ES18+ES10</f>
        <v>0</v>
      </c>
      <c r="ET23" s="356" t="n">
        <f aca="false">ET18+ET10</f>
        <v>0</v>
      </c>
      <c r="EU23" s="356" t="n">
        <f aca="false">EU18+EU10</f>
        <v>0</v>
      </c>
      <c r="EV23" s="356" t="n">
        <f aca="false">EV18+EV10</f>
        <v>0</v>
      </c>
      <c r="EW23" s="356" t="n">
        <f aca="false">EW18+EW10</f>
        <v>0</v>
      </c>
      <c r="EX23" s="356" t="n">
        <f aca="false">EX18+EX10</f>
        <v>0</v>
      </c>
      <c r="EY23" s="356" t="n">
        <f aca="false">EY18+EY10</f>
        <v>0</v>
      </c>
      <c r="EZ23" s="356" t="n">
        <f aca="false">EZ18+EZ10</f>
        <v>0</v>
      </c>
      <c r="FA23" s="356" t="n">
        <f aca="false">FA18+FA10</f>
        <v>0</v>
      </c>
      <c r="FB23" s="356" t="n">
        <f aca="false">FB18+FB10</f>
        <v>0</v>
      </c>
      <c r="FC23" s="356" t="n">
        <f aca="false">FC18+FC10</f>
        <v>0</v>
      </c>
      <c r="FD23" s="356" t="n">
        <f aca="false">FD18+FD10</f>
        <v>0</v>
      </c>
      <c r="FE23" s="356" t="n">
        <f aca="false">FE18+FE10</f>
        <v>0</v>
      </c>
      <c r="FF23" s="356" t="n">
        <f aca="false">FF18+FF10</f>
        <v>0</v>
      </c>
      <c r="FG23" s="356" t="n">
        <f aca="false">FG18+FG10</f>
        <v>0</v>
      </c>
      <c r="FH23" s="356" t="n">
        <f aca="false">FH18+FH10</f>
        <v>0</v>
      </c>
      <c r="FI23" s="356" t="n">
        <f aca="false">FI18+FI10</f>
        <v>0</v>
      </c>
      <c r="FJ23" s="356" t="n">
        <f aca="false">FJ18+FJ10</f>
        <v>0</v>
      </c>
      <c r="FK23" s="356" t="n">
        <f aca="false">FK18+FK10</f>
        <v>0</v>
      </c>
      <c r="FL23" s="356" t="n">
        <f aca="false">FL18+FL10</f>
        <v>0</v>
      </c>
      <c r="FM23" s="356" t="n">
        <f aca="false">FM18+FM10</f>
        <v>0</v>
      </c>
      <c r="FN23" s="356" t="n">
        <f aca="false">FN18+FN10</f>
        <v>0</v>
      </c>
      <c r="FO23" s="356" t="n">
        <f aca="false">FO18+FO10</f>
        <v>0</v>
      </c>
      <c r="FP23" s="356" t="n">
        <f aca="false">FP18+FP10</f>
        <v>0</v>
      </c>
      <c r="FQ23" s="356" t="n">
        <f aca="false">FQ18+FQ10</f>
        <v>0</v>
      </c>
      <c r="FR23" s="356" t="n">
        <f aca="false">FR18+FR10</f>
        <v>0</v>
      </c>
      <c r="FS23" s="356" t="n">
        <f aca="false">FS18+FS10</f>
        <v>0</v>
      </c>
      <c r="FT23" s="356" t="n">
        <f aca="false">FT18+FT10</f>
        <v>0</v>
      </c>
      <c r="FU23" s="356" t="n">
        <f aca="false">FU18+FU10</f>
        <v>0</v>
      </c>
      <c r="FV23" s="356" t="n">
        <f aca="false">FV18+FV10</f>
        <v>0</v>
      </c>
      <c r="FW23" s="356" t="n">
        <f aca="false">FW18+FW10</f>
        <v>0</v>
      </c>
      <c r="FX23" s="356" t="n">
        <f aca="false">FX18+FX10</f>
        <v>0</v>
      </c>
      <c r="FY23" s="356" t="n">
        <f aca="false">FY18+FY10</f>
        <v>0</v>
      </c>
      <c r="FZ23" s="356" t="n">
        <f aca="false">FZ18+FZ10</f>
        <v>0</v>
      </c>
      <c r="GA23" s="356" t="n">
        <f aca="false">GA18+GA10</f>
        <v>0</v>
      </c>
      <c r="GB23" s="356" t="n">
        <f aca="false">GB18+GB10</f>
        <v>0</v>
      </c>
      <c r="GC23" s="356" t="n">
        <f aca="false">GC18+GC10</f>
        <v>0</v>
      </c>
      <c r="GD23" s="356" t="n">
        <f aca="false">GD18+GD10</f>
        <v>0</v>
      </c>
      <c r="GE23" s="356" t="n">
        <f aca="false">GE18+GE10</f>
        <v>0</v>
      </c>
      <c r="GF23" s="356" t="n">
        <f aca="false">GF18+GF10</f>
        <v>0</v>
      </c>
      <c r="GG23" s="356" t="n">
        <f aca="false">GG18+GG10</f>
        <v>0</v>
      </c>
      <c r="GH23" s="356" t="n">
        <f aca="false">GH18+GH10</f>
        <v>0</v>
      </c>
      <c r="GI23" s="356" t="n">
        <f aca="false">GI18+GI10</f>
        <v>0</v>
      </c>
      <c r="GJ23" s="356" t="n">
        <f aca="false">GJ18+GJ10</f>
        <v>0</v>
      </c>
      <c r="GK23" s="356" t="n">
        <f aca="false">GK18+GK10</f>
        <v>0</v>
      </c>
      <c r="GL23" s="356" t="n">
        <f aca="false">GL18+GL10</f>
        <v>0</v>
      </c>
      <c r="GM23" s="356" t="n">
        <f aca="false">GM18+GM10</f>
        <v>0</v>
      </c>
      <c r="GN23" s="356" t="n">
        <f aca="false">GN18+GN10</f>
        <v>0</v>
      </c>
      <c r="GO23" s="356" t="n">
        <f aca="false">GO18+GO10</f>
        <v>0</v>
      </c>
      <c r="GP23" s="356" t="n">
        <f aca="false">GP18+GP10</f>
        <v>0</v>
      </c>
      <c r="GQ23" s="356" t="n">
        <f aca="false">GQ18+GQ10</f>
        <v>0</v>
      </c>
      <c r="GR23" s="356" t="n">
        <f aca="false">GR18+GR10</f>
        <v>0</v>
      </c>
      <c r="GS23" s="356" t="n">
        <f aca="false">GS18+GS10</f>
        <v>0</v>
      </c>
      <c r="GT23" s="356" t="n">
        <f aca="false">GT18+GT10</f>
        <v>0</v>
      </c>
      <c r="GU23" s="356" t="n">
        <f aca="false">GU18+GU10</f>
        <v>0</v>
      </c>
      <c r="GV23" s="356" t="n">
        <f aca="false">GV18+GV10</f>
        <v>0</v>
      </c>
      <c r="GW23" s="356" t="n">
        <f aca="false">GW18+GW10</f>
        <v>0</v>
      </c>
      <c r="GX23" s="356" t="n">
        <f aca="false">GX18+GX10</f>
        <v>0</v>
      </c>
      <c r="GY23" s="356" t="n">
        <f aca="false">GY18+GY10</f>
        <v>0</v>
      </c>
      <c r="GZ23" s="356" t="n">
        <f aca="false">GZ18+GZ10</f>
        <v>0</v>
      </c>
      <c r="HA23" s="356" t="n">
        <f aca="false">HA18+HA10</f>
        <v>0</v>
      </c>
      <c r="HB23" s="356" t="n">
        <f aca="false">HB18+HB10</f>
        <v>0</v>
      </c>
      <c r="HC23" s="356" t="n">
        <f aca="false">HC18+HC10</f>
        <v>0</v>
      </c>
      <c r="HD23" s="356" t="n">
        <f aca="false">HD18+HD10</f>
        <v>0</v>
      </c>
      <c r="HE23" s="356" t="n">
        <f aca="false">HE18+HE10</f>
        <v>0</v>
      </c>
      <c r="HF23" s="356" t="n">
        <f aca="false">HF18+HF10</f>
        <v>0</v>
      </c>
      <c r="HG23" s="356" t="n">
        <f aca="false">HG18+HG10</f>
        <v>0</v>
      </c>
      <c r="HH23" s="356" t="n">
        <f aca="false">HH18+HH10</f>
        <v>0</v>
      </c>
      <c r="HI23" s="356" t="n">
        <f aca="false">HI18+HI10</f>
        <v>0</v>
      </c>
      <c r="HJ23" s="356" t="n">
        <f aca="false">HJ18+HJ10</f>
        <v>0</v>
      </c>
      <c r="HK23" s="356" t="n">
        <f aca="false">HK18+HK10</f>
        <v>0</v>
      </c>
      <c r="HL23" s="356" t="n">
        <f aca="false">HL18+HL10</f>
        <v>0</v>
      </c>
      <c r="HM23" s="356" t="n">
        <f aca="false">HM18+HM10</f>
        <v>0</v>
      </c>
      <c r="HN23" s="356" t="n">
        <f aca="false">HN18+HN10</f>
        <v>0</v>
      </c>
      <c r="HO23" s="356" t="n">
        <f aca="false">HO18+HO10</f>
        <v>0</v>
      </c>
      <c r="HP23" s="356" t="n">
        <f aca="false">HP18+HP10</f>
        <v>0</v>
      </c>
      <c r="HQ23" s="356" t="n">
        <f aca="false">HQ18+HQ10</f>
        <v>0</v>
      </c>
      <c r="HR23" s="356" t="n">
        <f aca="false">HR18+HR10</f>
        <v>0</v>
      </c>
      <c r="HS23" s="356" t="n">
        <f aca="false">HS18+HS10</f>
        <v>0</v>
      </c>
      <c r="HT23" s="356" t="n">
        <f aca="false">HT18+HT10</f>
        <v>0</v>
      </c>
      <c r="HU23" s="356" t="n">
        <f aca="false">HU18+HU10</f>
        <v>0</v>
      </c>
      <c r="HV23" s="356" t="n">
        <f aca="false">HV18+HV10</f>
        <v>0</v>
      </c>
      <c r="HW23" s="356" t="n">
        <f aca="false">HW18+HW10</f>
        <v>0</v>
      </c>
      <c r="HX23" s="356" t="n">
        <f aca="false">HX18+HX10</f>
        <v>0</v>
      </c>
      <c r="HY23" s="356" t="n">
        <f aca="false">HY18+HY10</f>
        <v>0</v>
      </c>
      <c r="HZ23" s="356" t="n">
        <f aca="false">HZ18+HZ10</f>
        <v>0</v>
      </c>
      <c r="IA23" s="356" t="n">
        <f aca="false">IA18+IA10</f>
        <v>0</v>
      </c>
      <c r="IB23" s="356" t="n">
        <f aca="false">IB18+IB10</f>
        <v>0</v>
      </c>
      <c r="IC23" s="356" t="n">
        <f aca="false">IC18+IC10</f>
        <v>0</v>
      </c>
      <c r="ID23" s="356" t="n">
        <f aca="false">ID18+ID10</f>
        <v>0</v>
      </c>
      <c r="IE23" s="356" t="n">
        <f aca="false">IE18+IE10</f>
        <v>0</v>
      </c>
      <c r="IF23" s="356" t="n">
        <f aca="false">IF18+IF10</f>
        <v>0</v>
      </c>
      <c r="IG23" s="356" t="n">
        <f aca="false">IG18+IG10</f>
        <v>0</v>
      </c>
      <c r="IH23" s="356" t="n">
        <f aca="false">IH18+IH10</f>
        <v>0</v>
      </c>
      <c r="II23" s="356" t="n">
        <f aca="false">II18+II10</f>
        <v>0</v>
      </c>
      <c r="IJ23" s="356" t="n">
        <f aca="false">IJ18+IJ10</f>
        <v>0</v>
      </c>
      <c r="IK23" s="356" t="n">
        <f aca="false">IK18+IK10</f>
        <v>0</v>
      </c>
      <c r="IL23" s="356" t="n">
        <f aca="false">IL18+IL10</f>
        <v>0</v>
      </c>
      <c r="IM23" s="356" t="n">
        <f aca="false">IM18+IM10</f>
        <v>0</v>
      </c>
      <c r="IN23" s="356" t="n">
        <f aca="false">IN18+IN10</f>
        <v>0</v>
      </c>
      <c r="IO23" s="356" t="n">
        <f aca="false">IO18+IO10</f>
        <v>0</v>
      </c>
      <c r="IP23" s="356" t="n">
        <f aca="false">IP18+IP10</f>
        <v>0</v>
      </c>
      <c r="IQ23" s="356" t="n">
        <f aca="false">IQ18+IQ10</f>
        <v>0</v>
      </c>
      <c r="IR23" s="356" t="n">
        <f aca="false">IR18+IR10</f>
        <v>0</v>
      </c>
      <c r="IS23" s="356" t="n">
        <f aca="false">IS18+IS10</f>
        <v>0</v>
      </c>
      <c r="IT23" s="356" t="n">
        <f aca="false">IT18+IT10</f>
        <v>0</v>
      </c>
      <c r="IU23" s="356" t="n">
        <f aca="false">IU18+IU10</f>
        <v>0</v>
      </c>
      <c r="IV23" s="356" t="n">
        <f aca="false">IV18+IV10</f>
        <v>0</v>
      </c>
      <c r="IW23" s="357"/>
    </row>
    <row r="24" customFormat="false" ht="13.5" hidden="false" customHeight="true" outlineLevel="0" collapsed="false">
      <c r="A24" s="325"/>
      <c r="B24" s="358"/>
      <c r="C24" s="359"/>
      <c r="D24" s="328" t="s">
        <v>174</v>
      </c>
      <c r="E24" s="329"/>
      <c r="F24" s="281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81"/>
      <c r="T24" s="281" t="n">
        <v>0</v>
      </c>
      <c r="U24" s="281" t="n">
        <v>0</v>
      </c>
      <c r="V24" s="281" t="n">
        <v>0</v>
      </c>
      <c r="W24" s="281" t="n">
        <v>0</v>
      </c>
      <c r="X24" s="281" t="n">
        <v>0</v>
      </c>
      <c r="Y24" s="281" t="n">
        <v>0</v>
      </c>
      <c r="Z24" s="281" t="n">
        <v>0</v>
      </c>
      <c r="AA24" s="281"/>
      <c r="AB24" s="281"/>
      <c r="AC24" s="281"/>
      <c r="AD24" s="281"/>
      <c r="AE24" s="281"/>
      <c r="AF24" s="281"/>
      <c r="AG24" s="281"/>
      <c r="AH24" s="281"/>
      <c r="AI24" s="281"/>
      <c r="AJ24" s="281"/>
      <c r="AK24" s="281"/>
      <c r="AL24" s="281"/>
      <c r="AM24" s="281"/>
      <c r="AN24" s="281"/>
      <c r="AO24" s="281"/>
      <c r="AP24" s="281"/>
      <c r="AQ24" s="281"/>
      <c r="AR24" s="281"/>
      <c r="AS24" s="281"/>
      <c r="AT24" s="281"/>
      <c r="AU24" s="281"/>
      <c r="AV24" s="281"/>
      <c r="AW24" s="281"/>
      <c r="AX24" s="281"/>
      <c r="AY24" s="281"/>
      <c r="AZ24" s="281"/>
      <c r="BA24" s="281"/>
      <c r="BB24" s="281"/>
      <c r="BC24" s="281"/>
      <c r="BD24" s="281"/>
      <c r="BE24" s="281"/>
      <c r="BF24" s="281"/>
      <c r="BG24" s="281"/>
      <c r="BH24" s="281"/>
      <c r="BI24" s="281"/>
      <c r="BJ24" s="281"/>
      <c r="BK24" s="281"/>
      <c r="BL24" s="281"/>
      <c r="BM24" s="281"/>
      <c r="BN24" s="281"/>
      <c r="BO24" s="281"/>
      <c r="BP24" s="281"/>
      <c r="BQ24" s="281"/>
      <c r="BR24" s="281"/>
      <c r="BS24" s="281"/>
      <c r="BT24" s="281"/>
      <c r="BU24" s="281"/>
      <c r="BV24" s="281"/>
      <c r="BW24" s="281"/>
      <c r="BX24" s="281"/>
      <c r="BY24" s="281"/>
      <c r="BZ24" s="281"/>
      <c r="CA24" s="281"/>
      <c r="CB24" s="281"/>
      <c r="CC24" s="281"/>
      <c r="CD24" s="281"/>
      <c r="CE24" s="281"/>
      <c r="CF24" s="281"/>
      <c r="CG24" s="281"/>
      <c r="CH24" s="281"/>
      <c r="CI24" s="281"/>
      <c r="CJ24" s="281"/>
      <c r="CK24" s="281"/>
      <c r="CL24" s="281"/>
      <c r="CM24" s="281"/>
      <c r="CN24" s="281"/>
      <c r="CO24" s="281"/>
      <c r="CP24" s="281"/>
      <c r="CQ24" s="281"/>
      <c r="CR24" s="281"/>
      <c r="CS24" s="281"/>
      <c r="CT24" s="281"/>
      <c r="CU24" s="281"/>
      <c r="CV24" s="281"/>
      <c r="CW24" s="281"/>
      <c r="CX24" s="281"/>
      <c r="CY24" s="281"/>
      <c r="CZ24" s="281"/>
      <c r="DA24" s="281"/>
      <c r="DB24" s="281"/>
      <c r="DC24" s="281"/>
      <c r="DD24" s="281"/>
      <c r="DE24" s="281"/>
      <c r="DF24" s="281"/>
      <c r="DG24" s="281"/>
      <c r="DH24" s="281"/>
      <c r="DI24" s="281"/>
      <c r="DJ24" s="281"/>
      <c r="DK24" s="281"/>
      <c r="DL24" s="281"/>
      <c r="DM24" s="281"/>
      <c r="DN24" s="281"/>
      <c r="DO24" s="281"/>
      <c r="DP24" s="281"/>
      <c r="DQ24" s="281"/>
      <c r="DR24" s="281"/>
      <c r="DS24" s="281"/>
      <c r="DT24" s="281"/>
      <c r="DU24" s="281"/>
      <c r="DV24" s="281"/>
      <c r="DW24" s="281"/>
      <c r="DX24" s="281"/>
      <c r="DY24" s="281"/>
      <c r="DZ24" s="281"/>
      <c r="EA24" s="281"/>
      <c r="EB24" s="281"/>
      <c r="EC24" s="281"/>
      <c r="ED24" s="281"/>
      <c r="EE24" s="281"/>
      <c r="EF24" s="281"/>
      <c r="EG24" s="281"/>
      <c r="EH24" s="281"/>
      <c r="EI24" s="281"/>
      <c r="EJ24" s="281"/>
      <c r="EK24" s="281"/>
      <c r="EL24" s="281"/>
      <c r="EM24" s="281"/>
      <c r="EN24" s="281"/>
      <c r="EO24" s="281"/>
      <c r="EP24" s="281"/>
      <c r="EQ24" s="281"/>
      <c r="ER24" s="281"/>
      <c r="ES24" s="281"/>
      <c r="ET24" s="281"/>
      <c r="EU24" s="281"/>
      <c r="EV24" s="281"/>
      <c r="EW24" s="281"/>
      <c r="EX24" s="281"/>
      <c r="EY24" s="281"/>
      <c r="EZ24" s="281"/>
      <c r="FA24" s="281"/>
      <c r="FB24" s="281"/>
      <c r="FC24" s="281"/>
      <c r="FD24" s="281"/>
      <c r="FE24" s="281"/>
      <c r="FF24" s="281"/>
      <c r="FG24" s="281"/>
      <c r="FH24" s="281"/>
      <c r="FI24" s="281"/>
      <c r="FJ24" s="281"/>
      <c r="FK24" s="281"/>
      <c r="FL24" s="281"/>
      <c r="FM24" s="281"/>
      <c r="FN24" s="281"/>
      <c r="FO24" s="281"/>
      <c r="FP24" s="281"/>
      <c r="FQ24" s="281"/>
      <c r="FR24" s="281"/>
      <c r="FS24" s="281"/>
      <c r="FT24" s="281"/>
      <c r="FU24" s="281"/>
      <c r="FV24" s="281"/>
      <c r="FW24" s="281"/>
      <c r="FX24" s="281"/>
      <c r="FY24" s="281"/>
      <c r="FZ24" s="281"/>
      <c r="GA24" s="281"/>
      <c r="GB24" s="281"/>
      <c r="GC24" s="281"/>
      <c r="GD24" s="281"/>
      <c r="GE24" s="281"/>
      <c r="GF24" s="281"/>
      <c r="GG24" s="281"/>
      <c r="GH24" s="281"/>
      <c r="GI24" s="281"/>
      <c r="GJ24" s="281"/>
      <c r="GK24" s="281"/>
      <c r="GL24" s="281"/>
      <c r="GM24" s="281"/>
      <c r="GN24" s="281"/>
      <c r="GO24" s="281"/>
      <c r="GP24" s="281"/>
      <c r="GQ24" s="281"/>
      <c r="GR24" s="281"/>
      <c r="GS24" s="281"/>
      <c r="GT24" s="281"/>
      <c r="GU24" s="281"/>
      <c r="GV24" s="281"/>
      <c r="GW24" s="281"/>
      <c r="GX24" s="281"/>
      <c r="GY24" s="281"/>
      <c r="GZ24" s="281"/>
      <c r="HA24" s="281"/>
      <c r="HB24" s="281"/>
      <c r="HC24" s="281"/>
      <c r="HD24" s="281"/>
      <c r="HE24" s="281"/>
      <c r="HF24" s="281"/>
      <c r="HG24" s="281"/>
      <c r="HH24" s="281"/>
      <c r="HI24" s="281"/>
      <c r="HJ24" s="281"/>
      <c r="HK24" s="281"/>
      <c r="HL24" s="281"/>
      <c r="HM24" s="281"/>
      <c r="HN24" s="281"/>
      <c r="HO24" s="281"/>
      <c r="HP24" s="281"/>
      <c r="HQ24" s="281"/>
      <c r="HR24" s="281"/>
      <c r="HS24" s="281"/>
      <c r="HT24" s="281"/>
      <c r="HU24" s="281"/>
      <c r="HV24" s="281"/>
      <c r="HW24" s="281"/>
      <c r="HX24" s="281"/>
      <c r="HY24" s="281"/>
      <c r="HZ24" s="281"/>
      <c r="IA24" s="281"/>
      <c r="IB24" s="281"/>
      <c r="IC24" s="281"/>
      <c r="ID24" s="281"/>
      <c r="IE24" s="281"/>
      <c r="IF24" s="281"/>
      <c r="IG24" s="281"/>
      <c r="IH24" s="281"/>
      <c r="II24" s="281"/>
      <c r="IJ24" s="281"/>
      <c r="IK24" s="281"/>
      <c r="IL24" s="281"/>
      <c r="IM24" s="281"/>
      <c r="IN24" s="281"/>
      <c r="IO24" s="281"/>
      <c r="IP24" s="281"/>
      <c r="IQ24" s="281"/>
      <c r="IR24" s="281"/>
      <c r="IS24" s="281"/>
      <c r="IT24" s="281"/>
      <c r="IU24" s="281"/>
      <c r="IV24" s="281"/>
      <c r="IW24" s="330"/>
    </row>
    <row r="25" customFormat="false" ht="13.5" hidden="false" customHeight="true" outlineLevel="0" collapsed="false">
      <c r="A25" s="331"/>
      <c r="B25" s="332"/>
      <c r="C25" s="333"/>
      <c r="D25" s="334" t="s">
        <v>175</v>
      </c>
      <c r="E25" s="335"/>
      <c r="F25" s="336"/>
      <c r="G25" s="336"/>
      <c r="H25" s="336"/>
      <c r="I25" s="336"/>
      <c r="J25" s="336"/>
      <c r="K25" s="336"/>
      <c r="L25" s="336"/>
      <c r="M25" s="336"/>
      <c r="N25" s="336"/>
      <c r="O25" s="336"/>
      <c r="P25" s="336"/>
      <c r="Q25" s="336"/>
      <c r="R25" s="336"/>
      <c r="S25" s="336"/>
      <c r="T25" s="336" t="n">
        <v>0</v>
      </c>
      <c r="U25" s="336" t="n">
        <v>0</v>
      </c>
      <c r="V25" s="336" t="n">
        <v>0</v>
      </c>
      <c r="W25" s="336" t="n">
        <v>0</v>
      </c>
      <c r="X25" s="336" t="n">
        <v>0</v>
      </c>
      <c r="Y25" s="336" t="n">
        <v>0</v>
      </c>
      <c r="Z25" s="336" t="n">
        <v>0</v>
      </c>
      <c r="AA25" s="336"/>
      <c r="AB25" s="336"/>
      <c r="AC25" s="336"/>
      <c r="AD25" s="336"/>
      <c r="AE25" s="336"/>
      <c r="AF25" s="336"/>
      <c r="AG25" s="336"/>
      <c r="AH25" s="336"/>
      <c r="AI25" s="336"/>
      <c r="AJ25" s="336"/>
      <c r="AK25" s="336"/>
      <c r="AL25" s="336"/>
      <c r="AM25" s="336"/>
      <c r="AN25" s="336"/>
      <c r="AO25" s="336"/>
      <c r="AP25" s="336"/>
      <c r="AQ25" s="336"/>
      <c r="AR25" s="336"/>
      <c r="AS25" s="336"/>
      <c r="AT25" s="336"/>
      <c r="AU25" s="336"/>
      <c r="AV25" s="336"/>
      <c r="AW25" s="336"/>
      <c r="AX25" s="336"/>
      <c r="AY25" s="336"/>
      <c r="AZ25" s="336"/>
      <c r="BA25" s="336"/>
      <c r="BB25" s="336"/>
      <c r="BC25" s="336"/>
      <c r="BD25" s="336"/>
      <c r="BE25" s="336"/>
      <c r="BF25" s="336"/>
      <c r="BG25" s="336"/>
      <c r="BH25" s="336"/>
      <c r="BI25" s="336"/>
      <c r="BJ25" s="336"/>
      <c r="BK25" s="336"/>
      <c r="BL25" s="336"/>
      <c r="BM25" s="336"/>
      <c r="BN25" s="336"/>
      <c r="BO25" s="336"/>
      <c r="BP25" s="336"/>
      <c r="BQ25" s="336"/>
      <c r="BR25" s="336"/>
      <c r="BS25" s="336"/>
      <c r="BT25" s="336"/>
      <c r="BU25" s="336"/>
      <c r="BV25" s="336"/>
      <c r="BW25" s="336"/>
      <c r="BX25" s="336"/>
      <c r="BY25" s="336"/>
      <c r="BZ25" s="336"/>
      <c r="CA25" s="336"/>
      <c r="CB25" s="336"/>
      <c r="CC25" s="336"/>
      <c r="CD25" s="336"/>
      <c r="CE25" s="336"/>
      <c r="CF25" s="336"/>
      <c r="CG25" s="336"/>
      <c r="CH25" s="336"/>
      <c r="CI25" s="336"/>
      <c r="CJ25" s="336"/>
      <c r="CK25" s="336"/>
      <c r="CL25" s="336"/>
      <c r="CM25" s="336"/>
      <c r="CN25" s="336"/>
      <c r="CO25" s="336"/>
      <c r="CP25" s="336"/>
      <c r="CQ25" s="336"/>
      <c r="CR25" s="336"/>
      <c r="CS25" s="336"/>
      <c r="CT25" s="336"/>
      <c r="CU25" s="336"/>
      <c r="CV25" s="336"/>
      <c r="CW25" s="336"/>
      <c r="CX25" s="336"/>
      <c r="CY25" s="336"/>
      <c r="CZ25" s="336"/>
      <c r="DA25" s="336"/>
      <c r="DB25" s="336"/>
      <c r="DC25" s="336"/>
      <c r="DD25" s="336"/>
      <c r="DE25" s="336"/>
      <c r="DF25" s="336"/>
      <c r="DG25" s="336"/>
      <c r="DH25" s="336"/>
      <c r="DI25" s="336"/>
      <c r="DJ25" s="336"/>
      <c r="DK25" s="336"/>
      <c r="DL25" s="336"/>
      <c r="DM25" s="336"/>
      <c r="DN25" s="336"/>
      <c r="DO25" s="336"/>
      <c r="DP25" s="336"/>
      <c r="DQ25" s="336"/>
      <c r="DR25" s="336"/>
      <c r="DS25" s="336"/>
      <c r="DT25" s="336"/>
      <c r="DU25" s="336"/>
      <c r="DV25" s="336"/>
      <c r="DW25" s="336"/>
      <c r="DX25" s="336"/>
      <c r="DY25" s="336"/>
      <c r="DZ25" s="336"/>
      <c r="EA25" s="336"/>
      <c r="EB25" s="336"/>
      <c r="EC25" s="336"/>
      <c r="ED25" s="336"/>
      <c r="EE25" s="336"/>
      <c r="EF25" s="336"/>
      <c r="EG25" s="336"/>
      <c r="EH25" s="336"/>
      <c r="EI25" s="336"/>
      <c r="EJ25" s="336"/>
      <c r="EK25" s="336"/>
      <c r="EL25" s="336"/>
      <c r="EM25" s="336"/>
      <c r="EN25" s="336"/>
      <c r="EO25" s="336"/>
      <c r="EP25" s="336"/>
      <c r="EQ25" s="336"/>
      <c r="ER25" s="336"/>
      <c r="ES25" s="336"/>
      <c r="ET25" s="336"/>
      <c r="EU25" s="336"/>
      <c r="EV25" s="336"/>
      <c r="EW25" s="336"/>
      <c r="EX25" s="336"/>
      <c r="EY25" s="336"/>
      <c r="EZ25" s="336"/>
      <c r="FA25" s="336"/>
      <c r="FB25" s="336"/>
      <c r="FC25" s="336"/>
      <c r="FD25" s="336"/>
      <c r="FE25" s="336"/>
      <c r="FF25" s="336"/>
      <c r="FG25" s="336"/>
      <c r="FH25" s="336"/>
      <c r="FI25" s="336"/>
      <c r="FJ25" s="336"/>
      <c r="FK25" s="336"/>
      <c r="FL25" s="336"/>
      <c r="FM25" s="336"/>
      <c r="FN25" s="336"/>
      <c r="FO25" s="336"/>
      <c r="FP25" s="336"/>
      <c r="FQ25" s="336"/>
      <c r="FR25" s="336"/>
      <c r="FS25" s="336"/>
      <c r="FT25" s="336"/>
      <c r="FU25" s="336"/>
      <c r="FV25" s="336"/>
      <c r="FW25" s="336"/>
      <c r="FX25" s="336"/>
      <c r="FY25" s="336"/>
      <c r="FZ25" s="336"/>
      <c r="GA25" s="336"/>
      <c r="GB25" s="336"/>
      <c r="GC25" s="336"/>
      <c r="GD25" s="336"/>
      <c r="GE25" s="336"/>
      <c r="GF25" s="336"/>
      <c r="GG25" s="336"/>
      <c r="GH25" s="336"/>
      <c r="GI25" s="336"/>
      <c r="GJ25" s="336"/>
      <c r="GK25" s="336"/>
      <c r="GL25" s="336"/>
      <c r="GM25" s="336"/>
      <c r="GN25" s="336"/>
      <c r="GO25" s="336"/>
      <c r="GP25" s="336"/>
      <c r="GQ25" s="336"/>
      <c r="GR25" s="336"/>
      <c r="GS25" s="336"/>
      <c r="GT25" s="336"/>
      <c r="GU25" s="336"/>
      <c r="GV25" s="336"/>
      <c r="GW25" s="336"/>
      <c r="GX25" s="336"/>
      <c r="GY25" s="336"/>
      <c r="GZ25" s="336"/>
      <c r="HA25" s="336"/>
      <c r="HB25" s="336"/>
      <c r="HC25" s="336"/>
      <c r="HD25" s="336"/>
      <c r="HE25" s="336"/>
      <c r="HF25" s="336"/>
      <c r="HG25" s="336"/>
      <c r="HH25" s="336"/>
      <c r="HI25" s="336"/>
      <c r="HJ25" s="336"/>
      <c r="HK25" s="336"/>
      <c r="HL25" s="336"/>
      <c r="HM25" s="336"/>
      <c r="HN25" s="336"/>
      <c r="HO25" s="336"/>
      <c r="HP25" s="336"/>
      <c r="HQ25" s="336"/>
      <c r="HR25" s="336"/>
      <c r="HS25" s="336"/>
      <c r="HT25" s="336"/>
      <c r="HU25" s="336"/>
      <c r="HV25" s="336"/>
      <c r="HW25" s="336"/>
      <c r="HX25" s="336"/>
      <c r="HY25" s="336"/>
      <c r="HZ25" s="336"/>
      <c r="IA25" s="336"/>
      <c r="IB25" s="336"/>
      <c r="IC25" s="336"/>
      <c r="ID25" s="336"/>
      <c r="IE25" s="336"/>
      <c r="IF25" s="336"/>
      <c r="IG25" s="336"/>
      <c r="IH25" s="336"/>
      <c r="II25" s="336"/>
      <c r="IJ25" s="336"/>
      <c r="IK25" s="336"/>
      <c r="IL25" s="336"/>
      <c r="IM25" s="336"/>
      <c r="IN25" s="336"/>
      <c r="IO25" s="336"/>
      <c r="IP25" s="336"/>
      <c r="IQ25" s="336"/>
      <c r="IR25" s="336"/>
      <c r="IS25" s="336"/>
      <c r="IT25" s="336"/>
      <c r="IU25" s="336"/>
      <c r="IV25" s="336"/>
      <c r="IW25" s="337"/>
    </row>
    <row r="26" customFormat="false" ht="13.5" hidden="false" customHeight="true" outlineLevel="0" collapsed="false">
      <c r="A26" s="325"/>
      <c r="B26" s="358"/>
      <c r="C26" s="359"/>
      <c r="D26" s="328" t="s">
        <v>176</v>
      </c>
      <c r="E26" s="338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281"/>
      <c r="T26" s="281" t="n">
        <v>0</v>
      </c>
      <c r="U26" s="281" t="n">
        <v>0</v>
      </c>
      <c r="V26" s="281" t="n">
        <v>0</v>
      </c>
      <c r="W26" s="281" t="n">
        <v>0</v>
      </c>
      <c r="X26" s="281" t="n">
        <v>0</v>
      </c>
      <c r="Y26" s="281" t="n">
        <v>0</v>
      </c>
      <c r="Z26" s="281" t="n">
        <v>0</v>
      </c>
      <c r="AA26" s="281"/>
      <c r="AB26" s="281"/>
      <c r="AC26" s="281"/>
      <c r="AD26" s="281"/>
      <c r="AE26" s="281"/>
      <c r="AF26" s="281"/>
      <c r="AG26" s="281"/>
      <c r="AH26" s="281"/>
      <c r="AI26" s="281"/>
      <c r="AJ26" s="281"/>
      <c r="AK26" s="281"/>
      <c r="AL26" s="281"/>
      <c r="AM26" s="281"/>
      <c r="AN26" s="281"/>
      <c r="AO26" s="281"/>
      <c r="AP26" s="281"/>
      <c r="AQ26" s="281"/>
      <c r="AR26" s="281"/>
      <c r="AS26" s="281"/>
      <c r="AT26" s="281"/>
      <c r="AU26" s="281"/>
      <c r="AV26" s="281"/>
      <c r="AW26" s="281"/>
      <c r="AX26" s="281"/>
      <c r="AY26" s="281"/>
      <c r="AZ26" s="281"/>
      <c r="BA26" s="281"/>
      <c r="BB26" s="281"/>
      <c r="BC26" s="281"/>
      <c r="BD26" s="281"/>
      <c r="BE26" s="281"/>
      <c r="BF26" s="281"/>
      <c r="BG26" s="281"/>
      <c r="BH26" s="281"/>
      <c r="BI26" s="281"/>
      <c r="BJ26" s="281"/>
      <c r="BK26" s="281"/>
      <c r="BL26" s="281"/>
      <c r="BM26" s="281"/>
      <c r="BN26" s="281"/>
      <c r="BO26" s="281"/>
      <c r="BP26" s="281"/>
      <c r="BQ26" s="281"/>
      <c r="BR26" s="281"/>
      <c r="BS26" s="281"/>
      <c r="BT26" s="281"/>
      <c r="BU26" s="281"/>
      <c r="BV26" s="281"/>
      <c r="BW26" s="281"/>
      <c r="BX26" s="281"/>
      <c r="BY26" s="281"/>
      <c r="BZ26" s="281"/>
      <c r="CA26" s="281"/>
      <c r="CB26" s="281"/>
      <c r="CC26" s="281"/>
      <c r="CD26" s="281"/>
      <c r="CE26" s="281"/>
      <c r="CF26" s="281"/>
      <c r="CG26" s="281"/>
      <c r="CH26" s="281"/>
      <c r="CI26" s="281"/>
      <c r="CJ26" s="281"/>
      <c r="CK26" s="281"/>
      <c r="CL26" s="281"/>
      <c r="CM26" s="281"/>
      <c r="CN26" s="281"/>
      <c r="CO26" s="281"/>
      <c r="CP26" s="281"/>
      <c r="CQ26" s="281"/>
      <c r="CR26" s="281"/>
      <c r="CS26" s="281"/>
      <c r="CT26" s="281"/>
      <c r="CU26" s="281"/>
      <c r="CV26" s="281"/>
      <c r="CW26" s="281"/>
      <c r="CX26" s="281"/>
      <c r="CY26" s="281"/>
      <c r="CZ26" s="281"/>
      <c r="DA26" s="281"/>
      <c r="DB26" s="281"/>
      <c r="DC26" s="281"/>
      <c r="DD26" s="281"/>
      <c r="DE26" s="281"/>
      <c r="DF26" s="281"/>
      <c r="DG26" s="281"/>
      <c r="DH26" s="281"/>
      <c r="DI26" s="281"/>
      <c r="DJ26" s="281"/>
      <c r="DK26" s="281"/>
      <c r="DL26" s="281"/>
      <c r="DM26" s="281"/>
      <c r="DN26" s="281"/>
      <c r="DO26" s="281"/>
      <c r="DP26" s="281"/>
      <c r="DQ26" s="281"/>
      <c r="DR26" s="281"/>
      <c r="DS26" s="281"/>
      <c r="DT26" s="281"/>
      <c r="DU26" s="281"/>
      <c r="DV26" s="281"/>
      <c r="DW26" s="281"/>
      <c r="DX26" s="281"/>
      <c r="DY26" s="281"/>
      <c r="DZ26" s="281"/>
      <c r="EA26" s="281"/>
      <c r="EB26" s="281"/>
      <c r="EC26" s="281"/>
      <c r="ED26" s="281"/>
      <c r="EE26" s="281"/>
      <c r="EF26" s="281"/>
      <c r="EG26" s="281"/>
      <c r="EH26" s="281"/>
      <c r="EI26" s="281"/>
      <c r="EJ26" s="281"/>
      <c r="EK26" s="281"/>
      <c r="EL26" s="281"/>
      <c r="EM26" s="281"/>
      <c r="EN26" s="281"/>
      <c r="EO26" s="281"/>
      <c r="EP26" s="281"/>
      <c r="EQ26" s="281"/>
      <c r="ER26" s="281"/>
      <c r="ES26" s="281"/>
      <c r="ET26" s="281"/>
      <c r="EU26" s="281"/>
      <c r="EV26" s="281"/>
      <c r="EW26" s="281"/>
      <c r="EX26" s="281"/>
      <c r="EY26" s="281"/>
      <c r="EZ26" s="281"/>
      <c r="FA26" s="281"/>
      <c r="FB26" s="281"/>
      <c r="FC26" s="281"/>
      <c r="FD26" s="281"/>
      <c r="FE26" s="281"/>
      <c r="FF26" s="281"/>
      <c r="FG26" s="281"/>
      <c r="FH26" s="281"/>
      <c r="FI26" s="281"/>
      <c r="FJ26" s="281"/>
      <c r="FK26" s="281"/>
      <c r="FL26" s="281"/>
      <c r="FM26" s="281"/>
      <c r="FN26" s="281"/>
      <c r="FO26" s="281"/>
      <c r="FP26" s="281"/>
      <c r="FQ26" s="281"/>
      <c r="FR26" s="281"/>
      <c r="FS26" s="281"/>
      <c r="FT26" s="281"/>
      <c r="FU26" s="281"/>
      <c r="FV26" s="281"/>
      <c r="FW26" s="281"/>
      <c r="FX26" s="281"/>
      <c r="FY26" s="281"/>
      <c r="FZ26" s="281"/>
      <c r="GA26" s="281"/>
      <c r="GB26" s="281"/>
      <c r="GC26" s="281"/>
      <c r="GD26" s="281"/>
      <c r="GE26" s="281"/>
      <c r="GF26" s="281"/>
      <c r="GG26" s="281"/>
      <c r="GH26" s="281"/>
      <c r="GI26" s="281"/>
      <c r="GJ26" s="281"/>
      <c r="GK26" s="281"/>
      <c r="GL26" s="281"/>
      <c r="GM26" s="281"/>
      <c r="GN26" s="281"/>
      <c r="GO26" s="281"/>
      <c r="GP26" s="281"/>
      <c r="GQ26" s="281"/>
      <c r="GR26" s="281"/>
      <c r="GS26" s="281"/>
      <c r="GT26" s="281"/>
      <c r="GU26" s="281"/>
      <c r="GV26" s="281"/>
      <c r="GW26" s="281"/>
      <c r="GX26" s="281"/>
      <c r="GY26" s="281"/>
      <c r="GZ26" s="281"/>
      <c r="HA26" s="281"/>
      <c r="HB26" s="281"/>
      <c r="HC26" s="281"/>
      <c r="HD26" s="281"/>
      <c r="HE26" s="281"/>
      <c r="HF26" s="281"/>
      <c r="HG26" s="281"/>
      <c r="HH26" s="281"/>
      <c r="HI26" s="281"/>
      <c r="HJ26" s="281"/>
      <c r="HK26" s="281"/>
      <c r="HL26" s="281"/>
      <c r="HM26" s="281"/>
      <c r="HN26" s="281"/>
      <c r="HO26" s="281"/>
      <c r="HP26" s="281"/>
      <c r="HQ26" s="281"/>
      <c r="HR26" s="281"/>
      <c r="HS26" s="281"/>
      <c r="HT26" s="281"/>
      <c r="HU26" s="281"/>
      <c r="HV26" s="281"/>
      <c r="HW26" s="281"/>
      <c r="HX26" s="281"/>
      <c r="HY26" s="281"/>
      <c r="HZ26" s="281"/>
      <c r="IA26" s="281"/>
      <c r="IB26" s="281"/>
      <c r="IC26" s="281"/>
      <c r="ID26" s="281"/>
      <c r="IE26" s="281"/>
      <c r="IF26" s="281"/>
      <c r="IG26" s="281"/>
      <c r="IH26" s="281"/>
      <c r="II26" s="281"/>
      <c r="IJ26" s="281"/>
      <c r="IK26" s="281"/>
      <c r="IL26" s="281"/>
      <c r="IM26" s="281"/>
      <c r="IN26" s="281"/>
      <c r="IO26" s="281"/>
      <c r="IP26" s="281"/>
      <c r="IQ26" s="281"/>
      <c r="IR26" s="281"/>
      <c r="IS26" s="281"/>
      <c r="IT26" s="281"/>
      <c r="IU26" s="281"/>
      <c r="IV26" s="281"/>
      <c r="IW26" s="325"/>
    </row>
    <row r="27" customFormat="false" ht="13.5" hidden="false" customHeight="true" outlineLevel="0" collapsed="false">
      <c r="A27" s="331"/>
      <c r="B27" s="332"/>
      <c r="C27" s="339" t="s">
        <v>162</v>
      </c>
      <c r="D27" s="334" t="s">
        <v>177</v>
      </c>
      <c r="E27" s="340"/>
      <c r="F27" s="336"/>
      <c r="G27" s="336"/>
      <c r="H27" s="336"/>
      <c r="I27" s="336"/>
      <c r="J27" s="336"/>
      <c r="K27" s="336"/>
      <c r="L27" s="336"/>
      <c r="M27" s="336"/>
      <c r="N27" s="336"/>
      <c r="O27" s="336"/>
      <c r="P27" s="336"/>
      <c r="Q27" s="336"/>
      <c r="R27" s="336"/>
      <c r="S27" s="336"/>
      <c r="T27" s="336" t="n">
        <v>0</v>
      </c>
      <c r="U27" s="336" t="n">
        <v>0</v>
      </c>
      <c r="V27" s="336" t="n">
        <v>0</v>
      </c>
      <c r="W27" s="336" t="n">
        <v>0</v>
      </c>
      <c r="X27" s="336" t="n">
        <v>0</v>
      </c>
      <c r="Y27" s="336" t="n">
        <v>0</v>
      </c>
      <c r="Z27" s="336" t="n">
        <v>0</v>
      </c>
      <c r="AA27" s="336"/>
      <c r="AB27" s="336"/>
      <c r="AC27" s="336"/>
      <c r="AD27" s="336"/>
      <c r="AE27" s="336"/>
      <c r="AF27" s="336"/>
      <c r="AG27" s="336"/>
      <c r="AH27" s="336"/>
      <c r="AI27" s="336"/>
      <c r="AJ27" s="336"/>
      <c r="AK27" s="336"/>
      <c r="AL27" s="336"/>
      <c r="AM27" s="336"/>
      <c r="AN27" s="336"/>
      <c r="AO27" s="336"/>
      <c r="AP27" s="336"/>
      <c r="AQ27" s="336"/>
      <c r="AR27" s="336"/>
      <c r="AS27" s="336"/>
      <c r="AT27" s="336"/>
      <c r="AU27" s="336"/>
      <c r="AV27" s="336"/>
      <c r="AW27" s="336"/>
      <c r="AX27" s="336"/>
      <c r="AY27" s="336"/>
      <c r="AZ27" s="336"/>
      <c r="BA27" s="336"/>
      <c r="BB27" s="336"/>
      <c r="BC27" s="336"/>
      <c r="BD27" s="336"/>
      <c r="BE27" s="336"/>
      <c r="BF27" s="336"/>
      <c r="BG27" s="336"/>
      <c r="BH27" s="336"/>
      <c r="BI27" s="336"/>
      <c r="BJ27" s="336"/>
      <c r="BK27" s="336"/>
      <c r="BL27" s="336"/>
      <c r="BM27" s="336"/>
      <c r="BN27" s="336"/>
      <c r="BO27" s="336"/>
      <c r="BP27" s="336"/>
      <c r="BQ27" s="336"/>
      <c r="BR27" s="336"/>
      <c r="BS27" s="336"/>
      <c r="BT27" s="336"/>
      <c r="BU27" s="336"/>
      <c r="BV27" s="336"/>
      <c r="BW27" s="336"/>
      <c r="BX27" s="336"/>
      <c r="BY27" s="336"/>
      <c r="BZ27" s="336"/>
      <c r="CA27" s="336"/>
      <c r="CB27" s="336"/>
      <c r="CC27" s="336"/>
      <c r="CD27" s="336"/>
      <c r="CE27" s="336"/>
      <c r="CF27" s="336"/>
      <c r="CG27" s="336"/>
      <c r="CH27" s="336"/>
      <c r="CI27" s="336"/>
      <c r="CJ27" s="336"/>
      <c r="CK27" s="336"/>
      <c r="CL27" s="336"/>
      <c r="CM27" s="336"/>
      <c r="CN27" s="336"/>
      <c r="CO27" s="336"/>
      <c r="CP27" s="336"/>
      <c r="CQ27" s="336"/>
      <c r="CR27" s="336"/>
      <c r="CS27" s="336"/>
      <c r="CT27" s="336"/>
      <c r="CU27" s="336"/>
      <c r="CV27" s="336"/>
      <c r="CW27" s="336"/>
      <c r="CX27" s="336"/>
      <c r="CY27" s="336"/>
      <c r="CZ27" s="336"/>
      <c r="DA27" s="336"/>
      <c r="DB27" s="336"/>
      <c r="DC27" s="336"/>
      <c r="DD27" s="336"/>
      <c r="DE27" s="336"/>
      <c r="DF27" s="336"/>
      <c r="DG27" s="336"/>
      <c r="DH27" s="336"/>
      <c r="DI27" s="336"/>
      <c r="DJ27" s="336"/>
      <c r="DK27" s="336"/>
      <c r="DL27" s="336"/>
      <c r="DM27" s="336"/>
      <c r="DN27" s="336"/>
      <c r="DO27" s="336"/>
      <c r="DP27" s="336"/>
      <c r="DQ27" s="336"/>
      <c r="DR27" s="336"/>
      <c r="DS27" s="336"/>
      <c r="DT27" s="336"/>
      <c r="DU27" s="336"/>
      <c r="DV27" s="336"/>
      <c r="DW27" s="336"/>
      <c r="DX27" s="336"/>
      <c r="DY27" s="336"/>
      <c r="DZ27" s="336"/>
      <c r="EA27" s="336"/>
      <c r="EB27" s="336"/>
      <c r="EC27" s="336"/>
      <c r="ED27" s="336"/>
      <c r="EE27" s="336"/>
      <c r="EF27" s="336"/>
      <c r="EG27" s="336"/>
      <c r="EH27" s="336"/>
      <c r="EI27" s="336"/>
      <c r="EJ27" s="336"/>
      <c r="EK27" s="336"/>
      <c r="EL27" s="336"/>
      <c r="EM27" s="336"/>
      <c r="EN27" s="336"/>
      <c r="EO27" s="336"/>
      <c r="EP27" s="336"/>
      <c r="EQ27" s="336"/>
      <c r="ER27" s="336"/>
      <c r="ES27" s="336"/>
      <c r="ET27" s="336"/>
      <c r="EU27" s="336"/>
      <c r="EV27" s="336"/>
      <c r="EW27" s="336"/>
      <c r="EX27" s="336"/>
      <c r="EY27" s="336"/>
      <c r="EZ27" s="336"/>
      <c r="FA27" s="336"/>
      <c r="FB27" s="336"/>
      <c r="FC27" s="336"/>
      <c r="FD27" s="336"/>
      <c r="FE27" s="336"/>
      <c r="FF27" s="336"/>
      <c r="FG27" s="336"/>
      <c r="FH27" s="336"/>
      <c r="FI27" s="336"/>
      <c r="FJ27" s="336"/>
      <c r="FK27" s="336"/>
      <c r="FL27" s="336"/>
      <c r="FM27" s="336"/>
      <c r="FN27" s="336"/>
      <c r="FO27" s="336"/>
      <c r="FP27" s="336"/>
      <c r="FQ27" s="336"/>
      <c r="FR27" s="336"/>
      <c r="FS27" s="336"/>
      <c r="FT27" s="336"/>
      <c r="FU27" s="336"/>
      <c r="FV27" s="336"/>
      <c r="FW27" s="336"/>
      <c r="FX27" s="336"/>
      <c r="FY27" s="336"/>
      <c r="FZ27" s="336"/>
      <c r="GA27" s="336"/>
      <c r="GB27" s="336"/>
      <c r="GC27" s="336"/>
      <c r="GD27" s="336"/>
      <c r="GE27" s="336"/>
      <c r="GF27" s="336"/>
      <c r="GG27" s="336"/>
      <c r="GH27" s="336"/>
      <c r="GI27" s="336"/>
      <c r="GJ27" s="336"/>
      <c r="GK27" s="336"/>
      <c r="GL27" s="336"/>
      <c r="GM27" s="336"/>
      <c r="GN27" s="336"/>
      <c r="GO27" s="336"/>
      <c r="GP27" s="336"/>
      <c r="GQ27" s="336"/>
      <c r="GR27" s="336"/>
      <c r="GS27" s="336"/>
      <c r="GT27" s="336"/>
      <c r="GU27" s="336"/>
      <c r="GV27" s="336"/>
      <c r="GW27" s="336"/>
      <c r="GX27" s="336"/>
      <c r="GY27" s="336"/>
      <c r="GZ27" s="336"/>
      <c r="HA27" s="336"/>
      <c r="HB27" s="336"/>
      <c r="HC27" s="336"/>
      <c r="HD27" s="336"/>
      <c r="HE27" s="336"/>
      <c r="HF27" s="336"/>
      <c r="HG27" s="336"/>
      <c r="HH27" s="336"/>
      <c r="HI27" s="336"/>
      <c r="HJ27" s="336"/>
      <c r="HK27" s="336"/>
      <c r="HL27" s="336"/>
      <c r="HM27" s="336"/>
      <c r="HN27" s="336"/>
      <c r="HO27" s="336"/>
      <c r="HP27" s="336"/>
      <c r="HQ27" s="336"/>
      <c r="HR27" s="336"/>
      <c r="HS27" s="336"/>
      <c r="HT27" s="336"/>
      <c r="HU27" s="336"/>
      <c r="HV27" s="336"/>
      <c r="HW27" s="336"/>
      <c r="HX27" s="336"/>
      <c r="HY27" s="336"/>
      <c r="HZ27" s="336"/>
      <c r="IA27" s="336"/>
      <c r="IB27" s="336"/>
      <c r="IC27" s="336"/>
      <c r="ID27" s="336"/>
      <c r="IE27" s="336"/>
      <c r="IF27" s="336"/>
      <c r="IG27" s="336"/>
      <c r="IH27" s="336"/>
      <c r="II27" s="336"/>
      <c r="IJ27" s="336"/>
      <c r="IK27" s="336"/>
      <c r="IL27" s="336"/>
      <c r="IM27" s="336"/>
      <c r="IN27" s="336"/>
      <c r="IO27" s="336"/>
      <c r="IP27" s="336"/>
      <c r="IQ27" s="336"/>
      <c r="IR27" s="336"/>
      <c r="IS27" s="336"/>
      <c r="IT27" s="336"/>
      <c r="IU27" s="336"/>
      <c r="IV27" s="336"/>
      <c r="IW27" s="337"/>
    </row>
    <row r="28" customFormat="false" ht="13.5" hidden="false" customHeight="true" outlineLevel="0" collapsed="false">
      <c r="A28" s="325"/>
      <c r="B28" s="358"/>
      <c r="C28" s="359"/>
      <c r="D28" s="328" t="s">
        <v>178</v>
      </c>
      <c r="E28" s="338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1"/>
      <c r="T28" s="281" t="n">
        <v>0</v>
      </c>
      <c r="U28" s="281" t="n">
        <v>0</v>
      </c>
      <c r="V28" s="281" t="n">
        <v>0</v>
      </c>
      <c r="W28" s="281" t="n">
        <v>0</v>
      </c>
      <c r="X28" s="281" t="n">
        <v>0</v>
      </c>
      <c r="Y28" s="281" t="n">
        <v>0</v>
      </c>
      <c r="Z28" s="281" t="n">
        <v>0</v>
      </c>
      <c r="AA28" s="281"/>
      <c r="AB28" s="281"/>
      <c r="AC28" s="281"/>
      <c r="AD28" s="281"/>
      <c r="AE28" s="281"/>
      <c r="AF28" s="281"/>
      <c r="AG28" s="281"/>
      <c r="AH28" s="281"/>
      <c r="AI28" s="281"/>
      <c r="AJ28" s="281"/>
      <c r="AK28" s="281"/>
      <c r="AL28" s="281"/>
      <c r="AM28" s="281"/>
      <c r="AN28" s="281"/>
      <c r="AO28" s="281"/>
      <c r="AP28" s="281"/>
      <c r="AQ28" s="281"/>
      <c r="AR28" s="281"/>
      <c r="AS28" s="281"/>
      <c r="AT28" s="281"/>
      <c r="AU28" s="281"/>
      <c r="AV28" s="281"/>
      <c r="AW28" s="281"/>
      <c r="AX28" s="281"/>
      <c r="AY28" s="281"/>
      <c r="AZ28" s="281"/>
      <c r="BA28" s="281"/>
      <c r="BB28" s="281"/>
      <c r="BC28" s="281"/>
      <c r="BD28" s="281"/>
      <c r="BE28" s="281"/>
      <c r="BF28" s="281"/>
      <c r="BG28" s="281"/>
      <c r="BH28" s="281"/>
      <c r="BI28" s="281"/>
      <c r="BJ28" s="281"/>
      <c r="BK28" s="281"/>
      <c r="BL28" s="281"/>
      <c r="BM28" s="281"/>
      <c r="BN28" s="281"/>
      <c r="BO28" s="281"/>
      <c r="BP28" s="281"/>
      <c r="BQ28" s="281"/>
      <c r="BR28" s="281"/>
      <c r="BS28" s="281"/>
      <c r="BT28" s="281"/>
      <c r="BU28" s="281"/>
      <c r="BV28" s="281"/>
      <c r="BW28" s="281"/>
      <c r="BX28" s="281"/>
      <c r="BY28" s="281"/>
      <c r="BZ28" s="281"/>
      <c r="CA28" s="281"/>
      <c r="CB28" s="281"/>
      <c r="CC28" s="281"/>
      <c r="CD28" s="281"/>
      <c r="CE28" s="281"/>
      <c r="CF28" s="281"/>
      <c r="CG28" s="281"/>
      <c r="CH28" s="281"/>
      <c r="CI28" s="281"/>
      <c r="CJ28" s="281"/>
      <c r="CK28" s="281"/>
      <c r="CL28" s="281"/>
      <c r="CM28" s="281"/>
      <c r="CN28" s="281"/>
      <c r="CO28" s="281"/>
      <c r="CP28" s="281"/>
      <c r="CQ28" s="281"/>
      <c r="CR28" s="281"/>
      <c r="CS28" s="281"/>
      <c r="CT28" s="281"/>
      <c r="CU28" s="281"/>
      <c r="CV28" s="281"/>
      <c r="CW28" s="281"/>
      <c r="CX28" s="281"/>
      <c r="CY28" s="281"/>
      <c r="CZ28" s="281"/>
      <c r="DA28" s="281"/>
      <c r="DB28" s="281"/>
      <c r="DC28" s="281"/>
      <c r="DD28" s="281"/>
      <c r="DE28" s="281"/>
      <c r="DF28" s="281"/>
      <c r="DG28" s="281"/>
      <c r="DH28" s="281"/>
      <c r="DI28" s="281"/>
      <c r="DJ28" s="281"/>
      <c r="DK28" s="281"/>
      <c r="DL28" s="281"/>
      <c r="DM28" s="281"/>
      <c r="DN28" s="281"/>
      <c r="DO28" s="281"/>
      <c r="DP28" s="281"/>
      <c r="DQ28" s="281"/>
      <c r="DR28" s="281"/>
      <c r="DS28" s="281"/>
      <c r="DT28" s="281"/>
      <c r="DU28" s="281"/>
      <c r="DV28" s="281"/>
      <c r="DW28" s="281"/>
      <c r="DX28" s="281"/>
      <c r="DY28" s="281"/>
      <c r="DZ28" s="281"/>
      <c r="EA28" s="281"/>
      <c r="EB28" s="281"/>
      <c r="EC28" s="281"/>
      <c r="ED28" s="281"/>
      <c r="EE28" s="281"/>
      <c r="EF28" s="281"/>
      <c r="EG28" s="281"/>
      <c r="EH28" s="281"/>
      <c r="EI28" s="281"/>
      <c r="EJ28" s="281"/>
      <c r="EK28" s="281"/>
      <c r="EL28" s="281"/>
      <c r="EM28" s="281"/>
      <c r="EN28" s="281"/>
      <c r="EO28" s="281"/>
      <c r="EP28" s="281"/>
      <c r="EQ28" s="281"/>
      <c r="ER28" s="281"/>
      <c r="ES28" s="281"/>
      <c r="ET28" s="281"/>
      <c r="EU28" s="281"/>
      <c r="EV28" s="281"/>
      <c r="EW28" s="281"/>
      <c r="EX28" s="281"/>
      <c r="EY28" s="281"/>
      <c r="EZ28" s="281"/>
      <c r="FA28" s="281"/>
      <c r="FB28" s="281"/>
      <c r="FC28" s="281"/>
      <c r="FD28" s="281"/>
      <c r="FE28" s="281"/>
      <c r="FF28" s="281"/>
      <c r="FG28" s="281"/>
      <c r="FH28" s="281"/>
      <c r="FI28" s="281"/>
      <c r="FJ28" s="281"/>
      <c r="FK28" s="281"/>
      <c r="FL28" s="281"/>
      <c r="FM28" s="281"/>
      <c r="FN28" s="281"/>
      <c r="FO28" s="281"/>
      <c r="FP28" s="281"/>
      <c r="FQ28" s="281"/>
      <c r="FR28" s="281"/>
      <c r="FS28" s="281"/>
      <c r="FT28" s="281"/>
      <c r="FU28" s="281"/>
      <c r="FV28" s="281"/>
      <c r="FW28" s="281"/>
      <c r="FX28" s="281"/>
      <c r="FY28" s="281"/>
      <c r="FZ28" s="281"/>
      <c r="GA28" s="281"/>
      <c r="GB28" s="281"/>
      <c r="GC28" s="281"/>
      <c r="GD28" s="281"/>
      <c r="GE28" s="281"/>
      <c r="GF28" s="281"/>
      <c r="GG28" s="281"/>
      <c r="GH28" s="281"/>
      <c r="GI28" s="281"/>
      <c r="GJ28" s="281"/>
      <c r="GK28" s="281"/>
      <c r="GL28" s="281"/>
      <c r="GM28" s="281"/>
      <c r="GN28" s="281"/>
      <c r="GO28" s="281"/>
      <c r="GP28" s="281"/>
      <c r="GQ28" s="281"/>
      <c r="GR28" s="281"/>
      <c r="GS28" s="281"/>
      <c r="GT28" s="281"/>
      <c r="GU28" s="281"/>
      <c r="GV28" s="281"/>
      <c r="GW28" s="281"/>
      <c r="GX28" s="281"/>
      <c r="GY28" s="281"/>
      <c r="GZ28" s="281"/>
      <c r="HA28" s="281"/>
      <c r="HB28" s="281"/>
      <c r="HC28" s="281"/>
      <c r="HD28" s="281"/>
      <c r="HE28" s="281"/>
      <c r="HF28" s="281"/>
      <c r="HG28" s="281"/>
      <c r="HH28" s="281"/>
      <c r="HI28" s="281"/>
      <c r="HJ28" s="281"/>
      <c r="HK28" s="281"/>
      <c r="HL28" s="281"/>
      <c r="HM28" s="281"/>
      <c r="HN28" s="281"/>
      <c r="HO28" s="281"/>
      <c r="HP28" s="281"/>
      <c r="HQ28" s="281"/>
      <c r="HR28" s="281"/>
      <c r="HS28" s="281"/>
      <c r="HT28" s="281"/>
      <c r="HU28" s="281"/>
      <c r="HV28" s="281"/>
      <c r="HW28" s="281"/>
      <c r="HX28" s="281"/>
      <c r="HY28" s="281"/>
      <c r="HZ28" s="281"/>
      <c r="IA28" s="281"/>
      <c r="IB28" s="281"/>
      <c r="IC28" s="281"/>
      <c r="ID28" s="281"/>
      <c r="IE28" s="281"/>
      <c r="IF28" s="281"/>
      <c r="IG28" s="281"/>
      <c r="IH28" s="281"/>
      <c r="II28" s="281"/>
      <c r="IJ28" s="281"/>
      <c r="IK28" s="281"/>
      <c r="IL28" s="281"/>
      <c r="IM28" s="281"/>
      <c r="IN28" s="281"/>
      <c r="IO28" s="281"/>
      <c r="IP28" s="281"/>
      <c r="IQ28" s="281"/>
      <c r="IR28" s="281"/>
      <c r="IS28" s="281"/>
      <c r="IT28" s="281"/>
      <c r="IU28" s="281"/>
      <c r="IV28" s="281"/>
      <c r="IW28" s="325"/>
    </row>
    <row r="29" customFormat="false" ht="13.5" hidden="false" customHeight="true" outlineLevel="0" collapsed="false">
      <c r="A29" s="331"/>
      <c r="B29" s="332"/>
      <c r="C29" s="333"/>
      <c r="D29" s="334" t="s">
        <v>179</v>
      </c>
      <c r="E29" s="340"/>
      <c r="F29" s="336"/>
      <c r="G29" s="336"/>
      <c r="H29" s="336"/>
      <c r="I29" s="336"/>
      <c r="J29" s="336"/>
      <c r="K29" s="336"/>
      <c r="L29" s="336"/>
      <c r="M29" s="336"/>
      <c r="N29" s="336"/>
      <c r="O29" s="336"/>
      <c r="P29" s="336"/>
      <c r="Q29" s="336"/>
      <c r="R29" s="336"/>
      <c r="S29" s="336"/>
      <c r="T29" s="336" t="n">
        <v>0</v>
      </c>
      <c r="U29" s="336" t="n">
        <v>0</v>
      </c>
      <c r="V29" s="336" t="n">
        <v>0</v>
      </c>
      <c r="W29" s="336" t="n">
        <v>0</v>
      </c>
      <c r="X29" s="336" t="n">
        <v>0</v>
      </c>
      <c r="Y29" s="336" t="n">
        <v>0</v>
      </c>
      <c r="Z29" s="336" t="n">
        <v>0</v>
      </c>
      <c r="AA29" s="336"/>
      <c r="AB29" s="336"/>
      <c r="AC29" s="336"/>
      <c r="AD29" s="336"/>
      <c r="AE29" s="336"/>
      <c r="AF29" s="336"/>
      <c r="AG29" s="336"/>
      <c r="AH29" s="336"/>
      <c r="AI29" s="336"/>
      <c r="AJ29" s="336"/>
      <c r="AK29" s="336"/>
      <c r="AL29" s="336"/>
      <c r="AM29" s="336"/>
      <c r="AN29" s="336"/>
      <c r="AO29" s="336"/>
      <c r="AP29" s="336"/>
      <c r="AQ29" s="336"/>
      <c r="AR29" s="336"/>
      <c r="AS29" s="336"/>
      <c r="AT29" s="336"/>
      <c r="AU29" s="336"/>
      <c r="AV29" s="336"/>
      <c r="AW29" s="336"/>
      <c r="AX29" s="336"/>
      <c r="AY29" s="336"/>
      <c r="AZ29" s="336"/>
      <c r="BA29" s="336"/>
      <c r="BB29" s="336"/>
      <c r="BC29" s="336"/>
      <c r="BD29" s="336"/>
      <c r="BE29" s="336"/>
      <c r="BF29" s="336"/>
      <c r="BG29" s="336"/>
      <c r="BH29" s="336"/>
      <c r="BI29" s="336"/>
      <c r="BJ29" s="336"/>
      <c r="BK29" s="336"/>
      <c r="BL29" s="336"/>
      <c r="BM29" s="336"/>
      <c r="BN29" s="336"/>
      <c r="BO29" s="336"/>
      <c r="BP29" s="336"/>
      <c r="BQ29" s="336"/>
      <c r="BR29" s="336"/>
      <c r="BS29" s="336"/>
      <c r="BT29" s="336"/>
      <c r="BU29" s="336"/>
      <c r="BV29" s="336"/>
      <c r="BW29" s="336"/>
      <c r="BX29" s="336"/>
      <c r="BY29" s="336"/>
      <c r="BZ29" s="336"/>
      <c r="CA29" s="336"/>
      <c r="CB29" s="336"/>
      <c r="CC29" s="336"/>
      <c r="CD29" s="336"/>
      <c r="CE29" s="336"/>
      <c r="CF29" s="336"/>
      <c r="CG29" s="336"/>
      <c r="CH29" s="336"/>
      <c r="CI29" s="336"/>
      <c r="CJ29" s="336"/>
      <c r="CK29" s="336"/>
      <c r="CL29" s="336"/>
      <c r="CM29" s="336"/>
      <c r="CN29" s="336"/>
      <c r="CO29" s="336"/>
      <c r="CP29" s="336"/>
      <c r="CQ29" s="336"/>
      <c r="CR29" s="336"/>
      <c r="CS29" s="336"/>
      <c r="CT29" s="336"/>
      <c r="CU29" s="336"/>
      <c r="CV29" s="336"/>
      <c r="CW29" s="336"/>
      <c r="CX29" s="336"/>
      <c r="CY29" s="336"/>
      <c r="CZ29" s="336"/>
      <c r="DA29" s="336"/>
      <c r="DB29" s="336"/>
      <c r="DC29" s="336"/>
      <c r="DD29" s="336"/>
      <c r="DE29" s="336"/>
      <c r="DF29" s="336"/>
      <c r="DG29" s="336"/>
      <c r="DH29" s="336"/>
      <c r="DI29" s="336"/>
      <c r="DJ29" s="336"/>
      <c r="DK29" s="336"/>
      <c r="DL29" s="336"/>
      <c r="DM29" s="336"/>
      <c r="DN29" s="336"/>
      <c r="DO29" s="336"/>
      <c r="DP29" s="336"/>
      <c r="DQ29" s="336"/>
      <c r="DR29" s="336"/>
      <c r="DS29" s="336"/>
      <c r="DT29" s="336"/>
      <c r="DU29" s="336"/>
      <c r="DV29" s="336"/>
      <c r="DW29" s="336"/>
      <c r="DX29" s="336"/>
      <c r="DY29" s="336"/>
      <c r="DZ29" s="336"/>
      <c r="EA29" s="336"/>
      <c r="EB29" s="336"/>
      <c r="EC29" s="336"/>
      <c r="ED29" s="336"/>
      <c r="EE29" s="336"/>
      <c r="EF29" s="336"/>
      <c r="EG29" s="336"/>
      <c r="EH29" s="336"/>
      <c r="EI29" s="336"/>
      <c r="EJ29" s="336"/>
      <c r="EK29" s="336"/>
      <c r="EL29" s="336"/>
      <c r="EM29" s="336"/>
      <c r="EN29" s="336"/>
      <c r="EO29" s="336"/>
      <c r="EP29" s="336"/>
      <c r="EQ29" s="336"/>
      <c r="ER29" s="336"/>
      <c r="ES29" s="336"/>
      <c r="ET29" s="336"/>
      <c r="EU29" s="336"/>
      <c r="EV29" s="336"/>
      <c r="EW29" s="336"/>
      <c r="EX29" s="336"/>
      <c r="EY29" s="336"/>
      <c r="EZ29" s="336"/>
      <c r="FA29" s="336"/>
      <c r="FB29" s="336"/>
      <c r="FC29" s="336"/>
      <c r="FD29" s="336"/>
      <c r="FE29" s="336"/>
      <c r="FF29" s="336"/>
      <c r="FG29" s="336"/>
      <c r="FH29" s="336"/>
      <c r="FI29" s="336"/>
      <c r="FJ29" s="336"/>
      <c r="FK29" s="336"/>
      <c r="FL29" s="336"/>
      <c r="FM29" s="336"/>
      <c r="FN29" s="336"/>
      <c r="FO29" s="336"/>
      <c r="FP29" s="336"/>
      <c r="FQ29" s="336"/>
      <c r="FR29" s="336"/>
      <c r="FS29" s="336"/>
      <c r="FT29" s="336"/>
      <c r="FU29" s="336"/>
      <c r="FV29" s="336"/>
      <c r="FW29" s="336"/>
      <c r="FX29" s="336"/>
      <c r="FY29" s="336"/>
      <c r="FZ29" s="336"/>
      <c r="GA29" s="336"/>
      <c r="GB29" s="336"/>
      <c r="GC29" s="336"/>
      <c r="GD29" s="336"/>
      <c r="GE29" s="336"/>
      <c r="GF29" s="336"/>
      <c r="GG29" s="336"/>
      <c r="GH29" s="336"/>
      <c r="GI29" s="336"/>
      <c r="GJ29" s="336"/>
      <c r="GK29" s="336"/>
      <c r="GL29" s="336"/>
      <c r="GM29" s="336"/>
      <c r="GN29" s="336"/>
      <c r="GO29" s="336"/>
      <c r="GP29" s="336"/>
      <c r="GQ29" s="336"/>
      <c r="GR29" s="336"/>
      <c r="GS29" s="336"/>
      <c r="GT29" s="336"/>
      <c r="GU29" s="336"/>
      <c r="GV29" s="336"/>
      <c r="GW29" s="336"/>
      <c r="GX29" s="336"/>
      <c r="GY29" s="336"/>
      <c r="GZ29" s="336"/>
      <c r="HA29" s="336"/>
      <c r="HB29" s="336"/>
      <c r="HC29" s="336"/>
      <c r="HD29" s="336"/>
      <c r="HE29" s="336"/>
      <c r="HF29" s="336"/>
      <c r="HG29" s="336"/>
      <c r="HH29" s="336"/>
      <c r="HI29" s="336"/>
      <c r="HJ29" s="336"/>
      <c r="HK29" s="336"/>
      <c r="HL29" s="336"/>
      <c r="HM29" s="336"/>
      <c r="HN29" s="336"/>
      <c r="HO29" s="336"/>
      <c r="HP29" s="336"/>
      <c r="HQ29" s="336"/>
      <c r="HR29" s="336"/>
      <c r="HS29" s="336"/>
      <c r="HT29" s="336"/>
      <c r="HU29" s="336"/>
      <c r="HV29" s="336"/>
      <c r="HW29" s="336"/>
      <c r="HX29" s="336"/>
      <c r="HY29" s="336"/>
      <c r="HZ29" s="336"/>
      <c r="IA29" s="336"/>
      <c r="IB29" s="336"/>
      <c r="IC29" s="336"/>
      <c r="ID29" s="336"/>
      <c r="IE29" s="336"/>
      <c r="IF29" s="336"/>
      <c r="IG29" s="336"/>
      <c r="IH29" s="336"/>
      <c r="II29" s="336"/>
      <c r="IJ29" s="336"/>
      <c r="IK29" s="336"/>
      <c r="IL29" s="336"/>
      <c r="IM29" s="336"/>
      <c r="IN29" s="336"/>
      <c r="IO29" s="336"/>
      <c r="IP29" s="336"/>
      <c r="IQ29" s="336"/>
      <c r="IR29" s="336"/>
      <c r="IS29" s="336"/>
      <c r="IT29" s="336"/>
      <c r="IU29" s="336"/>
      <c r="IV29" s="336"/>
      <c r="IW29" s="337"/>
    </row>
    <row r="30" customFormat="false" ht="13.5" hidden="false" customHeight="true" outlineLevel="0" collapsed="false">
      <c r="A30" s="325"/>
      <c r="B30" s="358"/>
      <c r="C30" s="359"/>
      <c r="D30" s="328" t="s">
        <v>180</v>
      </c>
      <c r="E30" s="338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 t="n">
        <v>0</v>
      </c>
      <c r="U30" s="281" t="n">
        <v>0</v>
      </c>
      <c r="V30" s="281" t="n">
        <v>0</v>
      </c>
      <c r="W30" s="281" t="n">
        <v>0</v>
      </c>
      <c r="X30" s="281" t="n">
        <v>0</v>
      </c>
      <c r="Y30" s="281" t="n">
        <v>0</v>
      </c>
      <c r="Z30" s="281" t="n">
        <v>0</v>
      </c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281"/>
      <c r="AM30" s="281"/>
      <c r="AN30" s="281"/>
      <c r="AO30" s="281"/>
      <c r="AP30" s="281"/>
      <c r="AQ30" s="281"/>
      <c r="AR30" s="281"/>
      <c r="AS30" s="281"/>
      <c r="AT30" s="281"/>
      <c r="AU30" s="281"/>
      <c r="AV30" s="281"/>
      <c r="AW30" s="281"/>
      <c r="AX30" s="281"/>
      <c r="AY30" s="281"/>
      <c r="AZ30" s="281"/>
      <c r="BA30" s="281"/>
      <c r="BB30" s="281"/>
      <c r="BC30" s="281"/>
      <c r="BD30" s="281"/>
      <c r="BE30" s="281"/>
      <c r="BF30" s="281"/>
      <c r="BG30" s="281"/>
      <c r="BH30" s="281"/>
      <c r="BI30" s="281"/>
      <c r="BJ30" s="281"/>
      <c r="BK30" s="281"/>
      <c r="BL30" s="281"/>
      <c r="BM30" s="281"/>
      <c r="BN30" s="281"/>
      <c r="BO30" s="281"/>
      <c r="BP30" s="281"/>
      <c r="BQ30" s="281"/>
      <c r="BR30" s="281"/>
      <c r="BS30" s="281"/>
      <c r="BT30" s="281"/>
      <c r="BU30" s="281"/>
      <c r="BV30" s="281"/>
      <c r="BW30" s="281"/>
      <c r="BX30" s="281"/>
      <c r="BY30" s="281"/>
      <c r="BZ30" s="281"/>
      <c r="CA30" s="281"/>
      <c r="CB30" s="281"/>
      <c r="CC30" s="281"/>
      <c r="CD30" s="281"/>
      <c r="CE30" s="281"/>
      <c r="CF30" s="281"/>
      <c r="CG30" s="281"/>
      <c r="CH30" s="281"/>
      <c r="CI30" s="281"/>
      <c r="CJ30" s="281"/>
      <c r="CK30" s="281"/>
      <c r="CL30" s="281"/>
      <c r="CM30" s="281"/>
      <c r="CN30" s="281"/>
      <c r="CO30" s="281"/>
      <c r="CP30" s="281"/>
      <c r="CQ30" s="281"/>
      <c r="CR30" s="281"/>
      <c r="CS30" s="281"/>
      <c r="CT30" s="281"/>
      <c r="CU30" s="281"/>
      <c r="CV30" s="281"/>
      <c r="CW30" s="281"/>
      <c r="CX30" s="281"/>
      <c r="CY30" s="281"/>
      <c r="CZ30" s="281"/>
      <c r="DA30" s="281"/>
      <c r="DB30" s="281"/>
      <c r="DC30" s="281"/>
      <c r="DD30" s="281"/>
      <c r="DE30" s="281"/>
      <c r="DF30" s="281"/>
      <c r="DG30" s="281"/>
      <c r="DH30" s="281"/>
      <c r="DI30" s="281"/>
      <c r="DJ30" s="281"/>
      <c r="DK30" s="281"/>
      <c r="DL30" s="281"/>
      <c r="DM30" s="281"/>
      <c r="DN30" s="281"/>
      <c r="DO30" s="281"/>
      <c r="DP30" s="281"/>
      <c r="DQ30" s="281"/>
      <c r="DR30" s="281"/>
      <c r="DS30" s="281"/>
      <c r="DT30" s="281"/>
      <c r="DU30" s="281"/>
      <c r="DV30" s="281"/>
      <c r="DW30" s="281"/>
      <c r="DX30" s="281"/>
      <c r="DY30" s="281"/>
      <c r="DZ30" s="281"/>
      <c r="EA30" s="281"/>
      <c r="EB30" s="281"/>
      <c r="EC30" s="281"/>
      <c r="ED30" s="281"/>
      <c r="EE30" s="281"/>
      <c r="EF30" s="281"/>
      <c r="EG30" s="281"/>
      <c r="EH30" s="281"/>
      <c r="EI30" s="281"/>
      <c r="EJ30" s="281"/>
      <c r="EK30" s="281"/>
      <c r="EL30" s="281"/>
      <c r="EM30" s="281"/>
      <c r="EN30" s="281"/>
      <c r="EO30" s="281"/>
      <c r="EP30" s="281"/>
      <c r="EQ30" s="281"/>
      <c r="ER30" s="281"/>
      <c r="ES30" s="281"/>
      <c r="ET30" s="281"/>
      <c r="EU30" s="281"/>
      <c r="EV30" s="281"/>
      <c r="EW30" s="281"/>
      <c r="EX30" s="281"/>
      <c r="EY30" s="281"/>
      <c r="EZ30" s="281"/>
      <c r="FA30" s="281"/>
      <c r="FB30" s="281"/>
      <c r="FC30" s="281"/>
      <c r="FD30" s="281"/>
      <c r="FE30" s="281"/>
      <c r="FF30" s="281"/>
      <c r="FG30" s="281"/>
      <c r="FH30" s="281"/>
      <c r="FI30" s="281"/>
      <c r="FJ30" s="281"/>
      <c r="FK30" s="281"/>
      <c r="FL30" s="281"/>
      <c r="FM30" s="281"/>
      <c r="FN30" s="281"/>
      <c r="FO30" s="281"/>
      <c r="FP30" s="281"/>
      <c r="FQ30" s="281"/>
      <c r="FR30" s="281"/>
      <c r="FS30" s="281"/>
      <c r="FT30" s="281"/>
      <c r="FU30" s="281"/>
      <c r="FV30" s="281"/>
      <c r="FW30" s="281"/>
      <c r="FX30" s="281"/>
      <c r="FY30" s="281"/>
      <c r="FZ30" s="281"/>
      <c r="GA30" s="281"/>
      <c r="GB30" s="281"/>
      <c r="GC30" s="281"/>
      <c r="GD30" s="281"/>
      <c r="GE30" s="281"/>
      <c r="GF30" s="281"/>
      <c r="GG30" s="281"/>
      <c r="GH30" s="281"/>
      <c r="GI30" s="281"/>
      <c r="GJ30" s="281"/>
      <c r="GK30" s="281"/>
      <c r="GL30" s="281"/>
      <c r="GM30" s="281"/>
      <c r="GN30" s="281"/>
      <c r="GO30" s="281"/>
      <c r="GP30" s="281"/>
      <c r="GQ30" s="281"/>
      <c r="GR30" s="281"/>
      <c r="GS30" s="281"/>
      <c r="GT30" s="281"/>
      <c r="GU30" s="281"/>
      <c r="GV30" s="281"/>
      <c r="GW30" s="281"/>
      <c r="GX30" s="281"/>
      <c r="GY30" s="281"/>
      <c r="GZ30" s="281"/>
      <c r="HA30" s="281"/>
      <c r="HB30" s="281"/>
      <c r="HC30" s="281"/>
      <c r="HD30" s="281"/>
      <c r="HE30" s="281"/>
      <c r="HF30" s="281"/>
      <c r="HG30" s="281"/>
      <c r="HH30" s="281"/>
      <c r="HI30" s="281"/>
      <c r="HJ30" s="281"/>
      <c r="HK30" s="281"/>
      <c r="HL30" s="281"/>
      <c r="HM30" s="281"/>
      <c r="HN30" s="281"/>
      <c r="HO30" s="281"/>
      <c r="HP30" s="281"/>
      <c r="HQ30" s="281"/>
      <c r="HR30" s="281"/>
      <c r="HS30" s="281"/>
      <c r="HT30" s="281"/>
      <c r="HU30" s="281"/>
      <c r="HV30" s="281"/>
      <c r="HW30" s="281"/>
      <c r="HX30" s="281"/>
      <c r="HY30" s="281"/>
      <c r="HZ30" s="281"/>
      <c r="IA30" s="281"/>
      <c r="IB30" s="281"/>
      <c r="IC30" s="281"/>
      <c r="ID30" s="281"/>
      <c r="IE30" s="281"/>
      <c r="IF30" s="281"/>
      <c r="IG30" s="281"/>
      <c r="IH30" s="281"/>
      <c r="II30" s="281"/>
      <c r="IJ30" s="281"/>
      <c r="IK30" s="281"/>
      <c r="IL30" s="281"/>
      <c r="IM30" s="281"/>
      <c r="IN30" s="281"/>
      <c r="IO30" s="281"/>
      <c r="IP30" s="281"/>
      <c r="IQ30" s="281"/>
      <c r="IR30" s="281"/>
      <c r="IS30" s="281"/>
      <c r="IT30" s="281"/>
      <c r="IU30" s="281"/>
      <c r="IV30" s="281"/>
      <c r="IW30" s="325"/>
    </row>
    <row r="31" customFormat="false" ht="13.5" hidden="false" customHeight="true" outlineLevel="0" collapsed="false">
      <c r="A31" s="331"/>
      <c r="B31" s="332"/>
      <c r="C31" s="341"/>
      <c r="D31" s="342" t="s">
        <v>181</v>
      </c>
      <c r="E31" s="343"/>
      <c r="F31" s="344"/>
      <c r="G31" s="344"/>
      <c r="H31" s="344"/>
      <c r="I31" s="344"/>
      <c r="J31" s="344"/>
      <c r="K31" s="344"/>
      <c r="L31" s="344"/>
      <c r="M31" s="344"/>
      <c r="N31" s="344"/>
      <c r="O31" s="344"/>
      <c r="P31" s="344"/>
      <c r="Q31" s="344"/>
      <c r="R31" s="344"/>
      <c r="S31" s="344"/>
      <c r="T31" s="344" t="n">
        <v>0</v>
      </c>
      <c r="U31" s="344" t="n">
        <v>0</v>
      </c>
      <c r="V31" s="344" t="n">
        <v>0</v>
      </c>
      <c r="W31" s="344" t="n">
        <v>0</v>
      </c>
      <c r="X31" s="344" t="n">
        <v>0</v>
      </c>
      <c r="Y31" s="344" t="n">
        <v>0</v>
      </c>
      <c r="Z31" s="344" t="n">
        <v>0</v>
      </c>
      <c r="AA31" s="344"/>
      <c r="AB31" s="344"/>
      <c r="AC31" s="344"/>
      <c r="AD31" s="344"/>
      <c r="AE31" s="344"/>
      <c r="AF31" s="344"/>
      <c r="AG31" s="344"/>
      <c r="AH31" s="344"/>
      <c r="AI31" s="344"/>
      <c r="AJ31" s="344"/>
      <c r="AK31" s="344"/>
      <c r="AL31" s="344"/>
      <c r="AM31" s="344"/>
      <c r="AN31" s="344"/>
      <c r="AO31" s="344"/>
      <c r="AP31" s="344"/>
      <c r="AQ31" s="344"/>
      <c r="AR31" s="344"/>
      <c r="AS31" s="344"/>
      <c r="AT31" s="344"/>
      <c r="AU31" s="344"/>
      <c r="AV31" s="344"/>
      <c r="AW31" s="344"/>
      <c r="AX31" s="344"/>
      <c r="AY31" s="344"/>
      <c r="AZ31" s="344"/>
      <c r="BA31" s="344"/>
      <c r="BB31" s="344"/>
      <c r="BC31" s="344"/>
      <c r="BD31" s="344"/>
      <c r="BE31" s="344"/>
      <c r="BF31" s="344"/>
      <c r="BG31" s="344"/>
      <c r="BH31" s="344"/>
      <c r="BI31" s="344"/>
      <c r="BJ31" s="344"/>
      <c r="BK31" s="344"/>
      <c r="BL31" s="344"/>
      <c r="BM31" s="344"/>
      <c r="BN31" s="344"/>
      <c r="BO31" s="344"/>
      <c r="BP31" s="344"/>
      <c r="BQ31" s="344"/>
      <c r="BR31" s="344"/>
      <c r="BS31" s="344"/>
      <c r="BT31" s="344"/>
      <c r="BU31" s="344"/>
      <c r="BV31" s="344"/>
      <c r="BW31" s="344"/>
      <c r="BX31" s="344"/>
      <c r="BY31" s="344"/>
      <c r="BZ31" s="344"/>
      <c r="CA31" s="344"/>
      <c r="CB31" s="344"/>
      <c r="CC31" s="344"/>
      <c r="CD31" s="344"/>
      <c r="CE31" s="344"/>
      <c r="CF31" s="344"/>
      <c r="CG31" s="344"/>
      <c r="CH31" s="344"/>
      <c r="CI31" s="344"/>
      <c r="CJ31" s="344"/>
      <c r="CK31" s="344"/>
      <c r="CL31" s="344"/>
      <c r="CM31" s="344"/>
      <c r="CN31" s="344"/>
      <c r="CO31" s="344"/>
      <c r="CP31" s="344"/>
      <c r="CQ31" s="344"/>
      <c r="CR31" s="344"/>
      <c r="CS31" s="344"/>
      <c r="CT31" s="344"/>
      <c r="CU31" s="344"/>
      <c r="CV31" s="344"/>
      <c r="CW31" s="344"/>
      <c r="CX31" s="344"/>
      <c r="CY31" s="344"/>
      <c r="CZ31" s="344"/>
      <c r="DA31" s="344"/>
      <c r="DB31" s="344"/>
      <c r="DC31" s="344"/>
      <c r="DD31" s="344"/>
      <c r="DE31" s="344"/>
      <c r="DF31" s="344"/>
      <c r="DG31" s="344"/>
      <c r="DH31" s="344"/>
      <c r="DI31" s="344"/>
      <c r="DJ31" s="344"/>
      <c r="DK31" s="344"/>
      <c r="DL31" s="344"/>
      <c r="DM31" s="344"/>
      <c r="DN31" s="344"/>
      <c r="DO31" s="344"/>
      <c r="DP31" s="344"/>
      <c r="DQ31" s="344"/>
      <c r="DR31" s="344"/>
      <c r="DS31" s="344"/>
      <c r="DT31" s="344"/>
      <c r="DU31" s="344"/>
      <c r="DV31" s="344"/>
      <c r="DW31" s="344"/>
      <c r="DX31" s="344"/>
      <c r="DY31" s="344"/>
      <c r="DZ31" s="344"/>
      <c r="EA31" s="344"/>
      <c r="EB31" s="344"/>
      <c r="EC31" s="344"/>
      <c r="ED31" s="344"/>
      <c r="EE31" s="344"/>
      <c r="EF31" s="344"/>
      <c r="EG31" s="344"/>
      <c r="EH31" s="344"/>
      <c r="EI31" s="344"/>
      <c r="EJ31" s="344"/>
      <c r="EK31" s="344"/>
      <c r="EL31" s="344"/>
      <c r="EM31" s="344"/>
      <c r="EN31" s="344"/>
      <c r="EO31" s="344"/>
      <c r="EP31" s="344"/>
      <c r="EQ31" s="344"/>
      <c r="ER31" s="344"/>
      <c r="ES31" s="344"/>
      <c r="ET31" s="344"/>
      <c r="EU31" s="344"/>
      <c r="EV31" s="344"/>
      <c r="EW31" s="344"/>
      <c r="EX31" s="344"/>
      <c r="EY31" s="344"/>
      <c r="EZ31" s="344"/>
      <c r="FA31" s="344"/>
      <c r="FB31" s="344"/>
      <c r="FC31" s="344"/>
      <c r="FD31" s="344"/>
      <c r="FE31" s="344"/>
      <c r="FF31" s="344"/>
      <c r="FG31" s="344"/>
      <c r="FH31" s="344"/>
      <c r="FI31" s="344"/>
      <c r="FJ31" s="344"/>
      <c r="FK31" s="344"/>
      <c r="FL31" s="344"/>
      <c r="FM31" s="344"/>
      <c r="FN31" s="344"/>
      <c r="FO31" s="344"/>
      <c r="FP31" s="344"/>
      <c r="FQ31" s="344"/>
      <c r="FR31" s="344"/>
      <c r="FS31" s="344"/>
      <c r="FT31" s="344"/>
      <c r="FU31" s="344"/>
      <c r="FV31" s="344"/>
      <c r="FW31" s="344"/>
      <c r="FX31" s="344"/>
      <c r="FY31" s="344"/>
      <c r="FZ31" s="344"/>
      <c r="GA31" s="344"/>
      <c r="GB31" s="344"/>
      <c r="GC31" s="344"/>
      <c r="GD31" s="344"/>
      <c r="GE31" s="344"/>
      <c r="GF31" s="344"/>
      <c r="GG31" s="344"/>
      <c r="GH31" s="344"/>
      <c r="GI31" s="344"/>
      <c r="GJ31" s="344"/>
      <c r="GK31" s="344"/>
      <c r="GL31" s="344"/>
      <c r="GM31" s="344"/>
      <c r="GN31" s="344"/>
      <c r="GO31" s="344"/>
      <c r="GP31" s="344"/>
      <c r="GQ31" s="344"/>
      <c r="GR31" s="344"/>
      <c r="GS31" s="344"/>
      <c r="GT31" s="344"/>
      <c r="GU31" s="344"/>
      <c r="GV31" s="344"/>
      <c r="GW31" s="344"/>
      <c r="GX31" s="344"/>
      <c r="GY31" s="344"/>
      <c r="GZ31" s="344"/>
      <c r="HA31" s="344"/>
      <c r="HB31" s="344"/>
      <c r="HC31" s="344"/>
      <c r="HD31" s="344"/>
      <c r="HE31" s="344"/>
      <c r="HF31" s="344"/>
      <c r="HG31" s="344"/>
      <c r="HH31" s="344"/>
      <c r="HI31" s="344"/>
      <c r="HJ31" s="344"/>
      <c r="HK31" s="344"/>
      <c r="HL31" s="344"/>
      <c r="HM31" s="344"/>
      <c r="HN31" s="344"/>
      <c r="HO31" s="344"/>
      <c r="HP31" s="344"/>
      <c r="HQ31" s="344"/>
      <c r="HR31" s="344"/>
      <c r="HS31" s="344"/>
      <c r="HT31" s="344"/>
      <c r="HU31" s="344"/>
      <c r="HV31" s="344"/>
      <c r="HW31" s="344"/>
      <c r="HX31" s="344"/>
      <c r="HY31" s="344"/>
      <c r="HZ31" s="344"/>
      <c r="IA31" s="344"/>
      <c r="IB31" s="344"/>
      <c r="IC31" s="344"/>
      <c r="ID31" s="344"/>
      <c r="IE31" s="344"/>
      <c r="IF31" s="344"/>
      <c r="IG31" s="344"/>
      <c r="IH31" s="344"/>
      <c r="II31" s="344"/>
      <c r="IJ31" s="344"/>
      <c r="IK31" s="344"/>
      <c r="IL31" s="344"/>
      <c r="IM31" s="344"/>
      <c r="IN31" s="344"/>
      <c r="IO31" s="344"/>
      <c r="IP31" s="344"/>
      <c r="IQ31" s="344"/>
      <c r="IR31" s="344"/>
      <c r="IS31" s="344"/>
      <c r="IT31" s="344"/>
      <c r="IU31" s="344"/>
      <c r="IV31" s="344"/>
      <c r="IW31" s="345"/>
    </row>
    <row r="32" customFormat="false" ht="13.5" hidden="false" customHeight="true" outlineLevel="0" collapsed="false">
      <c r="A32" s="325"/>
      <c r="B32" s="332"/>
      <c r="C32" s="333"/>
      <c r="D32" s="346" t="s">
        <v>174</v>
      </c>
      <c r="E32" s="338" t="n">
        <v>0</v>
      </c>
      <c r="F32" s="281" t="n">
        <v>0</v>
      </c>
      <c r="G32" s="281" t="n">
        <v>0</v>
      </c>
      <c r="H32" s="281" t="n">
        <v>0</v>
      </c>
      <c r="I32" s="281" t="n">
        <v>0</v>
      </c>
      <c r="J32" s="281" t="n">
        <v>0</v>
      </c>
      <c r="K32" s="281" t="n">
        <v>0</v>
      </c>
      <c r="L32" s="281" t="n">
        <v>0</v>
      </c>
      <c r="M32" s="281" t="n">
        <v>0</v>
      </c>
      <c r="N32" s="281"/>
      <c r="O32" s="281"/>
      <c r="P32" s="281"/>
      <c r="Q32" s="281"/>
      <c r="R32" s="281"/>
      <c r="S32" s="281"/>
      <c r="T32" s="281"/>
      <c r="U32" s="281"/>
      <c r="V32" s="281"/>
      <c r="W32" s="281"/>
      <c r="X32" s="281"/>
      <c r="Y32" s="281"/>
      <c r="Z32" s="281"/>
      <c r="AA32" s="281"/>
      <c r="AB32" s="281"/>
      <c r="AC32" s="281"/>
      <c r="AD32" s="281"/>
      <c r="AE32" s="281"/>
      <c r="AF32" s="281"/>
      <c r="AG32" s="281"/>
      <c r="AH32" s="281"/>
      <c r="AI32" s="281"/>
      <c r="AJ32" s="281"/>
      <c r="AK32" s="281"/>
      <c r="AL32" s="281"/>
      <c r="AM32" s="281"/>
      <c r="AN32" s="281"/>
      <c r="AO32" s="281"/>
      <c r="AP32" s="281"/>
      <c r="AQ32" s="281"/>
      <c r="AR32" s="281"/>
      <c r="AS32" s="281"/>
      <c r="AT32" s="281"/>
      <c r="AU32" s="281"/>
      <c r="AV32" s="281"/>
      <c r="AW32" s="281"/>
      <c r="AX32" s="281"/>
      <c r="AY32" s="281"/>
      <c r="AZ32" s="281"/>
      <c r="BA32" s="281"/>
      <c r="BB32" s="281"/>
      <c r="BC32" s="281"/>
      <c r="BD32" s="281"/>
      <c r="BE32" s="281"/>
      <c r="BF32" s="281"/>
      <c r="BG32" s="281"/>
      <c r="BH32" s="281"/>
      <c r="BI32" s="281"/>
      <c r="BJ32" s="281"/>
      <c r="BK32" s="281"/>
      <c r="BL32" s="281"/>
      <c r="BM32" s="281"/>
      <c r="BN32" s="281"/>
      <c r="BO32" s="281"/>
      <c r="BP32" s="281"/>
      <c r="BQ32" s="281"/>
      <c r="BR32" s="281"/>
      <c r="BS32" s="281"/>
      <c r="BT32" s="281"/>
      <c r="BU32" s="281"/>
      <c r="BV32" s="281"/>
      <c r="BW32" s="281"/>
      <c r="BX32" s="281"/>
      <c r="BY32" s="281"/>
      <c r="BZ32" s="281"/>
      <c r="CA32" s="281"/>
      <c r="CB32" s="281"/>
      <c r="CC32" s="281"/>
      <c r="CD32" s="281"/>
      <c r="CE32" s="281"/>
      <c r="CF32" s="281"/>
      <c r="CG32" s="281"/>
      <c r="CH32" s="281"/>
      <c r="CI32" s="281"/>
      <c r="CJ32" s="281"/>
      <c r="CK32" s="281"/>
      <c r="CL32" s="281"/>
      <c r="CM32" s="281"/>
      <c r="CN32" s="281"/>
      <c r="CO32" s="281"/>
      <c r="CP32" s="281"/>
      <c r="CQ32" s="281"/>
      <c r="CR32" s="281"/>
      <c r="CS32" s="281"/>
      <c r="CT32" s="281"/>
      <c r="CU32" s="281"/>
      <c r="CV32" s="281"/>
      <c r="CW32" s="281"/>
      <c r="CX32" s="281"/>
      <c r="CY32" s="281"/>
      <c r="CZ32" s="281"/>
      <c r="DA32" s="281"/>
      <c r="DB32" s="281"/>
      <c r="DC32" s="281"/>
      <c r="DD32" s="281"/>
      <c r="DE32" s="281"/>
      <c r="DF32" s="281"/>
      <c r="DG32" s="281"/>
      <c r="DH32" s="281"/>
      <c r="DI32" s="281"/>
      <c r="DJ32" s="281"/>
      <c r="DK32" s="281"/>
      <c r="DL32" s="281"/>
      <c r="DM32" s="281"/>
      <c r="DN32" s="281"/>
      <c r="DO32" s="281"/>
      <c r="DP32" s="281"/>
      <c r="DQ32" s="281"/>
      <c r="DR32" s="281"/>
      <c r="DS32" s="281"/>
      <c r="DT32" s="281"/>
      <c r="DU32" s="281"/>
      <c r="DV32" s="281"/>
      <c r="DW32" s="281"/>
      <c r="DX32" s="281"/>
      <c r="DY32" s="281"/>
      <c r="DZ32" s="281"/>
      <c r="EA32" s="281"/>
      <c r="EB32" s="281"/>
      <c r="EC32" s="281"/>
      <c r="ED32" s="281"/>
      <c r="EE32" s="281"/>
      <c r="EF32" s="281"/>
      <c r="EG32" s="281"/>
      <c r="EH32" s="281"/>
      <c r="EI32" s="281"/>
      <c r="EJ32" s="281"/>
      <c r="EK32" s="281"/>
      <c r="EL32" s="281"/>
      <c r="EM32" s="281"/>
      <c r="EN32" s="281"/>
      <c r="EO32" s="281"/>
      <c r="EP32" s="281"/>
      <c r="EQ32" s="281"/>
      <c r="ER32" s="281"/>
      <c r="ES32" s="281"/>
      <c r="ET32" s="281"/>
      <c r="EU32" s="281"/>
      <c r="EV32" s="281"/>
      <c r="EW32" s="281"/>
      <c r="EX32" s="281"/>
      <c r="EY32" s="281"/>
      <c r="EZ32" s="281"/>
      <c r="FA32" s="281"/>
      <c r="FB32" s="281"/>
      <c r="FC32" s="281"/>
      <c r="FD32" s="281"/>
      <c r="FE32" s="281"/>
      <c r="FF32" s="281"/>
      <c r="FG32" s="281"/>
      <c r="FH32" s="281"/>
      <c r="FI32" s="281"/>
      <c r="FJ32" s="281"/>
      <c r="FK32" s="281"/>
      <c r="FL32" s="281"/>
      <c r="FM32" s="281"/>
      <c r="FN32" s="281"/>
      <c r="FO32" s="281"/>
      <c r="FP32" s="281"/>
      <c r="FQ32" s="281"/>
      <c r="FR32" s="281"/>
      <c r="FS32" s="281"/>
      <c r="FT32" s="281"/>
      <c r="FU32" s="281"/>
      <c r="FV32" s="281"/>
      <c r="FW32" s="281"/>
      <c r="FX32" s="281"/>
      <c r="FY32" s="281"/>
      <c r="FZ32" s="281"/>
      <c r="GA32" s="281"/>
      <c r="GB32" s="281"/>
      <c r="GC32" s="281"/>
      <c r="GD32" s="281"/>
      <c r="GE32" s="281"/>
      <c r="GF32" s="281"/>
      <c r="GG32" s="281"/>
      <c r="GH32" s="281"/>
      <c r="GI32" s="281"/>
      <c r="GJ32" s="281"/>
      <c r="GK32" s="281"/>
      <c r="GL32" s="281"/>
      <c r="GM32" s="281"/>
      <c r="GN32" s="281"/>
      <c r="GO32" s="281"/>
      <c r="GP32" s="281"/>
      <c r="GQ32" s="281"/>
      <c r="GR32" s="281"/>
      <c r="GS32" s="281"/>
      <c r="GT32" s="281"/>
      <c r="GU32" s="281"/>
      <c r="GV32" s="281"/>
      <c r="GW32" s="281"/>
      <c r="GX32" s="281"/>
      <c r="GY32" s="281"/>
      <c r="GZ32" s="281"/>
      <c r="HA32" s="281"/>
      <c r="HB32" s="281"/>
      <c r="HC32" s="281"/>
      <c r="HD32" s="281"/>
      <c r="HE32" s="281"/>
      <c r="HF32" s="281"/>
      <c r="HG32" s="281"/>
      <c r="HH32" s="281"/>
      <c r="HI32" s="281"/>
      <c r="HJ32" s="281"/>
      <c r="HK32" s="281"/>
      <c r="HL32" s="281"/>
      <c r="HM32" s="281"/>
      <c r="HN32" s="281"/>
      <c r="HO32" s="281"/>
      <c r="HP32" s="281"/>
      <c r="HQ32" s="281"/>
      <c r="HR32" s="281"/>
      <c r="HS32" s="281"/>
      <c r="HT32" s="281"/>
      <c r="HU32" s="281"/>
      <c r="HV32" s="281"/>
      <c r="HW32" s="281"/>
      <c r="HX32" s="281"/>
      <c r="HY32" s="281"/>
      <c r="HZ32" s="281"/>
      <c r="IA32" s="281"/>
      <c r="IB32" s="281"/>
      <c r="IC32" s="281"/>
      <c r="ID32" s="281"/>
      <c r="IE32" s="281"/>
      <c r="IF32" s="281"/>
      <c r="IG32" s="281"/>
      <c r="IH32" s="281"/>
      <c r="II32" s="281"/>
      <c r="IJ32" s="281"/>
      <c r="IK32" s="281"/>
      <c r="IL32" s="281"/>
      <c r="IM32" s="281"/>
      <c r="IN32" s="281"/>
      <c r="IO32" s="281"/>
      <c r="IP32" s="281"/>
      <c r="IQ32" s="281"/>
      <c r="IR32" s="281"/>
      <c r="IS32" s="281"/>
      <c r="IT32" s="281"/>
      <c r="IU32" s="281"/>
      <c r="IV32" s="281"/>
      <c r="IW32" s="331"/>
    </row>
    <row r="33" customFormat="false" ht="13.5" hidden="false" customHeight="true" outlineLevel="0" collapsed="false">
      <c r="A33" s="331"/>
      <c r="B33" s="360" t="s">
        <v>111</v>
      </c>
      <c r="C33" s="333"/>
      <c r="D33" s="334" t="s">
        <v>175</v>
      </c>
      <c r="E33" s="340" t="n">
        <v>0</v>
      </c>
      <c r="F33" s="336" t="n">
        <v>0</v>
      </c>
      <c r="G33" s="336" t="n">
        <v>0</v>
      </c>
      <c r="H33" s="336" t="n">
        <v>0</v>
      </c>
      <c r="I33" s="336" t="n">
        <v>0</v>
      </c>
      <c r="J33" s="336" t="n">
        <v>0</v>
      </c>
      <c r="K33" s="336" t="n">
        <v>0</v>
      </c>
      <c r="L33" s="336" t="n">
        <v>0</v>
      </c>
      <c r="M33" s="336" t="n">
        <v>0</v>
      </c>
      <c r="N33" s="336"/>
      <c r="O33" s="336"/>
      <c r="P33" s="336"/>
      <c r="Q33" s="336"/>
      <c r="R33" s="336"/>
      <c r="S33" s="336"/>
      <c r="T33" s="336"/>
      <c r="U33" s="336"/>
      <c r="V33" s="336"/>
      <c r="W33" s="336"/>
      <c r="X33" s="336"/>
      <c r="Y33" s="336"/>
      <c r="Z33" s="336"/>
      <c r="AA33" s="336"/>
      <c r="AB33" s="336"/>
      <c r="AC33" s="336"/>
      <c r="AD33" s="336"/>
      <c r="AE33" s="336"/>
      <c r="AF33" s="336"/>
      <c r="AG33" s="336"/>
      <c r="AH33" s="336"/>
      <c r="AI33" s="336"/>
      <c r="AJ33" s="336"/>
      <c r="AK33" s="336"/>
      <c r="AL33" s="336"/>
      <c r="AM33" s="336"/>
      <c r="AN33" s="336"/>
      <c r="AO33" s="336"/>
      <c r="AP33" s="336"/>
      <c r="AQ33" s="336"/>
      <c r="AR33" s="336"/>
      <c r="AS33" s="336"/>
      <c r="AT33" s="336"/>
      <c r="AU33" s="336"/>
      <c r="AV33" s="336"/>
      <c r="AW33" s="336"/>
      <c r="AX33" s="336"/>
      <c r="AY33" s="336"/>
      <c r="AZ33" s="336"/>
      <c r="BA33" s="336"/>
      <c r="BB33" s="336"/>
      <c r="BC33" s="336"/>
      <c r="BD33" s="336"/>
      <c r="BE33" s="336"/>
      <c r="BF33" s="336"/>
      <c r="BG33" s="336"/>
      <c r="BH33" s="336"/>
      <c r="BI33" s="336"/>
      <c r="BJ33" s="336"/>
      <c r="BK33" s="336"/>
      <c r="BL33" s="336"/>
      <c r="BM33" s="336"/>
      <c r="BN33" s="336"/>
      <c r="BO33" s="336"/>
      <c r="BP33" s="336"/>
      <c r="BQ33" s="336"/>
      <c r="BR33" s="336"/>
      <c r="BS33" s="336"/>
      <c r="BT33" s="336"/>
      <c r="BU33" s="336"/>
      <c r="BV33" s="336"/>
      <c r="BW33" s="336"/>
      <c r="BX33" s="336"/>
      <c r="BY33" s="336"/>
      <c r="BZ33" s="336"/>
      <c r="CA33" s="336"/>
      <c r="CB33" s="336"/>
      <c r="CC33" s="336"/>
      <c r="CD33" s="336"/>
      <c r="CE33" s="336"/>
      <c r="CF33" s="336"/>
      <c r="CG33" s="336"/>
      <c r="CH33" s="336"/>
      <c r="CI33" s="336"/>
      <c r="CJ33" s="336"/>
      <c r="CK33" s="336"/>
      <c r="CL33" s="336"/>
      <c r="CM33" s="336"/>
      <c r="CN33" s="336"/>
      <c r="CO33" s="336"/>
      <c r="CP33" s="336"/>
      <c r="CQ33" s="336"/>
      <c r="CR33" s="336"/>
      <c r="CS33" s="336"/>
      <c r="CT33" s="336"/>
      <c r="CU33" s="336"/>
      <c r="CV33" s="336"/>
      <c r="CW33" s="336"/>
      <c r="CX33" s="336"/>
      <c r="CY33" s="336"/>
      <c r="CZ33" s="336"/>
      <c r="DA33" s="336"/>
      <c r="DB33" s="336"/>
      <c r="DC33" s="336"/>
      <c r="DD33" s="336"/>
      <c r="DE33" s="336"/>
      <c r="DF33" s="336"/>
      <c r="DG33" s="336"/>
      <c r="DH33" s="336"/>
      <c r="DI33" s="336"/>
      <c r="DJ33" s="336"/>
      <c r="DK33" s="336"/>
      <c r="DL33" s="336"/>
      <c r="DM33" s="336"/>
      <c r="DN33" s="336"/>
      <c r="DO33" s="336"/>
      <c r="DP33" s="336"/>
      <c r="DQ33" s="336"/>
      <c r="DR33" s="336"/>
      <c r="DS33" s="336"/>
      <c r="DT33" s="336"/>
      <c r="DU33" s="336"/>
      <c r="DV33" s="336"/>
      <c r="DW33" s="336"/>
      <c r="DX33" s="336"/>
      <c r="DY33" s="336"/>
      <c r="DZ33" s="336"/>
      <c r="EA33" s="336"/>
      <c r="EB33" s="336"/>
      <c r="EC33" s="336"/>
      <c r="ED33" s="336"/>
      <c r="EE33" s="336"/>
      <c r="EF33" s="336"/>
      <c r="EG33" s="336"/>
      <c r="EH33" s="336"/>
      <c r="EI33" s="336"/>
      <c r="EJ33" s="336"/>
      <c r="EK33" s="336"/>
      <c r="EL33" s="336"/>
      <c r="EM33" s="336"/>
      <c r="EN33" s="336"/>
      <c r="EO33" s="336"/>
      <c r="EP33" s="336"/>
      <c r="EQ33" s="336"/>
      <c r="ER33" s="336"/>
      <c r="ES33" s="336"/>
      <c r="ET33" s="336"/>
      <c r="EU33" s="336"/>
      <c r="EV33" s="336"/>
      <c r="EW33" s="336"/>
      <c r="EX33" s="336"/>
      <c r="EY33" s="336"/>
      <c r="EZ33" s="336"/>
      <c r="FA33" s="336"/>
      <c r="FB33" s="336"/>
      <c r="FC33" s="336"/>
      <c r="FD33" s="336"/>
      <c r="FE33" s="336"/>
      <c r="FF33" s="336"/>
      <c r="FG33" s="336"/>
      <c r="FH33" s="336"/>
      <c r="FI33" s="336"/>
      <c r="FJ33" s="336"/>
      <c r="FK33" s="336"/>
      <c r="FL33" s="336"/>
      <c r="FM33" s="336"/>
      <c r="FN33" s="336"/>
      <c r="FO33" s="336"/>
      <c r="FP33" s="336"/>
      <c r="FQ33" s="336"/>
      <c r="FR33" s="336"/>
      <c r="FS33" s="336"/>
      <c r="FT33" s="336"/>
      <c r="FU33" s="336"/>
      <c r="FV33" s="336"/>
      <c r="FW33" s="336"/>
      <c r="FX33" s="336"/>
      <c r="FY33" s="336"/>
      <c r="FZ33" s="336"/>
      <c r="GA33" s="336"/>
      <c r="GB33" s="336"/>
      <c r="GC33" s="336"/>
      <c r="GD33" s="336"/>
      <c r="GE33" s="336"/>
      <c r="GF33" s="336"/>
      <c r="GG33" s="336"/>
      <c r="GH33" s="336"/>
      <c r="GI33" s="336"/>
      <c r="GJ33" s="336"/>
      <c r="GK33" s="336"/>
      <c r="GL33" s="336"/>
      <c r="GM33" s="336"/>
      <c r="GN33" s="336"/>
      <c r="GO33" s="336"/>
      <c r="GP33" s="336"/>
      <c r="GQ33" s="336"/>
      <c r="GR33" s="336"/>
      <c r="GS33" s="336"/>
      <c r="GT33" s="336"/>
      <c r="GU33" s="336"/>
      <c r="GV33" s="336"/>
      <c r="GW33" s="336"/>
      <c r="GX33" s="336"/>
      <c r="GY33" s="336"/>
      <c r="GZ33" s="336"/>
      <c r="HA33" s="336"/>
      <c r="HB33" s="336"/>
      <c r="HC33" s="336"/>
      <c r="HD33" s="336"/>
      <c r="HE33" s="336"/>
      <c r="HF33" s="336"/>
      <c r="HG33" s="336"/>
      <c r="HH33" s="336"/>
      <c r="HI33" s="336"/>
      <c r="HJ33" s="336"/>
      <c r="HK33" s="336"/>
      <c r="HL33" s="336"/>
      <c r="HM33" s="336"/>
      <c r="HN33" s="336"/>
      <c r="HO33" s="336"/>
      <c r="HP33" s="336"/>
      <c r="HQ33" s="336"/>
      <c r="HR33" s="336"/>
      <c r="HS33" s="336"/>
      <c r="HT33" s="336"/>
      <c r="HU33" s="336"/>
      <c r="HV33" s="336"/>
      <c r="HW33" s="336"/>
      <c r="HX33" s="336"/>
      <c r="HY33" s="336"/>
      <c r="HZ33" s="336"/>
      <c r="IA33" s="336"/>
      <c r="IB33" s="336"/>
      <c r="IC33" s="336"/>
      <c r="ID33" s="336"/>
      <c r="IE33" s="336"/>
      <c r="IF33" s="336"/>
      <c r="IG33" s="336"/>
      <c r="IH33" s="336"/>
      <c r="II33" s="336"/>
      <c r="IJ33" s="336"/>
      <c r="IK33" s="336"/>
      <c r="IL33" s="336"/>
      <c r="IM33" s="336"/>
      <c r="IN33" s="336"/>
      <c r="IO33" s="336"/>
      <c r="IP33" s="336"/>
      <c r="IQ33" s="336"/>
      <c r="IR33" s="336"/>
      <c r="IS33" s="336"/>
      <c r="IT33" s="336"/>
      <c r="IU33" s="336"/>
      <c r="IV33" s="336"/>
      <c r="IW33" s="331"/>
    </row>
    <row r="34" customFormat="false" ht="13.5" hidden="false" customHeight="true" outlineLevel="0" collapsed="false">
      <c r="A34" s="325"/>
      <c r="B34" s="332"/>
      <c r="C34" s="333"/>
      <c r="D34" s="328" t="s">
        <v>176</v>
      </c>
      <c r="E34" s="338" t="n">
        <v>0</v>
      </c>
      <c r="F34" s="281" t="n">
        <v>0</v>
      </c>
      <c r="G34" s="281" t="n">
        <v>0</v>
      </c>
      <c r="H34" s="281" t="n">
        <v>0</v>
      </c>
      <c r="I34" s="281" t="n">
        <v>0</v>
      </c>
      <c r="J34" s="281" t="n">
        <v>0</v>
      </c>
      <c r="K34" s="281" t="n">
        <v>0</v>
      </c>
      <c r="L34" s="281" t="n">
        <v>0</v>
      </c>
      <c r="M34" s="281" t="n">
        <v>0</v>
      </c>
      <c r="N34" s="281"/>
      <c r="O34" s="281"/>
      <c r="P34" s="281"/>
      <c r="Q34" s="281"/>
      <c r="R34" s="281"/>
      <c r="S34" s="281"/>
      <c r="T34" s="281"/>
      <c r="U34" s="281"/>
      <c r="V34" s="281"/>
      <c r="W34" s="281"/>
      <c r="X34" s="281"/>
      <c r="Y34" s="281"/>
      <c r="Z34" s="281"/>
      <c r="AA34" s="281"/>
      <c r="AB34" s="281"/>
      <c r="AC34" s="281"/>
      <c r="AD34" s="281"/>
      <c r="AE34" s="281"/>
      <c r="AF34" s="281"/>
      <c r="AG34" s="281"/>
      <c r="AH34" s="281"/>
      <c r="AI34" s="281"/>
      <c r="AJ34" s="281"/>
      <c r="AK34" s="281"/>
      <c r="AL34" s="281"/>
      <c r="AM34" s="281"/>
      <c r="AN34" s="281"/>
      <c r="AO34" s="281"/>
      <c r="AP34" s="281"/>
      <c r="AQ34" s="281"/>
      <c r="AR34" s="281"/>
      <c r="AS34" s="281"/>
      <c r="AT34" s="281"/>
      <c r="AU34" s="281"/>
      <c r="AV34" s="281"/>
      <c r="AW34" s="281"/>
      <c r="AX34" s="281"/>
      <c r="AY34" s="281"/>
      <c r="AZ34" s="281"/>
      <c r="BA34" s="281"/>
      <c r="BB34" s="281"/>
      <c r="BC34" s="281"/>
      <c r="BD34" s="281"/>
      <c r="BE34" s="281"/>
      <c r="BF34" s="281"/>
      <c r="BG34" s="281"/>
      <c r="BH34" s="281"/>
      <c r="BI34" s="281"/>
      <c r="BJ34" s="281"/>
      <c r="BK34" s="281"/>
      <c r="BL34" s="281"/>
      <c r="BM34" s="281"/>
      <c r="BN34" s="281"/>
      <c r="BO34" s="281"/>
      <c r="BP34" s="281"/>
      <c r="BQ34" s="281"/>
      <c r="BR34" s="281"/>
      <c r="BS34" s="281"/>
      <c r="BT34" s="281"/>
      <c r="BU34" s="281"/>
      <c r="BV34" s="281"/>
      <c r="BW34" s="281"/>
      <c r="BX34" s="281"/>
      <c r="BY34" s="281"/>
      <c r="BZ34" s="281"/>
      <c r="CA34" s="281"/>
      <c r="CB34" s="281"/>
      <c r="CC34" s="281"/>
      <c r="CD34" s="281"/>
      <c r="CE34" s="281"/>
      <c r="CF34" s="281"/>
      <c r="CG34" s="281"/>
      <c r="CH34" s="281"/>
      <c r="CI34" s="281"/>
      <c r="CJ34" s="281"/>
      <c r="CK34" s="281"/>
      <c r="CL34" s="281"/>
      <c r="CM34" s="281"/>
      <c r="CN34" s="281"/>
      <c r="CO34" s="281"/>
      <c r="CP34" s="281"/>
      <c r="CQ34" s="281"/>
      <c r="CR34" s="281"/>
      <c r="CS34" s="281"/>
      <c r="CT34" s="281"/>
      <c r="CU34" s="281"/>
      <c r="CV34" s="281"/>
      <c r="CW34" s="281"/>
      <c r="CX34" s="281"/>
      <c r="CY34" s="281"/>
      <c r="CZ34" s="281"/>
      <c r="DA34" s="281"/>
      <c r="DB34" s="281"/>
      <c r="DC34" s="281"/>
      <c r="DD34" s="281"/>
      <c r="DE34" s="281"/>
      <c r="DF34" s="281"/>
      <c r="DG34" s="281"/>
      <c r="DH34" s="281"/>
      <c r="DI34" s="281"/>
      <c r="DJ34" s="281"/>
      <c r="DK34" s="281"/>
      <c r="DL34" s="281"/>
      <c r="DM34" s="281"/>
      <c r="DN34" s="281"/>
      <c r="DO34" s="281"/>
      <c r="DP34" s="281"/>
      <c r="DQ34" s="281"/>
      <c r="DR34" s="281"/>
      <c r="DS34" s="281"/>
      <c r="DT34" s="281"/>
      <c r="DU34" s="281"/>
      <c r="DV34" s="281"/>
      <c r="DW34" s="281"/>
      <c r="DX34" s="281"/>
      <c r="DY34" s="281"/>
      <c r="DZ34" s="281"/>
      <c r="EA34" s="281"/>
      <c r="EB34" s="281"/>
      <c r="EC34" s="281"/>
      <c r="ED34" s="281"/>
      <c r="EE34" s="281"/>
      <c r="EF34" s="281"/>
      <c r="EG34" s="281"/>
      <c r="EH34" s="281"/>
      <c r="EI34" s="281"/>
      <c r="EJ34" s="281"/>
      <c r="EK34" s="281"/>
      <c r="EL34" s="281"/>
      <c r="EM34" s="281"/>
      <c r="EN34" s="281"/>
      <c r="EO34" s="281"/>
      <c r="EP34" s="281"/>
      <c r="EQ34" s="281"/>
      <c r="ER34" s="281"/>
      <c r="ES34" s="281"/>
      <c r="ET34" s="281"/>
      <c r="EU34" s="281"/>
      <c r="EV34" s="281"/>
      <c r="EW34" s="281"/>
      <c r="EX34" s="281"/>
      <c r="EY34" s="281"/>
      <c r="EZ34" s="281"/>
      <c r="FA34" s="281"/>
      <c r="FB34" s="281"/>
      <c r="FC34" s="281"/>
      <c r="FD34" s="281"/>
      <c r="FE34" s="281"/>
      <c r="FF34" s="281"/>
      <c r="FG34" s="281"/>
      <c r="FH34" s="281"/>
      <c r="FI34" s="281"/>
      <c r="FJ34" s="281"/>
      <c r="FK34" s="281"/>
      <c r="FL34" s="281"/>
      <c r="FM34" s="281"/>
      <c r="FN34" s="281"/>
      <c r="FO34" s="281"/>
      <c r="FP34" s="281"/>
      <c r="FQ34" s="281"/>
      <c r="FR34" s="281"/>
      <c r="FS34" s="281"/>
      <c r="FT34" s="281"/>
      <c r="FU34" s="281"/>
      <c r="FV34" s="281"/>
      <c r="FW34" s="281"/>
      <c r="FX34" s="281"/>
      <c r="FY34" s="281"/>
      <c r="FZ34" s="281"/>
      <c r="GA34" s="281"/>
      <c r="GB34" s="281"/>
      <c r="GC34" s="281"/>
      <c r="GD34" s="281"/>
      <c r="GE34" s="281"/>
      <c r="GF34" s="281"/>
      <c r="GG34" s="281"/>
      <c r="GH34" s="281"/>
      <c r="GI34" s="281"/>
      <c r="GJ34" s="281"/>
      <c r="GK34" s="281"/>
      <c r="GL34" s="281"/>
      <c r="GM34" s="281"/>
      <c r="GN34" s="281"/>
      <c r="GO34" s="281"/>
      <c r="GP34" s="281"/>
      <c r="GQ34" s="281"/>
      <c r="GR34" s="281"/>
      <c r="GS34" s="281"/>
      <c r="GT34" s="281"/>
      <c r="GU34" s="281"/>
      <c r="GV34" s="281"/>
      <c r="GW34" s="281"/>
      <c r="GX34" s="281"/>
      <c r="GY34" s="281"/>
      <c r="GZ34" s="281"/>
      <c r="HA34" s="281"/>
      <c r="HB34" s="281"/>
      <c r="HC34" s="281"/>
      <c r="HD34" s="281"/>
      <c r="HE34" s="281"/>
      <c r="HF34" s="281"/>
      <c r="HG34" s="281"/>
      <c r="HH34" s="281"/>
      <c r="HI34" s="281"/>
      <c r="HJ34" s="281"/>
      <c r="HK34" s="281"/>
      <c r="HL34" s="281"/>
      <c r="HM34" s="281"/>
      <c r="HN34" s="281"/>
      <c r="HO34" s="281"/>
      <c r="HP34" s="281"/>
      <c r="HQ34" s="281"/>
      <c r="HR34" s="281"/>
      <c r="HS34" s="281"/>
      <c r="HT34" s="281"/>
      <c r="HU34" s="281"/>
      <c r="HV34" s="281"/>
      <c r="HW34" s="281"/>
      <c r="HX34" s="281"/>
      <c r="HY34" s="281"/>
      <c r="HZ34" s="281"/>
      <c r="IA34" s="281"/>
      <c r="IB34" s="281"/>
      <c r="IC34" s="281"/>
      <c r="ID34" s="281"/>
      <c r="IE34" s="281"/>
      <c r="IF34" s="281"/>
      <c r="IG34" s="281"/>
      <c r="IH34" s="281"/>
      <c r="II34" s="281"/>
      <c r="IJ34" s="281"/>
      <c r="IK34" s="281"/>
      <c r="IL34" s="281"/>
      <c r="IM34" s="281"/>
      <c r="IN34" s="281"/>
      <c r="IO34" s="281"/>
      <c r="IP34" s="281"/>
      <c r="IQ34" s="281"/>
      <c r="IR34" s="281"/>
      <c r="IS34" s="281"/>
      <c r="IT34" s="281"/>
      <c r="IU34" s="281"/>
      <c r="IV34" s="281"/>
      <c r="IW34" s="331"/>
    </row>
    <row r="35" customFormat="false" ht="13.5" hidden="false" customHeight="true" outlineLevel="0" collapsed="false">
      <c r="A35" s="331"/>
      <c r="B35" s="332"/>
      <c r="C35" s="339" t="s">
        <v>163</v>
      </c>
      <c r="D35" s="334" t="s">
        <v>177</v>
      </c>
      <c r="E35" s="340" t="n">
        <v>0</v>
      </c>
      <c r="F35" s="336" t="n">
        <v>0</v>
      </c>
      <c r="G35" s="336" t="n">
        <v>0</v>
      </c>
      <c r="H35" s="336" t="n">
        <v>0</v>
      </c>
      <c r="I35" s="336" t="n">
        <v>0</v>
      </c>
      <c r="J35" s="336" t="n">
        <v>0</v>
      </c>
      <c r="K35" s="336" t="n">
        <v>0</v>
      </c>
      <c r="L35" s="336" t="n">
        <v>0</v>
      </c>
      <c r="M35" s="336" t="n">
        <v>0</v>
      </c>
      <c r="N35" s="336"/>
      <c r="O35" s="336"/>
      <c r="P35" s="336"/>
      <c r="Q35" s="336"/>
      <c r="R35" s="336"/>
      <c r="S35" s="336"/>
      <c r="T35" s="336"/>
      <c r="U35" s="336"/>
      <c r="V35" s="336"/>
      <c r="W35" s="336"/>
      <c r="X35" s="336"/>
      <c r="Y35" s="336"/>
      <c r="Z35" s="336"/>
      <c r="AA35" s="336"/>
      <c r="AB35" s="336"/>
      <c r="AC35" s="336"/>
      <c r="AD35" s="336"/>
      <c r="AE35" s="336"/>
      <c r="AF35" s="336"/>
      <c r="AG35" s="336"/>
      <c r="AH35" s="336"/>
      <c r="AI35" s="336"/>
      <c r="AJ35" s="336"/>
      <c r="AK35" s="336"/>
      <c r="AL35" s="336"/>
      <c r="AM35" s="336"/>
      <c r="AN35" s="336"/>
      <c r="AO35" s="336"/>
      <c r="AP35" s="336"/>
      <c r="AQ35" s="336"/>
      <c r="AR35" s="336"/>
      <c r="AS35" s="336"/>
      <c r="AT35" s="336"/>
      <c r="AU35" s="336"/>
      <c r="AV35" s="336"/>
      <c r="AW35" s="336"/>
      <c r="AX35" s="336"/>
      <c r="AY35" s="336"/>
      <c r="AZ35" s="336"/>
      <c r="BA35" s="336"/>
      <c r="BB35" s="336"/>
      <c r="BC35" s="336"/>
      <c r="BD35" s="336"/>
      <c r="BE35" s="336"/>
      <c r="BF35" s="336"/>
      <c r="BG35" s="336"/>
      <c r="BH35" s="336"/>
      <c r="BI35" s="336"/>
      <c r="BJ35" s="336"/>
      <c r="BK35" s="336"/>
      <c r="BL35" s="336"/>
      <c r="BM35" s="336"/>
      <c r="BN35" s="336"/>
      <c r="BO35" s="336"/>
      <c r="BP35" s="336"/>
      <c r="BQ35" s="336"/>
      <c r="BR35" s="336"/>
      <c r="BS35" s="336"/>
      <c r="BT35" s="336"/>
      <c r="BU35" s="336"/>
      <c r="BV35" s="336"/>
      <c r="BW35" s="336"/>
      <c r="BX35" s="336"/>
      <c r="BY35" s="336"/>
      <c r="BZ35" s="336"/>
      <c r="CA35" s="336"/>
      <c r="CB35" s="336"/>
      <c r="CC35" s="336"/>
      <c r="CD35" s="336"/>
      <c r="CE35" s="336"/>
      <c r="CF35" s="336"/>
      <c r="CG35" s="336"/>
      <c r="CH35" s="336"/>
      <c r="CI35" s="336"/>
      <c r="CJ35" s="336"/>
      <c r="CK35" s="336"/>
      <c r="CL35" s="336"/>
      <c r="CM35" s="336"/>
      <c r="CN35" s="336"/>
      <c r="CO35" s="336"/>
      <c r="CP35" s="336"/>
      <c r="CQ35" s="336"/>
      <c r="CR35" s="336"/>
      <c r="CS35" s="336"/>
      <c r="CT35" s="336"/>
      <c r="CU35" s="336"/>
      <c r="CV35" s="336"/>
      <c r="CW35" s="336"/>
      <c r="CX35" s="336"/>
      <c r="CY35" s="336"/>
      <c r="CZ35" s="336"/>
      <c r="DA35" s="336"/>
      <c r="DB35" s="336"/>
      <c r="DC35" s="336"/>
      <c r="DD35" s="336"/>
      <c r="DE35" s="336"/>
      <c r="DF35" s="336"/>
      <c r="DG35" s="336"/>
      <c r="DH35" s="336"/>
      <c r="DI35" s="336"/>
      <c r="DJ35" s="336"/>
      <c r="DK35" s="336"/>
      <c r="DL35" s="336"/>
      <c r="DM35" s="336"/>
      <c r="DN35" s="336"/>
      <c r="DO35" s="336"/>
      <c r="DP35" s="336"/>
      <c r="DQ35" s="336"/>
      <c r="DR35" s="336"/>
      <c r="DS35" s="336"/>
      <c r="DT35" s="336"/>
      <c r="DU35" s="336"/>
      <c r="DV35" s="336"/>
      <c r="DW35" s="336"/>
      <c r="DX35" s="336"/>
      <c r="DY35" s="336"/>
      <c r="DZ35" s="336"/>
      <c r="EA35" s="336"/>
      <c r="EB35" s="336"/>
      <c r="EC35" s="336"/>
      <c r="ED35" s="336"/>
      <c r="EE35" s="336"/>
      <c r="EF35" s="336"/>
      <c r="EG35" s="336"/>
      <c r="EH35" s="336"/>
      <c r="EI35" s="336"/>
      <c r="EJ35" s="336"/>
      <c r="EK35" s="336"/>
      <c r="EL35" s="336"/>
      <c r="EM35" s="336"/>
      <c r="EN35" s="336"/>
      <c r="EO35" s="336"/>
      <c r="EP35" s="336"/>
      <c r="EQ35" s="336"/>
      <c r="ER35" s="336"/>
      <c r="ES35" s="336"/>
      <c r="ET35" s="336"/>
      <c r="EU35" s="336"/>
      <c r="EV35" s="336"/>
      <c r="EW35" s="336"/>
      <c r="EX35" s="336"/>
      <c r="EY35" s="336"/>
      <c r="EZ35" s="336"/>
      <c r="FA35" s="336"/>
      <c r="FB35" s="336"/>
      <c r="FC35" s="336"/>
      <c r="FD35" s="336"/>
      <c r="FE35" s="336"/>
      <c r="FF35" s="336"/>
      <c r="FG35" s="336"/>
      <c r="FH35" s="336"/>
      <c r="FI35" s="336"/>
      <c r="FJ35" s="336"/>
      <c r="FK35" s="336"/>
      <c r="FL35" s="336"/>
      <c r="FM35" s="336"/>
      <c r="FN35" s="336"/>
      <c r="FO35" s="336"/>
      <c r="FP35" s="336"/>
      <c r="FQ35" s="336"/>
      <c r="FR35" s="336"/>
      <c r="FS35" s="336"/>
      <c r="FT35" s="336"/>
      <c r="FU35" s="336"/>
      <c r="FV35" s="336"/>
      <c r="FW35" s="336"/>
      <c r="FX35" s="336"/>
      <c r="FY35" s="336"/>
      <c r="FZ35" s="336"/>
      <c r="GA35" s="336"/>
      <c r="GB35" s="336"/>
      <c r="GC35" s="336"/>
      <c r="GD35" s="336"/>
      <c r="GE35" s="336"/>
      <c r="GF35" s="336"/>
      <c r="GG35" s="336"/>
      <c r="GH35" s="336"/>
      <c r="GI35" s="336"/>
      <c r="GJ35" s="336"/>
      <c r="GK35" s="336"/>
      <c r="GL35" s="336"/>
      <c r="GM35" s="336"/>
      <c r="GN35" s="336"/>
      <c r="GO35" s="336"/>
      <c r="GP35" s="336"/>
      <c r="GQ35" s="336"/>
      <c r="GR35" s="336"/>
      <c r="GS35" s="336"/>
      <c r="GT35" s="336"/>
      <c r="GU35" s="336"/>
      <c r="GV35" s="336"/>
      <c r="GW35" s="336"/>
      <c r="GX35" s="336"/>
      <c r="GY35" s="336"/>
      <c r="GZ35" s="336"/>
      <c r="HA35" s="336"/>
      <c r="HB35" s="336"/>
      <c r="HC35" s="336"/>
      <c r="HD35" s="336"/>
      <c r="HE35" s="336"/>
      <c r="HF35" s="336"/>
      <c r="HG35" s="336"/>
      <c r="HH35" s="336"/>
      <c r="HI35" s="336"/>
      <c r="HJ35" s="336"/>
      <c r="HK35" s="336"/>
      <c r="HL35" s="336"/>
      <c r="HM35" s="336"/>
      <c r="HN35" s="336"/>
      <c r="HO35" s="336"/>
      <c r="HP35" s="336"/>
      <c r="HQ35" s="336"/>
      <c r="HR35" s="336"/>
      <c r="HS35" s="336"/>
      <c r="HT35" s="336"/>
      <c r="HU35" s="336"/>
      <c r="HV35" s="336"/>
      <c r="HW35" s="336"/>
      <c r="HX35" s="336"/>
      <c r="HY35" s="336"/>
      <c r="HZ35" s="336"/>
      <c r="IA35" s="336"/>
      <c r="IB35" s="336"/>
      <c r="IC35" s="336"/>
      <c r="ID35" s="336"/>
      <c r="IE35" s="336"/>
      <c r="IF35" s="336"/>
      <c r="IG35" s="336"/>
      <c r="IH35" s="336"/>
      <c r="II35" s="336"/>
      <c r="IJ35" s="336"/>
      <c r="IK35" s="336"/>
      <c r="IL35" s="336"/>
      <c r="IM35" s="336"/>
      <c r="IN35" s="336"/>
      <c r="IO35" s="336"/>
      <c r="IP35" s="336"/>
      <c r="IQ35" s="336"/>
      <c r="IR35" s="336"/>
      <c r="IS35" s="336"/>
      <c r="IT35" s="336"/>
      <c r="IU35" s="336"/>
      <c r="IV35" s="336"/>
      <c r="IW35" s="331"/>
    </row>
    <row r="36" customFormat="false" ht="13.5" hidden="false" customHeight="true" outlineLevel="0" collapsed="false">
      <c r="A36" s="325"/>
      <c r="B36" s="332"/>
      <c r="C36" s="333"/>
      <c r="D36" s="328" t="s">
        <v>178</v>
      </c>
      <c r="E36" s="338" t="n">
        <v>0</v>
      </c>
      <c r="F36" s="281" t="n">
        <v>0</v>
      </c>
      <c r="G36" s="281" t="n">
        <v>0</v>
      </c>
      <c r="H36" s="281" t="n">
        <v>0</v>
      </c>
      <c r="I36" s="281" t="n">
        <v>0</v>
      </c>
      <c r="J36" s="281" t="n">
        <v>0</v>
      </c>
      <c r="K36" s="281" t="n">
        <v>0</v>
      </c>
      <c r="L36" s="281" t="n">
        <v>0</v>
      </c>
      <c r="M36" s="281" t="n">
        <v>0</v>
      </c>
      <c r="N36" s="281"/>
      <c r="O36" s="281"/>
      <c r="P36" s="281"/>
      <c r="Q36" s="281"/>
      <c r="R36" s="281"/>
      <c r="S36" s="281"/>
      <c r="T36" s="281"/>
      <c r="U36" s="281"/>
      <c r="V36" s="281"/>
      <c r="W36" s="281"/>
      <c r="X36" s="281"/>
      <c r="Y36" s="281"/>
      <c r="Z36" s="281"/>
      <c r="AA36" s="281"/>
      <c r="AB36" s="281"/>
      <c r="AC36" s="281"/>
      <c r="AD36" s="281"/>
      <c r="AE36" s="281"/>
      <c r="AF36" s="281"/>
      <c r="AG36" s="281"/>
      <c r="AH36" s="281"/>
      <c r="AI36" s="281"/>
      <c r="AJ36" s="281"/>
      <c r="AK36" s="281"/>
      <c r="AL36" s="281"/>
      <c r="AM36" s="281"/>
      <c r="AN36" s="281"/>
      <c r="AO36" s="281"/>
      <c r="AP36" s="281"/>
      <c r="AQ36" s="281"/>
      <c r="AR36" s="281"/>
      <c r="AS36" s="281"/>
      <c r="AT36" s="281"/>
      <c r="AU36" s="281"/>
      <c r="AV36" s="281"/>
      <c r="AW36" s="281"/>
      <c r="AX36" s="281"/>
      <c r="AY36" s="281"/>
      <c r="AZ36" s="281"/>
      <c r="BA36" s="281"/>
      <c r="BB36" s="281"/>
      <c r="BC36" s="281"/>
      <c r="BD36" s="281"/>
      <c r="BE36" s="281"/>
      <c r="BF36" s="281"/>
      <c r="BG36" s="281"/>
      <c r="BH36" s="281"/>
      <c r="BI36" s="281"/>
      <c r="BJ36" s="281"/>
      <c r="BK36" s="281"/>
      <c r="BL36" s="281"/>
      <c r="BM36" s="281"/>
      <c r="BN36" s="281"/>
      <c r="BO36" s="281"/>
      <c r="BP36" s="281"/>
      <c r="BQ36" s="281"/>
      <c r="BR36" s="281"/>
      <c r="BS36" s="281"/>
      <c r="BT36" s="281"/>
      <c r="BU36" s="281"/>
      <c r="BV36" s="281"/>
      <c r="BW36" s="281"/>
      <c r="BX36" s="281"/>
      <c r="BY36" s="281"/>
      <c r="BZ36" s="281"/>
      <c r="CA36" s="281"/>
      <c r="CB36" s="281"/>
      <c r="CC36" s="281"/>
      <c r="CD36" s="281"/>
      <c r="CE36" s="281"/>
      <c r="CF36" s="281"/>
      <c r="CG36" s="281"/>
      <c r="CH36" s="281"/>
      <c r="CI36" s="281"/>
      <c r="CJ36" s="281"/>
      <c r="CK36" s="281"/>
      <c r="CL36" s="281"/>
      <c r="CM36" s="281"/>
      <c r="CN36" s="281"/>
      <c r="CO36" s="281"/>
      <c r="CP36" s="281"/>
      <c r="CQ36" s="281"/>
      <c r="CR36" s="281"/>
      <c r="CS36" s="281"/>
      <c r="CT36" s="281"/>
      <c r="CU36" s="281"/>
      <c r="CV36" s="281"/>
      <c r="CW36" s="281"/>
      <c r="CX36" s="281"/>
      <c r="CY36" s="281"/>
      <c r="CZ36" s="281"/>
      <c r="DA36" s="281"/>
      <c r="DB36" s="281"/>
      <c r="DC36" s="281"/>
      <c r="DD36" s="281"/>
      <c r="DE36" s="281"/>
      <c r="DF36" s="281"/>
      <c r="DG36" s="281"/>
      <c r="DH36" s="281"/>
      <c r="DI36" s="281"/>
      <c r="DJ36" s="281"/>
      <c r="DK36" s="281"/>
      <c r="DL36" s="281"/>
      <c r="DM36" s="281"/>
      <c r="DN36" s="281"/>
      <c r="DO36" s="281"/>
      <c r="DP36" s="281"/>
      <c r="DQ36" s="281"/>
      <c r="DR36" s="281"/>
      <c r="DS36" s="281"/>
      <c r="DT36" s="281"/>
      <c r="DU36" s="281"/>
      <c r="DV36" s="281"/>
      <c r="DW36" s="281"/>
      <c r="DX36" s="281"/>
      <c r="DY36" s="281"/>
      <c r="DZ36" s="281"/>
      <c r="EA36" s="281"/>
      <c r="EB36" s="281"/>
      <c r="EC36" s="281"/>
      <c r="ED36" s="281"/>
      <c r="EE36" s="281"/>
      <c r="EF36" s="281"/>
      <c r="EG36" s="281"/>
      <c r="EH36" s="281"/>
      <c r="EI36" s="281"/>
      <c r="EJ36" s="281"/>
      <c r="EK36" s="281"/>
      <c r="EL36" s="281"/>
      <c r="EM36" s="281"/>
      <c r="EN36" s="281"/>
      <c r="EO36" s="281"/>
      <c r="EP36" s="281"/>
      <c r="EQ36" s="281"/>
      <c r="ER36" s="281"/>
      <c r="ES36" s="281"/>
      <c r="ET36" s="281"/>
      <c r="EU36" s="281"/>
      <c r="EV36" s="281"/>
      <c r="EW36" s="281"/>
      <c r="EX36" s="281"/>
      <c r="EY36" s="281"/>
      <c r="EZ36" s="281"/>
      <c r="FA36" s="281"/>
      <c r="FB36" s="281"/>
      <c r="FC36" s="281"/>
      <c r="FD36" s="281"/>
      <c r="FE36" s="281"/>
      <c r="FF36" s="281"/>
      <c r="FG36" s="281"/>
      <c r="FH36" s="281"/>
      <c r="FI36" s="281"/>
      <c r="FJ36" s="281"/>
      <c r="FK36" s="281"/>
      <c r="FL36" s="281"/>
      <c r="FM36" s="281"/>
      <c r="FN36" s="281"/>
      <c r="FO36" s="281"/>
      <c r="FP36" s="281"/>
      <c r="FQ36" s="281"/>
      <c r="FR36" s="281"/>
      <c r="FS36" s="281"/>
      <c r="FT36" s="281"/>
      <c r="FU36" s="281"/>
      <c r="FV36" s="281"/>
      <c r="FW36" s="281"/>
      <c r="FX36" s="281"/>
      <c r="FY36" s="281"/>
      <c r="FZ36" s="281"/>
      <c r="GA36" s="281"/>
      <c r="GB36" s="281"/>
      <c r="GC36" s="281"/>
      <c r="GD36" s="281"/>
      <c r="GE36" s="281"/>
      <c r="GF36" s="281"/>
      <c r="GG36" s="281"/>
      <c r="GH36" s="281"/>
      <c r="GI36" s="281"/>
      <c r="GJ36" s="281"/>
      <c r="GK36" s="281"/>
      <c r="GL36" s="281"/>
      <c r="GM36" s="281"/>
      <c r="GN36" s="281"/>
      <c r="GO36" s="281"/>
      <c r="GP36" s="281"/>
      <c r="GQ36" s="281"/>
      <c r="GR36" s="281"/>
      <c r="GS36" s="281"/>
      <c r="GT36" s="281"/>
      <c r="GU36" s="281"/>
      <c r="GV36" s="281"/>
      <c r="GW36" s="281"/>
      <c r="GX36" s="281"/>
      <c r="GY36" s="281"/>
      <c r="GZ36" s="281"/>
      <c r="HA36" s="281"/>
      <c r="HB36" s="281"/>
      <c r="HC36" s="281"/>
      <c r="HD36" s="281"/>
      <c r="HE36" s="281"/>
      <c r="HF36" s="281"/>
      <c r="HG36" s="281"/>
      <c r="HH36" s="281"/>
      <c r="HI36" s="281"/>
      <c r="HJ36" s="281"/>
      <c r="HK36" s="281"/>
      <c r="HL36" s="281"/>
      <c r="HM36" s="281"/>
      <c r="HN36" s="281"/>
      <c r="HO36" s="281"/>
      <c r="HP36" s="281"/>
      <c r="HQ36" s="281"/>
      <c r="HR36" s="281"/>
      <c r="HS36" s="281"/>
      <c r="HT36" s="281"/>
      <c r="HU36" s="281"/>
      <c r="HV36" s="281"/>
      <c r="HW36" s="281"/>
      <c r="HX36" s="281"/>
      <c r="HY36" s="281"/>
      <c r="HZ36" s="281"/>
      <c r="IA36" s="281"/>
      <c r="IB36" s="281"/>
      <c r="IC36" s="281"/>
      <c r="ID36" s="281"/>
      <c r="IE36" s="281"/>
      <c r="IF36" s="281"/>
      <c r="IG36" s="281"/>
      <c r="IH36" s="281"/>
      <c r="II36" s="281"/>
      <c r="IJ36" s="281"/>
      <c r="IK36" s="281"/>
      <c r="IL36" s="281"/>
      <c r="IM36" s="281"/>
      <c r="IN36" s="281"/>
      <c r="IO36" s="281"/>
      <c r="IP36" s="281"/>
      <c r="IQ36" s="281"/>
      <c r="IR36" s="281"/>
      <c r="IS36" s="281"/>
      <c r="IT36" s="281"/>
      <c r="IU36" s="281"/>
      <c r="IV36" s="281"/>
      <c r="IW36" s="331"/>
    </row>
    <row r="37" customFormat="false" ht="13.5" hidden="false" customHeight="true" outlineLevel="0" collapsed="false">
      <c r="A37" s="331"/>
      <c r="B37" s="332"/>
      <c r="C37" s="333"/>
      <c r="D37" s="334" t="s">
        <v>179</v>
      </c>
      <c r="E37" s="340" t="n">
        <v>0</v>
      </c>
      <c r="F37" s="336" t="n">
        <v>0</v>
      </c>
      <c r="G37" s="336" t="n">
        <v>0</v>
      </c>
      <c r="H37" s="336" t="n">
        <v>0</v>
      </c>
      <c r="I37" s="336" t="n">
        <v>0</v>
      </c>
      <c r="J37" s="336" t="n">
        <v>0</v>
      </c>
      <c r="K37" s="336" t="n">
        <v>0</v>
      </c>
      <c r="L37" s="336" t="n">
        <v>0</v>
      </c>
      <c r="M37" s="336" t="n">
        <v>0</v>
      </c>
      <c r="N37" s="336"/>
      <c r="O37" s="336"/>
      <c r="P37" s="336"/>
      <c r="Q37" s="336"/>
      <c r="R37" s="336"/>
      <c r="S37" s="336"/>
      <c r="T37" s="336"/>
      <c r="U37" s="336"/>
      <c r="V37" s="336"/>
      <c r="W37" s="336"/>
      <c r="X37" s="336"/>
      <c r="Y37" s="336"/>
      <c r="Z37" s="336"/>
      <c r="AA37" s="336"/>
      <c r="AB37" s="336"/>
      <c r="AC37" s="336"/>
      <c r="AD37" s="336"/>
      <c r="AE37" s="336"/>
      <c r="AF37" s="336"/>
      <c r="AG37" s="336"/>
      <c r="AH37" s="336"/>
      <c r="AI37" s="336"/>
      <c r="AJ37" s="336"/>
      <c r="AK37" s="336"/>
      <c r="AL37" s="336"/>
      <c r="AM37" s="336"/>
      <c r="AN37" s="336"/>
      <c r="AO37" s="336"/>
      <c r="AP37" s="336"/>
      <c r="AQ37" s="336"/>
      <c r="AR37" s="336"/>
      <c r="AS37" s="336"/>
      <c r="AT37" s="336"/>
      <c r="AU37" s="336"/>
      <c r="AV37" s="336"/>
      <c r="AW37" s="336"/>
      <c r="AX37" s="336"/>
      <c r="AY37" s="336"/>
      <c r="AZ37" s="336"/>
      <c r="BA37" s="336"/>
      <c r="BB37" s="336"/>
      <c r="BC37" s="336"/>
      <c r="BD37" s="336"/>
      <c r="BE37" s="336"/>
      <c r="BF37" s="336"/>
      <c r="BG37" s="336"/>
      <c r="BH37" s="336"/>
      <c r="BI37" s="336"/>
      <c r="BJ37" s="336"/>
      <c r="BK37" s="336"/>
      <c r="BL37" s="336"/>
      <c r="BM37" s="336"/>
      <c r="BN37" s="336"/>
      <c r="BO37" s="336"/>
      <c r="BP37" s="336"/>
      <c r="BQ37" s="336"/>
      <c r="BR37" s="336"/>
      <c r="BS37" s="336"/>
      <c r="BT37" s="336"/>
      <c r="BU37" s="336"/>
      <c r="BV37" s="336"/>
      <c r="BW37" s="336"/>
      <c r="BX37" s="336"/>
      <c r="BY37" s="336"/>
      <c r="BZ37" s="336"/>
      <c r="CA37" s="336"/>
      <c r="CB37" s="336"/>
      <c r="CC37" s="336"/>
      <c r="CD37" s="336"/>
      <c r="CE37" s="336"/>
      <c r="CF37" s="336"/>
      <c r="CG37" s="336"/>
      <c r="CH37" s="336"/>
      <c r="CI37" s="336"/>
      <c r="CJ37" s="336"/>
      <c r="CK37" s="336"/>
      <c r="CL37" s="336"/>
      <c r="CM37" s="336"/>
      <c r="CN37" s="336"/>
      <c r="CO37" s="336"/>
      <c r="CP37" s="336"/>
      <c r="CQ37" s="336"/>
      <c r="CR37" s="336"/>
      <c r="CS37" s="336"/>
      <c r="CT37" s="336"/>
      <c r="CU37" s="336"/>
      <c r="CV37" s="336"/>
      <c r="CW37" s="336"/>
      <c r="CX37" s="336"/>
      <c r="CY37" s="336"/>
      <c r="CZ37" s="336"/>
      <c r="DA37" s="336"/>
      <c r="DB37" s="336"/>
      <c r="DC37" s="336"/>
      <c r="DD37" s="336"/>
      <c r="DE37" s="336"/>
      <c r="DF37" s="336"/>
      <c r="DG37" s="336"/>
      <c r="DH37" s="336"/>
      <c r="DI37" s="336"/>
      <c r="DJ37" s="336"/>
      <c r="DK37" s="336"/>
      <c r="DL37" s="336"/>
      <c r="DM37" s="336"/>
      <c r="DN37" s="336"/>
      <c r="DO37" s="336"/>
      <c r="DP37" s="336"/>
      <c r="DQ37" s="336"/>
      <c r="DR37" s="336"/>
      <c r="DS37" s="336"/>
      <c r="DT37" s="336"/>
      <c r="DU37" s="336"/>
      <c r="DV37" s="336"/>
      <c r="DW37" s="336"/>
      <c r="DX37" s="336"/>
      <c r="DY37" s="336"/>
      <c r="DZ37" s="336"/>
      <c r="EA37" s="336"/>
      <c r="EB37" s="336"/>
      <c r="EC37" s="336"/>
      <c r="ED37" s="336"/>
      <c r="EE37" s="336"/>
      <c r="EF37" s="336"/>
      <c r="EG37" s="336"/>
      <c r="EH37" s="336"/>
      <c r="EI37" s="336"/>
      <c r="EJ37" s="336"/>
      <c r="EK37" s="336"/>
      <c r="EL37" s="336"/>
      <c r="EM37" s="336"/>
      <c r="EN37" s="336"/>
      <c r="EO37" s="336"/>
      <c r="EP37" s="336"/>
      <c r="EQ37" s="336"/>
      <c r="ER37" s="336"/>
      <c r="ES37" s="336"/>
      <c r="ET37" s="336"/>
      <c r="EU37" s="336"/>
      <c r="EV37" s="336"/>
      <c r="EW37" s="336"/>
      <c r="EX37" s="336"/>
      <c r="EY37" s="336"/>
      <c r="EZ37" s="336"/>
      <c r="FA37" s="336"/>
      <c r="FB37" s="336"/>
      <c r="FC37" s="336"/>
      <c r="FD37" s="336"/>
      <c r="FE37" s="336"/>
      <c r="FF37" s="336"/>
      <c r="FG37" s="336"/>
      <c r="FH37" s="336"/>
      <c r="FI37" s="336"/>
      <c r="FJ37" s="336"/>
      <c r="FK37" s="336"/>
      <c r="FL37" s="336"/>
      <c r="FM37" s="336"/>
      <c r="FN37" s="336"/>
      <c r="FO37" s="336"/>
      <c r="FP37" s="336"/>
      <c r="FQ37" s="336"/>
      <c r="FR37" s="336"/>
      <c r="FS37" s="336"/>
      <c r="FT37" s="336"/>
      <c r="FU37" s="336"/>
      <c r="FV37" s="336"/>
      <c r="FW37" s="336"/>
      <c r="FX37" s="336"/>
      <c r="FY37" s="336"/>
      <c r="FZ37" s="336"/>
      <c r="GA37" s="336"/>
      <c r="GB37" s="336"/>
      <c r="GC37" s="336"/>
      <c r="GD37" s="336"/>
      <c r="GE37" s="336"/>
      <c r="GF37" s="336"/>
      <c r="GG37" s="336"/>
      <c r="GH37" s="336"/>
      <c r="GI37" s="336"/>
      <c r="GJ37" s="336"/>
      <c r="GK37" s="336"/>
      <c r="GL37" s="336"/>
      <c r="GM37" s="336"/>
      <c r="GN37" s="336"/>
      <c r="GO37" s="336"/>
      <c r="GP37" s="336"/>
      <c r="GQ37" s="336"/>
      <c r="GR37" s="336"/>
      <c r="GS37" s="336"/>
      <c r="GT37" s="336"/>
      <c r="GU37" s="336"/>
      <c r="GV37" s="336"/>
      <c r="GW37" s="336"/>
      <c r="GX37" s="336"/>
      <c r="GY37" s="336"/>
      <c r="GZ37" s="336"/>
      <c r="HA37" s="336"/>
      <c r="HB37" s="336"/>
      <c r="HC37" s="336"/>
      <c r="HD37" s="336"/>
      <c r="HE37" s="336"/>
      <c r="HF37" s="336"/>
      <c r="HG37" s="336"/>
      <c r="HH37" s="336"/>
      <c r="HI37" s="336"/>
      <c r="HJ37" s="336"/>
      <c r="HK37" s="336"/>
      <c r="HL37" s="336"/>
      <c r="HM37" s="336"/>
      <c r="HN37" s="336"/>
      <c r="HO37" s="336"/>
      <c r="HP37" s="336"/>
      <c r="HQ37" s="336"/>
      <c r="HR37" s="336"/>
      <c r="HS37" s="336"/>
      <c r="HT37" s="336"/>
      <c r="HU37" s="336"/>
      <c r="HV37" s="336"/>
      <c r="HW37" s="336"/>
      <c r="HX37" s="336"/>
      <c r="HY37" s="336"/>
      <c r="HZ37" s="336"/>
      <c r="IA37" s="336"/>
      <c r="IB37" s="336"/>
      <c r="IC37" s="336"/>
      <c r="ID37" s="336"/>
      <c r="IE37" s="336"/>
      <c r="IF37" s="336"/>
      <c r="IG37" s="336"/>
      <c r="IH37" s="336"/>
      <c r="II37" s="336"/>
      <c r="IJ37" s="336"/>
      <c r="IK37" s="336"/>
      <c r="IL37" s="336"/>
      <c r="IM37" s="336"/>
      <c r="IN37" s="336"/>
      <c r="IO37" s="336"/>
      <c r="IP37" s="336"/>
      <c r="IQ37" s="336"/>
      <c r="IR37" s="336"/>
      <c r="IS37" s="336"/>
      <c r="IT37" s="336"/>
      <c r="IU37" s="336"/>
      <c r="IV37" s="336"/>
      <c r="IW37" s="331"/>
    </row>
    <row r="38" customFormat="false" ht="13.5" hidden="false" customHeight="true" outlineLevel="0" collapsed="false">
      <c r="A38" s="325"/>
      <c r="B38" s="332"/>
      <c r="C38" s="333"/>
      <c r="D38" s="328" t="s">
        <v>180</v>
      </c>
      <c r="E38" s="338" t="n">
        <v>0</v>
      </c>
      <c r="F38" s="281" t="n">
        <v>0</v>
      </c>
      <c r="G38" s="281" t="n">
        <v>0</v>
      </c>
      <c r="H38" s="281" t="n">
        <v>0</v>
      </c>
      <c r="I38" s="281" t="n">
        <v>0</v>
      </c>
      <c r="J38" s="281" t="n">
        <v>0</v>
      </c>
      <c r="K38" s="281" t="n">
        <v>0</v>
      </c>
      <c r="L38" s="281" t="n">
        <v>0</v>
      </c>
      <c r="M38" s="281" t="n">
        <v>0</v>
      </c>
      <c r="N38" s="281"/>
      <c r="O38" s="281"/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1"/>
      <c r="AA38" s="281"/>
      <c r="AB38" s="281"/>
      <c r="AC38" s="281"/>
      <c r="AD38" s="281"/>
      <c r="AE38" s="281"/>
      <c r="AF38" s="281"/>
      <c r="AG38" s="281"/>
      <c r="AH38" s="281"/>
      <c r="AI38" s="281"/>
      <c r="AJ38" s="281"/>
      <c r="AK38" s="281"/>
      <c r="AL38" s="281"/>
      <c r="AM38" s="281"/>
      <c r="AN38" s="281"/>
      <c r="AO38" s="281"/>
      <c r="AP38" s="281"/>
      <c r="AQ38" s="281"/>
      <c r="AR38" s="281"/>
      <c r="AS38" s="281"/>
      <c r="AT38" s="281"/>
      <c r="AU38" s="281"/>
      <c r="AV38" s="281"/>
      <c r="AW38" s="281"/>
      <c r="AX38" s="281"/>
      <c r="AY38" s="281"/>
      <c r="AZ38" s="281"/>
      <c r="BA38" s="281"/>
      <c r="BB38" s="281"/>
      <c r="BC38" s="281"/>
      <c r="BD38" s="281"/>
      <c r="BE38" s="281"/>
      <c r="BF38" s="281"/>
      <c r="BG38" s="281"/>
      <c r="BH38" s="281"/>
      <c r="BI38" s="281"/>
      <c r="BJ38" s="281"/>
      <c r="BK38" s="281"/>
      <c r="BL38" s="281"/>
      <c r="BM38" s="281"/>
      <c r="BN38" s="281"/>
      <c r="BO38" s="281"/>
      <c r="BP38" s="281"/>
      <c r="BQ38" s="281"/>
      <c r="BR38" s="281"/>
      <c r="BS38" s="281"/>
      <c r="BT38" s="281"/>
      <c r="BU38" s="281"/>
      <c r="BV38" s="281"/>
      <c r="BW38" s="281"/>
      <c r="BX38" s="281"/>
      <c r="BY38" s="281"/>
      <c r="BZ38" s="281"/>
      <c r="CA38" s="281"/>
      <c r="CB38" s="281"/>
      <c r="CC38" s="281"/>
      <c r="CD38" s="281"/>
      <c r="CE38" s="281"/>
      <c r="CF38" s="281"/>
      <c r="CG38" s="281"/>
      <c r="CH38" s="281"/>
      <c r="CI38" s="281"/>
      <c r="CJ38" s="281"/>
      <c r="CK38" s="281"/>
      <c r="CL38" s="281"/>
      <c r="CM38" s="281"/>
      <c r="CN38" s="281"/>
      <c r="CO38" s="281"/>
      <c r="CP38" s="281"/>
      <c r="CQ38" s="281"/>
      <c r="CR38" s="281"/>
      <c r="CS38" s="281"/>
      <c r="CT38" s="281"/>
      <c r="CU38" s="281"/>
      <c r="CV38" s="281"/>
      <c r="CW38" s="281"/>
      <c r="CX38" s="281"/>
      <c r="CY38" s="281"/>
      <c r="CZ38" s="281"/>
      <c r="DA38" s="281"/>
      <c r="DB38" s="281"/>
      <c r="DC38" s="281"/>
      <c r="DD38" s="281"/>
      <c r="DE38" s="281"/>
      <c r="DF38" s="281"/>
      <c r="DG38" s="281"/>
      <c r="DH38" s="281"/>
      <c r="DI38" s="281"/>
      <c r="DJ38" s="281"/>
      <c r="DK38" s="281"/>
      <c r="DL38" s="281"/>
      <c r="DM38" s="281"/>
      <c r="DN38" s="281"/>
      <c r="DO38" s="281"/>
      <c r="DP38" s="281"/>
      <c r="DQ38" s="281"/>
      <c r="DR38" s="281"/>
      <c r="DS38" s="281"/>
      <c r="DT38" s="281"/>
      <c r="DU38" s="281"/>
      <c r="DV38" s="281"/>
      <c r="DW38" s="281"/>
      <c r="DX38" s="281"/>
      <c r="DY38" s="281"/>
      <c r="DZ38" s="281"/>
      <c r="EA38" s="281"/>
      <c r="EB38" s="281"/>
      <c r="EC38" s="281"/>
      <c r="ED38" s="281"/>
      <c r="EE38" s="281"/>
      <c r="EF38" s="281"/>
      <c r="EG38" s="281"/>
      <c r="EH38" s="281"/>
      <c r="EI38" s="281"/>
      <c r="EJ38" s="281"/>
      <c r="EK38" s="281"/>
      <c r="EL38" s="281"/>
      <c r="EM38" s="281"/>
      <c r="EN38" s="281"/>
      <c r="EO38" s="281"/>
      <c r="EP38" s="281"/>
      <c r="EQ38" s="281"/>
      <c r="ER38" s="281"/>
      <c r="ES38" s="281"/>
      <c r="ET38" s="281"/>
      <c r="EU38" s="281"/>
      <c r="EV38" s="281"/>
      <c r="EW38" s="281"/>
      <c r="EX38" s="281"/>
      <c r="EY38" s="281"/>
      <c r="EZ38" s="281"/>
      <c r="FA38" s="281"/>
      <c r="FB38" s="281"/>
      <c r="FC38" s="281"/>
      <c r="FD38" s="281"/>
      <c r="FE38" s="281"/>
      <c r="FF38" s="281"/>
      <c r="FG38" s="281"/>
      <c r="FH38" s="281"/>
      <c r="FI38" s="281"/>
      <c r="FJ38" s="281"/>
      <c r="FK38" s="281"/>
      <c r="FL38" s="281"/>
      <c r="FM38" s="281"/>
      <c r="FN38" s="281"/>
      <c r="FO38" s="281"/>
      <c r="FP38" s="281"/>
      <c r="FQ38" s="281"/>
      <c r="FR38" s="281"/>
      <c r="FS38" s="281"/>
      <c r="FT38" s="281"/>
      <c r="FU38" s="281"/>
      <c r="FV38" s="281"/>
      <c r="FW38" s="281"/>
      <c r="FX38" s="281"/>
      <c r="FY38" s="281"/>
      <c r="FZ38" s="281"/>
      <c r="GA38" s="281"/>
      <c r="GB38" s="281"/>
      <c r="GC38" s="281"/>
      <c r="GD38" s="281"/>
      <c r="GE38" s="281"/>
      <c r="GF38" s="281"/>
      <c r="GG38" s="281"/>
      <c r="GH38" s="281"/>
      <c r="GI38" s="281"/>
      <c r="GJ38" s="281"/>
      <c r="GK38" s="281"/>
      <c r="GL38" s="281"/>
      <c r="GM38" s="281"/>
      <c r="GN38" s="281"/>
      <c r="GO38" s="281"/>
      <c r="GP38" s="281"/>
      <c r="GQ38" s="281"/>
      <c r="GR38" s="281"/>
      <c r="GS38" s="281"/>
      <c r="GT38" s="281"/>
      <c r="GU38" s="281"/>
      <c r="GV38" s="281"/>
      <c r="GW38" s="281"/>
      <c r="GX38" s="281"/>
      <c r="GY38" s="281"/>
      <c r="GZ38" s="281"/>
      <c r="HA38" s="281"/>
      <c r="HB38" s="281"/>
      <c r="HC38" s="281"/>
      <c r="HD38" s="281"/>
      <c r="HE38" s="281"/>
      <c r="HF38" s="281"/>
      <c r="HG38" s="281"/>
      <c r="HH38" s="281"/>
      <c r="HI38" s="281"/>
      <c r="HJ38" s="281"/>
      <c r="HK38" s="281"/>
      <c r="HL38" s="281"/>
      <c r="HM38" s="281"/>
      <c r="HN38" s="281"/>
      <c r="HO38" s="281"/>
      <c r="HP38" s="281"/>
      <c r="HQ38" s="281"/>
      <c r="HR38" s="281"/>
      <c r="HS38" s="281"/>
      <c r="HT38" s="281"/>
      <c r="HU38" s="281"/>
      <c r="HV38" s="281"/>
      <c r="HW38" s="281"/>
      <c r="HX38" s="281"/>
      <c r="HY38" s="281"/>
      <c r="HZ38" s="281"/>
      <c r="IA38" s="281"/>
      <c r="IB38" s="281"/>
      <c r="IC38" s="281"/>
      <c r="ID38" s="281"/>
      <c r="IE38" s="281"/>
      <c r="IF38" s="281"/>
      <c r="IG38" s="281"/>
      <c r="IH38" s="281"/>
      <c r="II38" s="281"/>
      <c r="IJ38" s="281"/>
      <c r="IK38" s="281"/>
      <c r="IL38" s="281"/>
      <c r="IM38" s="281"/>
      <c r="IN38" s="281"/>
      <c r="IO38" s="281"/>
      <c r="IP38" s="281"/>
      <c r="IQ38" s="281"/>
      <c r="IR38" s="281"/>
      <c r="IS38" s="281"/>
      <c r="IT38" s="281"/>
      <c r="IU38" s="281"/>
      <c r="IV38" s="281"/>
      <c r="IW38" s="331"/>
    </row>
    <row r="39" customFormat="false" ht="13.5" hidden="false" customHeight="true" outlineLevel="0" collapsed="false">
      <c r="A39" s="331"/>
      <c r="B39" s="332"/>
      <c r="C39" s="341"/>
      <c r="D39" s="342" t="s">
        <v>181</v>
      </c>
      <c r="E39" s="343" t="n">
        <v>0</v>
      </c>
      <c r="F39" s="344" t="n">
        <v>0</v>
      </c>
      <c r="G39" s="344" t="n">
        <v>0</v>
      </c>
      <c r="H39" s="344" t="n">
        <v>0</v>
      </c>
      <c r="I39" s="344" t="n">
        <v>0</v>
      </c>
      <c r="J39" s="344" t="n">
        <v>0</v>
      </c>
      <c r="K39" s="344" t="n">
        <v>0</v>
      </c>
      <c r="L39" s="344" t="n">
        <v>0</v>
      </c>
      <c r="M39" s="344" t="n">
        <v>0</v>
      </c>
      <c r="N39" s="344"/>
      <c r="O39" s="344"/>
      <c r="P39" s="344"/>
      <c r="Q39" s="344"/>
      <c r="R39" s="344"/>
      <c r="S39" s="344"/>
      <c r="T39" s="344"/>
      <c r="U39" s="344"/>
      <c r="V39" s="344"/>
      <c r="W39" s="344"/>
      <c r="X39" s="344"/>
      <c r="Y39" s="344"/>
      <c r="Z39" s="344"/>
      <c r="AA39" s="344"/>
      <c r="AB39" s="344"/>
      <c r="AC39" s="344"/>
      <c r="AD39" s="344"/>
      <c r="AE39" s="344"/>
      <c r="AF39" s="344"/>
      <c r="AG39" s="344"/>
      <c r="AH39" s="344"/>
      <c r="AI39" s="344"/>
      <c r="AJ39" s="344"/>
      <c r="AK39" s="344"/>
      <c r="AL39" s="344"/>
      <c r="AM39" s="344"/>
      <c r="AN39" s="344"/>
      <c r="AO39" s="344"/>
      <c r="AP39" s="344"/>
      <c r="AQ39" s="344"/>
      <c r="AR39" s="344"/>
      <c r="AS39" s="344"/>
      <c r="AT39" s="344"/>
      <c r="AU39" s="344"/>
      <c r="AV39" s="344"/>
      <c r="AW39" s="344"/>
      <c r="AX39" s="344"/>
      <c r="AY39" s="344"/>
      <c r="AZ39" s="344"/>
      <c r="BA39" s="344"/>
      <c r="BB39" s="344"/>
      <c r="BC39" s="344"/>
      <c r="BD39" s="344"/>
      <c r="BE39" s="344"/>
      <c r="BF39" s="344"/>
      <c r="BG39" s="344"/>
      <c r="BH39" s="344"/>
      <c r="BI39" s="344"/>
      <c r="BJ39" s="344"/>
      <c r="BK39" s="344"/>
      <c r="BL39" s="344"/>
      <c r="BM39" s="344"/>
      <c r="BN39" s="344"/>
      <c r="BO39" s="344"/>
      <c r="BP39" s="344"/>
      <c r="BQ39" s="344"/>
      <c r="BR39" s="344"/>
      <c r="BS39" s="344"/>
      <c r="BT39" s="344"/>
      <c r="BU39" s="344"/>
      <c r="BV39" s="344"/>
      <c r="BW39" s="344"/>
      <c r="BX39" s="344"/>
      <c r="BY39" s="344"/>
      <c r="BZ39" s="344"/>
      <c r="CA39" s="344"/>
      <c r="CB39" s="344"/>
      <c r="CC39" s="344"/>
      <c r="CD39" s="344"/>
      <c r="CE39" s="344"/>
      <c r="CF39" s="344"/>
      <c r="CG39" s="344"/>
      <c r="CH39" s="344"/>
      <c r="CI39" s="344"/>
      <c r="CJ39" s="344"/>
      <c r="CK39" s="344"/>
      <c r="CL39" s="344"/>
      <c r="CM39" s="344"/>
      <c r="CN39" s="344"/>
      <c r="CO39" s="344"/>
      <c r="CP39" s="344"/>
      <c r="CQ39" s="344"/>
      <c r="CR39" s="344"/>
      <c r="CS39" s="344"/>
      <c r="CT39" s="344"/>
      <c r="CU39" s="344"/>
      <c r="CV39" s="344"/>
      <c r="CW39" s="344"/>
      <c r="CX39" s="344"/>
      <c r="CY39" s="344"/>
      <c r="CZ39" s="344"/>
      <c r="DA39" s="344"/>
      <c r="DB39" s="344"/>
      <c r="DC39" s="344"/>
      <c r="DD39" s="344"/>
      <c r="DE39" s="344"/>
      <c r="DF39" s="344"/>
      <c r="DG39" s="344"/>
      <c r="DH39" s="344"/>
      <c r="DI39" s="344"/>
      <c r="DJ39" s="344"/>
      <c r="DK39" s="344"/>
      <c r="DL39" s="344"/>
      <c r="DM39" s="344"/>
      <c r="DN39" s="344"/>
      <c r="DO39" s="344"/>
      <c r="DP39" s="344"/>
      <c r="DQ39" s="344"/>
      <c r="DR39" s="344"/>
      <c r="DS39" s="344"/>
      <c r="DT39" s="344"/>
      <c r="DU39" s="344"/>
      <c r="DV39" s="344"/>
      <c r="DW39" s="344"/>
      <c r="DX39" s="344"/>
      <c r="DY39" s="344"/>
      <c r="DZ39" s="344"/>
      <c r="EA39" s="344"/>
      <c r="EB39" s="344"/>
      <c r="EC39" s="344"/>
      <c r="ED39" s="344"/>
      <c r="EE39" s="344"/>
      <c r="EF39" s="344"/>
      <c r="EG39" s="344"/>
      <c r="EH39" s="344"/>
      <c r="EI39" s="344"/>
      <c r="EJ39" s="344"/>
      <c r="EK39" s="344"/>
      <c r="EL39" s="344"/>
      <c r="EM39" s="344"/>
      <c r="EN39" s="344"/>
      <c r="EO39" s="344"/>
      <c r="EP39" s="344"/>
      <c r="EQ39" s="344"/>
      <c r="ER39" s="344"/>
      <c r="ES39" s="344"/>
      <c r="ET39" s="344"/>
      <c r="EU39" s="344"/>
      <c r="EV39" s="344"/>
      <c r="EW39" s="344"/>
      <c r="EX39" s="344"/>
      <c r="EY39" s="344"/>
      <c r="EZ39" s="344"/>
      <c r="FA39" s="344"/>
      <c r="FB39" s="344"/>
      <c r="FC39" s="344"/>
      <c r="FD39" s="344"/>
      <c r="FE39" s="344"/>
      <c r="FF39" s="344"/>
      <c r="FG39" s="344"/>
      <c r="FH39" s="344"/>
      <c r="FI39" s="344"/>
      <c r="FJ39" s="344"/>
      <c r="FK39" s="344"/>
      <c r="FL39" s="344"/>
      <c r="FM39" s="344"/>
      <c r="FN39" s="344"/>
      <c r="FO39" s="344"/>
      <c r="FP39" s="344"/>
      <c r="FQ39" s="344"/>
      <c r="FR39" s="344"/>
      <c r="FS39" s="344"/>
      <c r="FT39" s="344"/>
      <c r="FU39" s="344"/>
      <c r="FV39" s="344"/>
      <c r="FW39" s="344"/>
      <c r="FX39" s="344"/>
      <c r="FY39" s="344"/>
      <c r="FZ39" s="344"/>
      <c r="GA39" s="344"/>
      <c r="GB39" s="344"/>
      <c r="GC39" s="344"/>
      <c r="GD39" s="344"/>
      <c r="GE39" s="344"/>
      <c r="GF39" s="344"/>
      <c r="GG39" s="344"/>
      <c r="GH39" s="344"/>
      <c r="GI39" s="344"/>
      <c r="GJ39" s="344"/>
      <c r="GK39" s="344"/>
      <c r="GL39" s="344"/>
      <c r="GM39" s="344"/>
      <c r="GN39" s="344"/>
      <c r="GO39" s="344"/>
      <c r="GP39" s="344"/>
      <c r="GQ39" s="344"/>
      <c r="GR39" s="344"/>
      <c r="GS39" s="344"/>
      <c r="GT39" s="344"/>
      <c r="GU39" s="344"/>
      <c r="GV39" s="344"/>
      <c r="GW39" s="344"/>
      <c r="GX39" s="344"/>
      <c r="GY39" s="344"/>
      <c r="GZ39" s="344"/>
      <c r="HA39" s="344"/>
      <c r="HB39" s="344"/>
      <c r="HC39" s="344"/>
      <c r="HD39" s="344"/>
      <c r="HE39" s="344"/>
      <c r="HF39" s="344"/>
      <c r="HG39" s="344"/>
      <c r="HH39" s="344"/>
      <c r="HI39" s="344"/>
      <c r="HJ39" s="344"/>
      <c r="HK39" s="344"/>
      <c r="HL39" s="344"/>
      <c r="HM39" s="344"/>
      <c r="HN39" s="344"/>
      <c r="HO39" s="344"/>
      <c r="HP39" s="344"/>
      <c r="HQ39" s="344"/>
      <c r="HR39" s="344"/>
      <c r="HS39" s="344"/>
      <c r="HT39" s="344"/>
      <c r="HU39" s="344"/>
      <c r="HV39" s="344"/>
      <c r="HW39" s="344"/>
      <c r="HX39" s="344"/>
      <c r="HY39" s="344"/>
      <c r="HZ39" s="344"/>
      <c r="IA39" s="344"/>
      <c r="IB39" s="344"/>
      <c r="IC39" s="344"/>
      <c r="ID39" s="344"/>
      <c r="IE39" s="344"/>
      <c r="IF39" s="344"/>
      <c r="IG39" s="344"/>
      <c r="IH39" s="344"/>
      <c r="II39" s="344"/>
      <c r="IJ39" s="344"/>
      <c r="IK39" s="344"/>
      <c r="IL39" s="344"/>
      <c r="IM39" s="344"/>
      <c r="IN39" s="344"/>
      <c r="IO39" s="344"/>
      <c r="IP39" s="344"/>
      <c r="IQ39" s="344"/>
      <c r="IR39" s="344"/>
      <c r="IS39" s="344"/>
      <c r="IT39" s="344"/>
      <c r="IU39" s="344"/>
      <c r="IV39" s="344"/>
      <c r="IW39" s="345"/>
    </row>
    <row r="40" customFormat="false" ht="13.5" hidden="false" customHeight="true" outlineLevel="0" collapsed="false">
      <c r="A40" s="325"/>
      <c r="B40" s="326"/>
      <c r="C40" s="327"/>
      <c r="D40" s="346" t="s">
        <v>174</v>
      </c>
      <c r="E40" s="280" t="n">
        <f aca="false">E32+E24</f>
        <v>0</v>
      </c>
      <c r="F40" s="348" t="n">
        <f aca="false">F32+F24</f>
        <v>0</v>
      </c>
      <c r="G40" s="348" t="n">
        <f aca="false">G32+G24</f>
        <v>0</v>
      </c>
      <c r="H40" s="348" t="n">
        <f aca="false">H32+H24</f>
        <v>0</v>
      </c>
      <c r="I40" s="348" t="n">
        <f aca="false">I32+I24</f>
        <v>0</v>
      </c>
      <c r="J40" s="348" t="n">
        <f aca="false">J32+J24</f>
        <v>0</v>
      </c>
      <c r="K40" s="348" t="n">
        <f aca="false">K32+K24</f>
        <v>0</v>
      </c>
      <c r="L40" s="348" t="n">
        <f aca="false">L32+L24</f>
        <v>0</v>
      </c>
      <c r="M40" s="348" t="n">
        <f aca="false">M32+M24</f>
        <v>0</v>
      </c>
      <c r="N40" s="348" t="n">
        <f aca="false">N32+N24</f>
        <v>0</v>
      </c>
      <c r="O40" s="348" t="n">
        <f aca="false">O32+O24</f>
        <v>0</v>
      </c>
      <c r="P40" s="348" t="n">
        <f aca="false">P32+P24</f>
        <v>0</v>
      </c>
      <c r="Q40" s="348" t="n">
        <f aca="false">Q32+Q24</f>
        <v>0</v>
      </c>
      <c r="R40" s="348" t="n">
        <f aca="false">R32+R24</f>
        <v>0</v>
      </c>
      <c r="S40" s="348" t="n">
        <f aca="false">S32+S24</f>
        <v>0</v>
      </c>
      <c r="T40" s="348" t="n">
        <f aca="false">T32+T24</f>
        <v>0</v>
      </c>
      <c r="U40" s="348" t="n">
        <f aca="false">U32+U24</f>
        <v>0</v>
      </c>
      <c r="V40" s="348" t="n">
        <f aca="false">V32+V24</f>
        <v>0</v>
      </c>
      <c r="W40" s="348" t="n">
        <f aca="false">W32+W24</f>
        <v>0</v>
      </c>
      <c r="X40" s="348" t="n">
        <f aca="false">X32+X24</f>
        <v>0</v>
      </c>
      <c r="Y40" s="348" t="n">
        <f aca="false">Y32+Y24</f>
        <v>0</v>
      </c>
      <c r="Z40" s="348" t="n">
        <f aca="false">Z32+Z24</f>
        <v>0</v>
      </c>
      <c r="AA40" s="348" t="n">
        <f aca="false">AA32+AA24</f>
        <v>0</v>
      </c>
      <c r="AB40" s="348" t="n">
        <f aca="false">AB32+AB24</f>
        <v>0</v>
      </c>
      <c r="AC40" s="348" t="n">
        <f aca="false">AC32+AC24</f>
        <v>0</v>
      </c>
      <c r="AD40" s="348" t="n">
        <f aca="false">AD32+AD24</f>
        <v>0</v>
      </c>
      <c r="AE40" s="348" t="n">
        <f aca="false">AE32+AE24</f>
        <v>0</v>
      </c>
      <c r="AF40" s="348" t="n">
        <f aca="false">AF32+AF24</f>
        <v>0</v>
      </c>
      <c r="AG40" s="348" t="n">
        <f aca="false">AG32+AG24</f>
        <v>0</v>
      </c>
      <c r="AH40" s="348" t="n">
        <f aca="false">AH32+AH24</f>
        <v>0</v>
      </c>
      <c r="AI40" s="348" t="n">
        <f aca="false">AI32+AI24</f>
        <v>0</v>
      </c>
      <c r="AJ40" s="348" t="n">
        <f aca="false">AJ32+AJ24</f>
        <v>0</v>
      </c>
      <c r="AK40" s="348" t="n">
        <f aca="false">AK32+AK24</f>
        <v>0</v>
      </c>
      <c r="AL40" s="348" t="n">
        <f aca="false">AL32+AL24</f>
        <v>0</v>
      </c>
      <c r="AM40" s="348" t="n">
        <f aca="false">AM32+AM24</f>
        <v>0</v>
      </c>
      <c r="AN40" s="348" t="n">
        <f aca="false">AN32+AN24</f>
        <v>0</v>
      </c>
      <c r="AO40" s="348" t="n">
        <f aca="false">AO32+AO24</f>
        <v>0</v>
      </c>
      <c r="AP40" s="348" t="n">
        <f aca="false">AP32+AP24</f>
        <v>0</v>
      </c>
      <c r="AQ40" s="348" t="n">
        <f aca="false">AQ32+AQ24</f>
        <v>0</v>
      </c>
      <c r="AR40" s="348" t="n">
        <f aca="false">AR32+AR24</f>
        <v>0</v>
      </c>
      <c r="AS40" s="348" t="n">
        <f aca="false">AS32+AS24</f>
        <v>0</v>
      </c>
      <c r="AT40" s="348" t="n">
        <f aca="false">AT32+AT24</f>
        <v>0</v>
      </c>
      <c r="AU40" s="348" t="n">
        <f aca="false">AU32+AU24</f>
        <v>0</v>
      </c>
      <c r="AV40" s="348" t="n">
        <f aca="false">AV32+AV24</f>
        <v>0</v>
      </c>
      <c r="AW40" s="348" t="n">
        <f aca="false">AW32+AW24</f>
        <v>0</v>
      </c>
      <c r="AX40" s="348" t="n">
        <f aca="false">AX32+AX24</f>
        <v>0</v>
      </c>
      <c r="AY40" s="348" t="n">
        <f aca="false">AY32+AY24</f>
        <v>0</v>
      </c>
      <c r="AZ40" s="348" t="n">
        <f aca="false">AZ32+AZ24</f>
        <v>0</v>
      </c>
      <c r="BA40" s="348" t="n">
        <f aca="false">BA32+BA24</f>
        <v>0</v>
      </c>
      <c r="BB40" s="348" t="n">
        <f aca="false">BB32+BB24</f>
        <v>0</v>
      </c>
      <c r="BC40" s="348" t="n">
        <f aca="false">BC32+BC24</f>
        <v>0</v>
      </c>
      <c r="BD40" s="348" t="n">
        <f aca="false">BD32+BD24</f>
        <v>0</v>
      </c>
      <c r="BE40" s="348" t="n">
        <f aca="false">BE32+BE24</f>
        <v>0</v>
      </c>
      <c r="BF40" s="348" t="n">
        <f aca="false">BF32+BF24</f>
        <v>0</v>
      </c>
      <c r="BG40" s="348" t="n">
        <f aca="false">BG32+BG24</f>
        <v>0</v>
      </c>
      <c r="BH40" s="348" t="n">
        <f aca="false">BH32+BH24</f>
        <v>0</v>
      </c>
      <c r="BI40" s="348" t="n">
        <f aca="false">BI32+BI24</f>
        <v>0</v>
      </c>
      <c r="BJ40" s="348" t="n">
        <f aca="false">BJ32+BJ24</f>
        <v>0</v>
      </c>
      <c r="BK40" s="348" t="n">
        <f aca="false">BK32+BK24</f>
        <v>0</v>
      </c>
      <c r="BL40" s="348" t="n">
        <f aca="false">BL32+BL24</f>
        <v>0</v>
      </c>
      <c r="BM40" s="348" t="n">
        <f aca="false">BM32+BM24</f>
        <v>0</v>
      </c>
      <c r="BN40" s="348" t="n">
        <f aca="false">BN32+BN24</f>
        <v>0</v>
      </c>
      <c r="BO40" s="348" t="n">
        <f aca="false">BO32+BO24</f>
        <v>0</v>
      </c>
      <c r="BP40" s="348" t="n">
        <f aca="false">BP32+BP24</f>
        <v>0</v>
      </c>
      <c r="BQ40" s="348" t="n">
        <f aca="false">BQ32+BQ24</f>
        <v>0</v>
      </c>
      <c r="BR40" s="348" t="n">
        <f aca="false">BR32+BR24</f>
        <v>0</v>
      </c>
      <c r="BS40" s="348" t="n">
        <f aca="false">BS32+BS24</f>
        <v>0</v>
      </c>
      <c r="BT40" s="348" t="n">
        <f aca="false">BT32+BT24</f>
        <v>0</v>
      </c>
      <c r="BU40" s="348" t="n">
        <f aca="false">BU32+BU24</f>
        <v>0</v>
      </c>
      <c r="BV40" s="348" t="n">
        <f aca="false">BV32+BV24</f>
        <v>0</v>
      </c>
      <c r="BW40" s="348" t="n">
        <f aca="false">BW32+BW24</f>
        <v>0</v>
      </c>
      <c r="BX40" s="348" t="n">
        <f aca="false">BX32+BX24</f>
        <v>0</v>
      </c>
      <c r="BY40" s="348" t="n">
        <f aca="false">BY32+BY24</f>
        <v>0</v>
      </c>
      <c r="BZ40" s="348" t="n">
        <f aca="false">BZ32+BZ24</f>
        <v>0</v>
      </c>
      <c r="CA40" s="348" t="n">
        <f aca="false">CA32+CA24</f>
        <v>0</v>
      </c>
      <c r="CB40" s="348" t="n">
        <f aca="false">CB32+CB24</f>
        <v>0</v>
      </c>
      <c r="CC40" s="348" t="n">
        <f aca="false">CC32+CC24</f>
        <v>0</v>
      </c>
      <c r="CD40" s="348" t="n">
        <f aca="false">CD32+CD24</f>
        <v>0</v>
      </c>
      <c r="CE40" s="348" t="n">
        <f aca="false">CE32+CE24</f>
        <v>0</v>
      </c>
      <c r="CF40" s="348" t="n">
        <f aca="false">CF32+CF24</f>
        <v>0</v>
      </c>
      <c r="CG40" s="348" t="n">
        <f aca="false">CG32+CG24</f>
        <v>0</v>
      </c>
      <c r="CH40" s="348" t="n">
        <f aca="false">CH32+CH24</f>
        <v>0</v>
      </c>
      <c r="CI40" s="348" t="n">
        <f aca="false">CI32+CI24</f>
        <v>0</v>
      </c>
      <c r="CJ40" s="348" t="n">
        <f aca="false">CJ32+CJ24</f>
        <v>0</v>
      </c>
      <c r="CK40" s="348" t="n">
        <f aca="false">CK32+CK24</f>
        <v>0</v>
      </c>
      <c r="CL40" s="348" t="n">
        <f aca="false">CL32+CL24</f>
        <v>0</v>
      </c>
      <c r="CM40" s="348" t="n">
        <f aca="false">CM32+CM24</f>
        <v>0</v>
      </c>
      <c r="CN40" s="348" t="n">
        <f aca="false">CN32+CN24</f>
        <v>0</v>
      </c>
      <c r="CO40" s="348" t="n">
        <f aca="false">CO32+CO24</f>
        <v>0</v>
      </c>
      <c r="CP40" s="348" t="n">
        <f aca="false">CP32+CP24</f>
        <v>0</v>
      </c>
      <c r="CQ40" s="348" t="n">
        <f aca="false">CQ32+CQ24</f>
        <v>0</v>
      </c>
      <c r="CR40" s="348" t="n">
        <f aca="false">CR32+CR24</f>
        <v>0</v>
      </c>
      <c r="CS40" s="348" t="n">
        <f aca="false">CS32+CS24</f>
        <v>0</v>
      </c>
      <c r="CT40" s="348" t="n">
        <f aca="false">CT32+CT24</f>
        <v>0</v>
      </c>
      <c r="CU40" s="348" t="n">
        <f aca="false">CU32+CU24</f>
        <v>0</v>
      </c>
      <c r="CV40" s="348" t="n">
        <f aca="false">CV32+CV24</f>
        <v>0</v>
      </c>
      <c r="CW40" s="348" t="n">
        <f aca="false">CW32+CW24</f>
        <v>0</v>
      </c>
      <c r="CX40" s="348" t="n">
        <f aca="false">CX32+CX24</f>
        <v>0</v>
      </c>
      <c r="CY40" s="348" t="n">
        <f aca="false">CY32+CY24</f>
        <v>0</v>
      </c>
      <c r="CZ40" s="348" t="n">
        <f aca="false">CZ32+CZ24</f>
        <v>0</v>
      </c>
      <c r="DA40" s="348" t="n">
        <f aca="false">DA32+DA24</f>
        <v>0</v>
      </c>
      <c r="DB40" s="348" t="n">
        <f aca="false">DB32+DB24</f>
        <v>0</v>
      </c>
      <c r="DC40" s="348" t="n">
        <f aca="false">DC32+DC24</f>
        <v>0</v>
      </c>
      <c r="DD40" s="348" t="n">
        <f aca="false">DD32+DD24</f>
        <v>0</v>
      </c>
      <c r="DE40" s="348" t="n">
        <f aca="false">DE32+DE24</f>
        <v>0</v>
      </c>
      <c r="DF40" s="348" t="n">
        <f aca="false">DF32+DF24</f>
        <v>0</v>
      </c>
      <c r="DG40" s="348" t="n">
        <f aca="false">DG32+DG24</f>
        <v>0</v>
      </c>
      <c r="DH40" s="348" t="n">
        <f aca="false">DH32+DH24</f>
        <v>0</v>
      </c>
      <c r="DI40" s="348" t="n">
        <f aca="false">DI32+DI24</f>
        <v>0</v>
      </c>
      <c r="DJ40" s="348" t="n">
        <f aca="false">DJ32+DJ24</f>
        <v>0</v>
      </c>
      <c r="DK40" s="348" t="n">
        <f aca="false">DK32+DK24</f>
        <v>0</v>
      </c>
      <c r="DL40" s="348" t="n">
        <f aca="false">DL32+DL24</f>
        <v>0</v>
      </c>
      <c r="DM40" s="348" t="n">
        <f aca="false">DM32+DM24</f>
        <v>0</v>
      </c>
      <c r="DN40" s="348" t="n">
        <f aca="false">DN32+DN24</f>
        <v>0</v>
      </c>
      <c r="DO40" s="348" t="n">
        <f aca="false">DO32+DO24</f>
        <v>0</v>
      </c>
      <c r="DP40" s="348" t="n">
        <f aca="false">DP32+DP24</f>
        <v>0</v>
      </c>
      <c r="DQ40" s="348" t="n">
        <f aca="false">DQ32+DQ24</f>
        <v>0</v>
      </c>
      <c r="DR40" s="348" t="n">
        <f aca="false">DR32+DR24</f>
        <v>0</v>
      </c>
      <c r="DS40" s="348" t="n">
        <f aca="false">DS32+DS24</f>
        <v>0</v>
      </c>
      <c r="DT40" s="348" t="n">
        <f aca="false">DT32+DT24</f>
        <v>0</v>
      </c>
      <c r="DU40" s="348" t="n">
        <f aca="false">DU32+DU24</f>
        <v>0</v>
      </c>
      <c r="DV40" s="348" t="n">
        <f aca="false">DV32+DV24</f>
        <v>0</v>
      </c>
      <c r="DW40" s="348" t="n">
        <f aca="false">DW32+DW24</f>
        <v>0</v>
      </c>
      <c r="DX40" s="348" t="n">
        <f aca="false">DX32+DX24</f>
        <v>0</v>
      </c>
      <c r="DY40" s="348" t="n">
        <f aca="false">DY32+DY24</f>
        <v>0</v>
      </c>
      <c r="DZ40" s="348" t="n">
        <f aca="false">DZ32+DZ24</f>
        <v>0</v>
      </c>
      <c r="EA40" s="348" t="n">
        <f aca="false">EA32+EA24</f>
        <v>0</v>
      </c>
      <c r="EB40" s="348" t="n">
        <f aca="false">EB32+EB24</f>
        <v>0</v>
      </c>
      <c r="EC40" s="348" t="n">
        <f aca="false">EC32+EC24</f>
        <v>0</v>
      </c>
      <c r="ED40" s="348" t="n">
        <f aca="false">ED32+ED24</f>
        <v>0</v>
      </c>
      <c r="EE40" s="348" t="n">
        <f aca="false">EE32+EE24</f>
        <v>0</v>
      </c>
      <c r="EF40" s="348" t="n">
        <f aca="false">EF32+EF24</f>
        <v>0</v>
      </c>
      <c r="EG40" s="348" t="n">
        <f aca="false">EG32+EG24</f>
        <v>0</v>
      </c>
      <c r="EH40" s="348" t="n">
        <f aca="false">EH32+EH24</f>
        <v>0</v>
      </c>
      <c r="EI40" s="348" t="n">
        <f aca="false">EI32+EI24</f>
        <v>0</v>
      </c>
      <c r="EJ40" s="348" t="n">
        <f aca="false">EJ32+EJ24</f>
        <v>0</v>
      </c>
      <c r="EK40" s="348" t="n">
        <f aca="false">EK32+EK24</f>
        <v>0</v>
      </c>
      <c r="EL40" s="348" t="n">
        <f aca="false">EL32+EL24</f>
        <v>0</v>
      </c>
      <c r="EM40" s="348" t="n">
        <f aca="false">EM32+EM24</f>
        <v>0</v>
      </c>
      <c r="EN40" s="348" t="n">
        <f aca="false">EN32+EN24</f>
        <v>0</v>
      </c>
      <c r="EO40" s="348" t="n">
        <f aca="false">EO32+EO24</f>
        <v>0</v>
      </c>
      <c r="EP40" s="348" t="n">
        <f aca="false">EP32+EP24</f>
        <v>0</v>
      </c>
      <c r="EQ40" s="348" t="n">
        <f aca="false">EQ32+EQ24</f>
        <v>0</v>
      </c>
      <c r="ER40" s="348" t="n">
        <f aca="false">ER32+ER24</f>
        <v>0</v>
      </c>
      <c r="ES40" s="348" t="n">
        <f aca="false">ES32+ES24</f>
        <v>0</v>
      </c>
      <c r="ET40" s="348" t="n">
        <f aca="false">ET32+ET24</f>
        <v>0</v>
      </c>
      <c r="EU40" s="348" t="n">
        <f aca="false">EU32+EU24</f>
        <v>0</v>
      </c>
      <c r="EV40" s="348" t="n">
        <f aca="false">EV32+EV24</f>
        <v>0</v>
      </c>
      <c r="EW40" s="348" t="n">
        <f aca="false">EW32+EW24</f>
        <v>0</v>
      </c>
      <c r="EX40" s="348" t="n">
        <f aca="false">EX32+EX24</f>
        <v>0</v>
      </c>
      <c r="EY40" s="348" t="n">
        <f aca="false">EY32+EY24</f>
        <v>0</v>
      </c>
      <c r="EZ40" s="348" t="n">
        <f aca="false">EZ32+EZ24</f>
        <v>0</v>
      </c>
      <c r="FA40" s="348" t="n">
        <f aca="false">FA32+FA24</f>
        <v>0</v>
      </c>
      <c r="FB40" s="348" t="n">
        <f aca="false">FB32+FB24</f>
        <v>0</v>
      </c>
      <c r="FC40" s="348" t="n">
        <f aca="false">FC32+FC24</f>
        <v>0</v>
      </c>
      <c r="FD40" s="348" t="n">
        <f aca="false">FD32+FD24</f>
        <v>0</v>
      </c>
      <c r="FE40" s="348" t="n">
        <f aca="false">FE32+FE24</f>
        <v>0</v>
      </c>
      <c r="FF40" s="348" t="n">
        <f aca="false">FF32+FF24</f>
        <v>0</v>
      </c>
      <c r="FG40" s="348" t="n">
        <f aca="false">FG32+FG24</f>
        <v>0</v>
      </c>
      <c r="FH40" s="348" t="n">
        <f aca="false">FH32+FH24</f>
        <v>0</v>
      </c>
      <c r="FI40" s="348" t="n">
        <f aca="false">FI32+FI24</f>
        <v>0</v>
      </c>
      <c r="FJ40" s="348" t="n">
        <f aca="false">FJ32+FJ24</f>
        <v>0</v>
      </c>
      <c r="FK40" s="348" t="n">
        <f aca="false">FK32+FK24</f>
        <v>0</v>
      </c>
      <c r="FL40" s="348" t="n">
        <f aca="false">FL32+FL24</f>
        <v>0</v>
      </c>
      <c r="FM40" s="348" t="n">
        <f aca="false">FM32+FM24</f>
        <v>0</v>
      </c>
      <c r="FN40" s="348" t="n">
        <f aca="false">FN32+FN24</f>
        <v>0</v>
      </c>
      <c r="FO40" s="348" t="n">
        <f aca="false">FO32+FO24</f>
        <v>0</v>
      </c>
      <c r="FP40" s="348" t="n">
        <f aca="false">FP32+FP24</f>
        <v>0</v>
      </c>
      <c r="FQ40" s="348" t="n">
        <f aca="false">FQ32+FQ24</f>
        <v>0</v>
      </c>
      <c r="FR40" s="348" t="n">
        <f aca="false">FR32+FR24</f>
        <v>0</v>
      </c>
      <c r="FS40" s="348" t="n">
        <f aca="false">FS32+FS24</f>
        <v>0</v>
      </c>
      <c r="FT40" s="348" t="n">
        <f aca="false">FT32+FT24</f>
        <v>0</v>
      </c>
      <c r="FU40" s="348" t="n">
        <f aca="false">FU32+FU24</f>
        <v>0</v>
      </c>
      <c r="FV40" s="348" t="n">
        <f aca="false">FV32+FV24</f>
        <v>0</v>
      </c>
      <c r="FW40" s="348" t="n">
        <f aca="false">FW32+FW24</f>
        <v>0</v>
      </c>
      <c r="FX40" s="348" t="n">
        <f aca="false">FX32+FX24</f>
        <v>0</v>
      </c>
      <c r="FY40" s="348" t="n">
        <f aca="false">FY32+FY24</f>
        <v>0</v>
      </c>
      <c r="FZ40" s="348" t="n">
        <f aca="false">FZ32+FZ24</f>
        <v>0</v>
      </c>
      <c r="GA40" s="348" t="n">
        <f aca="false">GA32+GA24</f>
        <v>0</v>
      </c>
      <c r="GB40" s="348" t="n">
        <f aca="false">GB32+GB24</f>
        <v>0</v>
      </c>
      <c r="GC40" s="348" t="n">
        <f aca="false">GC32+GC24</f>
        <v>0</v>
      </c>
      <c r="GD40" s="348" t="n">
        <f aca="false">GD32+GD24</f>
        <v>0</v>
      </c>
      <c r="GE40" s="348" t="n">
        <f aca="false">GE32+GE24</f>
        <v>0</v>
      </c>
      <c r="GF40" s="348" t="n">
        <f aca="false">GF32+GF24</f>
        <v>0</v>
      </c>
      <c r="GG40" s="348" t="n">
        <f aca="false">GG32+GG24</f>
        <v>0</v>
      </c>
      <c r="GH40" s="348" t="n">
        <f aca="false">GH32+GH24</f>
        <v>0</v>
      </c>
      <c r="GI40" s="348" t="n">
        <f aca="false">GI32+GI24</f>
        <v>0</v>
      </c>
      <c r="GJ40" s="348" t="n">
        <f aca="false">GJ32+GJ24</f>
        <v>0</v>
      </c>
      <c r="GK40" s="348" t="n">
        <f aca="false">GK32+GK24</f>
        <v>0</v>
      </c>
      <c r="GL40" s="348" t="n">
        <f aca="false">GL32+GL24</f>
        <v>0</v>
      </c>
      <c r="GM40" s="348" t="n">
        <f aca="false">GM32+GM24</f>
        <v>0</v>
      </c>
      <c r="GN40" s="348" t="n">
        <f aca="false">GN32+GN24</f>
        <v>0</v>
      </c>
      <c r="GO40" s="348" t="n">
        <f aca="false">GO32+GO24</f>
        <v>0</v>
      </c>
      <c r="GP40" s="348" t="n">
        <f aca="false">GP32+GP24</f>
        <v>0</v>
      </c>
      <c r="GQ40" s="348" t="n">
        <f aca="false">GQ32+GQ24</f>
        <v>0</v>
      </c>
      <c r="GR40" s="348" t="n">
        <f aca="false">GR32+GR24</f>
        <v>0</v>
      </c>
      <c r="GS40" s="348" t="n">
        <f aca="false">GS32+GS24</f>
        <v>0</v>
      </c>
      <c r="GT40" s="348" t="n">
        <f aca="false">GT32+GT24</f>
        <v>0</v>
      </c>
      <c r="GU40" s="348" t="n">
        <f aca="false">GU32+GU24</f>
        <v>0</v>
      </c>
      <c r="GV40" s="348" t="n">
        <f aca="false">GV32+GV24</f>
        <v>0</v>
      </c>
      <c r="GW40" s="348" t="n">
        <f aca="false">GW32+GW24</f>
        <v>0</v>
      </c>
      <c r="GX40" s="348" t="n">
        <f aca="false">GX32+GX24</f>
        <v>0</v>
      </c>
      <c r="GY40" s="348" t="n">
        <f aca="false">GY32+GY24</f>
        <v>0</v>
      </c>
      <c r="GZ40" s="348" t="n">
        <f aca="false">GZ32+GZ24</f>
        <v>0</v>
      </c>
      <c r="HA40" s="348" t="n">
        <f aca="false">HA32+HA24</f>
        <v>0</v>
      </c>
      <c r="HB40" s="348" t="n">
        <f aca="false">HB32+HB24</f>
        <v>0</v>
      </c>
      <c r="HC40" s="348" t="n">
        <f aca="false">HC32+HC24</f>
        <v>0</v>
      </c>
      <c r="HD40" s="348" t="n">
        <f aca="false">HD32+HD24</f>
        <v>0</v>
      </c>
      <c r="HE40" s="348" t="n">
        <f aca="false">HE32+HE24</f>
        <v>0</v>
      </c>
      <c r="HF40" s="348" t="n">
        <f aca="false">HF32+HF24</f>
        <v>0</v>
      </c>
      <c r="HG40" s="348" t="n">
        <f aca="false">HG32+HG24</f>
        <v>0</v>
      </c>
      <c r="HH40" s="348" t="n">
        <f aca="false">HH32+HH24</f>
        <v>0</v>
      </c>
      <c r="HI40" s="348" t="n">
        <f aca="false">HI32+HI24</f>
        <v>0</v>
      </c>
      <c r="HJ40" s="348" t="n">
        <f aca="false">HJ32+HJ24</f>
        <v>0</v>
      </c>
      <c r="HK40" s="348" t="n">
        <f aca="false">HK32+HK24</f>
        <v>0</v>
      </c>
      <c r="HL40" s="348" t="n">
        <f aca="false">HL32+HL24</f>
        <v>0</v>
      </c>
      <c r="HM40" s="348" t="n">
        <f aca="false">HM32+HM24</f>
        <v>0</v>
      </c>
      <c r="HN40" s="348" t="n">
        <f aca="false">HN32+HN24</f>
        <v>0</v>
      </c>
      <c r="HO40" s="348" t="n">
        <f aca="false">HO32+HO24</f>
        <v>0</v>
      </c>
      <c r="HP40" s="348" t="n">
        <f aca="false">HP32+HP24</f>
        <v>0</v>
      </c>
      <c r="HQ40" s="348" t="n">
        <f aca="false">HQ32+HQ24</f>
        <v>0</v>
      </c>
      <c r="HR40" s="348" t="n">
        <f aca="false">HR32+HR24</f>
        <v>0</v>
      </c>
      <c r="HS40" s="348" t="n">
        <f aca="false">HS32+HS24</f>
        <v>0</v>
      </c>
      <c r="HT40" s="348" t="n">
        <f aca="false">HT32+HT24</f>
        <v>0</v>
      </c>
      <c r="HU40" s="348" t="n">
        <f aca="false">HU32+HU24</f>
        <v>0</v>
      </c>
      <c r="HV40" s="348" t="n">
        <f aca="false">HV32+HV24</f>
        <v>0</v>
      </c>
      <c r="HW40" s="348" t="n">
        <f aca="false">HW32+HW24</f>
        <v>0</v>
      </c>
      <c r="HX40" s="348" t="n">
        <f aca="false">HX32+HX24</f>
        <v>0</v>
      </c>
      <c r="HY40" s="348" t="n">
        <f aca="false">HY32+HY24</f>
        <v>0</v>
      </c>
      <c r="HZ40" s="348" t="n">
        <f aca="false">HZ32+HZ24</f>
        <v>0</v>
      </c>
      <c r="IA40" s="348" t="n">
        <f aca="false">IA32+IA24</f>
        <v>0</v>
      </c>
      <c r="IB40" s="348" t="n">
        <f aca="false">IB32+IB24</f>
        <v>0</v>
      </c>
      <c r="IC40" s="348" t="n">
        <f aca="false">IC32+IC24</f>
        <v>0</v>
      </c>
      <c r="ID40" s="348" t="n">
        <f aca="false">ID32+ID24</f>
        <v>0</v>
      </c>
      <c r="IE40" s="348" t="n">
        <f aca="false">IE32+IE24</f>
        <v>0</v>
      </c>
      <c r="IF40" s="348" t="n">
        <f aca="false">IF32+IF24</f>
        <v>0</v>
      </c>
      <c r="IG40" s="348" t="n">
        <f aca="false">IG32+IG24</f>
        <v>0</v>
      </c>
      <c r="IH40" s="348" t="n">
        <f aca="false">IH32+IH24</f>
        <v>0</v>
      </c>
      <c r="II40" s="348" t="n">
        <f aca="false">II32+II24</f>
        <v>0</v>
      </c>
      <c r="IJ40" s="348" t="n">
        <f aca="false">IJ32+IJ24</f>
        <v>0</v>
      </c>
      <c r="IK40" s="348" t="n">
        <f aca="false">IK32+IK24</f>
        <v>0</v>
      </c>
      <c r="IL40" s="348" t="n">
        <f aca="false">IL32+IL24</f>
        <v>0</v>
      </c>
      <c r="IM40" s="348" t="n">
        <f aca="false">IM32+IM24</f>
        <v>0</v>
      </c>
      <c r="IN40" s="348" t="n">
        <f aca="false">IN32+IN24</f>
        <v>0</v>
      </c>
      <c r="IO40" s="348" t="n">
        <f aca="false">IO32+IO24</f>
        <v>0</v>
      </c>
      <c r="IP40" s="348" t="n">
        <f aca="false">IP32+IP24</f>
        <v>0</v>
      </c>
      <c r="IQ40" s="348" t="n">
        <f aca="false">IQ32+IQ24</f>
        <v>0</v>
      </c>
      <c r="IR40" s="348" t="n">
        <f aca="false">IR32+IR24</f>
        <v>0</v>
      </c>
      <c r="IS40" s="348" t="n">
        <f aca="false">IS32+IS24</f>
        <v>0</v>
      </c>
      <c r="IT40" s="348" t="n">
        <f aca="false">IT32+IT24</f>
        <v>0</v>
      </c>
      <c r="IU40" s="348" t="n">
        <f aca="false">IU32+IU24</f>
        <v>0</v>
      </c>
      <c r="IV40" s="348" t="n">
        <f aca="false">IV32+IV24</f>
        <v>0</v>
      </c>
      <c r="IW40" s="325"/>
    </row>
    <row r="41" customFormat="false" ht="13.5" hidden="false" customHeight="true" outlineLevel="0" collapsed="false">
      <c r="A41" s="331"/>
      <c r="B41" s="326"/>
      <c r="C41" s="349" t="s">
        <v>183</v>
      </c>
      <c r="D41" s="350" t="s">
        <v>176</v>
      </c>
      <c r="E41" s="306" t="n">
        <f aca="false">E34+E26</f>
        <v>0</v>
      </c>
      <c r="F41" s="307" t="n">
        <f aca="false">F34+F26</f>
        <v>0</v>
      </c>
      <c r="G41" s="307" t="n">
        <f aca="false">G34+G26</f>
        <v>0</v>
      </c>
      <c r="H41" s="307" t="n">
        <f aca="false">H34+H26</f>
        <v>0</v>
      </c>
      <c r="I41" s="307" t="n">
        <f aca="false">I34+I26</f>
        <v>0</v>
      </c>
      <c r="J41" s="307" t="n">
        <f aca="false">J34+J26</f>
        <v>0</v>
      </c>
      <c r="K41" s="307" t="n">
        <f aca="false">K34+K26</f>
        <v>0</v>
      </c>
      <c r="L41" s="307" t="n">
        <f aca="false">L34+L26</f>
        <v>0</v>
      </c>
      <c r="M41" s="307" t="n">
        <f aca="false">M34+M26</f>
        <v>0</v>
      </c>
      <c r="N41" s="307" t="n">
        <f aca="false">N34+N26</f>
        <v>0</v>
      </c>
      <c r="O41" s="307" t="n">
        <f aca="false">O34+O26</f>
        <v>0</v>
      </c>
      <c r="P41" s="307" t="n">
        <f aca="false">P34+P26</f>
        <v>0</v>
      </c>
      <c r="Q41" s="307" t="n">
        <f aca="false">Q34+Q26</f>
        <v>0</v>
      </c>
      <c r="R41" s="307" t="n">
        <f aca="false">R34+R26</f>
        <v>0</v>
      </c>
      <c r="S41" s="307" t="n">
        <f aca="false">S34+S26</f>
        <v>0</v>
      </c>
      <c r="T41" s="307" t="n">
        <f aca="false">T34+T26</f>
        <v>0</v>
      </c>
      <c r="U41" s="307" t="n">
        <f aca="false">U34+U26</f>
        <v>0</v>
      </c>
      <c r="V41" s="307" t="n">
        <f aca="false">V34+V26</f>
        <v>0</v>
      </c>
      <c r="W41" s="307" t="n">
        <f aca="false">W34+W26</f>
        <v>0</v>
      </c>
      <c r="X41" s="307" t="n">
        <f aca="false">X34+X26</f>
        <v>0</v>
      </c>
      <c r="Y41" s="307" t="n">
        <f aca="false">Y34+Y26</f>
        <v>0</v>
      </c>
      <c r="Z41" s="307" t="n">
        <f aca="false">Z34+Z26</f>
        <v>0</v>
      </c>
      <c r="AA41" s="307" t="n">
        <f aca="false">AA34+AA26</f>
        <v>0</v>
      </c>
      <c r="AB41" s="307" t="n">
        <f aca="false">AB34+AB26</f>
        <v>0</v>
      </c>
      <c r="AC41" s="307" t="n">
        <f aca="false">AC34+AC26</f>
        <v>0</v>
      </c>
      <c r="AD41" s="307" t="n">
        <f aca="false">AD34+AD26</f>
        <v>0</v>
      </c>
      <c r="AE41" s="307" t="n">
        <f aca="false">AE34+AE26</f>
        <v>0</v>
      </c>
      <c r="AF41" s="307" t="n">
        <f aca="false">AF34+AF26</f>
        <v>0</v>
      </c>
      <c r="AG41" s="307" t="n">
        <f aca="false">AG34+AG26</f>
        <v>0</v>
      </c>
      <c r="AH41" s="307" t="n">
        <f aca="false">AH34+AH26</f>
        <v>0</v>
      </c>
      <c r="AI41" s="307" t="n">
        <f aca="false">AI34+AI26</f>
        <v>0</v>
      </c>
      <c r="AJ41" s="307" t="n">
        <f aca="false">AJ34+AJ26</f>
        <v>0</v>
      </c>
      <c r="AK41" s="307" t="n">
        <f aca="false">AK34+AK26</f>
        <v>0</v>
      </c>
      <c r="AL41" s="307" t="n">
        <f aca="false">AL34+AL26</f>
        <v>0</v>
      </c>
      <c r="AM41" s="307" t="n">
        <f aca="false">AM34+AM26</f>
        <v>0</v>
      </c>
      <c r="AN41" s="307" t="n">
        <f aca="false">AN34+AN26</f>
        <v>0</v>
      </c>
      <c r="AO41" s="307" t="n">
        <f aca="false">AO34+AO26</f>
        <v>0</v>
      </c>
      <c r="AP41" s="307" t="n">
        <f aca="false">AP34+AP26</f>
        <v>0</v>
      </c>
      <c r="AQ41" s="307" t="n">
        <f aca="false">AQ34+AQ26</f>
        <v>0</v>
      </c>
      <c r="AR41" s="307" t="n">
        <f aca="false">AR34+AR26</f>
        <v>0</v>
      </c>
      <c r="AS41" s="307" t="n">
        <f aca="false">AS34+AS26</f>
        <v>0</v>
      </c>
      <c r="AT41" s="307" t="n">
        <f aca="false">AT34+AT26</f>
        <v>0</v>
      </c>
      <c r="AU41" s="307" t="n">
        <f aca="false">AU34+AU26</f>
        <v>0</v>
      </c>
      <c r="AV41" s="307" t="n">
        <f aca="false">AV34+AV26</f>
        <v>0</v>
      </c>
      <c r="AW41" s="307" t="n">
        <f aca="false">AW34+AW26</f>
        <v>0</v>
      </c>
      <c r="AX41" s="307" t="n">
        <f aca="false">AX34+AX26</f>
        <v>0</v>
      </c>
      <c r="AY41" s="307" t="n">
        <f aca="false">AY34+AY26</f>
        <v>0</v>
      </c>
      <c r="AZ41" s="307" t="n">
        <f aca="false">AZ34+AZ26</f>
        <v>0</v>
      </c>
      <c r="BA41" s="307" t="n">
        <f aca="false">BA34+BA26</f>
        <v>0</v>
      </c>
      <c r="BB41" s="307" t="n">
        <f aca="false">BB34+BB26</f>
        <v>0</v>
      </c>
      <c r="BC41" s="307" t="n">
        <f aca="false">BC34+BC26</f>
        <v>0</v>
      </c>
      <c r="BD41" s="307" t="n">
        <f aca="false">BD34+BD26</f>
        <v>0</v>
      </c>
      <c r="BE41" s="307" t="n">
        <f aca="false">BE34+BE26</f>
        <v>0</v>
      </c>
      <c r="BF41" s="307" t="n">
        <f aca="false">BF34+BF26</f>
        <v>0</v>
      </c>
      <c r="BG41" s="307" t="n">
        <f aca="false">BG34+BG26</f>
        <v>0</v>
      </c>
      <c r="BH41" s="307" t="n">
        <f aca="false">BH34+BH26</f>
        <v>0</v>
      </c>
      <c r="BI41" s="307" t="n">
        <f aca="false">BI34+BI26</f>
        <v>0</v>
      </c>
      <c r="BJ41" s="307" t="n">
        <f aca="false">BJ34+BJ26</f>
        <v>0</v>
      </c>
      <c r="BK41" s="307" t="n">
        <f aca="false">BK34+BK26</f>
        <v>0</v>
      </c>
      <c r="BL41" s="307" t="n">
        <f aca="false">BL34+BL26</f>
        <v>0</v>
      </c>
      <c r="BM41" s="307" t="n">
        <f aca="false">BM34+BM26</f>
        <v>0</v>
      </c>
      <c r="BN41" s="307" t="n">
        <f aca="false">BN34+BN26</f>
        <v>0</v>
      </c>
      <c r="BO41" s="307" t="n">
        <f aca="false">BO34+BO26</f>
        <v>0</v>
      </c>
      <c r="BP41" s="307" t="n">
        <f aca="false">BP34+BP26</f>
        <v>0</v>
      </c>
      <c r="BQ41" s="307" t="n">
        <f aca="false">BQ34+BQ26</f>
        <v>0</v>
      </c>
      <c r="BR41" s="307" t="n">
        <f aca="false">BR34+BR26</f>
        <v>0</v>
      </c>
      <c r="BS41" s="307" t="n">
        <f aca="false">BS34+BS26</f>
        <v>0</v>
      </c>
      <c r="BT41" s="307" t="n">
        <f aca="false">BT34+BT26</f>
        <v>0</v>
      </c>
      <c r="BU41" s="307" t="n">
        <f aca="false">BU34+BU26</f>
        <v>0</v>
      </c>
      <c r="BV41" s="307" t="n">
        <f aca="false">BV34+BV26</f>
        <v>0</v>
      </c>
      <c r="BW41" s="307" t="n">
        <f aca="false">BW34+BW26</f>
        <v>0</v>
      </c>
      <c r="BX41" s="307" t="n">
        <f aca="false">BX34+BX26</f>
        <v>0</v>
      </c>
      <c r="BY41" s="307" t="n">
        <f aca="false">BY34+BY26</f>
        <v>0</v>
      </c>
      <c r="BZ41" s="307" t="n">
        <f aca="false">BZ34+BZ26</f>
        <v>0</v>
      </c>
      <c r="CA41" s="307" t="n">
        <f aca="false">CA34+CA26</f>
        <v>0</v>
      </c>
      <c r="CB41" s="307" t="n">
        <f aca="false">CB34+CB26</f>
        <v>0</v>
      </c>
      <c r="CC41" s="307" t="n">
        <f aca="false">CC34+CC26</f>
        <v>0</v>
      </c>
      <c r="CD41" s="307" t="n">
        <f aca="false">CD34+CD26</f>
        <v>0</v>
      </c>
      <c r="CE41" s="307" t="n">
        <f aca="false">CE34+CE26</f>
        <v>0</v>
      </c>
      <c r="CF41" s="307" t="n">
        <f aca="false">CF34+CF26</f>
        <v>0</v>
      </c>
      <c r="CG41" s="307" t="n">
        <f aca="false">CG34+CG26</f>
        <v>0</v>
      </c>
      <c r="CH41" s="307" t="n">
        <f aca="false">CH34+CH26</f>
        <v>0</v>
      </c>
      <c r="CI41" s="307" t="n">
        <f aca="false">CI34+CI26</f>
        <v>0</v>
      </c>
      <c r="CJ41" s="307" t="n">
        <f aca="false">CJ34+CJ26</f>
        <v>0</v>
      </c>
      <c r="CK41" s="307" t="n">
        <f aca="false">CK34+CK26</f>
        <v>0</v>
      </c>
      <c r="CL41" s="307" t="n">
        <f aca="false">CL34+CL26</f>
        <v>0</v>
      </c>
      <c r="CM41" s="307" t="n">
        <f aca="false">CM34+CM26</f>
        <v>0</v>
      </c>
      <c r="CN41" s="307" t="n">
        <f aca="false">CN34+CN26</f>
        <v>0</v>
      </c>
      <c r="CO41" s="307" t="n">
        <f aca="false">CO34+CO26</f>
        <v>0</v>
      </c>
      <c r="CP41" s="307" t="n">
        <f aca="false">CP34+CP26</f>
        <v>0</v>
      </c>
      <c r="CQ41" s="307" t="n">
        <f aca="false">CQ34+CQ26</f>
        <v>0</v>
      </c>
      <c r="CR41" s="307" t="n">
        <f aca="false">CR34+CR26</f>
        <v>0</v>
      </c>
      <c r="CS41" s="307" t="n">
        <f aca="false">CS34+CS26</f>
        <v>0</v>
      </c>
      <c r="CT41" s="307" t="n">
        <f aca="false">CT34+CT26</f>
        <v>0</v>
      </c>
      <c r="CU41" s="307" t="n">
        <f aca="false">CU34+CU26</f>
        <v>0</v>
      </c>
      <c r="CV41" s="307" t="n">
        <f aca="false">CV34+CV26</f>
        <v>0</v>
      </c>
      <c r="CW41" s="307" t="n">
        <f aca="false">CW34+CW26</f>
        <v>0</v>
      </c>
      <c r="CX41" s="307" t="n">
        <f aca="false">CX34+CX26</f>
        <v>0</v>
      </c>
      <c r="CY41" s="307" t="n">
        <f aca="false">CY34+CY26</f>
        <v>0</v>
      </c>
      <c r="CZ41" s="307" t="n">
        <f aca="false">CZ34+CZ26</f>
        <v>0</v>
      </c>
      <c r="DA41" s="307" t="n">
        <f aca="false">DA34+DA26</f>
        <v>0</v>
      </c>
      <c r="DB41" s="307" t="n">
        <f aca="false">DB34+DB26</f>
        <v>0</v>
      </c>
      <c r="DC41" s="307" t="n">
        <f aca="false">DC34+DC26</f>
        <v>0</v>
      </c>
      <c r="DD41" s="307" t="n">
        <f aca="false">DD34+DD26</f>
        <v>0</v>
      </c>
      <c r="DE41" s="307" t="n">
        <f aca="false">DE34+DE26</f>
        <v>0</v>
      </c>
      <c r="DF41" s="307" t="n">
        <f aca="false">DF34+DF26</f>
        <v>0</v>
      </c>
      <c r="DG41" s="307" t="n">
        <f aca="false">DG34+DG26</f>
        <v>0</v>
      </c>
      <c r="DH41" s="307" t="n">
        <f aca="false">DH34+DH26</f>
        <v>0</v>
      </c>
      <c r="DI41" s="307" t="n">
        <f aca="false">DI34+DI26</f>
        <v>0</v>
      </c>
      <c r="DJ41" s="307" t="n">
        <f aca="false">DJ34+DJ26</f>
        <v>0</v>
      </c>
      <c r="DK41" s="307" t="n">
        <f aca="false">DK34+DK26</f>
        <v>0</v>
      </c>
      <c r="DL41" s="307" t="n">
        <f aca="false">DL34+DL26</f>
        <v>0</v>
      </c>
      <c r="DM41" s="307" t="n">
        <f aca="false">DM34+DM26</f>
        <v>0</v>
      </c>
      <c r="DN41" s="307" t="n">
        <f aca="false">DN34+DN26</f>
        <v>0</v>
      </c>
      <c r="DO41" s="307" t="n">
        <f aca="false">DO34+DO26</f>
        <v>0</v>
      </c>
      <c r="DP41" s="307" t="n">
        <f aca="false">DP34+DP26</f>
        <v>0</v>
      </c>
      <c r="DQ41" s="307" t="n">
        <f aca="false">DQ34+DQ26</f>
        <v>0</v>
      </c>
      <c r="DR41" s="307" t="n">
        <f aca="false">DR34+DR26</f>
        <v>0</v>
      </c>
      <c r="DS41" s="307" t="n">
        <f aca="false">DS34+DS26</f>
        <v>0</v>
      </c>
      <c r="DT41" s="307" t="n">
        <f aca="false">DT34+DT26</f>
        <v>0</v>
      </c>
      <c r="DU41" s="307" t="n">
        <f aca="false">DU34+DU26</f>
        <v>0</v>
      </c>
      <c r="DV41" s="307" t="n">
        <f aca="false">DV34+DV26</f>
        <v>0</v>
      </c>
      <c r="DW41" s="307" t="n">
        <f aca="false">DW34+DW26</f>
        <v>0</v>
      </c>
      <c r="DX41" s="307" t="n">
        <f aca="false">DX34+DX26</f>
        <v>0</v>
      </c>
      <c r="DY41" s="307" t="n">
        <f aca="false">DY34+DY26</f>
        <v>0</v>
      </c>
      <c r="DZ41" s="307" t="n">
        <f aca="false">DZ34+DZ26</f>
        <v>0</v>
      </c>
      <c r="EA41" s="307" t="n">
        <f aca="false">EA34+EA26</f>
        <v>0</v>
      </c>
      <c r="EB41" s="307" t="n">
        <f aca="false">EB34+EB26</f>
        <v>0</v>
      </c>
      <c r="EC41" s="307" t="n">
        <f aca="false">EC34+EC26</f>
        <v>0</v>
      </c>
      <c r="ED41" s="307" t="n">
        <f aca="false">ED34+ED26</f>
        <v>0</v>
      </c>
      <c r="EE41" s="307" t="n">
        <f aca="false">EE34+EE26</f>
        <v>0</v>
      </c>
      <c r="EF41" s="307" t="n">
        <f aca="false">EF34+EF26</f>
        <v>0</v>
      </c>
      <c r="EG41" s="307" t="n">
        <f aca="false">EG34+EG26</f>
        <v>0</v>
      </c>
      <c r="EH41" s="307" t="n">
        <f aca="false">EH34+EH26</f>
        <v>0</v>
      </c>
      <c r="EI41" s="307" t="n">
        <f aca="false">EI34+EI26</f>
        <v>0</v>
      </c>
      <c r="EJ41" s="307" t="n">
        <f aca="false">EJ34+EJ26</f>
        <v>0</v>
      </c>
      <c r="EK41" s="307" t="n">
        <f aca="false">EK34+EK26</f>
        <v>0</v>
      </c>
      <c r="EL41" s="307" t="n">
        <f aca="false">EL34+EL26</f>
        <v>0</v>
      </c>
      <c r="EM41" s="307" t="n">
        <f aca="false">EM34+EM26</f>
        <v>0</v>
      </c>
      <c r="EN41" s="307" t="n">
        <f aca="false">EN34+EN26</f>
        <v>0</v>
      </c>
      <c r="EO41" s="307" t="n">
        <f aca="false">EO34+EO26</f>
        <v>0</v>
      </c>
      <c r="EP41" s="307" t="n">
        <f aca="false">EP34+EP26</f>
        <v>0</v>
      </c>
      <c r="EQ41" s="307" t="n">
        <f aca="false">EQ34+EQ26</f>
        <v>0</v>
      </c>
      <c r="ER41" s="307" t="n">
        <f aca="false">ER34+ER26</f>
        <v>0</v>
      </c>
      <c r="ES41" s="307" t="n">
        <f aca="false">ES34+ES26</f>
        <v>0</v>
      </c>
      <c r="ET41" s="307" t="n">
        <f aca="false">ET34+ET26</f>
        <v>0</v>
      </c>
      <c r="EU41" s="307" t="n">
        <f aca="false">EU34+EU26</f>
        <v>0</v>
      </c>
      <c r="EV41" s="307" t="n">
        <f aca="false">EV34+EV26</f>
        <v>0</v>
      </c>
      <c r="EW41" s="307" t="n">
        <f aca="false">EW34+EW26</f>
        <v>0</v>
      </c>
      <c r="EX41" s="307" t="n">
        <f aca="false">EX34+EX26</f>
        <v>0</v>
      </c>
      <c r="EY41" s="307" t="n">
        <f aca="false">EY34+EY26</f>
        <v>0</v>
      </c>
      <c r="EZ41" s="307" t="n">
        <f aca="false">EZ34+EZ26</f>
        <v>0</v>
      </c>
      <c r="FA41" s="307" t="n">
        <f aca="false">FA34+FA26</f>
        <v>0</v>
      </c>
      <c r="FB41" s="307" t="n">
        <f aca="false">FB34+FB26</f>
        <v>0</v>
      </c>
      <c r="FC41" s="307" t="n">
        <f aca="false">FC34+FC26</f>
        <v>0</v>
      </c>
      <c r="FD41" s="307" t="n">
        <f aca="false">FD34+FD26</f>
        <v>0</v>
      </c>
      <c r="FE41" s="307" t="n">
        <f aca="false">FE34+FE26</f>
        <v>0</v>
      </c>
      <c r="FF41" s="307" t="n">
        <f aca="false">FF34+FF26</f>
        <v>0</v>
      </c>
      <c r="FG41" s="307" t="n">
        <f aca="false">FG34+FG26</f>
        <v>0</v>
      </c>
      <c r="FH41" s="307" t="n">
        <f aca="false">FH34+FH26</f>
        <v>0</v>
      </c>
      <c r="FI41" s="307" t="n">
        <f aca="false">FI34+FI26</f>
        <v>0</v>
      </c>
      <c r="FJ41" s="307" t="n">
        <f aca="false">FJ34+FJ26</f>
        <v>0</v>
      </c>
      <c r="FK41" s="307" t="n">
        <f aca="false">FK34+FK26</f>
        <v>0</v>
      </c>
      <c r="FL41" s="307" t="n">
        <f aca="false">FL34+FL26</f>
        <v>0</v>
      </c>
      <c r="FM41" s="307" t="n">
        <f aca="false">FM34+FM26</f>
        <v>0</v>
      </c>
      <c r="FN41" s="307" t="n">
        <f aca="false">FN34+FN26</f>
        <v>0</v>
      </c>
      <c r="FO41" s="307" t="n">
        <f aca="false">FO34+FO26</f>
        <v>0</v>
      </c>
      <c r="FP41" s="307" t="n">
        <f aca="false">FP34+FP26</f>
        <v>0</v>
      </c>
      <c r="FQ41" s="307" t="n">
        <f aca="false">FQ34+FQ26</f>
        <v>0</v>
      </c>
      <c r="FR41" s="307" t="n">
        <f aca="false">FR34+FR26</f>
        <v>0</v>
      </c>
      <c r="FS41" s="307" t="n">
        <f aca="false">FS34+FS26</f>
        <v>0</v>
      </c>
      <c r="FT41" s="307" t="n">
        <f aca="false">FT34+FT26</f>
        <v>0</v>
      </c>
      <c r="FU41" s="307" t="n">
        <f aca="false">FU34+FU26</f>
        <v>0</v>
      </c>
      <c r="FV41" s="307" t="n">
        <f aca="false">FV34+FV26</f>
        <v>0</v>
      </c>
      <c r="FW41" s="307" t="n">
        <f aca="false">FW34+FW26</f>
        <v>0</v>
      </c>
      <c r="FX41" s="307" t="n">
        <f aca="false">FX34+FX26</f>
        <v>0</v>
      </c>
      <c r="FY41" s="307" t="n">
        <f aca="false">FY34+FY26</f>
        <v>0</v>
      </c>
      <c r="FZ41" s="307" t="n">
        <f aca="false">FZ34+FZ26</f>
        <v>0</v>
      </c>
      <c r="GA41" s="307" t="n">
        <f aca="false">GA34+GA26</f>
        <v>0</v>
      </c>
      <c r="GB41" s="307" t="n">
        <f aca="false">GB34+GB26</f>
        <v>0</v>
      </c>
      <c r="GC41" s="307" t="n">
        <f aca="false">GC34+GC26</f>
        <v>0</v>
      </c>
      <c r="GD41" s="307" t="n">
        <f aca="false">GD34+GD26</f>
        <v>0</v>
      </c>
      <c r="GE41" s="307" t="n">
        <f aca="false">GE34+GE26</f>
        <v>0</v>
      </c>
      <c r="GF41" s="307" t="n">
        <f aca="false">GF34+GF26</f>
        <v>0</v>
      </c>
      <c r="GG41" s="307" t="n">
        <f aca="false">GG34+GG26</f>
        <v>0</v>
      </c>
      <c r="GH41" s="307" t="n">
        <f aca="false">GH34+GH26</f>
        <v>0</v>
      </c>
      <c r="GI41" s="307" t="n">
        <f aca="false">GI34+GI26</f>
        <v>0</v>
      </c>
      <c r="GJ41" s="307" t="n">
        <f aca="false">GJ34+GJ26</f>
        <v>0</v>
      </c>
      <c r="GK41" s="307" t="n">
        <f aca="false">GK34+GK26</f>
        <v>0</v>
      </c>
      <c r="GL41" s="307" t="n">
        <f aca="false">GL34+GL26</f>
        <v>0</v>
      </c>
      <c r="GM41" s="307" t="n">
        <f aca="false">GM34+GM26</f>
        <v>0</v>
      </c>
      <c r="GN41" s="307" t="n">
        <f aca="false">GN34+GN26</f>
        <v>0</v>
      </c>
      <c r="GO41" s="307" t="n">
        <f aca="false">GO34+GO26</f>
        <v>0</v>
      </c>
      <c r="GP41" s="307" t="n">
        <f aca="false">GP34+GP26</f>
        <v>0</v>
      </c>
      <c r="GQ41" s="307" t="n">
        <f aca="false">GQ34+GQ26</f>
        <v>0</v>
      </c>
      <c r="GR41" s="307" t="n">
        <f aca="false">GR34+GR26</f>
        <v>0</v>
      </c>
      <c r="GS41" s="307" t="n">
        <f aca="false">GS34+GS26</f>
        <v>0</v>
      </c>
      <c r="GT41" s="307" t="n">
        <f aca="false">GT34+GT26</f>
        <v>0</v>
      </c>
      <c r="GU41" s="307" t="n">
        <f aca="false">GU34+GU26</f>
        <v>0</v>
      </c>
      <c r="GV41" s="307" t="n">
        <f aca="false">GV34+GV26</f>
        <v>0</v>
      </c>
      <c r="GW41" s="307" t="n">
        <f aca="false">GW34+GW26</f>
        <v>0</v>
      </c>
      <c r="GX41" s="307" t="n">
        <f aca="false">GX34+GX26</f>
        <v>0</v>
      </c>
      <c r="GY41" s="307" t="n">
        <f aca="false">GY34+GY26</f>
        <v>0</v>
      </c>
      <c r="GZ41" s="307" t="n">
        <f aca="false">GZ34+GZ26</f>
        <v>0</v>
      </c>
      <c r="HA41" s="307" t="n">
        <f aca="false">HA34+HA26</f>
        <v>0</v>
      </c>
      <c r="HB41" s="307" t="n">
        <f aca="false">HB34+HB26</f>
        <v>0</v>
      </c>
      <c r="HC41" s="307" t="n">
        <f aca="false">HC34+HC26</f>
        <v>0</v>
      </c>
      <c r="HD41" s="307" t="n">
        <f aca="false">HD34+HD26</f>
        <v>0</v>
      </c>
      <c r="HE41" s="307" t="n">
        <f aca="false">HE34+HE26</f>
        <v>0</v>
      </c>
      <c r="HF41" s="307" t="n">
        <f aca="false">HF34+HF26</f>
        <v>0</v>
      </c>
      <c r="HG41" s="307" t="n">
        <f aca="false">HG34+HG26</f>
        <v>0</v>
      </c>
      <c r="HH41" s="307" t="n">
        <f aca="false">HH34+HH26</f>
        <v>0</v>
      </c>
      <c r="HI41" s="307" t="n">
        <f aca="false">HI34+HI26</f>
        <v>0</v>
      </c>
      <c r="HJ41" s="307" t="n">
        <f aca="false">HJ34+HJ26</f>
        <v>0</v>
      </c>
      <c r="HK41" s="307" t="n">
        <f aca="false">HK34+HK26</f>
        <v>0</v>
      </c>
      <c r="HL41" s="307" t="n">
        <f aca="false">HL34+HL26</f>
        <v>0</v>
      </c>
      <c r="HM41" s="307" t="n">
        <f aca="false">HM34+HM26</f>
        <v>0</v>
      </c>
      <c r="HN41" s="307" t="n">
        <f aca="false">HN34+HN26</f>
        <v>0</v>
      </c>
      <c r="HO41" s="307" t="n">
        <f aca="false">HO34+HO26</f>
        <v>0</v>
      </c>
      <c r="HP41" s="307" t="n">
        <f aca="false">HP34+HP26</f>
        <v>0</v>
      </c>
      <c r="HQ41" s="307" t="n">
        <f aca="false">HQ34+HQ26</f>
        <v>0</v>
      </c>
      <c r="HR41" s="307" t="n">
        <f aca="false">HR34+HR26</f>
        <v>0</v>
      </c>
      <c r="HS41" s="307" t="n">
        <f aca="false">HS34+HS26</f>
        <v>0</v>
      </c>
      <c r="HT41" s="307" t="n">
        <f aca="false">HT34+HT26</f>
        <v>0</v>
      </c>
      <c r="HU41" s="307" t="n">
        <f aca="false">HU34+HU26</f>
        <v>0</v>
      </c>
      <c r="HV41" s="307" t="n">
        <f aca="false">HV34+HV26</f>
        <v>0</v>
      </c>
      <c r="HW41" s="307" t="n">
        <f aca="false">HW34+HW26</f>
        <v>0</v>
      </c>
      <c r="HX41" s="307" t="n">
        <f aca="false">HX34+HX26</f>
        <v>0</v>
      </c>
      <c r="HY41" s="307" t="n">
        <f aca="false">HY34+HY26</f>
        <v>0</v>
      </c>
      <c r="HZ41" s="307" t="n">
        <f aca="false">HZ34+HZ26</f>
        <v>0</v>
      </c>
      <c r="IA41" s="307" t="n">
        <f aca="false">IA34+IA26</f>
        <v>0</v>
      </c>
      <c r="IB41" s="307" t="n">
        <f aca="false">IB34+IB26</f>
        <v>0</v>
      </c>
      <c r="IC41" s="307" t="n">
        <f aca="false">IC34+IC26</f>
        <v>0</v>
      </c>
      <c r="ID41" s="307" t="n">
        <f aca="false">ID34+ID26</f>
        <v>0</v>
      </c>
      <c r="IE41" s="307" t="n">
        <f aca="false">IE34+IE26</f>
        <v>0</v>
      </c>
      <c r="IF41" s="307" t="n">
        <f aca="false">IF34+IF26</f>
        <v>0</v>
      </c>
      <c r="IG41" s="307" t="n">
        <f aca="false">IG34+IG26</f>
        <v>0</v>
      </c>
      <c r="IH41" s="307" t="n">
        <f aca="false">IH34+IH26</f>
        <v>0</v>
      </c>
      <c r="II41" s="307" t="n">
        <f aca="false">II34+II26</f>
        <v>0</v>
      </c>
      <c r="IJ41" s="307" t="n">
        <f aca="false">IJ34+IJ26</f>
        <v>0</v>
      </c>
      <c r="IK41" s="307" t="n">
        <f aca="false">IK34+IK26</f>
        <v>0</v>
      </c>
      <c r="IL41" s="307" t="n">
        <f aca="false">IL34+IL26</f>
        <v>0</v>
      </c>
      <c r="IM41" s="307" t="n">
        <f aca="false">IM34+IM26</f>
        <v>0</v>
      </c>
      <c r="IN41" s="307" t="n">
        <f aca="false">IN34+IN26</f>
        <v>0</v>
      </c>
      <c r="IO41" s="307" t="n">
        <f aca="false">IO34+IO26</f>
        <v>0</v>
      </c>
      <c r="IP41" s="307" t="n">
        <f aca="false">IP34+IP26</f>
        <v>0</v>
      </c>
      <c r="IQ41" s="307" t="n">
        <f aca="false">IQ34+IQ26</f>
        <v>0</v>
      </c>
      <c r="IR41" s="307" t="n">
        <f aca="false">IR34+IR26</f>
        <v>0</v>
      </c>
      <c r="IS41" s="307" t="n">
        <f aca="false">IS34+IS26</f>
        <v>0</v>
      </c>
      <c r="IT41" s="307" t="n">
        <f aca="false">IT34+IT26</f>
        <v>0</v>
      </c>
      <c r="IU41" s="307" t="n">
        <f aca="false">IU34+IU26</f>
        <v>0</v>
      </c>
      <c r="IV41" s="307" t="n">
        <f aca="false">IV34+IV26</f>
        <v>0</v>
      </c>
      <c r="IW41" s="351"/>
    </row>
    <row r="42" customFormat="false" ht="13.5" hidden="false" customHeight="true" outlineLevel="0" collapsed="false">
      <c r="A42" s="325"/>
      <c r="B42" s="326"/>
      <c r="C42" s="327"/>
      <c r="D42" s="350" t="s">
        <v>178</v>
      </c>
      <c r="E42" s="306" t="n">
        <f aca="false">E36+E28</f>
        <v>0</v>
      </c>
      <c r="F42" s="307" t="n">
        <f aca="false">F36+F28</f>
        <v>0</v>
      </c>
      <c r="G42" s="307" t="n">
        <f aca="false">G36+G28</f>
        <v>0</v>
      </c>
      <c r="H42" s="307" t="n">
        <f aca="false">H36+H28</f>
        <v>0</v>
      </c>
      <c r="I42" s="307" t="n">
        <f aca="false">I36+I28</f>
        <v>0</v>
      </c>
      <c r="J42" s="307" t="n">
        <f aca="false">J36+J28</f>
        <v>0</v>
      </c>
      <c r="K42" s="307" t="n">
        <f aca="false">K36+K28</f>
        <v>0</v>
      </c>
      <c r="L42" s="307" t="n">
        <f aca="false">L36+L28</f>
        <v>0</v>
      </c>
      <c r="M42" s="307" t="n">
        <f aca="false">M36+M28</f>
        <v>0</v>
      </c>
      <c r="N42" s="307" t="n">
        <f aca="false">N36+N28</f>
        <v>0</v>
      </c>
      <c r="O42" s="307" t="n">
        <f aca="false">O36+O28</f>
        <v>0</v>
      </c>
      <c r="P42" s="307" t="n">
        <f aca="false">P36+P28</f>
        <v>0</v>
      </c>
      <c r="Q42" s="307" t="n">
        <f aca="false">Q36+Q28</f>
        <v>0</v>
      </c>
      <c r="R42" s="307" t="n">
        <f aca="false">R36+R28</f>
        <v>0</v>
      </c>
      <c r="S42" s="307" t="n">
        <f aca="false">S36+S28</f>
        <v>0</v>
      </c>
      <c r="T42" s="307" t="n">
        <f aca="false">T36+T28</f>
        <v>0</v>
      </c>
      <c r="U42" s="307" t="n">
        <f aca="false">U36+U28</f>
        <v>0</v>
      </c>
      <c r="V42" s="307" t="n">
        <f aca="false">V36+V28</f>
        <v>0</v>
      </c>
      <c r="W42" s="307" t="n">
        <f aca="false">W36+W28</f>
        <v>0</v>
      </c>
      <c r="X42" s="307" t="n">
        <f aca="false">X36+X28</f>
        <v>0</v>
      </c>
      <c r="Y42" s="307" t="n">
        <f aca="false">Y36+Y28</f>
        <v>0</v>
      </c>
      <c r="Z42" s="307" t="n">
        <f aca="false">Z36+Z28</f>
        <v>0</v>
      </c>
      <c r="AA42" s="307" t="n">
        <f aca="false">AA36+AA28</f>
        <v>0</v>
      </c>
      <c r="AB42" s="307" t="n">
        <f aca="false">AB36+AB28</f>
        <v>0</v>
      </c>
      <c r="AC42" s="307" t="n">
        <f aca="false">AC36+AC28</f>
        <v>0</v>
      </c>
      <c r="AD42" s="307" t="n">
        <f aca="false">AD36+AD28</f>
        <v>0</v>
      </c>
      <c r="AE42" s="307" t="n">
        <f aca="false">AE36+AE28</f>
        <v>0</v>
      </c>
      <c r="AF42" s="307" t="n">
        <f aca="false">AF36+AF28</f>
        <v>0</v>
      </c>
      <c r="AG42" s="307" t="n">
        <f aca="false">AG36+AG28</f>
        <v>0</v>
      </c>
      <c r="AH42" s="307" t="n">
        <f aca="false">AH36+AH28</f>
        <v>0</v>
      </c>
      <c r="AI42" s="307" t="n">
        <f aca="false">AI36+AI28</f>
        <v>0</v>
      </c>
      <c r="AJ42" s="307" t="n">
        <f aca="false">AJ36+AJ28</f>
        <v>0</v>
      </c>
      <c r="AK42" s="307" t="n">
        <f aca="false">AK36+AK28</f>
        <v>0</v>
      </c>
      <c r="AL42" s="307" t="n">
        <f aca="false">AL36+AL28</f>
        <v>0</v>
      </c>
      <c r="AM42" s="307" t="n">
        <f aca="false">AM36+AM28</f>
        <v>0</v>
      </c>
      <c r="AN42" s="307" t="n">
        <f aca="false">AN36+AN28</f>
        <v>0</v>
      </c>
      <c r="AO42" s="307" t="n">
        <f aca="false">AO36+AO28</f>
        <v>0</v>
      </c>
      <c r="AP42" s="307" t="n">
        <f aca="false">AP36+AP28</f>
        <v>0</v>
      </c>
      <c r="AQ42" s="307" t="n">
        <f aca="false">AQ36+AQ28</f>
        <v>0</v>
      </c>
      <c r="AR42" s="307" t="n">
        <f aca="false">AR36+AR28</f>
        <v>0</v>
      </c>
      <c r="AS42" s="307" t="n">
        <f aca="false">AS36+AS28</f>
        <v>0</v>
      </c>
      <c r="AT42" s="307" t="n">
        <f aca="false">AT36+AT28</f>
        <v>0</v>
      </c>
      <c r="AU42" s="307" t="n">
        <f aca="false">AU36+AU28</f>
        <v>0</v>
      </c>
      <c r="AV42" s="307" t="n">
        <f aca="false">AV36+AV28</f>
        <v>0</v>
      </c>
      <c r="AW42" s="307" t="n">
        <f aca="false">AW36+AW28</f>
        <v>0</v>
      </c>
      <c r="AX42" s="307" t="n">
        <f aca="false">AX36+AX28</f>
        <v>0</v>
      </c>
      <c r="AY42" s="307" t="n">
        <f aca="false">AY36+AY28</f>
        <v>0</v>
      </c>
      <c r="AZ42" s="307" t="n">
        <f aca="false">AZ36+AZ28</f>
        <v>0</v>
      </c>
      <c r="BA42" s="307" t="n">
        <f aca="false">BA36+BA28</f>
        <v>0</v>
      </c>
      <c r="BB42" s="307" t="n">
        <f aca="false">BB36+BB28</f>
        <v>0</v>
      </c>
      <c r="BC42" s="307" t="n">
        <f aca="false">BC36+BC28</f>
        <v>0</v>
      </c>
      <c r="BD42" s="307" t="n">
        <f aca="false">BD36+BD28</f>
        <v>0</v>
      </c>
      <c r="BE42" s="307" t="n">
        <f aca="false">BE36+BE28</f>
        <v>0</v>
      </c>
      <c r="BF42" s="307" t="n">
        <f aca="false">BF36+BF28</f>
        <v>0</v>
      </c>
      <c r="BG42" s="307" t="n">
        <f aca="false">BG36+BG28</f>
        <v>0</v>
      </c>
      <c r="BH42" s="307" t="n">
        <f aca="false">BH36+BH28</f>
        <v>0</v>
      </c>
      <c r="BI42" s="307" t="n">
        <f aca="false">BI36+BI28</f>
        <v>0</v>
      </c>
      <c r="BJ42" s="307" t="n">
        <f aca="false">BJ36+BJ28</f>
        <v>0</v>
      </c>
      <c r="BK42" s="307" t="n">
        <f aca="false">BK36+BK28</f>
        <v>0</v>
      </c>
      <c r="BL42" s="307" t="n">
        <f aca="false">BL36+BL28</f>
        <v>0</v>
      </c>
      <c r="BM42" s="307" t="n">
        <f aca="false">BM36+BM28</f>
        <v>0</v>
      </c>
      <c r="BN42" s="307" t="n">
        <f aca="false">BN36+BN28</f>
        <v>0</v>
      </c>
      <c r="BO42" s="307" t="n">
        <f aca="false">BO36+BO28</f>
        <v>0</v>
      </c>
      <c r="BP42" s="307" t="n">
        <f aca="false">BP36+BP28</f>
        <v>0</v>
      </c>
      <c r="BQ42" s="307" t="n">
        <f aca="false">BQ36+BQ28</f>
        <v>0</v>
      </c>
      <c r="BR42" s="307" t="n">
        <f aca="false">BR36+BR28</f>
        <v>0</v>
      </c>
      <c r="BS42" s="307" t="n">
        <f aca="false">BS36+BS28</f>
        <v>0</v>
      </c>
      <c r="BT42" s="307" t="n">
        <f aca="false">BT36+BT28</f>
        <v>0</v>
      </c>
      <c r="BU42" s="307" t="n">
        <f aca="false">BU36+BU28</f>
        <v>0</v>
      </c>
      <c r="BV42" s="307" t="n">
        <f aca="false">BV36+BV28</f>
        <v>0</v>
      </c>
      <c r="BW42" s="307" t="n">
        <f aca="false">BW36+BW28</f>
        <v>0</v>
      </c>
      <c r="BX42" s="307" t="n">
        <f aca="false">BX36+BX28</f>
        <v>0</v>
      </c>
      <c r="BY42" s="307" t="n">
        <f aca="false">BY36+BY28</f>
        <v>0</v>
      </c>
      <c r="BZ42" s="307" t="n">
        <f aca="false">BZ36+BZ28</f>
        <v>0</v>
      </c>
      <c r="CA42" s="307" t="n">
        <f aca="false">CA36+CA28</f>
        <v>0</v>
      </c>
      <c r="CB42" s="307" t="n">
        <f aca="false">CB36+CB28</f>
        <v>0</v>
      </c>
      <c r="CC42" s="307" t="n">
        <f aca="false">CC36+CC28</f>
        <v>0</v>
      </c>
      <c r="CD42" s="307" t="n">
        <f aca="false">CD36+CD28</f>
        <v>0</v>
      </c>
      <c r="CE42" s="307" t="n">
        <f aca="false">CE36+CE28</f>
        <v>0</v>
      </c>
      <c r="CF42" s="307" t="n">
        <f aca="false">CF36+CF28</f>
        <v>0</v>
      </c>
      <c r="CG42" s="307" t="n">
        <f aca="false">CG36+CG28</f>
        <v>0</v>
      </c>
      <c r="CH42" s="307" t="n">
        <f aca="false">CH36+CH28</f>
        <v>0</v>
      </c>
      <c r="CI42" s="307" t="n">
        <f aca="false">CI36+CI28</f>
        <v>0</v>
      </c>
      <c r="CJ42" s="307" t="n">
        <f aca="false">CJ36+CJ28</f>
        <v>0</v>
      </c>
      <c r="CK42" s="307" t="n">
        <f aca="false">CK36+CK28</f>
        <v>0</v>
      </c>
      <c r="CL42" s="307" t="n">
        <f aca="false">CL36+CL28</f>
        <v>0</v>
      </c>
      <c r="CM42" s="307" t="n">
        <f aca="false">CM36+CM28</f>
        <v>0</v>
      </c>
      <c r="CN42" s="307" t="n">
        <f aca="false">CN36+CN28</f>
        <v>0</v>
      </c>
      <c r="CO42" s="307" t="n">
        <f aca="false">CO36+CO28</f>
        <v>0</v>
      </c>
      <c r="CP42" s="307" t="n">
        <f aca="false">CP36+CP28</f>
        <v>0</v>
      </c>
      <c r="CQ42" s="307" t="n">
        <f aca="false">CQ36+CQ28</f>
        <v>0</v>
      </c>
      <c r="CR42" s="307" t="n">
        <f aca="false">CR36+CR28</f>
        <v>0</v>
      </c>
      <c r="CS42" s="307" t="n">
        <f aca="false">CS36+CS28</f>
        <v>0</v>
      </c>
      <c r="CT42" s="307" t="n">
        <f aca="false">CT36+CT28</f>
        <v>0</v>
      </c>
      <c r="CU42" s="307" t="n">
        <f aca="false">CU36+CU28</f>
        <v>0</v>
      </c>
      <c r="CV42" s="307" t="n">
        <f aca="false">CV36+CV28</f>
        <v>0</v>
      </c>
      <c r="CW42" s="307" t="n">
        <f aca="false">CW36+CW28</f>
        <v>0</v>
      </c>
      <c r="CX42" s="307" t="n">
        <f aca="false">CX36+CX28</f>
        <v>0</v>
      </c>
      <c r="CY42" s="307" t="n">
        <f aca="false">CY36+CY28</f>
        <v>0</v>
      </c>
      <c r="CZ42" s="307" t="n">
        <f aca="false">CZ36+CZ28</f>
        <v>0</v>
      </c>
      <c r="DA42" s="307" t="n">
        <f aca="false">DA36+DA28</f>
        <v>0</v>
      </c>
      <c r="DB42" s="307" t="n">
        <f aca="false">DB36+DB28</f>
        <v>0</v>
      </c>
      <c r="DC42" s="307" t="n">
        <f aca="false">DC36+DC28</f>
        <v>0</v>
      </c>
      <c r="DD42" s="307" t="n">
        <f aca="false">DD36+DD28</f>
        <v>0</v>
      </c>
      <c r="DE42" s="307" t="n">
        <f aca="false">DE36+DE28</f>
        <v>0</v>
      </c>
      <c r="DF42" s="307" t="n">
        <f aca="false">DF36+DF28</f>
        <v>0</v>
      </c>
      <c r="DG42" s="307" t="n">
        <f aca="false">DG36+DG28</f>
        <v>0</v>
      </c>
      <c r="DH42" s="307" t="n">
        <f aca="false">DH36+DH28</f>
        <v>0</v>
      </c>
      <c r="DI42" s="307" t="n">
        <f aca="false">DI36+DI28</f>
        <v>0</v>
      </c>
      <c r="DJ42" s="307" t="n">
        <f aca="false">DJ36+DJ28</f>
        <v>0</v>
      </c>
      <c r="DK42" s="307" t="n">
        <f aca="false">DK36+DK28</f>
        <v>0</v>
      </c>
      <c r="DL42" s="307" t="n">
        <f aca="false">DL36+DL28</f>
        <v>0</v>
      </c>
      <c r="DM42" s="307" t="n">
        <f aca="false">DM36+DM28</f>
        <v>0</v>
      </c>
      <c r="DN42" s="307" t="n">
        <f aca="false">DN36+DN28</f>
        <v>0</v>
      </c>
      <c r="DO42" s="307" t="n">
        <f aca="false">DO36+DO28</f>
        <v>0</v>
      </c>
      <c r="DP42" s="307" t="n">
        <f aca="false">DP36+DP28</f>
        <v>0</v>
      </c>
      <c r="DQ42" s="307" t="n">
        <f aca="false">DQ36+DQ28</f>
        <v>0</v>
      </c>
      <c r="DR42" s="307" t="n">
        <f aca="false">DR36+DR28</f>
        <v>0</v>
      </c>
      <c r="DS42" s="307" t="n">
        <f aca="false">DS36+DS28</f>
        <v>0</v>
      </c>
      <c r="DT42" s="307" t="n">
        <f aca="false">DT36+DT28</f>
        <v>0</v>
      </c>
      <c r="DU42" s="307" t="n">
        <f aca="false">DU36+DU28</f>
        <v>0</v>
      </c>
      <c r="DV42" s="307" t="n">
        <f aca="false">DV36+DV28</f>
        <v>0</v>
      </c>
      <c r="DW42" s="307" t="n">
        <f aca="false">DW36+DW28</f>
        <v>0</v>
      </c>
      <c r="DX42" s="307" t="n">
        <f aca="false">DX36+DX28</f>
        <v>0</v>
      </c>
      <c r="DY42" s="307" t="n">
        <f aca="false">DY36+DY28</f>
        <v>0</v>
      </c>
      <c r="DZ42" s="307" t="n">
        <f aca="false">DZ36+DZ28</f>
        <v>0</v>
      </c>
      <c r="EA42" s="307" t="n">
        <f aca="false">EA36+EA28</f>
        <v>0</v>
      </c>
      <c r="EB42" s="307" t="n">
        <f aca="false">EB36+EB28</f>
        <v>0</v>
      </c>
      <c r="EC42" s="307" t="n">
        <f aca="false">EC36+EC28</f>
        <v>0</v>
      </c>
      <c r="ED42" s="307" t="n">
        <f aca="false">ED36+ED28</f>
        <v>0</v>
      </c>
      <c r="EE42" s="307" t="n">
        <f aca="false">EE36+EE28</f>
        <v>0</v>
      </c>
      <c r="EF42" s="307" t="n">
        <f aca="false">EF36+EF28</f>
        <v>0</v>
      </c>
      <c r="EG42" s="307" t="n">
        <f aca="false">EG36+EG28</f>
        <v>0</v>
      </c>
      <c r="EH42" s="307" t="n">
        <f aca="false">EH36+EH28</f>
        <v>0</v>
      </c>
      <c r="EI42" s="307" t="n">
        <f aca="false">EI36+EI28</f>
        <v>0</v>
      </c>
      <c r="EJ42" s="307" t="n">
        <f aca="false">EJ36+EJ28</f>
        <v>0</v>
      </c>
      <c r="EK42" s="307" t="n">
        <f aca="false">EK36+EK28</f>
        <v>0</v>
      </c>
      <c r="EL42" s="307" t="n">
        <f aca="false">EL36+EL28</f>
        <v>0</v>
      </c>
      <c r="EM42" s="307" t="n">
        <f aca="false">EM36+EM28</f>
        <v>0</v>
      </c>
      <c r="EN42" s="307" t="n">
        <f aca="false">EN36+EN28</f>
        <v>0</v>
      </c>
      <c r="EO42" s="307" t="n">
        <f aca="false">EO36+EO28</f>
        <v>0</v>
      </c>
      <c r="EP42" s="307" t="n">
        <f aca="false">EP36+EP28</f>
        <v>0</v>
      </c>
      <c r="EQ42" s="307" t="n">
        <f aca="false">EQ36+EQ28</f>
        <v>0</v>
      </c>
      <c r="ER42" s="307" t="n">
        <f aca="false">ER36+ER28</f>
        <v>0</v>
      </c>
      <c r="ES42" s="307" t="n">
        <f aca="false">ES36+ES28</f>
        <v>0</v>
      </c>
      <c r="ET42" s="307" t="n">
        <f aca="false">ET36+ET28</f>
        <v>0</v>
      </c>
      <c r="EU42" s="307" t="n">
        <f aca="false">EU36+EU28</f>
        <v>0</v>
      </c>
      <c r="EV42" s="307" t="n">
        <f aca="false">EV36+EV28</f>
        <v>0</v>
      </c>
      <c r="EW42" s="307" t="n">
        <f aca="false">EW36+EW28</f>
        <v>0</v>
      </c>
      <c r="EX42" s="307" t="n">
        <f aca="false">EX36+EX28</f>
        <v>0</v>
      </c>
      <c r="EY42" s="307" t="n">
        <f aca="false">EY36+EY28</f>
        <v>0</v>
      </c>
      <c r="EZ42" s="307" t="n">
        <f aca="false">EZ36+EZ28</f>
        <v>0</v>
      </c>
      <c r="FA42" s="307" t="n">
        <f aca="false">FA36+FA28</f>
        <v>0</v>
      </c>
      <c r="FB42" s="307" t="n">
        <f aca="false">FB36+FB28</f>
        <v>0</v>
      </c>
      <c r="FC42" s="307" t="n">
        <f aca="false">FC36+FC28</f>
        <v>0</v>
      </c>
      <c r="FD42" s="307" t="n">
        <f aca="false">FD36+FD28</f>
        <v>0</v>
      </c>
      <c r="FE42" s="307" t="n">
        <f aca="false">FE36+FE28</f>
        <v>0</v>
      </c>
      <c r="FF42" s="307" t="n">
        <f aca="false">FF36+FF28</f>
        <v>0</v>
      </c>
      <c r="FG42" s="307" t="n">
        <f aca="false">FG36+FG28</f>
        <v>0</v>
      </c>
      <c r="FH42" s="307" t="n">
        <f aca="false">FH36+FH28</f>
        <v>0</v>
      </c>
      <c r="FI42" s="307" t="n">
        <f aca="false">FI36+FI28</f>
        <v>0</v>
      </c>
      <c r="FJ42" s="307" t="n">
        <f aca="false">FJ36+FJ28</f>
        <v>0</v>
      </c>
      <c r="FK42" s="307" t="n">
        <f aca="false">FK36+FK28</f>
        <v>0</v>
      </c>
      <c r="FL42" s="307" t="n">
        <f aca="false">FL36+FL28</f>
        <v>0</v>
      </c>
      <c r="FM42" s="307" t="n">
        <f aca="false">FM36+FM28</f>
        <v>0</v>
      </c>
      <c r="FN42" s="307" t="n">
        <f aca="false">FN36+FN28</f>
        <v>0</v>
      </c>
      <c r="FO42" s="307" t="n">
        <f aca="false">FO36+FO28</f>
        <v>0</v>
      </c>
      <c r="FP42" s="307" t="n">
        <f aca="false">FP36+FP28</f>
        <v>0</v>
      </c>
      <c r="FQ42" s="307" t="n">
        <f aca="false">FQ36+FQ28</f>
        <v>0</v>
      </c>
      <c r="FR42" s="307" t="n">
        <f aca="false">FR36+FR28</f>
        <v>0</v>
      </c>
      <c r="FS42" s="307" t="n">
        <f aca="false">FS36+FS28</f>
        <v>0</v>
      </c>
      <c r="FT42" s="307" t="n">
        <f aca="false">FT36+FT28</f>
        <v>0</v>
      </c>
      <c r="FU42" s="307" t="n">
        <f aca="false">FU36+FU28</f>
        <v>0</v>
      </c>
      <c r="FV42" s="307" t="n">
        <f aca="false">FV36+FV28</f>
        <v>0</v>
      </c>
      <c r="FW42" s="307" t="n">
        <f aca="false">FW36+FW28</f>
        <v>0</v>
      </c>
      <c r="FX42" s="307" t="n">
        <f aca="false">FX36+FX28</f>
        <v>0</v>
      </c>
      <c r="FY42" s="307" t="n">
        <f aca="false">FY36+FY28</f>
        <v>0</v>
      </c>
      <c r="FZ42" s="307" t="n">
        <f aca="false">FZ36+FZ28</f>
        <v>0</v>
      </c>
      <c r="GA42" s="307" t="n">
        <f aca="false">GA36+GA28</f>
        <v>0</v>
      </c>
      <c r="GB42" s="307" t="n">
        <f aca="false">GB36+GB28</f>
        <v>0</v>
      </c>
      <c r="GC42" s="307" t="n">
        <f aca="false">GC36+GC28</f>
        <v>0</v>
      </c>
      <c r="GD42" s="307" t="n">
        <f aca="false">GD36+GD28</f>
        <v>0</v>
      </c>
      <c r="GE42" s="307" t="n">
        <f aca="false">GE36+GE28</f>
        <v>0</v>
      </c>
      <c r="GF42" s="307" t="n">
        <f aca="false">GF36+GF28</f>
        <v>0</v>
      </c>
      <c r="GG42" s="307" t="n">
        <f aca="false">GG36+GG28</f>
        <v>0</v>
      </c>
      <c r="GH42" s="307" t="n">
        <f aca="false">GH36+GH28</f>
        <v>0</v>
      </c>
      <c r="GI42" s="307" t="n">
        <f aca="false">GI36+GI28</f>
        <v>0</v>
      </c>
      <c r="GJ42" s="307" t="n">
        <f aca="false">GJ36+GJ28</f>
        <v>0</v>
      </c>
      <c r="GK42" s="307" t="n">
        <f aca="false">GK36+GK28</f>
        <v>0</v>
      </c>
      <c r="GL42" s="307" t="n">
        <f aca="false">GL36+GL28</f>
        <v>0</v>
      </c>
      <c r="GM42" s="307" t="n">
        <f aca="false">GM36+GM28</f>
        <v>0</v>
      </c>
      <c r="GN42" s="307" t="n">
        <f aca="false">GN36+GN28</f>
        <v>0</v>
      </c>
      <c r="GO42" s="307" t="n">
        <f aca="false">GO36+GO28</f>
        <v>0</v>
      </c>
      <c r="GP42" s="307" t="n">
        <f aca="false">GP36+GP28</f>
        <v>0</v>
      </c>
      <c r="GQ42" s="307" t="n">
        <f aca="false">GQ36+GQ28</f>
        <v>0</v>
      </c>
      <c r="GR42" s="307" t="n">
        <f aca="false">GR36+GR28</f>
        <v>0</v>
      </c>
      <c r="GS42" s="307" t="n">
        <f aca="false">GS36+GS28</f>
        <v>0</v>
      </c>
      <c r="GT42" s="307" t="n">
        <f aca="false">GT36+GT28</f>
        <v>0</v>
      </c>
      <c r="GU42" s="307" t="n">
        <f aca="false">GU36+GU28</f>
        <v>0</v>
      </c>
      <c r="GV42" s="307" t="n">
        <f aca="false">GV36+GV28</f>
        <v>0</v>
      </c>
      <c r="GW42" s="307" t="n">
        <f aca="false">GW36+GW28</f>
        <v>0</v>
      </c>
      <c r="GX42" s="307" t="n">
        <f aca="false">GX36+GX28</f>
        <v>0</v>
      </c>
      <c r="GY42" s="307" t="n">
        <f aca="false">GY36+GY28</f>
        <v>0</v>
      </c>
      <c r="GZ42" s="307" t="n">
        <f aca="false">GZ36+GZ28</f>
        <v>0</v>
      </c>
      <c r="HA42" s="307" t="n">
        <f aca="false">HA36+HA28</f>
        <v>0</v>
      </c>
      <c r="HB42" s="307" t="n">
        <f aca="false">HB36+HB28</f>
        <v>0</v>
      </c>
      <c r="HC42" s="307" t="n">
        <f aca="false">HC36+HC28</f>
        <v>0</v>
      </c>
      <c r="HD42" s="307" t="n">
        <f aca="false">HD36+HD28</f>
        <v>0</v>
      </c>
      <c r="HE42" s="307" t="n">
        <f aca="false">HE36+HE28</f>
        <v>0</v>
      </c>
      <c r="HF42" s="307" t="n">
        <f aca="false">HF36+HF28</f>
        <v>0</v>
      </c>
      <c r="HG42" s="307" t="n">
        <f aca="false">HG36+HG28</f>
        <v>0</v>
      </c>
      <c r="HH42" s="307" t="n">
        <f aca="false">HH36+HH28</f>
        <v>0</v>
      </c>
      <c r="HI42" s="307" t="n">
        <f aca="false">HI36+HI28</f>
        <v>0</v>
      </c>
      <c r="HJ42" s="307" t="n">
        <f aca="false">HJ36+HJ28</f>
        <v>0</v>
      </c>
      <c r="HK42" s="307" t="n">
        <f aca="false">HK36+HK28</f>
        <v>0</v>
      </c>
      <c r="HL42" s="307" t="n">
        <f aca="false">HL36+HL28</f>
        <v>0</v>
      </c>
      <c r="HM42" s="307" t="n">
        <f aca="false">HM36+HM28</f>
        <v>0</v>
      </c>
      <c r="HN42" s="307" t="n">
        <f aca="false">HN36+HN28</f>
        <v>0</v>
      </c>
      <c r="HO42" s="307" t="n">
        <f aca="false">HO36+HO28</f>
        <v>0</v>
      </c>
      <c r="HP42" s="307" t="n">
        <f aca="false">HP36+HP28</f>
        <v>0</v>
      </c>
      <c r="HQ42" s="307" t="n">
        <f aca="false">HQ36+HQ28</f>
        <v>0</v>
      </c>
      <c r="HR42" s="307" t="n">
        <f aca="false">HR36+HR28</f>
        <v>0</v>
      </c>
      <c r="HS42" s="307" t="n">
        <f aca="false">HS36+HS28</f>
        <v>0</v>
      </c>
      <c r="HT42" s="307" t="n">
        <f aca="false">HT36+HT28</f>
        <v>0</v>
      </c>
      <c r="HU42" s="307" t="n">
        <f aca="false">HU36+HU28</f>
        <v>0</v>
      </c>
      <c r="HV42" s="307" t="n">
        <f aca="false">HV36+HV28</f>
        <v>0</v>
      </c>
      <c r="HW42" s="307" t="n">
        <f aca="false">HW36+HW28</f>
        <v>0</v>
      </c>
      <c r="HX42" s="307" t="n">
        <f aca="false">HX36+HX28</f>
        <v>0</v>
      </c>
      <c r="HY42" s="307" t="n">
        <f aca="false">HY36+HY28</f>
        <v>0</v>
      </c>
      <c r="HZ42" s="307" t="n">
        <f aca="false">HZ36+HZ28</f>
        <v>0</v>
      </c>
      <c r="IA42" s="307" t="n">
        <f aca="false">IA36+IA28</f>
        <v>0</v>
      </c>
      <c r="IB42" s="307" t="n">
        <f aca="false">IB36+IB28</f>
        <v>0</v>
      </c>
      <c r="IC42" s="307" t="n">
        <f aca="false">IC36+IC28</f>
        <v>0</v>
      </c>
      <c r="ID42" s="307" t="n">
        <f aca="false">ID36+ID28</f>
        <v>0</v>
      </c>
      <c r="IE42" s="307" t="n">
        <f aca="false">IE36+IE28</f>
        <v>0</v>
      </c>
      <c r="IF42" s="307" t="n">
        <f aca="false">IF36+IF28</f>
        <v>0</v>
      </c>
      <c r="IG42" s="307" t="n">
        <f aca="false">IG36+IG28</f>
        <v>0</v>
      </c>
      <c r="IH42" s="307" t="n">
        <f aca="false">IH36+IH28</f>
        <v>0</v>
      </c>
      <c r="II42" s="307" t="n">
        <f aca="false">II36+II28</f>
        <v>0</v>
      </c>
      <c r="IJ42" s="307" t="n">
        <f aca="false">IJ36+IJ28</f>
        <v>0</v>
      </c>
      <c r="IK42" s="307" t="n">
        <f aca="false">IK36+IK28</f>
        <v>0</v>
      </c>
      <c r="IL42" s="307" t="n">
        <f aca="false">IL36+IL28</f>
        <v>0</v>
      </c>
      <c r="IM42" s="307" t="n">
        <f aca="false">IM36+IM28</f>
        <v>0</v>
      </c>
      <c r="IN42" s="307" t="n">
        <f aca="false">IN36+IN28</f>
        <v>0</v>
      </c>
      <c r="IO42" s="307" t="n">
        <f aca="false">IO36+IO28</f>
        <v>0</v>
      </c>
      <c r="IP42" s="307" t="n">
        <f aca="false">IP36+IP28</f>
        <v>0</v>
      </c>
      <c r="IQ42" s="307" t="n">
        <f aca="false">IQ36+IQ28</f>
        <v>0</v>
      </c>
      <c r="IR42" s="307" t="n">
        <f aca="false">IR36+IR28</f>
        <v>0</v>
      </c>
      <c r="IS42" s="307" t="n">
        <f aca="false">IS36+IS28</f>
        <v>0</v>
      </c>
      <c r="IT42" s="307" t="n">
        <f aca="false">IT36+IT28</f>
        <v>0</v>
      </c>
      <c r="IU42" s="307" t="n">
        <f aca="false">IU36+IU28</f>
        <v>0</v>
      </c>
      <c r="IV42" s="307" t="n">
        <f aca="false">IV36+IV28</f>
        <v>0</v>
      </c>
      <c r="IW42" s="351"/>
    </row>
    <row r="43" customFormat="false" ht="13.5" hidden="false" customHeight="true" outlineLevel="0" collapsed="false">
      <c r="A43" s="331"/>
      <c r="B43" s="352"/>
      <c r="C43" s="353"/>
      <c r="D43" s="354" t="s">
        <v>180</v>
      </c>
      <c r="E43" s="355" t="n">
        <f aca="false">E38+E30</f>
        <v>0</v>
      </c>
      <c r="F43" s="356" t="n">
        <f aca="false">F38+F30</f>
        <v>0</v>
      </c>
      <c r="G43" s="356" t="n">
        <f aca="false">G38+G30</f>
        <v>0</v>
      </c>
      <c r="H43" s="356" t="n">
        <f aca="false">H38+H30</f>
        <v>0</v>
      </c>
      <c r="I43" s="356" t="n">
        <f aca="false">I38+I30</f>
        <v>0</v>
      </c>
      <c r="J43" s="356" t="n">
        <f aca="false">J38+J30</f>
        <v>0</v>
      </c>
      <c r="K43" s="356" t="n">
        <f aca="false">K38+K30</f>
        <v>0</v>
      </c>
      <c r="L43" s="356" t="n">
        <f aca="false">L38+L30</f>
        <v>0</v>
      </c>
      <c r="M43" s="356" t="n">
        <f aca="false">M38+M30</f>
        <v>0</v>
      </c>
      <c r="N43" s="356" t="n">
        <f aca="false">N38+N30</f>
        <v>0</v>
      </c>
      <c r="O43" s="356" t="n">
        <f aca="false">O38+O30</f>
        <v>0</v>
      </c>
      <c r="P43" s="356" t="n">
        <f aca="false">P38+P30</f>
        <v>0</v>
      </c>
      <c r="Q43" s="356" t="n">
        <f aca="false">Q38+Q30</f>
        <v>0</v>
      </c>
      <c r="R43" s="356" t="n">
        <f aca="false">R38+R30</f>
        <v>0</v>
      </c>
      <c r="S43" s="356" t="n">
        <f aca="false">S38+S30</f>
        <v>0</v>
      </c>
      <c r="T43" s="356" t="n">
        <f aca="false">T38+T30</f>
        <v>0</v>
      </c>
      <c r="U43" s="356" t="n">
        <f aca="false">U38+U30</f>
        <v>0</v>
      </c>
      <c r="V43" s="356" t="n">
        <f aca="false">V38+V30</f>
        <v>0</v>
      </c>
      <c r="W43" s="356" t="n">
        <f aca="false">W38+W30</f>
        <v>0</v>
      </c>
      <c r="X43" s="356" t="n">
        <f aca="false">X38+X30</f>
        <v>0</v>
      </c>
      <c r="Y43" s="356" t="n">
        <f aca="false">Y38+Y30</f>
        <v>0</v>
      </c>
      <c r="Z43" s="356" t="n">
        <f aca="false">Z38+Z30</f>
        <v>0</v>
      </c>
      <c r="AA43" s="356" t="n">
        <f aca="false">AA38+AA30</f>
        <v>0</v>
      </c>
      <c r="AB43" s="356" t="n">
        <f aca="false">AB38+AB30</f>
        <v>0</v>
      </c>
      <c r="AC43" s="356" t="n">
        <f aca="false">AC38+AC30</f>
        <v>0</v>
      </c>
      <c r="AD43" s="356" t="n">
        <f aca="false">AD38+AD30</f>
        <v>0</v>
      </c>
      <c r="AE43" s="356" t="n">
        <f aca="false">AE38+AE30</f>
        <v>0</v>
      </c>
      <c r="AF43" s="356" t="n">
        <f aca="false">AF38+AF30</f>
        <v>0</v>
      </c>
      <c r="AG43" s="356" t="n">
        <f aca="false">AG38+AG30</f>
        <v>0</v>
      </c>
      <c r="AH43" s="356" t="n">
        <f aca="false">AH38+AH30</f>
        <v>0</v>
      </c>
      <c r="AI43" s="356" t="n">
        <f aca="false">AI38+AI30</f>
        <v>0</v>
      </c>
      <c r="AJ43" s="356" t="n">
        <f aca="false">AJ38+AJ30</f>
        <v>0</v>
      </c>
      <c r="AK43" s="356" t="n">
        <f aca="false">AK38+AK30</f>
        <v>0</v>
      </c>
      <c r="AL43" s="356" t="n">
        <f aca="false">AL38+AL30</f>
        <v>0</v>
      </c>
      <c r="AM43" s="356" t="n">
        <f aca="false">AM38+AM30</f>
        <v>0</v>
      </c>
      <c r="AN43" s="356" t="n">
        <f aca="false">AN38+AN30</f>
        <v>0</v>
      </c>
      <c r="AO43" s="356" t="n">
        <f aca="false">AO38+AO30</f>
        <v>0</v>
      </c>
      <c r="AP43" s="356" t="n">
        <f aca="false">AP38+AP30</f>
        <v>0</v>
      </c>
      <c r="AQ43" s="356" t="n">
        <f aca="false">AQ38+AQ30</f>
        <v>0</v>
      </c>
      <c r="AR43" s="356" t="n">
        <f aca="false">AR38+AR30</f>
        <v>0</v>
      </c>
      <c r="AS43" s="356" t="n">
        <f aca="false">AS38+AS30</f>
        <v>0</v>
      </c>
      <c r="AT43" s="356" t="n">
        <f aca="false">AT38+AT30</f>
        <v>0</v>
      </c>
      <c r="AU43" s="356" t="n">
        <f aca="false">AU38+AU30</f>
        <v>0</v>
      </c>
      <c r="AV43" s="356" t="n">
        <f aca="false">AV38+AV30</f>
        <v>0</v>
      </c>
      <c r="AW43" s="356" t="n">
        <f aca="false">AW38+AW30</f>
        <v>0</v>
      </c>
      <c r="AX43" s="356" t="n">
        <f aca="false">AX38+AX30</f>
        <v>0</v>
      </c>
      <c r="AY43" s="356" t="n">
        <f aca="false">AY38+AY30</f>
        <v>0</v>
      </c>
      <c r="AZ43" s="356" t="n">
        <f aca="false">AZ38+AZ30</f>
        <v>0</v>
      </c>
      <c r="BA43" s="356" t="n">
        <f aca="false">BA38+BA30</f>
        <v>0</v>
      </c>
      <c r="BB43" s="356" t="n">
        <f aca="false">BB38+BB30</f>
        <v>0</v>
      </c>
      <c r="BC43" s="356" t="n">
        <f aca="false">BC38+BC30</f>
        <v>0</v>
      </c>
      <c r="BD43" s="356" t="n">
        <f aca="false">BD38+BD30</f>
        <v>0</v>
      </c>
      <c r="BE43" s="356" t="n">
        <f aca="false">BE38+BE30</f>
        <v>0</v>
      </c>
      <c r="BF43" s="356" t="n">
        <f aca="false">BF38+BF30</f>
        <v>0</v>
      </c>
      <c r="BG43" s="356" t="n">
        <f aca="false">BG38+BG30</f>
        <v>0</v>
      </c>
      <c r="BH43" s="356" t="n">
        <f aca="false">BH38+BH30</f>
        <v>0</v>
      </c>
      <c r="BI43" s="356" t="n">
        <f aca="false">BI38+BI30</f>
        <v>0</v>
      </c>
      <c r="BJ43" s="356" t="n">
        <f aca="false">BJ38+BJ30</f>
        <v>0</v>
      </c>
      <c r="BK43" s="356" t="n">
        <f aca="false">BK38+BK30</f>
        <v>0</v>
      </c>
      <c r="BL43" s="356" t="n">
        <f aca="false">BL38+BL30</f>
        <v>0</v>
      </c>
      <c r="BM43" s="356" t="n">
        <f aca="false">BM38+BM30</f>
        <v>0</v>
      </c>
      <c r="BN43" s="356" t="n">
        <f aca="false">BN38+BN30</f>
        <v>0</v>
      </c>
      <c r="BO43" s="356" t="n">
        <f aca="false">BO38+BO30</f>
        <v>0</v>
      </c>
      <c r="BP43" s="356" t="n">
        <f aca="false">BP38+BP30</f>
        <v>0</v>
      </c>
      <c r="BQ43" s="356" t="n">
        <f aca="false">BQ38+BQ30</f>
        <v>0</v>
      </c>
      <c r="BR43" s="356" t="n">
        <f aca="false">BR38+BR30</f>
        <v>0</v>
      </c>
      <c r="BS43" s="356" t="n">
        <f aca="false">BS38+BS30</f>
        <v>0</v>
      </c>
      <c r="BT43" s="356" t="n">
        <f aca="false">BT38+BT30</f>
        <v>0</v>
      </c>
      <c r="BU43" s="356" t="n">
        <f aca="false">BU38+BU30</f>
        <v>0</v>
      </c>
      <c r="BV43" s="356" t="n">
        <f aca="false">BV38+BV30</f>
        <v>0</v>
      </c>
      <c r="BW43" s="356" t="n">
        <f aca="false">BW38+BW30</f>
        <v>0</v>
      </c>
      <c r="BX43" s="356" t="n">
        <f aca="false">BX38+BX30</f>
        <v>0</v>
      </c>
      <c r="BY43" s="356" t="n">
        <f aca="false">BY38+BY30</f>
        <v>0</v>
      </c>
      <c r="BZ43" s="356" t="n">
        <f aca="false">BZ38+BZ30</f>
        <v>0</v>
      </c>
      <c r="CA43" s="356" t="n">
        <f aca="false">CA38+CA30</f>
        <v>0</v>
      </c>
      <c r="CB43" s="356" t="n">
        <f aca="false">CB38+CB30</f>
        <v>0</v>
      </c>
      <c r="CC43" s="356" t="n">
        <f aca="false">CC38+CC30</f>
        <v>0</v>
      </c>
      <c r="CD43" s="356" t="n">
        <f aca="false">CD38+CD30</f>
        <v>0</v>
      </c>
      <c r="CE43" s="356" t="n">
        <f aca="false">CE38+CE30</f>
        <v>0</v>
      </c>
      <c r="CF43" s="356" t="n">
        <f aca="false">CF38+CF30</f>
        <v>0</v>
      </c>
      <c r="CG43" s="356" t="n">
        <f aca="false">CG38+CG30</f>
        <v>0</v>
      </c>
      <c r="CH43" s="356" t="n">
        <f aca="false">CH38+CH30</f>
        <v>0</v>
      </c>
      <c r="CI43" s="356" t="n">
        <f aca="false">CI38+CI30</f>
        <v>0</v>
      </c>
      <c r="CJ43" s="356" t="n">
        <f aca="false">CJ38+CJ30</f>
        <v>0</v>
      </c>
      <c r="CK43" s="356" t="n">
        <f aca="false">CK38+CK30</f>
        <v>0</v>
      </c>
      <c r="CL43" s="356" t="n">
        <f aca="false">CL38+CL30</f>
        <v>0</v>
      </c>
      <c r="CM43" s="356" t="n">
        <f aca="false">CM38+CM30</f>
        <v>0</v>
      </c>
      <c r="CN43" s="356" t="n">
        <f aca="false">CN38+CN30</f>
        <v>0</v>
      </c>
      <c r="CO43" s="356" t="n">
        <f aca="false">CO38+CO30</f>
        <v>0</v>
      </c>
      <c r="CP43" s="356" t="n">
        <f aca="false">CP38+CP30</f>
        <v>0</v>
      </c>
      <c r="CQ43" s="356" t="n">
        <f aca="false">CQ38+CQ30</f>
        <v>0</v>
      </c>
      <c r="CR43" s="356" t="n">
        <f aca="false">CR38+CR30</f>
        <v>0</v>
      </c>
      <c r="CS43" s="356" t="n">
        <f aca="false">CS38+CS30</f>
        <v>0</v>
      </c>
      <c r="CT43" s="356" t="n">
        <f aca="false">CT38+CT30</f>
        <v>0</v>
      </c>
      <c r="CU43" s="356" t="n">
        <f aca="false">CU38+CU30</f>
        <v>0</v>
      </c>
      <c r="CV43" s="356" t="n">
        <f aca="false">CV38+CV30</f>
        <v>0</v>
      </c>
      <c r="CW43" s="356" t="n">
        <f aca="false">CW38+CW30</f>
        <v>0</v>
      </c>
      <c r="CX43" s="356" t="n">
        <f aca="false">CX38+CX30</f>
        <v>0</v>
      </c>
      <c r="CY43" s="356" t="n">
        <f aca="false">CY38+CY30</f>
        <v>0</v>
      </c>
      <c r="CZ43" s="356" t="n">
        <f aca="false">CZ38+CZ30</f>
        <v>0</v>
      </c>
      <c r="DA43" s="356" t="n">
        <f aca="false">DA38+DA30</f>
        <v>0</v>
      </c>
      <c r="DB43" s="356" t="n">
        <f aca="false">DB38+DB30</f>
        <v>0</v>
      </c>
      <c r="DC43" s="356" t="n">
        <f aca="false">DC38+DC30</f>
        <v>0</v>
      </c>
      <c r="DD43" s="356" t="n">
        <f aca="false">DD38+DD30</f>
        <v>0</v>
      </c>
      <c r="DE43" s="356" t="n">
        <f aca="false">DE38+DE30</f>
        <v>0</v>
      </c>
      <c r="DF43" s="356" t="n">
        <f aca="false">DF38+DF30</f>
        <v>0</v>
      </c>
      <c r="DG43" s="356" t="n">
        <f aca="false">DG38+DG30</f>
        <v>0</v>
      </c>
      <c r="DH43" s="356" t="n">
        <f aca="false">DH38+DH30</f>
        <v>0</v>
      </c>
      <c r="DI43" s="356" t="n">
        <f aca="false">DI38+DI30</f>
        <v>0</v>
      </c>
      <c r="DJ43" s="356" t="n">
        <f aca="false">DJ38+DJ30</f>
        <v>0</v>
      </c>
      <c r="DK43" s="356" t="n">
        <f aca="false">DK38+DK30</f>
        <v>0</v>
      </c>
      <c r="DL43" s="356" t="n">
        <f aca="false">DL38+DL30</f>
        <v>0</v>
      </c>
      <c r="DM43" s="356" t="n">
        <f aca="false">DM38+DM30</f>
        <v>0</v>
      </c>
      <c r="DN43" s="356" t="n">
        <f aca="false">DN38+DN30</f>
        <v>0</v>
      </c>
      <c r="DO43" s="356" t="n">
        <f aca="false">DO38+DO30</f>
        <v>0</v>
      </c>
      <c r="DP43" s="356" t="n">
        <f aca="false">DP38+DP30</f>
        <v>0</v>
      </c>
      <c r="DQ43" s="356" t="n">
        <f aca="false">DQ38+DQ30</f>
        <v>0</v>
      </c>
      <c r="DR43" s="356" t="n">
        <f aca="false">DR38+DR30</f>
        <v>0</v>
      </c>
      <c r="DS43" s="356" t="n">
        <f aca="false">DS38+DS30</f>
        <v>0</v>
      </c>
      <c r="DT43" s="356" t="n">
        <f aca="false">DT38+DT30</f>
        <v>0</v>
      </c>
      <c r="DU43" s="356" t="n">
        <f aca="false">DU38+DU30</f>
        <v>0</v>
      </c>
      <c r="DV43" s="356" t="n">
        <f aca="false">DV38+DV30</f>
        <v>0</v>
      </c>
      <c r="DW43" s="356" t="n">
        <f aca="false">DW38+DW30</f>
        <v>0</v>
      </c>
      <c r="DX43" s="356" t="n">
        <f aca="false">DX38+DX30</f>
        <v>0</v>
      </c>
      <c r="DY43" s="356" t="n">
        <f aca="false">DY38+DY30</f>
        <v>0</v>
      </c>
      <c r="DZ43" s="356" t="n">
        <f aca="false">DZ38+DZ30</f>
        <v>0</v>
      </c>
      <c r="EA43" s="356" t="n">
        <f aca="false">EA38+EA30</f>
        <v>0</v>
      </c>
      <c r="EB43" s="356" t="n">
        <f aca="false">EB38+EB30</f>
        <v>0</v>
      </c>
      <c r="EC43" s="356" t="n">
        <f aca="false">EC38+EC30</f>
        <v>0</v>
      </c>
      <c r="ED43" s="356" t="n">
        <f aca="false">ED38+ED30</f>
        <v>0</v>
      </c>
      <c r="EE43" s="356" t="n">
        <f aca="false">EE38+EE30</f>
        <v>0</v>
      </c>
      <c r="EF43" s="356" t="n">
        <f aca="false">EF38+EF30</f>
        <v>0</v>
      </c>
      <c r="EG43" s="356" t="n">
        <f aca="false">EG38+EG30</f>
        <v>0</v>
      </c>
      <c r="EH43" s="356" t="n">
        <f aca="false">EH38+EH30</f>
        <v>0</v>
      </c>
      <c r="EI43" s="356" t="n">
        <f aca="false">EI38+EI30</f>
        <v>0</v>
      </c>
      <c r="EJ43" s="356" t="n">
        <f aca="false">EJ38+EJ30</f>
        <v>0</v>
      </c>
      <c r="EK43" s="356" t="n">
        <f aca="false">EK38+EK30</f>
        <v>0</v>
      </c>
      <c r="EL43" s="356" t="n">
        <f aca="false">EL38+EL30</f>
        <v>0</v>
      </c>
      <c r="EM43" s="356" t="n">
        <f aca="false">EM38+EM30</f>
        <v>0</v>
      </c>
      <c r="EN43" s="356" t="n">
        <f aca="false">EN38+EN30</f>
        <v>0</v>
      </c>
      <c r="EO43" s="356" t="n">
        <f aca="false">EO38+EO30</f>
        <v>0</v>
      </c>
      <c r="EP43" s="356" t="n">
        <f aca="false">EP38+EP30</f>
        <v>0</v>
      </c>
      <c r="EQ43" s="356" t="n">
        <f aca="false">EQ38+EQ30</f>
        <v>0</v>
      </c>
      <c r="ER43" s="356" t="n">
        <f aca="false">ER38+ER30</f>
        <v>0</v>
      </c>
      <c r="ES43" s="356" t="n">
        <f aca="false">ES38+ES30</f>
        <v>0</v>
      </c>
      <c r="ET43" s="356" t="n">
        <f aca="false">ET38+ET30</f>
        <v>0</v>
      </c>
      <c r="EU43" s="356" t="n">
        <f aca="false">EU38+EU30</f>
        <v>0</v>
      </c>
      <c r="EV43" s="356" t="n">
        <f aca="false">EV38+EV30</f>
        <v>0</v>
      </c>
      <c r="EW43" s="356" t="n">
        <f aca="false">EW38+EW30</f>
        <v>0</v>
      </c>
      <c r="EX43" s="356" t="n">
        <f aca="false">EX38+EX30</f>
        <v>0</v>
      </c>
      <c r="EY43" s="356" t="n">
        <f aca="false">EY38+EY30</f>
        <v>0</v>
      </c>
      <c r="EZ43" s="356" t="n">
        <f aca="false">EZ38+EZ30</f>
        <v>0</v>
      </c>
      <c r="FA43" s="356" t="n">
        <f aca="false">FA38+FA30</f>
        <v>0</v>
      </c>
      <c r="FB43" s="356" t="n">
        <f aca="false">FB38+FB30</f>
        <v>0</v>
      </c>
      <c r="FC43" s="356" t="n">
        <f aca="false">FC38+FC30</f>
        <v>0</v>
      </c>
      <c r="FD43" s="356" t="n">
        <f aca="false">FD38+FD30</f>
        <v>0</v>
      </c>
      <c r="FE43" s="356" t="n">
        <f aca="false">FE38+FE30</f>
        <v>0</v>
      </c>
      <c r="FF43" s="356" t="n">
        <f aca="false">FF38+FF30</f>
        <v>0</v>
      </c>
      <c r="FG43" s="356" t="n">
        <f aca="false">FG38+FG30</f>
        <v>0</v>
      </c>
      <c r="FH43" s="356" t="n">
        <f aca="false">FH38+FH30</f>
        <v>0</v>
      </c>
      <c r="FI43" s="356" t="n">
        <f aca="false">FI38+FI30</f>
        <v>0</v>
      </c>
      <c r="FJ43" s="356" t="n">
        <f aca="false">FJ38+FJ30</f>
        <v>0</v>
      </c>
      <c r="FK43" s="356" t="n">
        <f aca="false">FK38+FK30</f>
        <v>0</v>
      </c>
      <c r="FL43" s="356" t="n">
        <f aca="false">FL38+FL30</f>
        <v>0</v>
      </c>
      <c r="FM43" s="356" t="n">
        <f aca="false">FM38+FM30</f>
        <v>0</v>
      </c>
      <c r="FN43" s="356" t="n">
        <f aca="false">FN38+FN30</f>
        <v>0</v>
      </c>
      <c r="FO43" s="356" t="n">
        <f aca="false">FO38+FO30</f>
        <v>0</v>
      </c>
      <c r="FP43" s="356" t="n">
        <f aca="false">FP38+FP30</f>
        <v>0</v>
      </c>
      <c r="FQ43" s="356" t="n">
        <f aca="false">FQ38+FQ30</f>
        <v>0</v>
      </c>
      <c r="FR43" s="356" t="n">
        <f aca="false">FR38+FR30</f>
        <v>0</v>
      </c>
      <c r="FS43" s="356" t="n">
        <f aca="false">FS38+FS30</f>
        <v>0</v>
      </c>
      <c r="FT43" s="356" t="n">
        <f aca="false">FT38+FT30</f>
        <v>0</v>
      </c>
      <c r="FU43" s="356" t="n">
        <f aca="false">FU38+FU30</f>
        <v>0</v>
      </c>
      <c r="FV43" s="356" t="n">
        <f aca="false">FV38+FV30</f>
        <v>0</v>
      </c>
      <c r="FW43" s="356" t="n">
        <f aca="false">FW38+FW30</f>
        <v>0</v>
      </c>
      <c r="FX43" s="356" t="n">
        <f aca="false">FX38+FX30</f>
        <v>0</v>
      </c>
      <c r="FY43" s="356" t="n">
        <f aca="false">FY38+FY30</f>
        <v>0</v>
      </c>
      <c r="FZ43" s="356" t="n">
        <f aca="false">FZ38+FZ30</f>
        <v>0</v>
      </c>
      <c r="GA43" s="356" t="n">
        <f aca="false">GA38+GA30</f>
        <v>0</v>
      </c>
      <c r="GB43" s="356" t="n">
        <f aca="false">GB38+GB30</f>
        <v>0</v>
      </c>
      <c r="GC43" s="356" t="n">
        <f aca="false">GC38+GC30</f>
        <v>0</v>
      </c>
      <c r="GD43" s="356" t="n">
        <f aca="false">GD38+GD30</f>
        <v>0</v>
      </c>
      <c r="GE43" s="356" t="n">
        <f aca="false">GE38+GE30</f>
        <v>0</v>
      </c>
      <c r="GF43" s="356" t="n">
        <f aca="false">GF38+GF30</f>
        <v>0</v>
      </c>
      <c r="GG43" s="356" t="n">
        <f aca="false">GG38+GG30</f>
        <v>0</v>
      </c>
      <c r="GH43" s="356" t="n">
        <f aca="false">GH38+GH30</f>
        <v>0</v>
      </c>
      <c r="GI43" s="356" t="n">
        <f aca="false">GI38+GI30</f>
        <v>0</v>
      </c>
      <c r="GJ43" s="356" t="n">
        <f aca="false">GJ38+GJ30</f>
        <v>0</v>
      </c>
      <c r="GK43" s="356" t="n">
        <f aca="false">GK38+GK30</f>
        <v>0</v>
      </c>
      <c r="GL43" s="356" t="n">
        <f aca="false">GL38+GL30</f>
        <v>0</v>
      </c>
      <c r="GM43" s="356" t="n">
        <f aca="false">GM38+GM30</f>
        <v>0</v>
      </c>
      <c r="GN43" s="356" t="n">
        <f aca="false">GN38+GN30</f>
        <v>0</v>
      </c>
      <c r="GO43" s="356" t="n">
        <f aca="false">GO38+GO30</f>
        <v>0</v>
      </c>
      <c r="GP43" s="356" t="n">
        <f aca="false">GP38+GP30</f>
        <v>0</v>
      </c>
      <c r="GQ43" s="356" t="n">
        <f aca="false">GQ38+GQ30</f>
        <v>0</v>
      </c>
      <c r="GR43" s="356" t="n">
        <f aca="false">GR38+GR30</f>
        <v>0</v>
      </c>
      <c r="GS43" s="356" t="n">
        <f aca="false">GS38+GS30</f>
        <v>0</v>
      </c>
      <c r="GT43" s="356" t="n">
        <f aca="false">GT38+GT30</f>
        <v>0</v>
      </c>
      <c r="GU43" s="356" t="n">
        <f aca="false">GU38+GU30</f>
        <v>0</v>
      </c>
      <c r="GV43" s="356" t="n">
        <f aca="false">GV38+GV30</f>
        <v>0</v>
      </c>
      <c r="GW43" s="356" t="n">
        <f aca="false">GW38+GW30</f>
        <v>0</v>
      </c>
      <c r="GX43" s="356" t="n">
        <f aca="false">GX38+GX30</f>
        <v>0</v>
      </c>
      <c r="GY43" s="356" t="n">
        <f aca="false">GY38+GY30</f>
        <v>0</v>
      </c>
      <c r="GZ43" s="356" t="n">
        <f aca="false">GZ38+GZ30</f>
        <v>0</v>
      </c>
      <c r="HA43" s="356" t="n">
        <f aca="false">HA38+HA30</f>
        <v>0</v>
      </c>
      <c r="HB43" s="356" t="n">
        <f aca="false">HB38+HB30</f>
        <v>0</v>
      </c>
      <c r="HC43" s="356" t="n">
        <f aca="false">HC38+HC30</f>
        <v>0</v>
      </c>
      <c r="HD43" s="356" t="n">
        <f aca="false">HD38+HD30</f>
        <v>0</v>
      </c>
      <c r="HE43" s="356" t="n">
        <f aca="false">HE38+HE30</f>
        <v>0</v>
      </c>
      <c r="HF43" s="356" t="n">
        <f aca="false">HF38+HF30</f>
        <v>0</v>
      </c>
      <c r="HG43" s="356" t="n">
        <f aca="false">HG38+HG30</f>
        <v>0</v>
      </c>
      <c r="HH43" s="356" t="n">
        <f aca="false">HH38+HH30</f>
        <v>0</v>
      </c>
      <c r="HI43" s="356" t="n">
        <f aca="false">HI38+HI30</f>
        <v>0</v>
      </c>
      <c r="HJ43" s="356" t="n">
        <f aca="false">HJ38+HJ30</f>
        <v>0</v>
      </c>
      <c r="HK43" s="356" t="n">
        <f aca="false">HK38+HK30</f>
        <v>0</v>
      </c>
      <c r="HL43" s="356" t="n">
        <f aca="false">HL38+HL30</f>
        <v>0</v>
      </c>
      <c r="HM43" s="356" t="n">
        <f aca="false">HM38+HM30</f>
        <v>0</v>
      </c>
      <c r="HN43" s="356" t="n">
        <f aca="false">HN38+HN30</f>
        <v>0</v>
      </c>
      <c r="HO43" s="356" t="n">
        <f aca="false">HO38+HO30</f>
        <v>0</v>
      </c>
      <c r="HP43" s="356" t="n">
        <f aca="false">HP38+HP30</f>
        <v>0</v>
      </c>
      <c r="HQ43" s="356" t="n">
        <f aca="false">HQ38+HQ30</f>
        <v>0</v>
      </c>
      <c r="HR43" s="356" t="n">
        <f aca="false">HR38+HR30</f>
        <v>0</v>
      </c>
      <c r="HS43" s="356" t="n">
        <f aca="false">HS38+HS30</f>
        <v>0</v>
      </c>
      <c r="HT43" s="356" t="n">
        <f aca="false">HT38+HT30</f>
        <v>0</v>
      </c>
      <c r="HU43" s="356" t="n">
        <f aca="false">HU38+HU30</f>
        <v>0</v>
      </c>
      <c r="HV43" s="356" t="n">
        <f aca="false">HV38+HV30</f>
        <v>0</v>
      </c>
      <c r="HW43" s="356" t="n">
        <f aca="false">HW38+HW30</f>
        <v>0</v>
      </c>
      <c r="HX43" s="356" t="n">
        <f aca="false">HX38+HX30</f>
        <v>0</v>
      </c>
      <c r="HY43" s="356" t="n">
        <f aca="false">HY38+HY30</f>
        <v>0</v>
      </c>
      <c r="HZ43" s="356" t="n">
        <f aca="false">HZ38+HZ30</f>
        <v>0</v>
      </c>
      <c r="IA43" s="356" t="n">
        <f aca="false">IA38+IA30</f>
        <v>0</v>
      </c>
      <c r="IB43" s="356" t="n">
        <f aca="false">IB38+IB30</f>
        <v>0</v>
      </c>
      <c r="IC43" s="356" t="n">
        <f aca="false">IC38+IC30</f>
        <v>0</v>
      </c>
      <c r="ID43" s="356" t="n">
        <f aca="false">ID38+ID30</f>
        <v>0</v>
      </c>
      <c r="IE43" s="356" t="n">
        <f aca="false">IE38+IE30</f>
        <v>0</v>
      </c>
      <c r="IF43" s="356" t="n">
        <f aca="false">IF38+IF30</f>
        <v>0</v>
      </c>
      <c r="IG43" s="356" t="n">
        <f aca="false">IG38+IG30</f>
        <v>0</v>
      </c>
      <c r="IH43" s="356" t="n">
        <f aca="false">IH38+IH30</f>
        <v>0</v>
      </c>
      <c r="II43" s="356" t="n">
        <f aca="false">II38+II30</f>
        <v>0</v>
      </c>
      <c r="IJ43" s="356" t="n">
        <f aca="false">IJ38+IJ30</f>
        <v>0</v>
      </c>
      <c r="IK43" s="356" t="n">
        <f aca="false">IK38+IK30</f>
        <v>0</v>
      </c>
      <c r="IL43" s="356" t="n">
        <f aca="false">IL38+IL30</f>
        <v>0</v>
      </c>
      <c r="IM43" s="356" t="n">
        <f aca="false">IM38+IM30</f>
        <v>0</v>
      </c>
      <c r="IN43" s="356" t="n">
        <f aca="false">IN38+IN30</f>
        <v>0</v>
      </c>
      <c r="IO43" s="356" t="n">
        <f aca="false">IO38+IO30</f>
        <v>0</v>
      </c>
      <c r="IP43" s="356" t="n">
        <f aca="false">IP38+IP30</f>
        <v>0</v>
      </c>
      <c r="IQ43" s="356" t="n">
        <f aca="false">IQ38+IQ30</f>
        <v>0</v>
      </c>
      <c r="IR43" s="356" t="n">
        <f aca="false">IR38+IR30</f>
        <v>0</v>
      </c>
      <c r="IS43" s="356" t="n">
        <f aca="false">IS38+IS30</f>
        <v>0</v>
      </c>
      <c r="IT43" s="356" t="n">
        <f aca="false">IT38+IT30</f>
        <v>0</v>
      </c>
      <c r="IU43" s="356" t="n">
        <f aca="false">IU38+IU30</f>
        <v>0</v>
      </c>
      <c r="IV43" s="356" t="n">
        <f aca="false">IV38+IV30</f>
        <v>0</v>
      </c>
      <c r="IW43" s="357"/>
    </row>
    <row r="44" customFormat="false" ht="13.5" hidden="false" customHeight="true" outlineLevel="0" collapsed="false">
      <c r="A44" s="325"/>
      <c r="B44" s="358"/>
      <c r="C44" s="359"/>
      <c r="D44" s="328" t="s">
        <v>174</v>
      </c>
      <c r="E44" s="329"/>
      <c r="F44" s="281"/>
      <c r="G44" s="281"/>
      <c r="H44" s="281"/>
      <c r="I44" s="281"/>
      <c r="J44" s="281"/>
      <c r="K44" s="281"/>
      <c r="L44" s="281"/>
      <c r="M44" s="281"/>
      <c r="N44" s="281"/>
      <c r="O44" s="281"/>
      <c r="P44" s="281"/>
      <c r="Q44" s="281"/>
      <c r="R44" s="281"/>
      <c r="S44" s="281"/>
      <c r="T44" s="281"/>
      <c r="U44" s="281"/>
      <c r="V44" s="281"/>
      <c r="W44" s="281"/>
      <c r="X44" s="281"/>
      <c r="Y44" s="281"/>
      <c r="Z44" s="281"/>
      <c r="AA44" s="281"/>
      <c r="AB44" s="281"/>
      <c r="AC44" s="281"/>
      <c r="AD44" s="281"/>
      <c r="AE44" s="281"/>
      <c r="AF44" s="281" t="n">
        <v>0</v>
      </c>
      <c r="AG44" s="281" t="n">
        <v>0</v>
      </c>
      <c r="AH44" s="281" t="n">
        <v>0</v>
      </c>
      <c r="AI44" s="281" t="n">
        <v>0</v>
      </c>
      <c r="AJ44" s="281" t="n">
        <v>0</v>
      </c>
      <c r="AK44" s="281" t="n">
        <v>0</v>
      </c>
      <c r="AL44" s="281" t="n">
        <v>0</v>
      </c>
      <c r="AM44" s="281"/>
      <c r="AN44" s="281"/>
      <c r="AO44" s="281"/>
      <c r="AP44" s="281"/>
      <c r="AQ44" s="281"/>
      <c r="AR44" s="281" t="n">
        <v>0</v>
      </c>
      <c r="AS44" s="281" t="n">
        <v>0</v>
      </c>
      <c r="AT44" s="281" t="n">
        <v>0</v>
      </c>
      <c r="AU44" s="281" t="n">
        <v>0</v>
      </c>
      <c r="AV44" s="281" t="n">
        <v>0</v>
      </c>
      <c r="AW44" s="281" t="n">
        <v>0</v>
      </c>
      <c r="AX44" s="281" t="n">
        <v>0</v>
      </c>
      <c r="AY44" s="281"/>
      <c r="AZ44" s="281"/>
      <c r="BA44" s="281"/>
      <c r="BB44" s="281"/>
      <c r="BC44" s="281"/>
      <c r="BD44" s="281"/>
      <c r="BE44" s="281"/>
      <c r="BF44" s="281"/>
      <c r="BG44" s="281"/>
      <c r="BH44" s="281"/>
      <c r="BI44" s="281"/>
      <c r="BJ44" s="281"/>
      <c r="BK44" s="281"/>
      <c r="BL44" s="281"/>
      <c r="BM44" s="281"/>
      <c r="BN44" s="281"/>
      <c r="BO44" s="281"/>
      <c r="BP44" s="281"/>
      <c r="BQ44" s="281"/>
      <c r="BR44" s="281"/>
      <c r="BS44" s="281"/>
      <c r="BT44" s="281"/>
      <c r="BU44" s="281"/>
      <c r="BV44" s="281"/>
      <c r="BW44" s="281"/>
      <c r="BX44" s="281"/>
      <c r="BY44" s="281"/>
      <c r="BZ44" s="281"/>
      <c r="CA44" s="281"/>
      <c r="CB44" s="281"/>
      <c r="CC44" s="281"/>
      <c r="CD44" s="281"/>
      <c r="CE44" s="281"/>
      <c r="CF44" s="281"/>
      <c r="CG44" s="281"/>
      <c r="CH44" s="281"/>
      <c r="CI44" s="281"/>
      <c r="CJ44" s="281"/>
      <c r="CK44" s="281"/>
      <c r="CL44" s="281"/>
      <c r="CM44" s="281"/>
      <c r="CN44" s="281"/>
      <c r="CO44" s="281"/>
      <c r="CP44" s="281"/>
      <c r="CQ44" s="281"/>
      <c r="CR44" s="281"/>
      <c r="CS44" s="281"/>
      <c r="CT44" s="281"/>
      <c r="CU44" s="281"/>
      <c r="CV44" s="281"/>
      <c r="CW44" s="281"/>
      <c r="CX44" s="281"/>
      <c r="CY44" s="281"/>
      <c r="CZ44" s="281"/>
      <c r="DA44" s="281"/>
      <c r="DB44" s="281"/>
      <c r="DC44" s="281"/>
      <c r="DD44" s="281"/>
      <c r="DE44" s="281"/>
      <c r="DF44" s="281"/>
      <c r="DG44" s="281"/>
      <c r="DH44" s="281"/>
      <c r="DI44" s="281"/>
      <c r="DJ44" s="281"/>
      <c r="DK44" s="281"/>
      <c r="DL44" s="281"/>
      <c r="DM44" s="281"/>
      <c r="DN44" s="281"/>
      <c r="DO44" s="281"/>
      <c r="DP44" s="281"/>
      <c r="DQ44" s="281"/>
      <c r="DR44" s="281"/>
      <c r="DS44" s="281"/>
      <c r="DT44" s="281"/>
      <c r="DU44" s="281"/>
      <c r="DV44" s="281"/>
      <c r="DW44" s="281"/>
      <c r="DX44" s="281"/>
      <c r="DY44" s="281"/>
      <c r="DZ44" s="281"/>
      <c r="EA44" s="281"/>
      <c r="EB44" s="281"/>
      <c r="EC44" s="281"/>
      <c r="ED44" s="281"/>
      <c r="EE44" s="281"/>
      <c r="EF44" s="281"/>
      <c r="EG44" s="281"/>
      <c r="EH44" s="281"/>
      <c r="EI44" s="281"/>
      <c r="EJ44" s="281"/>
      <c r="EK44" s="281"/>
      <c r="EL44" s="281"/>
      <c r="EM44" s="281"/>
      <c r="EN44" s="281"/>
      <c r="EO44" s="281"/>
      <c r="EP44" s="281"/>
      <c r="EQ44" s="281"/>
      <c r="ER44" s="281"/>
      <c r="ES44" s="281"/>
      <c r="ET44" s="281"/>
      <c r="EU44" s="281"/>
      <c r="EV44" s="281"/>
      <c r="EW44" s="281"/>
      <c r="EX44" s="281"/>
      <c r="EY44" s="281"/>
      <c r="EZ44" s="281"/>
      <c r="FA44" s="281"/>
      <c r="FB44" s="281"/>
      <c r="FC44" s="281"/>
      <c r="FD44" s="281"/>
      <c r="FE44" s="281"/>
      <c r="FF44" s="281"/>
      <c r="FG44" s="281"/>
      <c r="FH44" s="281"/>
      <c r="FI44" s="281"/>
      <c r="FJ44" s="281"/>
      <c r="FK44" s="281"/>
      <c r="FL44" s="281"/>
      <c r="FM44" s="281"/>
      <c r="FN44" s="281"/>
      <c r="FO44" s="281"/>
      <c r="FP44" s="281"/>
      <c r="FQ44" s="281"/>
      <c r="FR44" s="281"/>
      <c r="FS44" s="281"/>
      <c r="FT44" s="281"/>
      <c r="FU44" s="281"/>
      <c r="FV44" s="281"/>
      <c r="FW44" s="281"/>
      <c r="FX44" s="281"/>
      <c r="FY44" s="281"/>
      <c r="FZ44" s="281"/>
      <c r="GA44" s="281"/>
      <c r="GB44" s="281"/>
      <c r="GC44" s="281"/>
      <c r="GD44" s="281"/>
      <c r="GE44" s="281"/>
      <c r="GF44" s="281"/>
      <c r="GG44" s="281"/>
      <c r="GH44" s="281"/>
      <c r="GI44" s="281"/>
      <c r="GJ44" s="281"/>
      <c r="GK44" s="281"/>
      <c r="GL44" s="281"/>
      <c r="GM44" s="281"/>
      <c r="GN44" s="281"/>
      <c r="GO44" s="281"/>
      <c r="GP44" s="281"/>
      <c r="GQ44" s="281"/>
      <c r="GR44" s="281"/>
      <c r="GS44" s="281"/>
      <c r="GT44" s="281"/>
      <c r="GU44" s="281"/>
      <c r="GV44" s="281"/>
      <c r="GW44" s="281"/>
      <c r="GX44" s="281"/>
      <c r="GY44" s="281"/>
      <c r="GZ44" s="281"/>
      <c r="HA44" s="281"/>
      <c r="HB44" s="281"/>
      <c r="HC44" s="281"/>
      <c r="HD44" s="281"/>
      <c r="HE44" s="281"/>
      <c r="HF44" s="281"/>
      <c r="HG44" s="281"/>
      <c r="HH44" s="281"/>
      <c r="HI44" s="281"/>
      <c r="HJ44" s="281"/>
      <c r="HK44" s="281"/>
      <c r="HL44" s="281"/>
      <c r="HM44" s="281"/>
      <c r="HN44" s="281"/>
      <c r="HO44" s="281"/>
      <c r="HP44" s="281"/>
      <c r="HQ44" s="281"/>
      <c r="HR44" s="281"/>
      <c r="HS44" s="281"/>
      <c r="HT44" s="281"/>
      <c r="HU44" s="281"/>
      <c r="HV44" s="281"/>
      <c r="HW44" s="281"/>
      <c r="HX44" s="281"/>
      <c r="HY44" s="281"/>
      <c r="HZ44" s="281"/>
      <c r="IA44" s="281"/>
      <c r="IB44" s="281"/>
      <c r="IC44" s="281"/>
      <c r="ID44" s="281"/>
      <c r="IE44" s="281"/>
      <c r="IF44" s="281"/>
      <c r="IG44" s="281"/>
      <c r="IH44" s="281"/>
      <c r="II44" s="281"/>
      <c r="IJ44" s="281"/>
      <c r="IK44" s="281"/>
      <c r="IL44" s="281"/>
      <c r="IM44" s="281"/>
      <c r="IN44" s="281"/>
      <c r="IO44" s="281"/>
      <c r="IP44" s="281"/>
      <c r="IQ44" s="281"/>
      <c r="IR44" s="281"/>
      <c r="IS44" s="281"/>
      <c r="IT44" s="281"/>
      <c r="IU44" s="281"/>
      <c r="IV44" s="281"/>
      <c r="IW44" s="330"/>
    </row>
    <row r="45" customFormat="false" ht="13.5" hidden="false" customHeight="true" outlineLevel="0" collapsed="false">
      <c r="A45" s="331"/>
      <c r="B45" s="332"/>
      <c r="C45" s="333"/>
      <c r="D45" s="334" t="s">
        <v>175</v>
      </c>
      <c r="E45" s="335"/>
      <c r="F45" s="336"/>
      <c r="G45" s="336"/>
      <c r="H45" s="336"/>
      <c r="I45" s="336"/>
      <c r="J45" s="336"/>
      <c r="K45" s="336"/>
      <c r="L45" s="336"/>
      <c r="M45" s="336"/>
      <c r="N45" s="336"/>
      <c r="O45" s="336"/>
      <c r="P45" s="336"/>
      <c r="Q45" s="336"/>
      <c r="R45" s="336"/>
      <c r="S45" s="336"/>
      <c r="T45" s="336"/>
      <c r="U45" s="336"/>
      <c r="V45" s="336"/>
      <c r="W45" s="336"/>
      <c r="X45" s="336"/>
      <c r="Y45" s="336"/>
      <c r="Z45" s="336"/>
      <c r="AA45" s="336"/>
      <c r="AB45" s="336"/>
      <c r="AC45" s="336"/>
      <c r="AD45" s="336"/>
      <c r="AE45" s="336"/>
      <c r="AF45" s="336" t="n">
        <v>0</v>
      </c>
      <c r="AG45" s="336" t="n">
        <v>0</v>
      </c>
      <c r="AH45" s="336" t="n">
        <v>0</v>
      </c>
      <c r="AI45" s="336" t="n">
        <v>0</v>
      </c>
      <c r="AJ45" s="336" t="n">
        <v>0</v>
      </c>
      <c r="AK45" s="336" t="n">
        <v>0</v>
      </c>
      <c r="AL45" s="336" t="n">
        <v>0</v>
      </c>
      <c r="AM45" s="336"/>
      <c r="AN45" s="336"/>
      <c r="AO45" s="336"/>
      <c r="AP45" s="336"/>
      <c r="AQ45" s="336"/>
      <c r="AR45" s="336" t="n">
        <v>0</v>
      </c>
      <c r="AS45" s="336" t="n">
        <v>0</v>
      </c>
      <c r="AT45" s="336" t="n">
        <v>0</v>
      </c>
      <c r="AU45" s="336" t="n">
        <v>0</v>
      </c>
      <c r="AV45" s="336" t="n">
        <v>0</v>
      </c>
      <c r="AW45" s="336" t="n">
        <v>0</v>
      </c>
      <c r="AX45" s="336" t="n">
        <v>0</v>
      </c>
      <c r="AY45" s="336"/>
      <c r="AZ45" s="336"/>
      <c r="BA45" s="336"/>
      <c r="BB45" s="336"/>
      <c r="BC45" s="336"/>
      <c r="BD45" s="336"/>
      <c r="BE45" s="336"/>
      <c r="BF45" s="336"/>
      <c r="BG45" s="336"/>
      <c r="BH45" s="336"/>
      <c r="BI45" s="336"/>
      <c r="BJ45" s="336"/>
      <c r="BK45" s="336"/>
      <c r="BL45" s="336"/>
      <c r="BM45" s="336"/>
      <c r="BN45" s="336"/>
      <c r="BO45" s="336"/>
      <c r="BP45" s="336"/>
      <c r="BQ45" s="336"/>
      <c r="BR45" s="336"/>
      <c r="BS45" s="336"/>
      <c r="BT45" s="336"/>
      <c r="BU45" s="336"/>
      <c r="BV45" s="336"/>
      <c r="BW45" s="336"/>
      <c r="BX45" s="336"/>
      <c r="BY45" s="336"/>
      <c r="BZ45" s="336"/>
      <c r="CA45" s="336"/>
      <c r="CB45" s="336"/>
      <c r="CC45" s="336"/>
      <c r="CD45" s="336"/>
      <c r="CE45" s="336"/>
      <c r="CF45" s="336"/>
      <c r="CG45" s="336"/>
      <c r="CH45" s="336"/>
      <c r="CI45" s="336"/>
      <c r="CJ45" s="336"/>
      <c r="CK45" s="336"/>
      <c r="CL45" s="336"/>
      <c r="CM45" s="336"/>
      <c r="CN45" s="336"/>
      <c r="CO45" s="336"/>
      <c r="CP45" s="336"/>
      <c r="CQ45" s="336"/>
      <c r="CR45" s="336"/>
      <c r="CS45" s="336"/>
      <c r="CT45" s="336"/>
      <c r="CU45" s="336"/>
      <c r="CV45" s="336"/>
      <c r="CW45" s="336"/>
      <c r="CX45" s="336"/>
      <c r="CY45" s="336"/>
      <c r="CZ45" s="336"/>
      <c r="DA45" s="336"/>
      <c r="DB45" s="336"/>
      <c r="DC45" s="336"/>
      <c r="DD45" s="336"/>
      <c r="DE45" s="336"/>
      <c r="DF45" s="336"/>
      <c r="DG45" s="336"/>
      <c r="DH45" s="336"/>
      <c r="DI45" s="336"/>
      <c r="DJ45" s="336"/>
      <c r="DK45" s="336"/>
      <c r="DL45" s="336"/>
      <c r="DM45" s="336"/>
      <c r="DN45" s="336"/>
      <c r="DO45" s="336"/>
      <c r="DP45" s="336"/>
      <c r="DQ45" s="336"/>
      <c r="DR45" s="336"/>
      <c r="DS45" s="336"/>
      <c r="DT45" s="336"/>
      <c r="DU45" s="336"/>
      <c r="DV45" s="336"/>
      <c r="DW45" s="336"/>
      <c r="DX45" s="336"/>
      <c r="DY45" s="336"/>
      <c r="DZ45" s="336"/>
      <c r="EA45" s="336"/>
      <c r="EB45" s="336"/>
      <c r="EC45" s="336"/>
      <c r="ED45" s="336"/>
      <c r="EE45" s="336"/>
      <c r="EF45" s="336"/>
      <c r="EG45" s="336"/>
      <c r="EH45" s="336"/>
      <c r="EI45" s="336"/>
      <c r="EJ45" s="336"/>
      <c r="EK45" s="336"/>
      <c r="EL45" s="336"/>
      <c r="EM45" s="336"/>
      <c r="EN45" s="336"/>
      <c r="EO45" s="336"/>
      <c r="EP45" s="336"/>
      <c r="EQ45" s="336"/>
      <c r="ER45" s="336"/>
      <c r="ES45" s="336"/>
      <c r="ET45" s="336"/>
      <c r="EU45" s="336"/>
      <c r="EV45" s="336"/>
      <c r="EW45" s="336"/>
      <c r="EX45" s="336"/>
      <c r="EY45" s="336"/>
      <c r="EZ45" s="336"/>
      <c r="FA45" s="336"/>
      <c r="FB45" s="336"/>
      <c r="FC45" s="336"/>
      <c r="FD45" s="336"/>
      <c r="FE45" s="336"/>
      <c r="FF45" s="336"/>
      <c r="FG45" s="336"/>
      <c r="FH45" s="336"/>
      <c r="FI45" s="336"/>
      <c r="FJ45" s="336"/>
      <c r="FK45" s="336"/>
      <c r="FL45" s="336"/>
      <c r="FM45" s="336"/>
      <c r="FN45" s="336"/>
      <c r="FO45" s="336"/>
      <c r="FP45" s="336"/>
      <c r="FQ45" s="336"/>
      <c r="FR45" s="336"/>
      <c r="FS45" s="336"/>
      <c r="FT45" s="336"/>
      <c r="FU45" s="336"/>
      <c r="FV45" s="336"/>
      <c r="FW45" s="336"/>
      <c r="FX45" s="336"/>
      <c r="FY45" s="336"/>
      <c r="FZ45" s="336"/>
      <c r="GA45" s="336"/>
      <c r="GB45" s="336"/>
      <c r="GC45" s="336"/>
      <c r="GD45" s="336"/>
      <c r="GE45" s="336"/>
      <c r="GF45" s="336"/>
      <c r="GG45" s="336"/>
      <c r="GH45" s="336"/>
      <c r="GI45" s="336"/>
      <c r="GJ45" s="336"/>
      <c r="GK45" s="336"/>
      <c r="GL45" s="336"/>
      <c r="GM45" s="336"/>
      <c r="GN45" s="336"/>
      <c r="GO45" s="336"/>
      <c r="GP45" s="336"/>
      <c r="GQ45" s="336"/>
      <c r="GR45" s="336"/>
      <c r="GS45" s="336"/>
      <c r="GT45" s="336"/>
      <c r="GU45" s="336"/>
      <c r="GV45" s="336"/>
      <c r="GW45" s="336"/>
      <c r="GX45" s="336"/>
      <c r="GY45" s="336"/>
      <c r="GZ45" s="336"/>
      <c r="HA45" s="336"/>
      <c r="HB45" s="336"/>
      <c r="HC45" s="336"/>
      <c r="HD45" s="336"/>
      <c r="HE45" s="336"/>
      <c r="HF45" s="336"/>
      <c r="HG45" s="336"/>
      <c r="HH45" s="336"/>
      <c r="HI45" s="336"/>
      <c r="HJ45" s="336"/>
      <c r="HK45" s="336"/>
      <c r="HL45" s="336"/>
      <c r="HM45" s="336"/>
      <c r="HN45" s="336"/>
      <c r="HO45" s="336"/>
      <c r="HP45" s="336"/>
      <c r="HQ45" s="336"/>
      <c r="HR45" s="336"/>
      <c r="HS45" s="336"/>
      <c r="HT45" s="336"/>
      <c r="HU45" s="336"/>
      <c r="HV45" s="336"/>
      <c r="HW45" s="336"/>
      <c r="HX45" s="336"/>
      <c r="HY45" s="336"/>
      <c r="HZ45" s="336"/>
      <c r="IA45" s="336"/>
      <c r="IB45" s="336"/>
      <c r="IC45" s="336"/>
      <c r="ID45" s="336"/>
      <c r="IE45" s="336"/>
      <c r="IF45" s="336"/>
      <c r="IG45" s="336"/>
      <c r="IH45" s="336"/>
      <c r="II45" s="336"/>
      <c r="IJ45" s="336"/>
      <c r="IK45" s="336"/>
      <c r="IL45" s="336"/>
      <c r="IM45" s="336"/>
      <c r="IN45" s="336"/>
      <c r="IO45" s="336"/>
      <c r="IP45" s="336"/>
      <c r="IQ45" s="336"/>
      <c r="IR45" s="336"/>
      <c r="IS45" s="336"/>
      <c r="IT45" s="336"/>
      <c r="IU45" s="336"/>
      <c r="IV45" s="336"/>
      <c r="IW45" s="337"/>
    </row>
    <row r="46" customFormat="false" ht="13.5" hidden="false" customHeight="true" outlineLevel="0" collapsed="false">
      <c r="A46" s="325"/>
      <c r="B46" s="358"/>
      <c r="C46" s="359"/>
      <c r="D46" s="328" t="s">
        <v>176</v>
      </c>
      <c r="E46" s="338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 t="n">
        <v>0</v>
      </c>
      <c r="AG46" s="281" t="n">
        <v>0</v>
      </c>
      <c r="AH46" s="281" t="n">
        <v>0</v>
      </c>
      <c r="AI46" s="281" t="n">
        <v>0</v>
      </c>
      <c r="AJ46" s="281" t="n">
        <v>0</v>
      </c>
      <c r="AK46" s="281" t="n">
        <v>0</v>
      </c>
      <c r="AL46" s="281" t="n">
        <v>0</v>
      </c>
      <c r="AM46" s="281"/>
      <c r="AN46" s="281"/>
      <c r="AO46" s="281"/>
      <c r="AP46" s="281"/>
      <c r="AQ46" s="281"/>
      <c r="AR46" s="281" t="n">
        <v>0</v>
      </c>
      <c r="AS46" s="281" t="n">
        <v>0</v>
      </c>
      <c r="AT46" s="281" t="n">
        <v>0</v>
      </c>
      <c r="AU46" s="281" t="n">
        <v>0</v>
      </c>
      <c r="AV46" s="281" t="n">
        <v>0</v>
      </c>
      <c r="AW46" s="281" t="n">
        <v>0</v>
      </c>
      <c r="AX46" s="281" t="n">
        <v>0</v>
      </c>
      <c r="AY46" s="281"/>
      <c r="AZ46" s="281"/>
      <c r="BA46" s="281"/>
      <c r="BB46" s="281"/>
      <c r="BC46" s="281"/>
      <c r="BD46" s="281"/>
      <c r="BE46" s="281"/>
      <c r="BF46" s="281"/>
      <c r="BG46" s="281"/>
      <c r="BH46" s="281"/>
      <c r="BI46" s="281"/>
      <c r="BJ46" s="281"/>
      <c r="BK46" s="281"/>
      <c r="BL46" s="281"/>
      <c r="BM46" s="281"/>
      <c r="BN46" s="281"/>
      <c r="BO46" s="281"/>
      <c r="BP46" s="281"/>
      <c r="BQ46" s="281"/>
      <c r="BR46" s="281"/>
      <c r="BS46" s="281"/>
      <c r="BT46" s="281"/>
      <c r="BU46" s="281"/>
      <c r="BV46" s="281"/>
      <c r="BW46" s="281"/>
      <c r="BX46" s="281"/>
      <c r="BY46" s="281"/>
      <c r="BZ46" s="281"/>
      <c r="CA46" s="281"/>
      <c r="CB46" s="281"/>
      <c r="CC46" s="281"/>
      <c r="CD46" s="281"/>
      <c r="CE46" s="281"/>
      <c r="CF46" s="281"/>
      <c r="CG46" s="281"/>
      <c r="CH46" s="281"/>
      <c r="CI46" s="281"/>
      <c r="CJ46" s="281"/>
      <c r="CK46" s="281"/>
      <c r="CL46" s="281"/>
      <c r="CM46" s="281"/>
      <c r="CN46" s="281"/>
      <c r="CO46" s="281"/>
      <c r="CP46" s="281"/>
      <c r="CQ46" s="281"/>
      <c r="CR46" s="281"/>
      <c r="CS46" s="281"/>
      <c r="CT46" s="281"/>
      <c r="CU46" s="281"/>
      <c r="CV46" s="281"/>
      <c r="CW46" s="281"/>
      <c r="CX46" s="281"/>
      <c r="CY46" s="281"/>
      <c r="CZ46" s="281"/>
      <c r="DA46" s="281"/>
      <c r="DB46" s="281"/>
      <c r="DC46" s="281"/>
      <c r="DD46" s="281"/>
      <c r="DE46" s="281"/>
      <c r="DF46" s="281"/>
      <c r="DG46" s="281"/>
      <c r="DH46" s="281"/>
      <c r="DI46" s="281"/>
      <c r="DJ46" s="281"/>
      <c r="DK46" s="281"/>
      <c r="DL46" s="281"/>
      <c r="DM46" s="281"/>
      <c r="DN46" s="281"/>
      <c r="DO46" s="281"/>
      <c r="DP46" s="281"/>
      <c r="DQ46" s="281"/>
      <c r="DR46" s="281"/>
      <c r="DS46" s="281"/>
      <c r="DT46" s="281"/>
      <c r="DU46" s="281"/>
      <c r="DV46" s="281"/>
      <c r="DW46" s="281"/>
      <c r="DX46" s="281"/>
      <c r="DY46" s="281"/>
      <c r="DZ46" s="281"/>
      <c r="EA46" s="281"/>
      <c r="EB46" s="281"/>
      <c r="EC46" s="281"/>
      <c r="ED46" s="281"/>
      <c r="EE46" s="281"/>
      <c r="EF46" s="281"/>
      <c r="EG46" s="281"/>
      <c r="EH46" s="281"/>
      <c r="EI46" s="281"/>
      <c r="EJ46" s="281"/>
      <c r="EK46" s="281"/>
      <c r="EL46" s="281"/>
      <c r="EM46" s="281"/>
      <c r="EN46" s="281"/>
      <c r="EO46" s="281"/>
      <c r="EP46" s="281"/>
      <c r="EQ46" s="281"/>
      <c r="ER46" s="281"/>
      <c r="ES46" s="281"/>
      <c r="ET46" s="281"/>
      <c r="EU46" s="281"/>
      <c r="EV46" s="281"/>
      <c r="EW46" s="281"/>
      <c r="EX46" s="281"/>
      <c r="EY46" s="281"/>
      <c r="EZ46" s="281"/>
      <c r="FA46" s="281"/>
      <c r="FB46" s="281"/>
      <c r="FC46" s="281"/>
      <c r="FD46" s="281"/>
      <c r="FE46" s="281"/>
      <c r="FF46" s="281"/>
      <c r="FG46" s="281"/>
      <c r="FH46" s="281"/>
      <c r="FI46" s="281"/>
      <c r="FJ46" s="281"/>
      <c r="FK46" s="281"/>
      <c r="FL46" s="281"/>
      <c r="FM46" s="281"/>
      <c r="FN46" s="281"/>
      <c r="FO46" s="281"/>
      <c r="FP46" s="281"/>
      <c r="FQ46" s="281"/>
      <c r="FR46" s="281"/>
      <c r="FS46" s="281"/>
      <c r="FT46" s="281"/>
      <c r="FU46" s="281"/>
      <c r="FV46" s="281"/>
      <c r="FW46" s="281"/>
      <c r="FX46" s="281"/>
      <c r="FY46" s="281"/>
      <c r="FZ46" s="281"/>
      <c r="GA46" s="281"/>
      <c r="GB46" s="281"/>
      <c r="GC46" s="281"/>
      <c r="GD46" s="281"/>
      <c r="GE46" s="281"/>
      <c r="GF46" s="281"/>
      <c r="GG46" s="281"/>
      <c r="GH46" s="281"/>
      <c r="GI46" s="281"/>
      <c r="GJ46" s="281"/>
      <c r="GK46" s="281"/>
      <c r="GL46" s="281"/>
      <c r="GM46" s="281"/>
      <c r="GN46" s="281"/>
      <c r="GO46" s="281"/>
      <c r="GP46" s="281"/>
      <c r="GQ46" s="281"/>
      <c r="GR46" s="281"/>
      <c r="GS46" s="281"/>
      <c r="GT46" s="281"/>
      <c r="GU46" s="281"/>
      <c r="GV46" s="281"/>
      <c r="GW46" s="281"/>
      <c r="GX46" s="281"/>
      <c r="GY46" s="281"/>
      <c r="GZ46" s="281"/>
      <c r="HA46" s="281"/>
      <c r="HB46" s="281"/>
      <c r="HC46" s="281"/>
      <c r="HD46" s="281"/>
      <c r="HE46" s="281"/>
      <c r="HF46" s="281"/>
      <c r="HG46" s="281"/>
      <c r="HH46" s="281"/>
      <c r="HI46" s="281"/>
      <c r="HJ46" s="281"/>
      <c r="HK46" s="281"/>
      <c r="HL46" s="281"/>
      <c r="HM46" s="281"/>
      <c r="HN46" s="281"/>
      <c r="HO46" s="281"/>
      <c r="HP46" s="281"/>
      <c r="HQ46" s="281"/>
      <c r="HR46" s="281"/>
      <c r="HS46" s="281"/>
      <c r="HT46" s="281"/>
      <c r="HU46" s="281"/>
      <c r="HV46" s="281"/>
      <c r="HW46" s="281"/>
      <c r="HX46" s="281"/>
      <c r="HY46" s="281"/>
      <c r="HZ46" s="281"/>
      <c r="IA46" s="281"/>
      <c r="IB46" s="281"/>
      <c r="IC46" s="281"/>
      <c r="ID46" s="281"/>
      <c r="IE46" s="281"/>
      <c r="IF46" s="281"/>
      <c r="IG46" s="281"/>
      <c r="IH46" s="281"/>
      <c r="II46" s="281"/>
      <c r="IJ46" s="281"/>
      <c r="IK46" s="281"/>
      <c r="IL46" s="281"/>
      <c r="IM46" s="281"/>
      <c r="IN46" s="281"/>
      <c r="IO46" s="281"/>
      <c r="IP46" s="281"/>
      <c r="IQ46" s="281"/>
      <c r="IR46" s="281"/>
      <c r="IS46" s="281"/>
      <c r="IT46" s="281"/>
      <c r="IU46" s="281"/>
      <c r="IV46" s="281"/>
      <c r="IW46" s="325"/>
    </row>
    <row r="47" customFormat="false" ht="13.5" hidden="false" customHeight="true" outlineLevel="0" collapsed="false">
      <c r="A47" s="331"/>
      <c r="B47" s="332"/>
      <c r="C47" s="339" t="s">
        <v>162</v>
      </c>
      <c r="D47" s="334" t="s">
        <v>177</v>
      </c>
      <c r="E47" s="340"/>
      <c r="F47" s="336"/>
      <c r="G47" s="336"/>
      <c r="H47" s="336"/>
      <c r="I47" s="336"/>
      <c r="J47" s="336"/>
      <c r="K47" s="336"/>
      <c r="L47" s="336"/>
      <c r="M47" s="336"/>
      <c r="N47" s="336"/>
      <c r="O47" s="336"/>
      <c r="P47" s="336"/>
      <c r="Q47" s="336"/>
      <c r="R47" s="336"/>
      <c r="S47" s="336"/>
      <c r="T47" s="336"/>
      <c r="U47" s="336"/>
      <c r="V47" s="336"/>
      <c r="W47" s="336"/>
      <c r="X47" s="336"/>
      <c r="Y47" s="336"/>
      <c r="Z47" s="336"/>
      <c r="AA47" s="336"/>
      <c r="AB47" s="336"/>
      <c r="AC47" s="336"/>
      <c r="AD47" s="336"/>
      <c r="AE47" s="336"/>
      <c r="AF47" s="336" t="n">
        <v>0</v>
      </c>
      <c r="AG47" s="336" t="n">
        <v>0</v>
      </c>
      <c r="AH47" s="336" t="n">
        <v>0</v>
      </c>
      <c r="AI47" s="336" t="n">
        <v>0</v>
      </c>
      <c r="AJ47" s="336" t="n">
        <v>0</v>
      </c>
      <c r="AK47" s="336" t="n">
        <v>0</v>
      </c>
      <c r="AL47" s="336" t="n">
        <v>0</v>
      </c>
      <c r="AM47" s="336"/>
      <c r="AN47" s="336"/>
      <c r="AO47" s="336"/>
      <c r="AP47" s="336"/>
      <c r="AQ47" s="336"/>
      <c r="AR47" s="336" t="n">
        <v>0</v>
      </c>
      <c r="AS47" s="336" t="n">
        <v>0</v>
      </c>
      <c r="AT47" s="336" t="n">
        <v>0</v>
      </c>
      <c r="AU47" s="336" t="n">
        <v>0</v>
      </c>
      <c r="AV47" s="336" t="n">
        <v>0</v>
      </c>
      <c r="AW47" s="336" t="n">
        <v>0</v>
      </c>
      <c r="AX47" s="336" t="n">
        <v>0</v>
      </c>
      <c r="AY47" s="336"/>
      <c r="AZ47" s="336"/>
      <c r="BA47" s="336"/>
      <c r="BB47" s="336"/>
      <c r="BC47" s="336"/>
      <c r="BD47" s="336"/>
      <c r="BE47" s="336"/>
      <c r="BF47" s="336"/>
      <c r="BG47" s="336"/>
      <c r="BH47" s="336"/>
      <c r="BI47" s="336"/>
      <c r="BJ47" s="336"/>
      <c r="BK47" s="336"/>
      <c r="BL47" s="336"/>
      <c r="BM47" s="336"/>
      <c r="BN47" s="336"/>
      <c r="BO47" s="336"/>
      <c r="BP47" s="336"/>
      <c r="BQ47" s="336"/>
      <c r="BR47" s="336"/>
      <c r="BS47" s="336"/>
      <c r="BT47" s="336"/>
      <c r="BU47" s="336"/>
      <c r="BV47" s="336"/>
      <c r="BW47" s="336"/>
      <c r="BX47" s="336"/>
      <c r="BY47" s="336"/>
      <c r="BZ47" s="336"/>
      <c r="CA47" s="336"/>
      <c r="CB47" s="336"/>
      <c r="CC47" s="336"/>
      <c r="CD47" s="336"/>
      <c r="CE47" s="336"/>
      <c r="CF47" s="336"/>
      <c r="CG47" s="336"/>
      <c r="CH47" s="336"/>
      <c r="CI47" s="336"/>
      <c r="CJ47" s="336"/>
      <c r="CK47" s="336"/>
      <c r="CL47" s="336"/>
      <c r="CM47" s="336"/>
      <c r="CN47" s="336"/>
      <c r="CO47" s="336"/>
      <c r="CP47" s="336"/>
      <c r="CQ47" s="336"/>
      <c r="CR47" s="336"/>
      <c r="CS47" s="336"/>
      <c r="CT47" s="336"/>
      <c r="CU47" s="336"/>
      <c r="CV47" s="336"/>
      <c r="CW47" s="336"/>
      <c r="CX47" s="336"/>
      <c r="CY47" s="336"/>
      <c r="CZ47" s="336"/>
      <c r="DA47" s="336"/>
      <c r="DB47" s="336"/>
      <c r="DC47" s="336"/>
      <c r="DD47" s="336"/>
      <c r="DE47" s="336"/>
      <c r="DF47" s="336"/>
      <c r="DG47" s="336"/>
      <c r="DH47" s="336"/>
      <c r="DI47" s="336"/>
      <c r="DJ47" s="336"/>
      <c r="DK47" s="336"/>
      <c r="DL47" s="336"/>
      <c r="DM47" s="336"/>
      <c r="DN47" s="336"/>
      <c r="DO47" s="336"/>
      <c r="DP47" s="336"/>
      <c r="DQ47" s="336"/>
      <c r="DR47" s="336"/>
      <c r="DS47" s="336"/>
      <c r="DT47" s="336"/>
      <c r="DU47" s="336"/>
      <c r="DV47" s="336"/>
      <c r="DW47" s="336"/>
      <c r="DX47" s="336"/>
      <c r="DY47" s="336"/>
      <c r="DZ47" s="336"/>
      <c r="EA47" s="336"/>
      <c r="EB47" s="336"/>
      <c r="EC47" s="336"/>
      <c r="ED47" s="336"/>
      <c r="EE47" s="336"/>
      <c r="EF47" s="336"/>
      <c r="EG47" s="336"/>
      <c r="EH47" s="336"/>
      <c r="EI47" s="336"/>
      <c r="EJ47" s="336"/>
      <c r="EK47" s="336"/>
      <c r="EL47" s="336"/>
      <c r="EM47" s="336"/>
      <c r="EN47" s="336"/>
      <c r="EO47" s="336"/>
      <c r="EP47" s="336"/>
      <c r="EQ47" s="336"/>
      <c r="ER47" s="336"/>
      <c r="ES47" s="336"/>
      <c r="ET47" s="336"/>
      <c r="EU47" s="336"/>
      <c r="EV47" s="336"/>
      <c r="EW47" s="336"/>
      <c r="EX47" s="336"/>
      <c r="EY47" s="336"/>
      <c r="EZ47" s="336"/>
      <c r="FA47" s="336"/>
      <c r="FB47" s="336"/>
      <c r="FC47" s="336"/>
      <c r="FD47" s="336"/>
      <c r="FE47" s="336"/>
      <c r="FF47" s="336"/>
      <c r="FG47" s="336"/>
      <c r="FH47" s="336"/>
      <c r="FI47" s="336"/>
      <c r="FJ47" s="336"/>
      <c r="FK47" s="336"/>
      <c r="FL47" s="336"/>
      <c r="FM47" s="336"/>
      <c r="FN47" s="336"/>
      <c r="FO47" s="336"/>
      <c r="FP47" s="336"/>
      <c r="FQ47" s="336"/>
      <c r="FR47" s="336"/>
      <c r="FS47" s="336"/>
      <c r="FT47" s="336"/>
      <c r="FU47" s="336"/>
      <c r="FV47" s="336"/>
      <c r="FW47" s="336"/>
      <c r="FX47" s="336"/>
      <c r="FY47" s="336"/>
      <c r="FZ47" s="336"/>
      <c r="GA47" s="336"/>
      <c r="GB47" s="336"/>
      <c r="GC47" s="336"/>
      <c r="GD47" s="336"/>
      <c r="GE47" s="336"/>
      <c r="GF47" s="336"/>
      <c r="GG47" s="336"/>
      <c r="GH47" s="336"/>
      <c r="GI47" s="336"/>
      <c r="GJ47" s="336"/>
      <c r="GK47" s="336"/>
      <c r="GL47" s="336"/>
      <c r="GM47" s="336"/>
      <c r="GN47" s="336"/>
      <c r="GO47" s="336"/>
      <c r="GP47" s="336"/>
      <c r="GQ47" s="336"/>
      <c r="GR47" s="336"/>
      <c r="GS47" s="336"/>
      <c r="GT47" s="336"/>
      <c r="GU47" s="336"/>
      <c r="GV47" s="336"/>
      <c r="GW47" s="336"/>
      <c r="GX47" s="336"/>
      <c r="GY47" s="336"/>
      <c r="GZ47" s="336"/>
      <c r="HA47" s="336"/>
      <c r="HB47" s="336"/>
      <c r="HC47" s="336"/>
      <c r="HD47" s="336"/>
      <c r="HE47" s="336"/>
      <c r="HF47" s="336"/>
      <c r="HG47" s="336"/>
      <c r="HH47" s="336"/>
      <c r="HI47" s="336"/>
      <c r="HJ47" s="336"/>
      <c r="HK47" s="336"/>
      <c r="HL47" s="336"/>
      <c r="HM47" s="336"/>
      <c r="HN47" s="336"/>
      <c r="HO47" s="336"/>
      <c r="HP47" s="336"/>
      <c r="HQ47" s="336"/>
      <c r="HR47" s="336"/>
      <c r="HS47" s="336"/>
      <c r="HT47" s="336"/>
      <c r="HU47" s="336"/>
      <c r="HV47" s="336"/>
      <c r="HW47" s="336"/>
      <c r="HX47" s="336"/>
      <c r="HY47" s="336"/>
      <c r="HZ47" s="336"/>
      <c r="IA47" s="336"/>
      <c r="IB47" s="336"/>
      <c r="IC47" s="336"/>
      <c r="ID47" s="336"/>
      <c r="IE47" s="336"/>
      <c r="IF47" s="336"/>
      <c r="IG47" s="336"/>
      <c r="IH47" s="336"/>
      <c r="II47" s="336"/>
      <c r="IJ47" s="336"/>
      <c r="IK47" s="336"/>
      <c r="IL47" s="336"/>
      <c r="IM47" s="336"/>
      <c r="IN47" s="336"/>
      <c r="IO47" s="336"/>
      <c r="IP47" s="336"/>
      <c r="IQ47" s="336"/>
      <c r="IR47" s="336"/>
      <c r="IS47" s="336"/>
      <c r="IT47" s="336"/>
      <c r="IU47" s="336"/>
      <c r="IV47" s="336"/>
      <c r="IW47" s="337"/>
    </row>
    <row r="48" customFormat="false" ht="13.5" hidden="false" customHeight="true" outlineLevel="0" collapsed="false">
      <c r="A48" s="325"/>
      <c r="B48" s="358"/>
      <c r="C48" s="359"/>
      <c r="D48" s="328" t="s">
        <v>178</v>
      </c>
      <c r="E48" s="338"/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 t="n">
        <v>0</v>
      </c>
      <c r="AG48" s="281" t="n">
        <v>0</v>
      </c>
      <c r="AH48" s="281" t="n">
        <v>0</v>
      </c>
      <c r="AI48" s="281" t="n">
        <v>0</v>
      </c>
      <c r="AJ48" s="281" t="n">
        <v>0</v>
      </c>
      <c r="AK48" s="281" t="n">
        <v>0</v>
      </c>
      <c r="AL48" s="281" t="n">
        <v>0</v>
      </c>
      <c r="AM48" s="281"/>
      <c r="AN48" s="281"/>
      <c r="AO48" s="281"/>
      <c r="AP48" s="281"/>
      <c r="AQ48" s="281"/>
      <c r="AR48" s="281" t="n">
        <v>0</v>
      </c>
      <c r="AS48" s="281" t="n">
        <v>0</v>
      </c>
      <c r="AT48" s="281" t="n">
        <v>0</v>
      </c>
      <c r="AU48" s="281" t="n">
        <v>0</v>
      </c>
      <c r="AV48" s="281" t="n">
        <v>0</v>
      </c>
      <c r="AW48" s="281" t="n">
        <v>0</v>
      </c>
      <c r="AX48" s="281" t="n">
        <v>0</v>
      </c>
      <c r="AY48" s="281"/>
      <c r="AZ48" s="281"/>
      <c r="BA48" s="281"/>
      <c r="BB48" s="281"/>
      <c r="BC48" s="281"/>
      <c r="BD48" s="281"/>
      <c r="BE48" s="281"/>
      <c r="BF48" s="281"/>
      <c r="BG48" s="281"/>
      <c r="BH48" s="281"/>
      <c r="BI48" s="281"/>
      <c r="BJ48" s="281"/>
      <c r="BK48" s="281"/>
      <c r="BL48" s="281"/>
      <c r="BM48" s="281"/>
      <c r="BN48" s="281"/>
      <c r="BO48" s="281"/>
      <c r="BP48" s="281"/>
      <c r="BQ48" s="281"/>
      <c r="BR48" s="281"/>
      <c r="BS48" s="281"/>
      <c r="BT48" s="281"/>
      <c r="BU48" s="281"/>
      <c r="BV48" s="281"/>
      <c r="BW48" s="281"/>
      <c r="BX48" s="281"/>
      <c r="BY48" s="281"/>
      <c r="BZ48" s="281"/>
      <c r="CA48" s="281"/>
      <c r="CB48" s="281"/>
      <c r="CC48" s="281"/>
      <c r="CD48" s="281"/>
      <c r="CE48" s="281"/>
      <c r="CF48" s="281"/>
      <c r="CG48" s="281"/>
      <c r="CH48" s="281"/>
      <c r="CI48" s="281"/>
      <c r="CJ48" s="281"/>
      <c r="CK48" s="281"/>
      <c r="CL48" s="281"/>
      <c r="CM48" s="281"/>
      <c r="CN48" s="281"/>
      <c r="CO48" s="281"/>
      <c r="CP48" s="281"/>
      <c r="CQ48" s="281"/>
      <c r="CR48" s="281"/>
      <c r="CS48" s="281"/>
      <c r="CT48" s="281"/>
      <c r="CU48" s="281"/>
      <c r="CV48" s="281"/>
      <c r="CW48" s="281"/>
      <c r="CX48" s="281"/>
      <c r="CY48" s="281"/>
      <c r="CZ48" s="281"/>
      <c r="DA48" s="281"/>
      <c r="DB48" s="281"/>
      <c r="DC48" s="281"/>
      <c r="DD48" s="281"/>
      <c r="DE48" s="281"/>
      <c r="DF48" s="281"/>
      <c r="DG48" s="281"/>
      <c r="DH48" s="281"/>
      <c r="DI48" s="281"/>
      <c r="DJ48" s="281"/>
      <c r="DK48" s="281"/>
      <c r="DL48" s="281"/>
      <c r="DM48" s="281"/>
      <c r="DN48" s="281"/>
      <c r="DO48" s="281"/>
      <c r="DP48" s="281"/>
      <c r="DQ48" s="281"/>
      <c r="DR48" s="281"/>
      <c r="DS48" s="281"/>
      <c r="DT48" s="281"/>
      <c r="DU48" s="281"/>
      <c r="DV48" s="281"/>
      <c r="DW48" s="281"/>
      <c r="DX48" s="281"/>
      <c r="DY48" s="281"/>
      <c r="DZ48" s="281"/>
      <c r="EA48" s="281"/>
      <c r="EB48" s="281"/>
      <c r="EC48" s="281"/>
      <c r="ED48" s="281"/>
      <c r="EE48" s="281"/>
      <c r="EF48" s="281"/>
      <c r="EG48" s="281"/>
      <c r="EH48" s="281"/>
      <c r="EI48" s="281"/>
      <c r="EJ48" s="281"/>
      <c r="EK48" s="281"/>
      <c r="EL48" s="281"/>
      <c r="EM48" s="281"/>
      <c r="EN48" s="281"/>
      <c r="EO48" s="281"/>
      <c r="EP48" s="281"/>
      <c r="EQ48" s="281"/>
      <c r="ER48" s="281"/>
      <c r="ES48" s="281"/>
      <c r="ET48" s="281"/>
      <c r="EU48" s="281"/>
      <c r="EV48" s="281"/>
      <c r="EW48" s="281"/>
      <c r="EX48" s="281"/>
      <c r="EY48" s="281"/>
      <c r="EZ48" s="281"/>
      <c r="FA48" s="281"/>
      <c r="FB48" s="281"/>
      <c r="FC48" s="281"/>
      <c r="FD48" s="281"/>
      <c r="FE48" s="281"/>
      <c r="FF48" s="281"/>
      <c r="FG48" s="281"/>
      <c r="FH48" s="281"/>
      <c r="FI48" s="281"/>
      <c r="FJ48" s="281"/>
      <c r="FK48" s="281"/>
      <c r="FL48" s="281"/>
      <c r="FM48" s="281"/>
      <c r="FN48" s="281"/>
      <c r="FO48" s="281"/>
      <c r="FP48" s="281"/>
      <c r="FQ48" s="281"/>
      <c r="FR48" s="281"/>
      <c r="FS48" s="281"/>
      <c r="FT48" s="281"/>
      <c r="FU48" s="281"/>
      <c r="FV48" s="281"/>
      <c r="FW48" s="281"/>
      <c r="FX48" s="281"/>
      <c r="FY48" s="281"/>
      <c r="FZ48" s="281"/>
      <c r="GA48" s="281"/>
      <c r="GB48" s="281"/>
      <c r="GC48" s="281"/>
      <c r="GD48" s="281"/>
      <c r="GE48" s="281"/>
      <c r="GF48" s="281"/>
      <c r="GG48" s="281"/>
      <c r="GH48" s="281"/>
      <c r="GI48" s="281"/>
      <c r="GJ48" s="281"/>
      <c r="GK48" s="281"/>
      <c r="GL48" s="281"/>
      <c r="GM48" s="281"/>
      <c r="GN48" s="281"/>
      <c r="GO48" s="281"/>
      <c r="GP48" s="281"/>
      <c r="GQ48" s="281"/>
      <c r="GR48" s="281"/>
      <c r="GS48" s="281"/>
      <c r="GT48" s="281"/>
      <c r="GU48" s="281"/>
      <c r="GV48" s="281"/>
      <c r="GW48" s="281"/>
      <c r="GX48" s="281"/>
      <c r="GY48" s="281"/>
      <c r="GZ48" s="281"/>
      <c r="HA48" s="281"/>
      <c r="HB48" s="281"/>
      <c r="HC48" s="281"/>
      <c r="HD48" s="281"/>
      <c r="HE48" s="281"/>
      <c r="HF48" s="281"/>
      <c r="HG48" s="281"/>
      <c r="HH48" s="281"/>
      <c r="HI48" s="281"/>
      <c r="HJ48" s="281"/>
      <c r="HK48" s="281"/>
      <c r="HL48" s="281"/>
      <c r="HM48" s="281"/>
      <c r="HN48" s="281"/>
      <c r="HO48" s="281"/>
      <c r="HP48" s="281"/>
      <c r="HQ48" s="281"/>
      <c r="HR48" s="281"/>
      <c r="HS48" s="281"/>
      <c r="HT48" s="281"/>
      <c r="HU48" s="281"/>
      <c r="HV48" s="281"/>
      <c r="HW48" s="281"/>
      <c r="HX48" s="281"/>
      <c r="HY48" s="281"/>
      <c r="HZ48" s="281"/>
      <c r="IA48" s="281"/>
      <c r="IB48" s="281"/>
      <c r="IC48" s="281"/>
      <c r="ID48" s="281"/>
      <c r="IE48" s="281"/>
      <c r="IF48" s="281"/>
      <c r="IG48" s="281"/>
      <c r="IH48" s="281"/>
      <c r="II48" s="281"/>
      <c r="IJ48" s="281"/>
      <c r="IK48" s="281"/>
      <c r="IL48" s="281"/>
      <c r="IM48" s="281"/>
      <c r="IN48" s="281"/>
      <c r="IO48" s="281"/>
      <c r="IP48" s="281"/>
      <c r="IQ48" s="281"/>
      <c r="IR48" s="281"/>
      <c r="IS48" s="281"/>
      <c r="IT48" s="281"/>
      <c r="IU48" s="281"/>
      <c r="IV48" s="281"/>
      <c r="IW48" s="325"/>
    </row>
    <row r="49" customFormat="false" ht="13.5" hidden="false" customHeight="true" outlineLevel="0" collapsed="false">
      <c r="A49" s="331"/>
      <c r="B49" s="332"/>
      <c r="C49" s="333"/>
      <c r="D49" s="334" t="s">
        <v>179</v>
      </c>
      <c r="E49" s="340"/>
      <c r="F49" s="336"/>
      <c r="G49" s="336"/>
      <c r="H49" s="336"/>
      <c r="I49" s="336"/>
      <c r="J49" s="336"/>
      <c r="K49" s="336"/>
      <c r="L49" s="336"/>
      <c r="M49" s="336"/>
      <c r="N49" s="336"/>
      <c r="O49" s="336"/>
      <c r="P49" s="336"/>
      <c r="Q49" s="336"/>
      <c r="R49" s="336"/>
      <c r="S49" s="336"/>
      <c r="T49" s="336"/>
      <c r="U49" s="336"/>
      <c r="V49" s="336"/>
      <c r="W49" s="336"/>
      <c r="X49" s="336"/>
      <c r="Y49" s="336"/>
      <c r="Z49" s="336"/>
      <c r="AA49" s="336"/>
      <c r="AB49" s="336"/>
      <c r="AC49" s="336"/>
      <c r="AD49" s="336"/>
      <c r="AE49" s="336"/>
      <c r="AF49" s="336" t="n">
        <v>0</v>
      </c>
      <c r="AG49" s="336" t="n">
        <v>0</v>
      </c>
      <c r="AH49" s="336" t="n">
        <v>0</v>
      </c>
      <c r="AI49" s="336" t="n">
        <v>0</v>
      </c>
      <c r="AJ49" s="336" t="n">
        <v>0</v>
      </c>
      <c r="AK49" s="336" t="n">
        <v>0</v>
      </c>
      <c r="AL49" s="336" t="n">
        <v>0</v>
      </c>
      <c r="AM49" s="336"/>
      <c r="AN49" s="336"/>
      <c r="AO49" s="336"/>
      <c r="AP49" s="336"/>
      <c r="AQ49" s="336"/>
      <c r="AR49" s="336" t="n">
        <v>0</v>
      </c>
      <c r="AS49" s="336" t="n">
        <v>0</v>
      </c>
      <c r="AT49" s="336" t="n">
        <v>0</v>
      </c>
      <c r="AU49" s="336" t="n">
        <v>0</v>
      </c>
      <c r="AV49" s="336" t="n">
        <v>0</v>
      </c>
      <c r="AW49" s="336" t="n">
        <v>0</v>
      </c>
      <c r="AX49" s="336" t="n">
        <v>0</v>
      </c>
      <c r="AY49" s="336"/>
      <c r="AZ49" s="336"/>
      <c r="BA49" s="336"/>
      <c r="BB49" s="336"/>
      <c r="BC49" s="336"/>
      <c r="BD49" s="336"/>
      <c r="BE49" s="336"/>
      <c r="BF49" s="336"/>
      <c r="BG49" s="336"/>
      <c r="BH49" s="336"/>
      <c r="BI49" s="336"/>
      <c r="BJ49" s="336"/>
      <c r="BK49" s="336"/>
      <c r="BL49" s="336"/>
      <c r="BM49" s="336"/>
      <c r="BN49" s="336"/>
      <c r="BO49" s="336"/>
      <c r="BP49" s="336"/>
      <c r="BQ49" s="336"/>
      <c r="BR49" s="336"/>
      <c r="BS49" s="336"/>
      <c r="BT49" s="336"/>
      <c r="BU49" s="336"/>
      <c r="BV49" s="336"/>
      <c r="BW49" s="336"/>
      <c r="BX49" s="336"/>
      <c r="BY49" s="336"/>
      <c r="BZ49" s="336"/>
      <c r="CA49" s="336"/>
      <c r="CB49" s="336"/>
      <c r="CC49" s="336"/>
      <c r="CD49" s="336"/>
      <c r="CE49" s="336"/>
      <c r="CF49" s="336"/>
      <c r="CG49" s="336"/>
      <c r="CH49" s="336"/>
      <c r="CI49" s="336"/>
      <c r="CJ49" s="336"/>
      <c r="CK49" s="336"/>
      <c r="CL49" s="336"/>
      <c r="CM49" s="336"/>
      <c r="CN49" s="336"/>
      <c r="CO49" s="336"/>
      <c r="CP49" s="336"/>
      <c r="CQ49" s="336"/>
      <c r="CR49" s="336"/>
      <c r="CS49" s="336"/>
      <c r="CT49" s="336"/>
      <c r="CU49" s="336"/>
      <c r="CV49" s="336"/>
      <c r="CW49" s="336"/>
      <c r="CX49" s="336"/>
      <c r="CY49" s="336"/>
      <c r="CZ49" s="336"/>
      <c r="DA49" s="336"/>
      <c r="DB49" s="336"/>
      <c r="DC49" s="336"/>
      <c r="DD49" s="336"/>
      <c r="DE49" s="336"/>
      <c r="DF49" s="336"/>
      <c r="DG49" s="336"/>
      <c r="DH49" s="336"/>
      <c r="DI49" s="336"/>
      <c r="DJ49" s="336"/>
      <c r="DK49" s="336"/>
      <c r="DL49" s="336"/>
      <c r="DM49" s="336"/>
      <c r="DN49" s="336"/>
      <c r="DO49" s="336"/>
      <c r="DP49" s="336"/>
      <c r="DQ49" s="336"/>
      <c r="DR49" s="336"/>
      <c r="DS49" s="336"/>
      <c r="DT49" s="336"/>
      <c r="DU49" s="336"/>
      <c r="DV49" s="336"/>
      <c r="DW49" s="336"/>
      <c r="DX49" s="336"/>
      <c r="DY49" s="336"/>
      <c r="DZ49" s="336"/>
      <c r="EA49" s="336"/>
      <c r="EB49" s="336"/>
      <c r="EC49" s="336"/>
      <c r="ED49" s="336"/>
      <c r="EE49" s="336"/>
      <c r="EF49" s="336"/>
      <c r="EG49" s="336"/>
      <c r="EH49" s="336"/>
      <c r="EI49" s="336"/>
      <c r="EJ49" s="336"/>
      <c r="EK49" s="336"/>
      <c r="EL49" s="336"/>
      <c r="EM49" s="336"/>
      <c r="EN49" s="336"/>
      <c r="EO49" s="336"/>
      <c r="EP49" s="336"/>
      <c r="EQ49" s="336"/>
      <c r="ER49" s="336"/>
      <c r="ES49" s="336"/>
      <c r="ET49" s="336"/>
      <c r="EU49" s="336"/>
      <c r="EV49" s="336"/>
      <c r="EW49" s="336"/>
      <c r="EX49" s="336"/>
      <c r="EY49" s="336"/>
      <c r="EZ49" s="336"/>
      <c r="FA49" s="336"/>
      <c r="FB49" s="336"/>
      <c r="FC49" s="336"/>
      <c r="FD49" s="336"/>
      <c r="FE49" s="336"/>
      <c r="FF49" s="336"/>
      <c r="FG49" s="336"/>
      <c r="FH49" s="336"/>
      <c r="FI49" s="336"/>
      <c r="FJ49" s="336"/>
      <c r="FK49" s="336"/>
      <c r="FL49" s="336"/>
      <c r="FM49" s="336"/>
      <c r="FN49" s="336"/>
      <c r="FO49" s="336"/>
      <c r="FP49" s="336"/>
      <c r="FQ49" s="336"/>
      <c r="FR49" s="336"/>
      <c r="FS49" s="336"/>
      <c r="FT49" s="336"/>
      <c r="FU49" s="336"/>
      <c r="FV49" s="336"/>
      <c r="FW49" s="336"/>
      <c r="FX49" s="336"/>
      <c r="FY49" s="336"/>
      <c r="FZ49" s="336"/>
      <c r="GA49" s="336"/>
      <c r="GB49" s="336"/>
      <c r="GC49" s="336"/>
      <c r="GD49" s="336"/>
      <c r="GE49" s="336"/>
      <c r="GF49" s="336"/>
      <c r="GG49" s="336"/>
      <c r="GH49" s="336"/>
      <c r="GI49" s="336"/>
      <c r="GJ49" s="336"/>
      <c r="GK49" s="336"/>
      <c r="GL49" s="336"/>
      <c r="GM49" s="336"/>
      <c r="GN49" s="336"/>
      <c r="GO49" s="336"/>
      <c r="GP49" s="336"/>
      <c r="GQ49" s="336"/>
      <c r="GR49" s="336"/>
      <c r="GS49" s="336"/>
      <c r="GT49" s="336"/>
      <c r="GU49" s="336"/>
      <c r="GV49" s="336"/>
      <c r="GW49" s="336"/>
      <c r="GX49" s="336"/>
      <c r="GY49" s="336"/>
      <c r="GZ49" s="336"/>
      <c r="HA49" s="336"/>
      <c r="HB49" s="336"/>
      <c r="HC49" s="336"/>
      <c r="HD49" s="336"/>
      <c r="HE49" s="336"/>
      <c r="HF49" s="336"/>
      <c r="HG49" s="336"/>
      <c r="HH49" s="336"/>
      <c r="HI49" s="336"/>
      <c r="HJ49" s="336"/>
      <c r="HK49" s="336"/>
      <c r="HL49" s="336"/>
      <c r="HM49" s="336"/>
      <c r="HN49" s="336"/>
      <c r="HO49" s="336"/>
      <c r="HP49" s="336"/>
      <c r="HQ49" s="336"/>
      <c r="HR49" s="336"/>
      <c r="HS49" s="336"/>
      <c r="HT49" s="336"/>
      <c r="HU49" s="336"/>
      <c r="HV49" s="336"/>
      <c r="HW49" s="336"/>
      <c r="HX49" s="336"/>
      <c r="HY49" s="336"/>
      <c r="HZ49" s="336"/>
      <c r="IA49" s="336"/>
      <c r="IB49" s="336"/>
      <c r="IC49" s="336"/>
      <c r="ID49" s="336"/>
      <c r="IE49" s="336"/>
      <c r="IF49" s="336"/>
      <c r="IG49" s="336"/>
      <c r="IH49" s="336"/>
      <c r="II49" s="336"/>
      <c r="IJ49" s="336"/>
      <c r="IK49" s="336"/>
      <c r="IL49" s="336"/>
      <c r="IM49" s="336"/>
      <c r="IN49" s="336"/>
      <c r="IO49" s="336"/>
      <c r="IP49" s="336"/>
      <c r="IQ49" s="336"/>
      <c r="IR49" s="336"/>
      <c r="IS49" s="336"/>
      <c r="IT49" s="336"/>
      <c r="IU49" s="336"/>
      <c r="IV49" s="336"/>
      <c r="IW49" s="337"/>
    </row>
    <row r="50" customFormat="false" ht="13.5" hidden="false" customHeight="true" outlineLevel="0" collapsed="false">
      <c r="A50" s="325"/>
      <c r="B50" s="358"/>
      <c r="C50" s="359"/>
      <c r="D50" s="328" t="s">
        <v>180</v>
      </c>
      <c r="E50" s="338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81"/>
      <c r="X50" s="281"/>
      <c r="Y50" s="281"/>
      <c r="Z50" s="281"/>
      <c r="AA50" s="281"/>
      <c r="AB50" s="281"/>
      <c r="AC50" s="281"/>
      <c r="AD50" s="281"/>
      <c r="AE50" s="281"/>
      <c r="AF50" s="281" t="n">
        <v>0</v>
      </c>
      <c r="AG50" s="281" t="n">
        <v>0</v>
      </c>
      <c r="AH50" s="281" t="n">
        <v>0</v>
      </c>
      <c r="AI50" s="281" t="n">
        <v>0</v>
      </c>
      <c r="AJ50" s="281" t="n">
        <v>0</v>
      </c>
      <c r="AK50" s="281" t="n">
        <v>0</v>
      </c>
      <c r="AL50" s="281" t="n">
        <v>0</v>
      </c>
      <c r="AM50" s="281"/>
      <c r="AN50" s="281"/>
      <c r="AO50" s="281"/>
      <c r="AP50" s="281"/>
      <c r="AQ50" s="281"/>
      <c r="AR50" s="281" t="n">
        <v>0</v>
      </c>
      <c r="AS50" s="281" t="n">
        <v>0</v>
      </c>
      <c r="AT50" s="281" t="n">
        <v>0</v>
      </c>
      <c r="AU50" s="281" t="n">
        <v>0</v>
      </c>
      <c r="AV50" s="281" t="n">
        <v>0</v>
      </c>
      <c r="AW50" s="281" t="n">
        <v>0</v>
      </c>
      <c r="AX50" s="281" t="n">
        <v>0</v>
      </c>
      <c r="AY50" s="281"/>
      <c r="AZ50" s="281"/>
      <c r="BA50" s="281"/>
      <c r="BB50" s="281"/>
      <c r="BC50" s="281"/>
      <c r="BD50" s="281"/>
      <c r="BE50" s="281"/>
      <c r="BF50" s="281"/>
      <c r="BG50" s="281"/>
      <c r="BH50" s="281"/>
      <c r="BI50" s="281"/>
      <c r="BJ50" s="281"/>
      <c r="BK50" s="281"/>
      <c r="BL50" s="281"/>
      <c r="BM50" s="281"/>
      <c r="BN50" s="281"/>
      <c r="BO50" s="281"/>
      <c r="BP50" s="281"/>
      <c r="BQ50" s="281"/>
      <c r="BR50" s="281"/>
      <c r="BS50" s="281"/>
      <c r="BT50" s="281"/>
      <c r="BU50" s="281"/>
      <c r="BV50" s="281"/>
      <c r="BW50" s="281"/>
      <c r="BX50" s="281"/>
      <c r="BY50" s="281"/>
      <c r="BZ50" s="281"/>
      <c r="CA50" s="281"/>
      <c r="CB50" s="281"/>
      <c r="CC50" s="281"/>
      <c r="CD50" s="281"/>
      <c r="CE50" s="281"/>
      <c r="CF50" s="281"/>
      <c r="CG50" s="281"/>
      <c r="CH50" s="281"/>
      <c r="CI50" s="281"/>
      <c r="CJ50" s="281"/>
      <c r="CK50" s="281"/>
      <c r="CL50" s="281"/>
      <c r="CM50" s="281"/>
      <c r="CN50" s="281"/>
      <c r="CO50" s="281"/>
      <c r="CP50" s="281"/>
      <c r="CQ50" s="281"/>
      <c r="CR50" s="281"/>
      <c r="CS50" s="281"/>
      <c r="CT50" s="281"/>
      <c r="CU50" s="281"/>
      <c r="CV50" s="281"/>
      <c r="CW50" s="281"/>
      <c r="CX50" s="281"/>
      <c r="CY50" s="281"/>
      <c r="CZ50" s="281"/>
      <c r="DA50" s="281"/>
      <c r="DB50" s="281"/>
      <c r="DC50" s="281"/>
      <c r="DD50" s="281"/>
      <c r="DE50" s="281"/>
      <c r="DF50" s="281"/>
      <c r="DG50" s="281"/>
      <c r="DH50" s="281"/>
      <c r="DI50" s="281"/>
      <c r="DJ50" s="281"/>
      <c r="DK50" s="281"/>
      <c r="DL50" s="281"/>
      <c r="DM50" s="281"/>
      <c r="DN50" s="281"/>
      <c r="DO50" s="281"/>
      <c r="DP50" s="281"/>
      <c r="DQ50" s="281"/>
      <c r="DR50" s="281"/>
      <c r="DS50" s="281"/>
      <c r="DT50" s="281"/>
      <c r="DU50" s="281"/>
      <c r="DV50" s="281"/>
      <c r="DW50" s="281"/>
      <c r="DX50" s="281"/>
      <c r="DY50" s="281"/>
      <c r="DZ50" s="281"/>
      <c r="EA50" s="281"/>
      <c r="EB50" s="281"/>
      <c r="EC50" s="281"/>
      <c r="ED50" s="281"/>
      <c r="EE50" s="281"/>
      <c r="EF50" s="281"/>
      <c r="EG50" s="281"/>
      <c r="EH50" s="281"/>
      <c r="EI50" s="281"/>
      <c r="EJ50" s="281"/>
      <c r="EK50" s="281"/>
      <c r="EL50" s="281"/>
      <c r="EM50" s="281"/>
      <c r="EN50" s="281"/>
      <c r="EO50" s="281"/>
      <c r="EP50" s="281"/>
      <c r="EQ50" s="281"/>
      <c r="ER50" s="281"/>
      <c r="ES50" s="281"/>
      <c r="ET50" s="281"/>
      <c r="EU50" s="281"/>
      <c r="EV50" s="281"/>
      <c r="EW50" s="281"/>
      <c r="EX50" s="281"/>
      <c r="EY50" s="281"/>
      <c r="EZ50" s="281"/>
      <c r="FA50" s="281"/>
      <c r="FB50" s="281"/>
      <c r="FC50" s="281"/>
      <c r="FD50" s="281"/>
      <c r="FE50" s="281"/>
      <c r="FF50" s="281"/>
      <c r="FG50" s="281"/>
      <c r="FH50" s="281"/>
      <c r="FI50" s="281"/>
      <c r="FJ50" s="281"/>
      <c r="FK50" s="281"/>
      <c r="FL50" s="281"/>
      <c r="FM50" s="281"/>
      <c r="FN50" s="281"/>
      <c r="FO50" s="281"/>
      <c r="FP50" s="281"/>
      <c r="FQ50" s="281"/>
      <c r="FR50" s="281"/>
      <c r="FS50" s="281"/>
      <c r="FT50" s="281"/>
      <c r="FU50" s="281"/>
      <c r="FV50" s="281"/>
      <c r="FW50" s="281"/>
      <c r="FX50" s="281"/>
      <c r="FY50" s="281"/>
      <c r="FZ50" s="281"/>
      <c r="GA50" s="281"/>
      <c r="GB50" s="281"/>
      <c r="GC50" s="281"/>
      <c r="GD50" s="281"/>
      <c r="GE50" s="281"/>
      <c r="GF50" s="281"/>
      <c r="GG50" s="281"/>
      <c r="GH50" s="281"/>
      <c r="GI50" s="281"/>
      <c r="GJ50" s="281"/>
      <c r="GK50" s="281"/>
      <c r="GL50" s="281"/>
      <c r="GM50" s="281"/>
      <c r="GN50" s="281"/>
      <c r="GO50" s="281"/>
      <c r="GP50" s="281"/>
      <c r="GQ50" s="281"/>
      <c r="GR50" s="281"/>
      <c r="GS50" s="281"/>
      <c r="GT50" s="281"/>
      <c r="GU50" s="281"/>
      <c r="GV50" s="281"/>
      <c r="GW50" s="281"/>
      <c r="GX50" s="281"/>
      <c r="GY50" s="281"/>
      <c r="GZ50" s="281"/>
      <c r="HA50" s="281"/>
      <c r="HB50" s="281"/>
      <c r="HC50" s="281"/>
      <c r="HD50" s="281"/>
      <c r="HE50" s="281"/>
      <c r="HF50" s="281"/>
      <c r="HG50" s="281"/>
      <c r="HH50" s="281"/>
      <c r="HI50" s="281"/>
      <c r="HJ50" s="281"/>
      <c r="HK50" s="281"/>
      <c r="HL50" s="281"/>
      <c r="HM50" s="281"/>
      <c r="HN50" s="281"/>
      <c r="HO50" s="281"/>
      <c r="HP50" s="281"/>
      <c r="HQ50" s="281"/>
      <c r="HR50" s="281"/>
      <c r="HS50" s="281"/>
      <c r="HT50" s="281"/>
      <c r="HU50" s="281"/>
      <c r="HV50" s="281"/>
      <c r="HW50" s="281"/>
      <c r="HX50" s="281"/>
      <c r="HY50" s="281"/>
      <c r="HZ50" s="281"/>
      <c r="IA50" s="281"/>
      <c r="IB50" s="281"/>
      <c r="IC50" s="281"/>
      <c r="ID50" s="281"/>
      <c r="IE50" s="281"/>
      <c r="IF50" s="281"/>
      <c r="IG50" s="281"/>
      <c r="IH50" s="281"/>
      <c r="II50" s="281"/>
      <c r="IJ50" s="281"/>
      <c r="IK50" s="281"/>
      <c r="IL50" s="281"/>
      <c r="IM50" s="281"/>
      <c r="IN50" s="281"/>
      <c r="IO50" s="281"/>
      <c r="IP50" s="281"/>
      <c r="IQ50" s="281"/>
      <c r="IR50" s="281"/>
      <c r="IS50" s="281"/>
      <c r="IT50" s="281"/>
      <c r="IU50" s="281"/>
      <c r="IV50" s="281"/>
      <c r="IW50" s="325"/>
    </row>
    <row r="51" customFormat="false" ht="13.5" hidden="false" customHeight="true" outlineLevel="0" collapsed="false">
      <c r="A51" s="331"/>
      <c r="B51" s="332"/>
      <c r="C51" s="341"/>
      <c r="D51" s="342" t="s">
        <v>181</v>
      </c>
      <c r="E51" s="343"/>
      <c r="F51" s="344"/>
      <c r="G51" s="344"/>
      <c r="H51" s="344"/>
      <c r="I51" s="344"/>
      <c r="J51" s="344"/>
      <c r="K51" s="344"/>
      <c r="L51" s="344"/>
      <c r="M51" s="344"/>
      <c r="N51" s="344"/>
      <c r="O51" s="344"/>
      <c r="P51" s="344"/>
      <c r="Q51" s="344"/>
      <c r="R51" s="344"/>
      <c r="S51" s="344"/>
      <c r="T51" s="344"/>
      <c r="U51" s="344"/>
      <c r="V51" s="344"/>
      <c r="W51" s="344"/>
      <c r="X51" s="344"/>
      <c r="Y51" s="344"/>
      <c r="Z51" s="344"/>
      <c r="AA51" s="344"/>
      <c r="AB51" s="344"/>
      <c r="AC51" s="344"/>
      <c r="AD51" s="344"/>
      <c r="AE51" s="344"/>
      <c r="AF51" s="344" t="n">
        <v>0</v>
      </c>
      <c r="AG51" s="344" t="n">
        <v>0</v>
      </c>
      <c r="AH51" s="344" t="n">
        <v>0</v>
      </c>
      <c r="AI51" s="344" t="n">
        <v>0</v>
      </c>
      <c r="AJ51" s="344" t="n">
        <v>0</v>
      </c>
      <c r="AK51" s="344" t="n">
        <v>0</v>
      </c>
      <c r="AL51" s="344" t="n">
        <v>0</v>
      </c>
      <c r="AM51" s="344"/>
      <c r="AN51" s="344"/>
      <c r="AO51" s="344"/>
      <c r="AP51" s="344"/>
      <c r="AQ51" s="344"/>
      <c r="AR51" s="344" t="n">
        <v>0</v>
      </c>
      <c r="AS51" s="344" t="n">
        <v>0</v>
      </c>
      <c r="AT51" s="344" t="n">
        <v>0</v>
      </c>
      <c r="AU51" s="344" t="n">
        <v>0</v>
      </c>
      <c r="AV51" s="344" t="n">
        <v>0</v>
      </c>
      <c r="AW51" s="344" t="n">
        <v>0</v>
      </c>
      <c r="AX51" s="344" t="n">
        <v>0</v>
      </c>
      <c r="AY51" s="344"/>
      <c r="AZ51" s="344"/>
      <c r="BA51" s="344"/>
      <c r="BB51" s="344"/>
      <c r="BC51" s="344"/>
      <c r="BD51" s="344"/>
      <c r="BE51" s="344"/>
      <c r="BF51" s="344"/>
      <c r="BG51" s="344"/>
      <c r="BH51" s="344"/>
      <c r="BI51" s="344"/>
      <c r="BJ51" s="344"/>
      <c r="BK51" s="344"/>
      <c r="BL51" s="344"/>
      <c r="BM51" s="344"/>
      <c r="BN51" s="344"/>
      <c r="BO51" s="344"/>
      <c r="BP51" s="344"/>
      <c r="BQ51" s="344"/>
      <c r="BR51" s="344"/>
      <c r="BS51" s="344"/>
      <c r="BT51" s="344"/>
      <c r="BU51" s="344"/>
      <c r="BV51" s="344"/>
      <c r="BW51" s="344"/>
      <c r="BX51" s="344"/>
      <c r="BY51" s="344"/>
      <c r="BZ51" s="344"/>
      <c r="CA51" s="344"/>
      <c r="CB51" s="344"/>
      <c r="CC51" s="344"/>
      <c r="CD51" s="344"/>
      <c r="CE51" s="344"/>
      <c r="CF51" s="344"/>
      <c r="CG51" s="344"/>
      <c r="CH51" s="344"/>
      <c r="CI51" s="344"/>
      <c r="CJ51" s="344"/>
      <c r="CK51" s="344"/>
      <c r="CL51" s="344"/>
      <c r="CM51" s="344"/>
      <c r="CN51" s="344"/>
      <c r="CO51" s="344"/>
      <c r="CP51" s="344"/>
      <c r="CQ51" s="344"/>
      <c r="CR51" s="344"/>
      <c r="CS51" s="344"/>
      <c r="CT51" s="344"/>
      <c r="CU51" s="344"/>
      <c r="CV51" s="344"/>
      <c r="CW51" s="344"/>
      <c r="CX51" s="344"/>
      <c r="CY51" s="344"/>
      <c r="CZ51" s="344"/>
      <c r="DA51" s="344"/>
      <c r="DB51" s="344"/>
      <c r="DC51" s="344"/>
      <c r="DD51" s="344"/>
      <c r="DE51" s="344"/>
      <c r="DF51" s="344"/>
      <c r="DG51" s="344"/>
      <c r="DH51" s="344"/>
      <c r="DI51" s="344"/>
      <c r="DJ51" s="344"/>
      <c r="DK51" s="344"/>
      <c r="DL51" s="344"/>
      <c r="DM51" s="344"/>
      <c r="DN51" s="344"/>
      <c r="DO51" s="344"/>
      <c r="DP51" s="344"/>
      <c r="DQ51" s="344"/>
      <c r="DR51" s="344"/>
      <c r="DS51" s="344"/>
      <c r="DT51" s="344"/>
      <c r="DU51" s="344"/>
      <c r="DV51" s="344"/>
      <c r="DW51" s="344"/>
      <c r="DX51" s="344"/>
      <c r="DY51" s="344"/>
      <c r="DZ51" s="344"/>
      <c r="EA51" s="344"/>
      <c r="EB51" s="344"/>
      <c r="EC51" s="344"/>
      <c r="ED51" s="344"/>
      <c r="EE51" s="344"/>
      <c r="EF51" s="344"/>
      <c r="EG51" s="344"/>
      <c r="EH51" s="344"/>
      <c r="EI51" s="344"/>
      <c r="EJ51" s="344"/>
      <c r="EK51" s="344"/>
      <c r="EL51" s="344"/>
      <c r="EM51" s="344"/>
      <c r="EN51" s="344"/>
      <c r="EO51" s="344"/>
      <c r="EP51" s="344"/>
      <c r="EQ51" s="344"/>
      <c r="ER51" s="344"/>
      <c r="ES51" s="344"/>
      <c r="ET51" s="344"/>
      <c r="EU51" s="344"/>
      <c r="EV51" s="344"/>
      <c r="EW51" s="344"/>
      <c r="EX51" s="344"/>
      <c r="EY51" s="344"/>
      <c r="EZ51" s="344"/>
      <c r="FA51" s="344"/>
      <c r="FB51" s="344"/>
      <c r="FC51" s="344"/>
      <c r="FD51" s="344"/>
      <c r="FE51" s="344"/>
      <c r="FF51" s="344"/>
      <c r="FG51" s="344"/>
      <c r="FH51" s="344"/>
      <c r="FI51" s="344"/>
      <c r="FJ51" s="344"/>
      <c r="FK51" s="344"/>
      <c r="FL51" s="344"/>
      <c r="FM51" s="344"/>
      <c r="FN51" s="344"/>
      <c r="FO51" s="344"/>
      <c r="FP51" s="344"/>
      <c r="FQ51" s="344"/>
      <c r="FR51" s="344"/>
      <c r="FS51" s="344"/>
      <c r="FT51" s="344"/>
      <c r="FU51" s="344"/>
      <c r="FV51" s="344"/>
      <c r="FW51" s="344"/>
      <c r="FX51" s="344"/>
      <c r="FY51" s="344"/>
      <c r="FZ51" s="344"/>
      <c r="GA51" s="344"/>
      <c r="GB51" s="344"/>
      <c r="GC51" s="344"/>
      <c r="GD51" s="344"/>
      <c r="GE51" s="344"/>
      <c r="GF51" s="344"/>
      <c r="GG51" s="344"/>
      <c r="GH51" s="344"/>
      <c r="GI51" s="344"/>
      <c r="GJ51" s="344"/>
      <c r="GK51" s="344"/>
      <c r="GL51" s="344"/>
      <c r="GM51" s="344"/>
      <c r="GN51" s="344"/>
      <c r="GO51" s="344"/>
      <c r="GP51" s="344"/>
      <c r="GQ51" s="344"/>
      <c r="GR51" s="344"/>
      <c r="GS51" s="344"/>
      <c r="GT51" s="344"/>
      <c r="GU51" s="344"/>
      <c r="GV51" s="344"/>
      <c r="GW51" s="344"/>
      <c r="GX51" s="344"/>
      <c r="GY51" s="344"/>
      <c r="GZ51" s="344"/>
      <c r="HA51" s="344"/>
      <c r="HB51" s="344"/>
      <c r="HC51" s="344"/>
      <c r="HD51" s="344"/>
      <c r="HE51" s="344"/>
      <c r="HF51" s="344"/>
      <c r="HG51" s="344"/>
      <c r="HH51" s="344"/>
      <c r="HI51" s="344"/>
      <c r="HJ51" s="344"/>
      <c r="HK51" s="344"/>
      <c r="HL51" s="344"/>
      <c r="HM51" s="344"/>
      <c r="HN51" s="344"/>
      <c r="HO51" s="344"/>
      <c r="HP51" s="344"/>
      <c r="HQ51" s="344"/>
      <c r="HR51" s="344"/>
      <c r="HS51" s="344"/>
      <c r="HT51" s="344"/>
      <c r="HU51" s="344"/>
      <c r="HV51" s="344"/>
      <c r="HW51" s="344"/>
      <c r="HX51" s="344"/>
      <c r="HY51" s="344"/>
      <c r="HZ51" s="344"/>
      <c r="IA51" s="344"/>
      <c r="IB51" s="344"/>
      <c r="IC51" s="344"/>
      <c r="ID51" s="344"/>
      <c r="IE51" s="344"/>
      <c r="IF51" s="344"/>
      <c r="IG51" s="344"/>
      <c r="IH51" s="344"/>
      <c r="II51" s="344"/>
      <c r="IJ51" s="344"/>
      <c r="IK51" s="344"/>
      <c r="IL51" s="344"/>
      <c r="IM51" s="344"/>
      <c r="IN51" s="344"/>
      <c r="IO51" s="344"/>
      <c r="IP51" s="344"/>
      <c r="IQ51" s="344"/>
      <c r="IR51" s="344"/>
      <c r="IS51" s="344"/>
      <c r="IT51" s="344"/>
      <c r="IU51" s="344"/>
      <c r="IV51" s="344"/>
      <c r="IW51" s="345"/>
    </row>
    <row r="52" customFormat="false" ht="13.5" hidden="false" customHeight="true" outlineLevel="0" collapsed="false">
      <c r="A52" s="325"/>
      <c r="B52" s="332"/>
      <c r="C52" s="333"/>
      <c r="D52" s="346" t="s">
        <v>174</v>
      </c>
      <c r="E52" s="338"/>
      <c r="F52" s="281"/>
      <c r="G52" s="281"/>
      <c r="H52" s="281"/>
      <c r="I52" s="281"/>
      <c r="J52" s="281"/>
      <c r="K52" s="281"/>
      <c r="L52" s="281"/>
      <c r="M52" s="281"/>
      <c r="N52" s="281"/>
      <c r="O52" s="281"/>
      <c r="P52" s="281"/>
      <c r="Q52" s="281"/>
      <c r="R52" s="281"/>
      <c r="S52" s="281"/>
      <c r="T52" s="281"/>
      <c r="U52" s="281"/>
      <c r="V52" s="281"/>
      <c r="W52" s="281"/>
      <c r="X52" s="281"/>
      <c r="Y52" s="281"/>
      <c r="Z52" s="281"/>
      <c r="AA52" s="281"/>
      <c r="AB52" s="281"/>
      <c r="AC52" s="281"/>
      <c r="AD52" s="281"/>
      <c r="AE52" s="281"/>
      <c r="AF52" s="281"/>
      <c r="AG52" s="281"/>
      <c r="AH52" s="281"/>
      <c r="AI52" s="281"/>
      <c r="AJ52" s="281"/>
      <c r="AK52" s="281"/>
      <c r="AL52" s="281"/>
      <c r="AM52" s="281"/>
      <c r="AN52" s="281"/>
      <c r="AO52" s="281"/>
      <c r="AP52" s="281"/>
      <c r="AQ52" s="281"/>
      <c r="AR52" s="281"/>
      <c r="AS52" s="281"/>
      <c r="AT52" s="281"/>
      <c r="AU52" s="281"/>
      <c r="AV52" s="281"/>
      <c r="AW52" s="281"/>
      <c r="AX52" s="281"/>
      <c r="AY52" s="281"/>
      <c r="AZ52" s="281"/>
      <c r="BA52" s="281"/>
      <c r="BB52" s="281"/>
      <c r="BC52" s="281"/>
      <c r="BD52" s="281"/>
      <c r="BE52" s="281"/>
      <c r="BF52" s="281"/>
      <c r="BG52" s="281"/>
      <c r="BH52" s="281"/>
      <c r="BI52" s="281"/>
      <c r="BJ52" s="281"/>
      <c r="BK52" s="281"/>
      <c r="BL52" s="281"/>
      <c r="BM52" s="281"/>
      <c r="BN52" s="281"/>
      <c r="BO52" s="281"/>
      <c r="BP52" s="281"/>
      <c r="BQ52" s="281"/>
      <c r="BR52" s="281"/>
      <c r="BS52" s="281"/>
      <c r="BT52" s="281"/>
      <c r="BU52" s="281"/>
      <c r="BV52" s="281"/>
      <c r="BW52" s="281"/>
      <c r="BX52" s="281"/>
      <c r="BY52" s="281"/>
      <c r="BZ52" s="281"/>
      <c r="CA52" s="281"/>
      <c r="CB52" s="281"/>
      <c r="CC52" s="281"/>
      <c r="CD52" s="281"/>
      <c r="CE52" s="281"/>
      <c r="CF52" s="281"/>
      <c r="CG52" s="281"/>
      <c r="CH52" s="281"/>
      <c r="CI52" s="281"/>
      <c r="CJ52" s="281"/>
      <c r="CK52" s="281"/>
      <c r="CL52" s="281"/>
      <c r="CM52" s="281"/>
      <c r="CN52" s="281"/>
      <c r="CO52" s="281"/>
      <c r="CP52" s="281"/>
      <c r="CQ52" s="281"/>
      <c r="CR52" s="281"/>
      <c r="CS52" s="281"/>
      <c r="CT52" s="281"/>
      <c r="CU52" s="281"/>
      <c r="CV52" s="281"/>
      <c r="CW52" s="281"/>
      <c r="CX52" s="281"/>
      <c r="CY52" s="281"/>
      <c r="CZ52" s="281"/>
      <c r="DA52" s="281"/>
      <c r="DB52" s="281"/>
      <c r="DC52" s="281"/>
      <c r="DD52" s="281"/>
      <c r="DE52" s="281"/>
      <c r="DF52" s="281"/>
      <c r="DG52" s="281"/>
      <c r="DH52" s="281"/>
      <c r="DI52" s="281"/>
      <c r="DJ52" s="281"/>
      <c r="DK52" s="281"/>
      <c r="DL52" s="281"/>
      <c r="DM52" s="281"/>
      <c r="DN52" s="281"/>
      <c r="DO52" s="281"/>
      <c r="DP52" s="281"/>
      <c r="DQ52" s="281"/>
      <c r="DR52" s="281"/>
      <c r="DS52" s="281"/>
      <c r="DT52" s="281"/>
      <c r="DU52" s="281"/>
      <c r="DV52" s="281"/>
      <c r="DW52" s="281"/>
      <c r="DX52" s="281"/>
      <c r="DY52" s="281"/>
      <c r="DZ52" s="281"/>
      <c r="EA52" s="281"/>
      <c r="EB52" s="281"/>
      <c r="EC52" s="281"/>
      <c r="ED52" s="281"/>
      <c r="EE52" s="281"/>
      <c r="EF52" s="281"/>
      <c r="EG52" s="281"/>
      <c r="EH52" s="281"/>
      <c r="EI52" s="281"/>
      <c r="EJ52" s="281"/>
      <c r="EK52" s="281"/>
      <c r="EL52" s="281"/>
      <c r="EM52" s="281"/>
      <c r="EN52" s="281"/>
      <c r="EO52" s="281"/>
      <c r="EP52" s="281"/>
      <c r="EQ52" s="281"/>
      <c r="ER52" s="281"/>
      <c r="ES52" s="281"/>
      <c r="ET52" s="281"/>
      <c r="EU52" s="281"/>
      <c r="EV52" s="281"/>
      <c r="EW52" s="281"/>
      <c r="EX52" s="281"/>
      <c r="EY52" s="281"/>
      <c r="EZ52" s="281"/>
      <c r="FA52" s="281"/>
      <c r="FB52" s="281"/>
      <c r="FC52" s="281"/>
      <c r="FD52" s="281"/>
      <c r="FE52" s="281"/>
      <c r="FF52" s="281"/>
      <c r="FG52" s="281"/>
      <c r="FH52" s="281"/>
      <c r="FI52" s="281"/>
      <c r="FJ52" s="281"/>
      <c r="FK52" s="281"/>
      <c r="FL52" s="281"/>
      <c r="FM52" s="281"/>
      <c r="FN52" s="281"/>
      <c r="FO52" s="281"/>
      <c r="FP52" s="281"/>
      <c r="FQ52" s="281"/>
      <c r="FR52" s="281"/>
      <c r="FS52" s="281"/>
      <c r="FT52" s="281"/>
      <c r="FU52" s="281"/>
      <c r="FV52" s="281"/>
      <c r="FW52" s="281"/>
      <c r="FX52" s="281"/>
      <c r="FY52" s="281"/>
      <c r="FZ52" s="281"/>
      <c r="GA52" s="281"/>
      <c r="GB52" s="281"/>
      <c r="GC52" s="281"/>
      <c r="GD52" s="281"/>
      <c r="GE52" s="281"/>
      <c r="GF52" s="281"/>
      <c r="GG52" s="281"/>
      <c r="GH52" s="281"/>
      <c r="GI52" s="281"/>
      <c r="GJ52" s="281"/>
      <c r="GK52" s="281"/>
      <c r="GL52" s="281"/>
      <c r="GM52" s="281"/>
      <c r="GN52" s="281"/>
      <c r="GO52" s="281"/>
      <c r="GP52" s="281"/>
      <c r="GQ52" s="281"/>
      <c r="GR52" s="281"/>
      <c r="GS52" s="281"/>
      <c r="GT52" s="281"/>
      <c r="GU52" s="281"/>
      <c r="GV52" s="281"/>
      <c r="GW52" s="281"/>
      <c r="GX52" s="281"/>
      <c r="GY52" s="281"/>
      <c r="GZ52" s="281"/>
      <c r="HA52" s="281"/>
      <c r="HB52" s="281"/>
      <c r="HC52" s="281"/>
      <c r="HD52" s="281"/>
      <c r="HE52" s="281"/>
      <c r="HF52" s="281"/>
      <c r="HG52" s="281"/>
      <c r="HH52" s="281"/>
      <c r="HI52" s="281"/>
      <c r="HJ52" s="281"/>
      <c r="HK52" s="281"/>
      <c r="HL52" s="281"/>
      <c r="HM52" s="281"/>
      <c r="HN52" s="281"/>
      <c r="HO52" s="281"/>
      <c r="HP52" s="281"/>
      <c r="HQ52" s="281"/>
      <c r="HR52" s="281"/>
      <c r="HS52" s="281"/>
      <c r="HT52" s="281"/>
      <c r="HU52" s="281"/>
      <c r="HV52" s="281"/>
      <c r="HW52" s="281"/>
      <c r="HX52" s="281"/>
      <c r="HY52" s="281"/>
      <c r="HZ52" s="281"/>
      <c r="IA52" s="281"/>
      <c r="IB52" s="281"/>
      <c r="IC52" s="281"/>
      <c r="ID52" s="281"/>
      <c r="IE52" s="281"/>
      <c r="IF52" s="281"/>
      <c r="IG52" s="281"/>
      <c r="IH52" s="281"/>
      <c r="II52" s="281"/>
      <c r="IJ52" s="281"/>
      <c r="IK52" s="281"/>
      <c r="IL52" s="281"/>
      <c r="IM52" s="281"/>
      <c r="IN52" s="281"/>
      <c r="IO52" s="281"/>
      <c r="IP52" s="281"/>
      <c r="IQ52" s="281"/>
      <c r="IR52" s="281"/>
      <c r="IS52" s="281"/>
      <c r="IT52" s="281"/>
      <c r="IU52" s="281"/>
      <c r="IV52" s="281"/>
      <c r="IW52" s="331"/>
    </row>
    <row r="53" customFormat="false" ht="13.5" hidden="false" customHeight="true" outlineLevel="0" collapsed="false">
      <c r="A53" s="331"/>
      <c r="B53" s="360" t="s">
        <v>112</v>
      </c>
      <c r="C53" s="333"/>
      <c r="D53" s="334" t="s">
        <v>175</v>
      </c>
      <c r="E53" s="340"/>
      <c r="F53" s="336"/>
      <c r="G53" s="336"/>
      <c r="H53" s="336"/>
      <c r="I53" s="336"/>
      <c r="J53" s="336"/>
      <c r="K53" s="336"/>
      <c r="L53" s="336"/>
      <c r="M53" s="336"/>
      <c r="N53" s="336"/>
      <c r="O53" s="336"/>
      <c r="P53" s="336"/>
      <c r="Q53" s="336"/>
      <c r="R53" s="336"/>
      <c r="S53" s="336"/>
      <c r="T53" s="336"/>
      <c r="U53" s="336"/>
      <c r="V53" s="336"/>
      <c r="W53" s="336"/>
      <c r="X53" s="336"/>
      <c r="Y53" s="336"/>
      <c r="Z53" s="336"/>
      <c r="AA53" s="336"/>
      <c r="AB53" s="336"/>
      <c r="AC53" s="336"/>
      <c r="AD53" s="336"/>
      <c r="AE53" s="336"/>
      <c r="AF53" s="336"/>
      <c r="AG53" s="336"/>
      <c r="AH53" s="336"/>
      <c r="AI53" s="336"/>
      <c r="AJ53" s="336"/>
      <c r="AK53" s="336"/>
      <c r="AL53" s="336"/>
      <c r="AM53" s="336"/>
      <c r="AN53" s="336"/>
      <c r="AO53" s="336"/>
      <c r="AP53" s="336"/>
      <c r="AQ53" s="336"/>
      <c r="AR53" s="336"/>
      <c r="AS53" s="336"/>
      <c r="AT53" s="336"/>
      <c r="AU53" s="336"/>
      <c r="AV53" s="336"/>
      <c r="AW53" s="336"/>
      <c r="AX53" s="336"/>
      <c r="AY53" s="336"/>
      <c r="AZ53" s="336"/>
      <c r="BA53" s="336"/>
      <c r="BB53" s="336"/>
      <c r="BC53" s="336"/>
      <c r="BD53" s="336"/>
      <c r="BE53" s="336"/>
      <c r="BF53" s="336"/>
      <c r="BG53" s="336"/>
      <c r="BH53" s="336"/>
      <c r="BI53" s="336"/>
      <c r="BJ53" s="336"/>
      <c r="BK53" s="336"/>
      <c r="BL53" s="336"/>
      <c r="BM53" s="336"/>
      <c r="BN53" s="336"/>
      <c r="BO53" s="336"/>
      <c r="BP53" s="336"/>
      <c r="BQ53" s="336"/>
      <c r="BR53" s="336"/>
      <c r="BS53" s="336"/>
      <c r="BT53" s="336"/>
      <c r="BU53" s="336"/>
      <c r="BV53" s="336"/>
      <c r="BW53" s="336"/>
      <c r="BX53" s="336"/>
      <c r="BY53" s="336"/>
      <c r="BZ53" s="336"/>
      <c r="CA53" s="336"/>
      <c r="CB53" s="336"/>
      <c r="CC53" s="336"/>
      <c r="CD53" s="336"/>
      <c r="CE53" s="336"/>
      <c r="CF53" s="336"/>
      <c r="CG53" s="336"/>
      <c r="CH53" s="336"/>
      <c r="CI53" s="336"/>
      <c r="CJ53" s="336"/>
      <c r="CK53" s="336"/>
      <c r="CL53" s="336"/>
      <c r="CM53" s="336"/>
      <c r="CN53" s="336"/>
      <c r="CO53" s="336"/>
      <c r="CP53" s="336"/>
      <c r="CQ53" s="336"/>
      <c r="CR53" s="336"/>
      <c r="CS53" s="336"/>
      <c r="CT53" s="336"/>
      <c r="CU53" s="336"/>
      <c r="CV53" s="336"/>
      <c r="CW53" s="336"/>
      <c r="CX53" s="336"/>
      <c r="CY53" s="336"/>
      <c r="CZ53" s="336"/>
      <c r="DA53" s="336"/>
      <c r="DB53" s="336"/>
      <c r="DC53" s="336"/>
      <c r="DD53" s="336"/>
      <c r="DE53" s="336"/>
      <c r="DF53" s="336"/>
      <c r="DG53" s="336"/>
      <c r="DH53" s="336"/>
      <c r="DI53" s="336"/>
      <c r="DJ53" s="336"/>
      <c r="DK53" s="336"/>
      <c r="DL53" s="336"/>
      <c r="DM53" s="336"/>
      <c r="DN53" s="336"/>
      <c r="DO53" s="336"/>
      <c r="DP53" s="336"/>
      <c r="DQ53" s="336"/>
      <c r="DR53" s="336"/>
      <c r="DS53" s="336"/>
      <c r="DT53" s="336"/>
      <c r="DU53" s="336"/>
      <c r="DV53" s="336"/>
      <c r="DW53" s="336"/>
      <c r="DX53" s="336"/>
      <c r="DY53" s="336"/>
      <c r="DZ53" s="336"/>
      <c r="EA53" s="336"/>
      <c r="EB53" s="336"/>
      <c r="EC53" s="336"/>
      <c r="ED53" s="336"/>
      <c r="EE53" s="336"/>
      <c r="EF53" s="336"/>
      <c r="EG53" s="336"/>
      <c r="EH53" s="336"/>
      <c r="EI53" s="336"/>
      <c r="EJ53" s="336"/>
      <c r="EK53" s="336"/>
      <c r="EL53" s="336"/>
      <c r="EM53" s="336"/>
      <c r="EN53" s="336"/>
      <c r="EO53" s="336"/>
      <c r="EP53" s="336"/>
      <c r="EQ53" s="336"/>
      <c r="ER53" s="336"/>
      <c r="ES53" s="336"/>
      <c r="ET53" s="336"/>
      <c r="EU53" s="336"/>
      <c r="EV53" s="336"/>
      <c r="EW53" s="336"/>
      <c r="EX53" s="336"/>
      <c r="EY53" s="336"/>
      <c r="EZ53" s="336"/>
      <c r="FA53" s="336"/>
      <c r="FB53" s="336"/>
      <c r="FC53" s="336"/>
      <c r="FD53" s="336"/>
      <c r="FE53" s="336"/>
      <c r="FF53" s="336"/>
      <c r="FG53" s="336"/>
      <c r="FH53" s="336"/>
      <c r="FI53" s="336"/>
      <c r="FJ53" s="336"/>
      <c r="FK53" s="336"/>
      <c r="FL53" s="336"/>
      <c r="FM53" s="336"/>
      <c r="FN53" s="336"/>
      <c r="FO53" s="336"/>
      <c r="FP53" s="336"/>
      <c r="FQ53" s="336"/>
      <c r="FR53" s="336"/>
      <c r="FS53" s="336"/>
      <c r="FT53" s="336"/>
      <c r="FU53" s="336"/>
      <c r="FV53" s="336"/>
      <c r="FW53" s="336"/>
      <c r="FX53" s="336"/>
      <c r="FY53" s="336"/>
      <c r="FZ53" s="336"/>
      <c r="GA53" s="336"/>
      <c r="GB53" s="336"/>
      <c r="GC53" s="336"/>
      <c r="GD53" s="336"/>
      <c r="GE53" s="336"/>
      <c r="GF53" s="336"/>
      <c r="GG53" s="336"/>
      <c r="GH53" s="336"/>
      <c r="GI53" s="336"/>
      <c r="GJ53" s="336"/>
      <c r="GK53" s="336"/>
      <c r="GL53" s="336"/>
      <c r="GM53" s="336"/>
      <c r="GN53" s="336"/>
      <c r="GO53" s="336"/>
      <c r="GP53" s="336"/>
      <c r="GQ53" s="336"/>
      <c r="GR53" s="336"/>
      <c r="GS53" s="336"/>
      <c r="GT53" s="336"/>
      <c r="GU53" s="336"/>
      <c r="GV53" s="336"/>
      <c r="GW53" s="336"/>
      <c r="GX53" s="336"/>
      <c r="GY53" s="336"/>
      <c r="GZ53" s="336"/>
      <c r="HA53" s="336"/>
      <c r="HB53" s="336"/>
      <c r="HC53" s="336"/>
      <c r="HD53" s="336"/>
      <c r="HE53" s="336"/>
      <c r="HF53" s="336"/>
      <c r="HG53" s="336"/>
      <c r="HH53" s="336"/>
      <c r="HI53" s="336"/>
      <c r="HJ53" s="336"/>
      <c r="HK53" s="336"/>
      <c r="HL53" s="336"/>
      <c r="HM53" s="336"/>
      <c r="HN53" s="336"/>
      <c r="HO53" s="336"/>
      <c r="HP53" s="336"/>
      <c r="HQ53" s="336"/>
      <c r="HR53" s="336"/>
      <c r="HS53" s="336"/>
      <c r="HT53" s="336"/>
      <c r="HU53" s="336"/>
      <c r="HV53" s="336"/>
      <c r="HW53" s="336"/>
      <c r="HX53" s="336"/>
      <c r="HY53" s="336"/>
      <c r="HZ53" s="336"/>
      <c r="IA53" s="336"/>
      <c r="IB53" s="336"/>
      <c r="IC53" s="336"/>
      <c r="ID53" s="336"/>
      <c r="IE53" s="336"/>
      <c r="IF53" s="336"/>
      <c r="IG53" s="336"/>
      <c r="IH53" s="336"/>
      <c r="II53" s="336"/>
      <c r="IJ53" s="336"/>
      <c r="IK53" s="336"/>
      <c r="IL53" s="336"/>
      <c r="IM53" s="336"/>
      <c r="IN53" s="336"/>
      <c r="IO53" s="336"/>
      <c r="IP53" s="336"/>
      <c r="IQ53" s="336"/>
      <c r="IR53" s="336"/>
      <c r="IS53" s="336"/>
      <c r="IT53" s="336"/>
      <c r="IU53" s="336"/>
      <c r="IV53" s="336"/>
      <c r="IW53" s="331"/>
    </row>
    <row r="54" customFormat="false" ht="13.5" hidden="false" customHeight="true" outlineLevel="0" collapsed="false">
      <c r="A54" s="325"/>
      <c r="B54" s="332"/>
      <c r="C54" s="333"/>
      <c r="D54" s="328" t="s">
        <v>176</v>
      </c>
      <c r="E54" s="338"/>
      <c r="F54" s="281"/>
      <c r="G54" s="281"/>
      <c r="H54" s="281"/>
      <c r="I54" s="281"/>
      <c r="J54" s="281"/>
      <c r="K54" s="281"/>
      <c r="L54" s="281"/>
      <c r="M54" s="281"/>
      <c r="N54" s="281"/>
      <c r="O54" s="281"/>
      <c r="P54" s="281"/>
      <c r="Q54" s="281"/>
      <c r="R54" s="281"/>
      <c r="S54" s="281"/>
      <c r="T54" s="281"/>
      <c r="U54" s="281"/>
      <c r="V54" s="281"/>
      <c r="W54" s="281"/>
      <c r="X54" s="281"/>
      <c r="Y54" s="281"/>
      <c r="Z54" s="281"/>
      <c r="AA54" s="281"/>
      <c r="AB54" s="281"/>
      <c r="AC54" s="281"/>
      <c r="AD54" s="281"/>
      <c r="AE54" s="281"/>
      <c r="AF54" s="281"/>
      <c r="AG54" s="281"/>
      <c r="AH54" s="281"/>
      <c r="AI54" s="281"/>
      <c r="AJ54" s="281"/>
      <c r="AK54" s="281"/>
      <c r="AL54" s="281"/>
      <c r="AM54" s="281"/>
      <c r="AN54" s="281"/>
      <c r="AO54" s="281"/>
      <c r="AP54" s="281"/>
      <c r="AQ54" s="281"/>
      <c r="AR54" s="281"/>
      <c r="AS54" s="281"/>
      <c r="AT54" s="281"/>
      <c r="AU54" s="281"/>
      <c r="AV54" s="281"/>
      <c r="AW54" s="281"/>
      <c r="AX54" s="281"/>
      <c r="AY54" s="281"/>
      <c r="AZ54" s="281"/>
      <c r="BA54" s="281"/>
      <c r="BB54" s="281"/>
      <c r="BC54" s="281"/>
      <c r="BD54" s="281"/>
      <c r="BE54" s="281"/>
      <c r="BF54" s="281"/>
      <c r="BG54" s="281"/>
      <c r="BH54" s="281"/>
      <c r="BI54" s="281"/>
      <c r="BJ54" s="281"/>
      <c r="BK54" s="281"/>
      <c r="BL54" s="281"/>
      <c r="BM54" s="281"/>
      <c r="BN54" s="281"/>
      <c r="BO54" s="281"/>
      <c r="BP54" s="281"/>
      <c r="BQ54" s="281"/>
      <c r="BR54" s="281"/>
      <c r="BS54" s="281"/>
      <c r="BT54" s="281"/>
      <c r="BU54" s="281"/>
      <c r="BV54" s="281"/>
      <c r="BW54" s="281"/>
      <c r="BX54" s="281"/>
      <c r="BY54" s="281"/>
      <c r="BZ54" s="281"/>
      <c r="CA54" s="281"/>
      <c r="CB54" s="281"/>
      <c r="CC54" s="281"/>
      <c r="CD54" s="281"/>
      <c r="CE54" s="281"/>
      <c r="CF54" s="281"/>
      <c r="CG54" s="281"/>
      <c r="CH54" s="281"/>
      <c r="CI54" s="281"/>
      <c r="CJ54" s="281"/>
      <c r="CK54" s="281"/>
      <c r="CL54" s="281"/>
      <c r="CM54" s="281"/>
      <c r="CN54" s="281"/>
      <c r="CO54" s="281"/>
      <c r="CP54" s="281"/>
      <c r="CQ54" s="281"/>
      <c r="CR54" s="281"/>
      <c r="CS54" s="281"/>
      <c r="CT54" s="281"/>
      <c r="CU54" s="281"/>
      <c r="CV54" s="281"/>
      <c r="CW54" s="281"/>
      <c r="CX54" s="281"/>
      <c r="CY54" s="281"/>
      <c r="CZ54" s="281"/>
      <c r="DA54" s="281"/>
      <c r="DB54" s="281"/>
      <c r="DC54" s="281"/>
      <c r="DD54" s="281"/>
      <c r="DE54" s="281"/>
      <c r="DF54" s="281"/>
      <c r="DG54" s="281"/>
      <c r="DH54" s="281"/>
      <c r="DI54" s="281"/>
      <c r="DJ54" s="281"/>
      <c r="DK54" s="281"/>
      <c r="DL54" s="281"/>
      <c r="DM54" s="281"/>
      <c r="DN54" s="281"/>
      <c r="DO54" s="281"/>
      <c r="DP54" s="281"/>
      <c r="DQ54" s="281"/>
      <c r="DR54" s="281"/>
      <c r="DS54" s="281"/>
      <c r="DT54" s="281"/>
      <c r="DU54" s="281"/>
      <c r="DV54" s="281"/>
      <c r="DW54" s="281"/>
      <c r="DX54" s="281"/>
      <c r="DY54" s="281"/>
      <c r="DZ54" s="281"/>
      <c r="EA54" s="281"/>
      <c r="EB54" s="281"/>
      <c r="EC54" s="281"/>
      <c r="ED54" s="281"/>
      <c r="EE54" s="281"/>
      <c r="EF54" s="281"/>
      <c r="EG54" s="281"/>
      <c r="EH54" s="281"/>
      <c r="EI54" s="281"/>
      <c r="EJ54" s="281"/>
      <c r="EK54" s="281"/>
      <c r="EL54" s="281"/>
      <c r="EM54" s="281"/>
      <c r="EN54" s="281"/>
      <c r="EO54" s="281"/>
      <c r="EP54" s="281"/>
      <c r="EQ54" s="281"/>
      <c r="ER54" s="281"/>
      <c r="ES54" s="281"/>
      <c r="ET54" s="281"/>
      <c r="EU54" s="281"/>
      <c r="EV54" s="281"/>
      <c r="EW54" s="281"/>
      <c r="EX54" s="281"/>
      <c r="EY54" s="281"/>
      <c r="EZ54" s="281"/>
      <c r="FA54" s="281"/>
      <c r="FB54" s="281"/>
      <c r="FC54" s="281"/>
      <c r="FD54" s="281"/>
      <c r="FE54" s="281"/>
      <c r="FF54" s="281"/>
      <c r="FG54" s="281"/>
      <c r="FH54" s="281"/>
      <c r="FI54" s="281"/>
      <c r="FJ54" s="281"/>
      <c r="FK54" s="281"/>
      <c r="FL54" s="281"/>
      <c r="FM54" s="281"/>
      <c r="FN54" s="281"/>
      <c r="FO54" s="281"/>
      <c r="FP54" s="281"/>
      <c r="FQ54" s="281"/>
      <c r="FR54" s="281"/>
      <c r="FS54" s="281"/>
      <c r="FT54" s="281"/>
      <c r="FU54" s="281"/>
      <c r="FV54" s="281"/>
      <c r="FW54" s="281"/>
      <c r="FX54" s="281"/>
      <c r="FY54" s="281"/>
      <c r="FZ54" s="281"/>
      <c r="GA54" s="281"/>
      <c r="GB54" s="281"/>
      <c r="GC54" s="281"/>
      <c r="GD54" s="281"/>
      <c r="GE54" s="281"/>
      <c r="GF54" s="281"/>
      <c r="GG54" s="281"/>
      <c r="GH54" s="281"/>
      <c r="GI54" s="281"/>
      <c r="GJ54" s="281"/>
      <c r="GK54" s="281"/>
      <c r="GL54" s="281"/>
      <c r="GM54" s="281"/>
      <c r="GN54" s="281"/>
      <c r="GO54" s="281"/>
      <c r="GP54" s="281"/>
      <c r="GQ54" s="281"/>
      <c r="GR54" s="281"/>
      <c r="GS54" s="281"/>
      <c r="GT54" s="281"/>
      <c r="GU54" s="281"/>
      <c r="GV54" s="281"/>
      <c r="GW54" s="281"/>
      <c r="GX54" s="281"/>
      <c r="GY54" s="281"/>
      <c r="GZ54" s="281"/>
      <c r="HA54" s="281"/>
      <c r="HB54" s="281"/>
      <c r="HC54" s="281"/>
      <c r="HD54" s="281"/>
      <c r="HE54" s="281"/>
      <c r="HF54" s="281"/>
      <c r="HG54" s="281"/>
      <c r="HH54" s="281"/>
      <c r="HI54" s="281"/>
      <c r="HJ54" s="281"/>
      <c r="HK54" s="281"/>
      <c r="HL54" s="281"/>
      <c r="HM54" s="281"/>
      <c r="HN54" s="281"/>
      <c r="HO54" s="281"/>
      <c r="HP54" s="281"/>
      <c r="HQ54" s="281"/>
      <c r="HR54" s="281"/>
      <c r="HS54" s="281"/>
      <c r="HT54" s="281"/>
      <c r="HU54" s="281"/>
      <c r="HV54" s="281"/>
      <c r="HW54" s="281"/>
      <c r="HX54" s="281"/>
      <c r="HY54" s="281"/>
      <c r="HZ54" s="281"/>
      <c r="IA54" s="281"/>
      <c r="IB54" s="281"/>
      <c r="IC54" s="281"/>
      <c r="ID54" s="281"/>
      <c r="IE54" s="281"/>
      <c r="IF54" s="281"/>
      <c r="IG54" s="281"/>
      <c r="IH54" s="281"/>
      <c r="II54" s="281"/>
      <c r="IJ54" s="281"/>
      <c r="IK54" s="281"/>
      <c r="IL54" s="281"/>
      <c r="IM54" s="281"/>
      <c r="IN54" s="281"/>
      <c r="IO54" s="281"/>
      <c r="IP54" s="281"/>
      <c r="IQ54" s="281"/>
      <c r="IR54" s="281"/>
      <c r="IS54" s="281"/>
      <c r="IT54" s="281"/>
      <c r="IU54" s="281"/>
      <c r="IV54" s="281"/>
      <c r="IW54" s="331"/>
    </row>
    <row r="55" customFormat="false" ht="13.5" hidden="false" customHeight="true" outlineLevel="0" collapsed="false">
      <c r="A55" s="331"/>
      <c r="B55" s="332"/>
      <c r="C55" s="339" t="s">
        <v>163</v>
      </c>
      <c r="D55" s="334" t="s">
        <v>177</v>
      </c>
      <c r="E55" s="340"/>
      <c r="F55" s="336"/>
      <c r="G55" s="336"/>
      <c r="H55" s="336"/>
      <c r="I55" s="336"/>
      <c r="J55" s="336"/>
      <c r="K55" s="336"/>
      <c r="L55" s="336"/>
      <c r="M55" s="336"/>
      <c r="N55" s="336"/>
      <c r="O55" s="336"/>
      <c r="P55" s="336"/>
      <c r="Q55" s="336"/>
      <c r="R55" s="336"/>
      <c r="S55" s="336"/>
      <c r="T55" s="336"/>
      <c r="U55" s="336"/>
      <c r="V55" s="336"/>
      <c r="W55" s="336"/>
      <c r="X55" s="336"/>
      <c r="Y55" s="336"/>
      <c r="Z55" s="336"/>
      <c r="AA55" s="336"/>
      <c r="AB55" s="336"/>
      <c r="AC55" s="336"/>
      <c r="AD55" s="336"/>
      <c r="AE55" s="336"/>
      <c r="AF55" s="336"/>
      <c r="AG55" s="336"/>
      <c r="AH55" s="336"/>
      <c r="AI55" s="336"/>
      <c r="AJ55" s="336"/>
      <c r="AK55" s="336"/>
      <c r="AL55" s="336"/>
      <c r="AM55" s="336"/>
      <c r="AN55" s="336"/>
      <c r="AO55" s="336"/>
      <c r="AP55" s="336"/>
      <c r="AQ55" s="336"/>
      <c r="AR55" s="336"/>
      <c r="AS55" s="336"/>
      <c r="AT55" s="336"/>
      <c r="AU55" s="336"/>
      <c r="AV55" s="336"/>
      <c r="AW55" s="336"/>
      <c r="AX55" s="336"/>
      <c r="AY55" s="336"/>
      <c r="AZ55" s="336"/>
      <c r="BA55" s="336"/>
      <c r="BB55" s="336"/>
      <c r="BC55" s="336"/>
      <c r="BD55" s="336"/>
      <c r="BE55" s="336"/>
      <c r="BF55" s="336"/>
      <c r="BG55" s="336"/>
      <c r="BH55" s="336"/>
      <c r="BI55" s="336"/>
      <c r="BJ55" s="336"/>
      <c r="BK55" s="336"/>
      <c r="BL55" s="336"/>
      <c r="BM55" s="336"/>
      <c r="BN55" s="336"/>
      <c r="BO55" s="336"/>
      <c r="BP55" s="336"/>
      <c r="BQ55" s="336"/>
      <c r="BR55" s="336"/>
      <c r="BS55" s="336"/>
      <c r="BT55" s="336"/>
      <c r="BU55" s="336"/>
      <c r="BV55" s="336"/>
      <c r="BW55" s="336"/>
      <c r="BX55" s="336"/>
      <c r="BY55" s="336"/>
      <c r="BZ55" s="336"/>
      <c r="CA55" s="336"/>
      <c r="CB55" s="336"/>
      <c r="CC55" s="336"/>
      <c r="CD55" s="336"/>
      <c r="CE55" s="336"/>
      <c r="CF55" s="336"/>
      <c r="CG55" s="336"/>
      <c r="CH55" s="336"/>
      <c r="CI55" s="336"/>
      <c r="CJ55" s="336"/>
      <c r="CK55" s="336"/>
      <c r="CL55" s="336"/>
      <c r="CM55" s="336"/>
      <c r="CN55" s="336"/>
      <c r="CO55" s="336"/>
      <c r="CP55" s="336"/>
      <c r="CQ55" s="336"/>
      <c r="CR55" s="336"/>
      <c r="CS55" s="336"/>
      <c r="CT55" s="336"/>
      <c r="CU55" s="336"/>
      <c r="CV55" s="336"/>
      <c r="CW55" s="336"/>
      <c r="CX55" s="336"/>
      <c r="CY55" s="336"/>
      <c r="CZ55" s="336"/>
      <c r="DA55" s="336"/>
      <c r="DB55" s="336"/>
      <c r="DC55" s="336"/>
      <c r="DD55" s="336"/>
      <c r="DE55" s="336"/>
      <c r="DF55" s="336"/>
      <c r="DG55" s="336"/>
      <c r="DH55" s="336"/>
      <c r="DI55" s="336"/>
      <c r="DJ55" s="336"/>
      <c r="DK55" s="336"/>
      <c r="DL55" s="336"/>
      <c r="DM55" s="336"/>
      <c r="DN55" s="336"/>
      <c r="DO55" s="336"/>
      <c r="DP55" s="336"/>
      <c r="DQ55" s="336"/>
      <c r="DR55" s="336"/>
      <c r="DS55" s="336"/>
      <c r="DT55" s="336"/>
      <c r="DU55" s="336"/>
      <c r="DV55" s="336"/>
      <c r="DW55" s="336"/>
      <c r="DX55" s="336"/>
      <c r="DY55" s="336"/>
      <c r="DZ55" s="336"/>
      <c r="EA55" s="336"/>
      <c r="EB55" s="336"/>
      <c r="EC55" s="336"/>
      <c r="ED55" s="336"/>
      <c r="EE55" s="336"/>
      <c r="EF55" s="336"/>
      <c r="EG55" s="336"/>
      <c r="EH55" s="336"/>
      <c r="EI55" s="336"/>
      <c r="EJ55" s="336"/>
      <c r="EK55" s="336"/>
      <c r="EL55" s="336"/>
      <c r="EM55" s="336"/>
      <c r="EN55" s="336"/>
      <c r="EO55" s="336"/>
      <c r="EP55" s="336"/>
      <c r="EQ55" s="336"/>
      <c r="ER55" s="336"/>
      <c r="ES55" s="336"/>
      <c r="ET55" s="336"/>
      <c r="EU55" s="336"/>
      <c r="EV55" s="336"/>
      <c r="EW55" s="336"/>
      <c r="EX55" s="336"/>
      <c r="EY55" s="336"/>
      <c r="EZ55" s="336"/>
      <c r="FA55" s="336"/>
      <c r="FB55" s="336"/>
      <c r="FC55" s="336"/>
      <c r="FD55" s="336"/>
      <c r="FE55" s="336"/>
      <c r="FF55" s="336"/>
      <c r="FG55" s="336"/>
      <c r="FH55" s="336"/>
      <c r="FI55" s="336"/>
      <c r="FJ55" s="336"/>
      <c r="FK55" s="336"/>
      <c r="FL55" s="336"/>
      <c r="FM55" s="336"/>
      <c r="FN55" s="336"/>
      <c r="FO55" s="336"/>
      <c r="FP55" s="336"/>
      <c r="FQ55" s="336"/>
      <c r="FR55" s="336"/>
      <c r="FS55" s="336"/>
      <c r="FT55" s="336"/>
      <c r="FU55" s="336"/>
      <c r="FV55" s="336"/>
      <c r="FW55" s="336"/>
      <c r="FX55" s="336"/>
      <c r="FY55" s="336"/>
      <c r="FZ55" s="336"/>
      <c r="GA55" s="336"/>
      <c r="GB55" s="336"/>
      <c r="GC55" s="336"/>
      <c r="GD55" s="336"/>
      <c r="GE55" s="336"/>
      <c r="GF55" s="336"/>
      <c r="GG55" s="336"/>
      <c r="GH55" s="336"/>
      <c r="GI55" s="336"/>
      <c r="GJ55" s="336"/>
      <c r="GK55" s="336"/>
      <c r="GL55" s="336"/>
      <c r="GM55" s="336"/>
      <c r="GN55" s="336"/>
      <c r="GO55" s="336"/>
      <c r="GP55" s="336"/>
      <c r="GQ55" s="336"/>
      <c r="GR55" s="336"/>
      <c r="GS55" s="336"/>
      <c r="GT55" s="336"/>
      <c r="GU55" s="336"/>
      <c r="GV55" s="336"/>
      <c r="GW55" s="336"/>
      <c r="GX55" s="336"/>
      <c r="GY55" s="336"/>
      <c r="GZ55" s="336"/>
      <c r="HA55" s="336"/>
      <c r="HB55" s="336"/>
      <c r="HC55" s="336"/>
      <c r="HD55" s="336"/>
      <c r="HE55" s="336"/>
      <c r="HF55" s="336"/>
      <c r="HG55" s="336"/>
      <c r="HH55" s="336"/>
      <c r="HI55" s="336"/>
      <c r="HJ55" s="336"/>
      <c r="HK55" s="336"/>
      <c r="HL55" s="336"/>
      <c r="HM55" s="336"/>
      <c r="HN55" s="336"/>
      <c r="HO55" s="336"/>
      <c r="HP55" s="336"/>
      <c r="HQ55" s="336"/>
      <c r="HR55" s="336"/>
      <c r="HS55" s="336"/>
      <c r="HT55" s="336"/>
      <c r="HU55" s="336"/>
      <c r="HV55" s="336"/>
      <c r="HW55" s="336"/>
      <c r="HX55" s="336"/>
      <c r="HY55" s="336"/>
      <c r="HZ55" s="336"/>
      <c r="IA55" s="336"/>
      <c r="IB55" s="336"/>
      <c r="IC55" s="336"/>
      <c r="ID55" s="336"/>
      <c r="IE55" s="336"/>
      <c r="IF55" s="336"/>
      <c r="IG55" s="336"/>
      <c r="IH55" s="336"/>
      <c r="II55" s="336"/>
      <c r="IJ55" s="336"/>
      <c r="IK55" s="336"/>
      <c r="IL55" s="336"/>
      <c r="IM55" s="336"/>
      <c r="IN55" s="336"/>
      <c r="IO55" s="336"/>
      <c r="IP55" s="336"/>
      <c r="IQ55" s="336"/>
      <c r="IR55" s="336"/>
      <c r="IS55" s="336"/>
      <c r="IT55" s="336"/>
      <c r="IU55" s="336"/>
      <c r="IV55" s="336"/>
      <c r="IW55" s="331"/>
    </row>
    <row r="56" customFormat="false" ht="13.5" hidden="false" customHeight="true" outlineLevel="0" collapsed="false">
      <c r="A56" s="325"/>
      <c r="B56" s="332"/>
      <c r="C56" s="333"/>
      <c r="D56" s="328" t="s">
        <v>178</v>
      </c>
      <c r="E56" s="338"/>
      <c r="F56" s="281"/>
      <c r="G56" s="281"/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  <c r="AG56" s="281"/>
      <c r="AH56" s="281"/>
      <c r="AI56" s="281"/>
      <c r="AJ56" s="281"/>
      <c r="AK56" s="281"/>
      <c r="AL56" s="281"/>
      <c r="AM56" s="281"/>
      <c r="AN56" s="281"/>
      <c r="AO56" s="281"/>
      <c r="AP56" s="281"/>
      <c r="AQ56" s="281"/>
      <c r="AR56" s="281"/>
      <c r="AS56" s="281"/>
      <c r="AT56" s="281"/>
      <c r="AU56" s="281"/>
      <c r="AV56" s="281"/>
      <c r="AW56" s="281"/>
      <c r="AX56" s="281"/>
      <c r="AY56" s="281"/>
      <c r="AZ56" s="281"/>
      <c r="BA56" s="281"/>
      <c r="BB56" s="281"/>
      <c r="BC56" s="281"/>
      <c r="BD56" s="281"/>
      <c r="BE56" s="281"/>
      <c r="BF56" s="281"/>
      <c r="BG56" s="281"/>
      <c r="BH56" s="281"/>
      <c r="BI56" s="281"/>
      <c r="BJ56" s="281"/>
      <c r="BK56" s="281"/>
      <c r="BL56" s="281"/>
      <c r="BM56" s="281"/>
      <c r="BN56" s="281"/>
      <c r="BO56" s="281"/>
      <c r="BP56" s="281"/>
      <c r="BQ56" s="281"/>
      <c r="BR56" s="281"/>
      <c r="BS56" s="281"/>
      <c r="BT56" s="281"/>
      <c r="BU56" s="281"/>
      <c r="BV56" s="281"/>
      <c r="BW56" s="281"/>
      <c r="BX56" s="281"/>
      <c r="BY56" s="281"/>
      <c r="BZ56" s="281"/>
      <c r="CA56" s="281"/>
      <c r="CB56" s="281"/>
      <c r="CC56" s="281"/>
      <c r="CD56" s="281"/>
      <c r="CE56" s="281"/>
      <c r="CF56" s="281"/>
      <c r="CG56" s="281"/>
      <c r="CH56" s="281"/>
      <c r="CI56" s="281"/>
      <c r="CJ56" s="281"/>
      <c r="CK56" s="281"/>
      <c r="CL56" s="281"/>
      <c r="CM56" s="281"/>
      <c r="CN56" s="281"/>
      <c r="CO56" s="281"/>
      <c r="CP56" s="281"/>
      <c r="CQ56" s="281"/>
      <c r="CR56" s="281"/>
      <c r="CS56" s="281"/>
      <c r="CT56" s="281"/>
      <c r="CU56" s="281"/>
      <c r="CV56" s="281"/>
      <c r="CW56" s="281"/>
      <c r="CX56" s="281"/>
      <c r="CY56" s="281"/>
      <c r="CZ56" s="281"/>
      <c r="DA56" s="281"/>
      <c r="DB56" s="281"/>
      <c r="DC56" s="281"/>
      <c r="DD56" s="281"/>
      <c r="DE56" s="281"/>
      <c r="DF56" s="281"/>
      <c r="DG56" s="281"/>
      <c r="DH56" s="281"/>
      <c r="DI56" s="281"/>
      <c r="DJ56" s="281"/>
      <c r="DK56" s="281"/>
      <c r="DL56" s="281"/>
      <c r="DM56" s="281"/>
      <c r="DN56" s="281"/>
      <c r="DO56" s="281"/>
      <c r="DP56" s="281"/>
      <c r="DQ56" s="281"/>
      <c r="DR56" s="281"/>
      <c r="DS56" s="281"/>
      <c r="DT56" s="281"/>
      <c r="DU56" s="281"/>
      <c r="DV56" s="281"/>
      <c r="DW56" s="281"/>
      <c r="DX56" s="281"/>
      <c r="DY56" s="281"/>
      <c r="DZ56" s="281"/>
      <c r="EA56" s="281"/>
      <c r="EB56" s="281"/>
      <c r="EC56" s="281"/>
      <c r="ED56" s="281"/>
      <c r="EE56" s="281"/>
      <c r="EF56" s="281"/>
      <c r="EG56" s="281"/>
      <c r="EH56" s="281"/>
      <c r="EI56" s="281"/>
      <c r="EJ56" s="281"/>
      <c r="EK56" s="281"/>
      <c r="EL56" s="281"/>
      <c r="EM56" s="281"/>
      <c r="EN56" s="281"/>
      <c r="EO56" s="281"/>
      <c r="EP56" s="281"/>
      <c r="EQ56" s="281"/>
      <c r="ER56" s="281"/>
      <c r="ES56" s="281"/>
      <c r="ET56" s="281"/>
      <c r="EU56" s="281"/>
      <c r="EV56" s="281"/>
      <c r="EW56" s="281"/>
      <c r="EX56" s="281"/>
      <c r="EY56" s="281"/>
      <c r="EZ56" s="281"/>
      <c r="FA56" s="281"/>
      <c r="FB56" s="281"/>
      <c r="FC56" s="281"/>
      <c r="FD56" s="281"/>
      <c r="FE56" s="281"/>
      <c r="FF56" s="281"/>
      <c r="FG56" s="281"/>
      <c r="FH56" s="281"/>
      <c r="FI56" s="281"/>
      <c r="FJ56" s="281"/>
      <c r="FK56" s="281"/>
      <c r="FL56" s="281"/>
      <c r="FM56" s="281"/>
      <c r="FN56" s="281"/>
      <c r="FO56" s="281"/>
      <c r="FP56" s="281"/>
      <c r="FQ56" s="281"/>
      <c r="FR56" s="281"/>
      <c r="FS56" s="281"/>
      <c r="FT56" s="281"/>
      <c r="FU56" s="281"/>
      <c r="FV56" s="281"/>
      <c r="FW56" s="281"/>
      <c r="FX56" s="281"/>
      <c r="FY56" s="281"/>
      <c r="FZ56" s="281"/>
      <c r="GA56" s="281"/>
      <c r="GB56" s="281"/>
      <c r="GC56" s="281"/>
      <c r="GD56" s="281"/>
      <c r="GE56" s="281"/>
      <c r="GF56" s="281"/>
      <c r="GG56" s="281"/>
      <c r="GH56" s="281"/>
      <c r="GI56" s="281"/>
      <c r="GJ56" s="281"/>
      <c r="GK56" s="281"/>
      <c r="GL56" s="281"/>
      <c r="GM56" s="281"/>
      <c r="GN56" s="281"/>
      <c r="GO56" s="281"/>
      <c r="GP56" s="281"/>
      <c r="GQ56" s="281"/>
      <c r="GR56" s="281"/>
      <c r="GS56" s="281"/>
      <c r="GT56" s="281"/>
      <c r="GU56" s="281"/>
      <c r="GV56" s="281"/>
      <c r="GW56" s="281"/>
      <c r="GX56" s="281"/>
      <c r="GY56" s="281"/>
      <c r="GZ56" s="281"/>
      <c r="HA56" s="281"/>
      <c r="HB56" s="281"/>
      <c r="HC56" s="281"/>
      <c r="HD56" s="281"/>
      <c r="HE56" s="281"/>
      <c r="HF56" s="281"/>
      <c r="HG56" s="281"/>
      <c r="HH56" s="281"/>
      <c r="HI56" s="281"/>
      <c r="HJ56" s="281"/>
      <c r="HK56" s="281"/>
      <c r="HL56" s="281"/>
      <c r="HM56" s="281"/>
      <c r="HN56" s="281"/>
      <c r="HO56" s="281"/>
      <c r="HP56" s="281"/>
      <c r="HQ56" s="281"/>
      <c r="HR56" s="281"/>
      <c r="HS56" s="281"/>
      <c r="HT56" s="281"/>
      <c r="HU56" s="281"/>
      <c r="HV56" s="281"/>
      <c r="HW56" s="281"/>
      <c r="HX56" s="281"/>
      <c r="HY56" s="281"/>
      <c r="HZ56" s="281"/>
      <c r="IA56" s="281"/>
      <c r="IB56" s="281"/>
      <c r="IC56" s="281"/>
      <c r="ID56" s="281"/>
      <c r="IE56" s="281"/>
      <c r="IF56" s="281"/>
      <c r="IG56" s="281"/>
      <c r="IH56" s="281"/>
      <c r="II56" s="281"/>
      <c r="IJ56" s="281"/>
      <c r="IK56" s="281"/>
      <c r="IL56" s="281"/>
      <c r="IM56" s="281"/>
      <c r="IN56" s="281"/>
      <c r="IO56" s="281"/>
      <c r="IP56" s="281"/>
      <c r="IQ56" s="281"/>
      <c r="IR56" s="281"/>
      <c r="IS56" s="281"/>
      <c r="IT56" s="281"/>
      <c r="IU56" s="281"/>
      <c r="IV56" s="281"/>
      <c r="IW56" s="331"/>
    </row>
    <row r="57" customFormat="false" ht="13.5" hidden="false" customHeight="true" outlineLevel="0" collapsed="false">
      <c r="A57" s="331"/>
      <c r="B57" s="332"/>
      <c r="C57" s="333"/>
      <c r="D57" s="334" t="s">
        <v>179</v>
      </c>
      <c r="E57" s="340"/>
      <c r="F57" s="336"/>
      <c r="G57" s="336"/>
      <c r="H57" s="336"/>
      <c r="I57" s="336"/>
      <c r="J57" s="336"/>
      <c r="K57" s="336"/>
      <c r="L57" s="336"/>
      <c r="M57" s="336"/>
      <c r="N57" s="336"/>
      <c r="O57" s="336"/>
      <c r="P57" s="336"/>
      <c r="Q57" s="336"/>
      <c r="R57" s="336"/>
      <c r="S57" s="336"/>
      <c r="T57" s="336"/>
      <c r="U57" s="336"/>
      <c r="V57" s="336"/>
      <c r="W57" s="336"/>
      <c r="X57" s="336"/>
      <c r="Y57" s="336"/>
      <c r="Z57" s="336"/>
      <c r="AA57" s="336"/>
      <c r="AB57" s="336"/>
      <c r="AC57" s="336"/>
      <c r="AD57" s="336"/>
      <c r="AE57" s="336"/>
      <c r="AF57" s="336"/>
      <c r="AG57" s="336"/>
      <c r="AH57" s="336"/>
      <c r="AI57" s="336"/>
      <c r="AJ57" s="336"/>
      <c r="AK57" s="336"/>
      <c r="AL57" s="336"/>
      <c r="AM57" s="336"/>
      <c r="AN57" s="336"/>
      <c r="AO57" s="336"/>
      <c r="AP57" s="336"/>
      <c r="AQ57" s="336"/>
      <c r="AR57" s="336"/>
      <c r="AS57" s="336"/>
      <c r="AT57" s="336"/>
      <c r="AU57" s="336"/>
      <c r="AV57" s="336"/>
      <c r="AW57" s="336"/>
      <c r="AX57" s="336"/>
      <c r="AY57" s="336"/>
      <c r="AZ57" s="336"/>
      <c r="BA57" s="336"/>
      <c r="BB57" s="336"/>
      <c r="BC57" s="336"/>
      <c r="BD57" s="336"/>
      <c r="BE57" s="336"/>
      <c r="BF57" s="336"/>
      <c r="BG57" s="336"/>
      <c r="BH57" s="336"/>
      <c r="BI57" s="336"/>
      <c r="BJ57" s="336"/>
      <c r="BK57" s="336"/>
      <c r="BL57" s="336"/>
      <c r="BM57" s="336"/>
      <c r="BN57" s="336"/>
      <c r="BO57" s="336"/>
      <c r="BP57" s="336"/>
      <c r="BQ57" s="336"/>
      <c r="BR57" s="336"/>
      <c r="BS57" s="336"/>
      <c r="BT57" s="336"/>
      <c r="BU57" s="336"/>
      <c r="BV57" s="336"/>
      <c r="BW57" s="336"/>
      <c r="BX57" s="336"/>
      <c r="BY57" s="336"/>
      <c r="BZ57" s="336"/>
      <c r="CA57" s="336"/>
      <c r="CB57" s="336"/>
      <c r="CC57" s="336"/>
      <c r="CD57" s="336"/>
      <c r="CE57" s="336"/>
      <c r="CF57" s="336"/>
      <c r="CG57" s="336"/>
      <c r="CH57" s="336"/>
      <c r="CI57" s="336"/>
      <c r="CJ57" s="336"/>
      <c r="CK57" s="336"/>
      <c r="CL57" s="336"/>
      <c r="CM57" s="336"/>
      <c r="CN57" s="336"/>
      <c r="CO57" s="336"/>
      <c r="CP57" s="336"/>
      <c r="CQ57" s="336"/>
      <c r="CR57" s="336"/>
      <c r="CS57" s="336"/>
      <c r="CT57" s="336"/>
      <c r="CU57" s="336"/>
      <c r="CV57" s="336"/>
      <c r="CW57" s="336"/>
      <c r="CX57" s="336"/>
      <c r="CY57" s="336"/>
      <c r="CZ57" s="336"/>
      <c r="DA57" s="336"/>
      <c r="DB57" s="336"/>
      <c r="DC57" s="336"/>
      <c r="DD57" s="336"/>
      <c r="DE57" s="336"/>
      <c r="DF57" s="336"/>
      <c r="DG57" s="336"/>
      <c r="DH57" s="336"/>
      <c r="DI57" s="336"/>
      <c r="DJ57" s="336"/>
      <c r="DK57" s="336"/>
      <c r="DL57" s="336"/>
      <c r="DM57" s="336"/>
      <c r="DN57" s="336"/>
      <c r="DO57" s="336"/>
      <c r="DP57" s="336"/>
      <c r="DQ57" s="336"/>
      <c r="DR57" s="336"/>
      <c r="DS57" s="336"/>
      <c r="DT57" s="336"/>
      <c r="DU57" s="336"/>
      <c r="DV57" s="336"/>
      <c r="DW57" s="336"/>
      <c r="DX57" s="336"/>
      <c r="DY57" s="336"/>
      <c r="DZ57" s="336"/>
      <c r="EA57" s="336"/>
      <c r="EB57" s="336"/>
      <c r="EC57" s="336"/>
      <c r="ED57" s="336"/>
      <c r="EE57" s="336"/>
      <c r="EF57" s="336"/>
      <c r="EG57" s="336"/>
      <c r="EH57" s="336"/>
      <c r="EI57" s="336"/>
      <c r="EJ57" s="336"/>
      <c r="EK57" s="336"/>
      <c r="EL57" s="336"/>
      <c r="EM57" s="336"/>
      <c r="EN57" s="336"/>
      <c r="EO57" s="336"/>
      <c r="EP57" s="336"/>
      <c r="EQ57" s="336"/>
      <c r="ER57" s="336"/>
      <c r="ES57" s="336"/>
      <c r="ET57" s="336"/>
      <c r="EU57" s="336"/>
      <c r="EV57" s="336"/>
      <c r="EW57" s="336"/>
      <c r="EX57" s="336"/>
      <c r="EY57" s="336"/>
      <c r="EZ57" s="336"/>
      <c r="FA57" s="336"/>
      <c r="FB57" s="336"/>
      <c r="FC57" s="336"/>
      <c r="FD57" s="336"/>
      <c r="FE57" s="336"/>
      <c r="FF57" s="336"/>
      <c r="FG57" s="336"/>
      <c r="FH57" s="336"/>
      <c r="FI57" s="336"/>
      <c r="FJ57" s="336"/>
      <c r="FK57" s="336"/>
      <c r="FL57" s="336"/>
      <c r="FM57" s="336"/>
      <c r="FN57" s="336"/>
      <c r="FO57" s="336"/>
      <c r="FP57" s="336"/>
      <c r="FQ57" s="336"/>
      <c r="FR57" s="336"/>
      <c r="FS57" s="336"/>
      <c r="FT57" s="336"/>
      <c r="FU57" s="336"/>
      <c r="FV57" s="336"/>
      <c r="FW57" s="336"/>
      <c r="FX57" s="336"/>
      <c r="FY57" s="336"/>
      <c r="FZ57" s="336"/>
      <c r="GA57" s="336"/>
      <c r="GB57" s="336"/>
      <c r="GC57" s="336"/>
      <c r="GD57" s="336"/>
      <c r="GE57" s="336"/>
      <c r="GF57" s="336"/>
      <c r="GG57" s="336"/>
      <c r="GH57" s="336"/>
      <c r="GI57" s="336"/>
      <c r="GJ57" s="336"/>
      <c r="GK57" s="336"/>
      <c r="GL57" s="336"/>
      <c r="GM57" s="336"/>
      <c r="GN57" s="336"/>
      <c r="GO57" s="336"/>
      <c r="GP57" s="336"/>
      <c r="GQ57" s="336"/>
      <c r="GR57" s="336"/>
      <c r="GS57" s="336"/>
      <c r="GT57" s="336"/>
      <c r="GU57" s="336"/>
      <c r="GV57" s="336"/>
      <c r="GW57" s="336"/>
      <c r="GX57" s="336"/>
      <c r="GY57" s="336"/>
      <c r="GZ57" s="336"/>
      <c r="HA57" s="336"/>
      <c r="HB57" s="336"/>
      <c r="HC57" s="336"/>
      <c r="HD57" s="336"/>
      <c r="HE57" s="336"/>
      <c r="HF57" s="336"/>
      <c r="HG57" s="336"/>
      <c r="HH57" s="336"/>
      <c r="HI57" s="336"/>
      <c r="HJ57" s="336"/>
      <c r="HK57" s="336"/>
      <c r="HL57" s="336"/>
      <c r="HM57" s="336"/>
      <c r="HN57" s="336"/>
      <c r="HO57" s="336"/>
      <c r="HP57" s="336"/>
      <c r="HQ57" s="336"/>
      <c r="HR57" s="336"/>
      <c r="HS57" s="336"/>
      <c r="HT57" s="336"/>
      <c r="HU57" s="336"/>
      <c r="HV57" s="336"/>
      <c r="HW57" s="336"/>
      <c r="HX57" s="336"/>
      <c r="HY57" s="336"/>
      <c r="HZ57" s="336"/>
      <c r="IA57" s="336"/>
      <c r="IB57" s="336"/>
      <c r="IC57" s="336"/>
      <c r="ID57" s="336"/>
      <c r="IE57" s="336"/>
      <c r="IF57" s="336"/>
      <c r="IG57" s="336"/>
      <c r="IH57" s="336"/>
      <c r="II57" s="336"/>
      <c r="IJ57" s="336"/>
      <c r="IK57" s="336"/>
      <c r="IL57" s="336"/>
      <c r="IM57" s="336"/>
      <c r="IN57" s="336"/>
      <c r="IO57" s="336"/>
      <c r="IP57" s="336"/>
      <c r="IQ57" s="336"/>
      <c r="IR57" s="336"/>
      <c r="IS57" s="336"/>
      <c r="IT57" s="336"/>
      <c r="IU57" s="336"/>
      <c r="IV57" s="336"/>
      <c r="IW57" s="331"/>
    </row>
    <row r="58" customFormat="false" ht="13.5" hidden="false" customHeight="true" outlineLevel="0" collapsed="false">
      <c r="A58" s="325"/>
      <c r="B58" s="332"/>
      <c r="C58" s="333"/>
      <c r="D58" s="328" t="s">
        <v>180</v>
      </c>
      <c r="E58" s="338"/>
      <c r="F58" s="281"/>
      <c r="G58" s="281"/>
      <c r="H58" s="281"/>
      <c r="I58" s="281"/>
      <c r="J58" s="281"/>
      <c r="K58" s="281"/>
      <c r="L58" s="281"/>
      <c r="M58" s="281"/>
      <c r="N58" s="281"/>
      <c r="O58" s="281"/>
      <c r="P58" s="281"/>
      <c r="Q58" s="281"/>
      <c r="R58" s="281"/>
      <c r="S58" s="281"/>
      <c r="T58" s="281"/>
      <c r="U58" s="281"/>
      <c r="V58" s="281"/>
      <c r="W58" s="281"/>
      <c r="X58" s="281"/>
      <c r="Y58" s="281"/>
      <c r="Z58" s="281"/>
      <c r="AA58" s="281"/>
      <c r="AB58" s="281"/>
      <c r="AC58" s="281"/>
      <c r="AD58" s="281"/>
      <c r="AE58" s="281"/>
      <c r="AF58" s="281"/>
      <c r="AG58" s="281"/>
      <c r="AH58" s="281"/>
      <c r="AI58" s="281"/>
      <c r="AJ58" s="281"/>
      <c r="AK58" s="281"/>
      <c r="AL58" s="281"/>
      <c r="AM58" s="281"/>
      <c r="AN58" s="281"/>
      <c r="AO58" s="281"/>
      <c r="AP58" s="281"/>
      <c r="AQ58" s="281"/>
      <c r="AR58" s="281"/>
      <c r="AS58" s="281"/>
      <c r="AT58" s="281"/>
      <c r="AU58" s="281"/>
      <c r="AV58" s="281"/>
      <c r="AW58" s="281"/>
      <c r="AX58" s="281"/>
      <c r="AY58" s="281"/>
      <c r="AZ58" s="281"/>
      <c r="BA58" s="281"/>
      <c r="BB58" s="281"/>
      <c r="BC58" s="281"/>
      <c r="BD58" s="281"/>
      <c r="BE58" s="281"/>
      <c r="BF58" s="281"/>
      <c r="BG58" s="281"/>
      <c r="BH58" s="281"/>
      <c r="BI58" s="281"/>
      <c r="BJ58" s="281"/>
      <c r="BK58" s="281"/>
      <c r="BL58" s="281"/>
      <c r="BM58" s="281"/>
      <c r="BN58" s="281"/>
      <c r="BO58" s="281"/>
      <c r="BP58" s="281"/>
      <c r="BQ58" s="281"/>
      <c r="BR58" s="281"/>
      <c r="BS58" s="281"/>
      <c r="BT58" s="281"/>
      <c r="BU58" s="281"/>
      <c r="BV58" s="281"/>
      <c r="BW58" s="281"/>
      <c r="BX58" s="281"/>
      <c r="BY58" s="281"/>
      <c r="BZ58" s="281"/>
      <c r="CA58" s="281"/>
      <c r="CB58" s="281"/>
      <c r="CC58" s="281"/>
      <c r="CD58" s="281"/>
      <c r="CE58" s="281"/>
      <c r="CF58" s="281"/>
      <c r="CG58" s="281"/>
      <c r="CH58" s="281"/>
      <c r="CI58" s="281"/>
      <c r="CJ58" s="281"/>
      <c r="CK58" s="281"/>
      <c r="CL58" s="281"/>
      <c r="CM58" s="281"/>
      <c r="CN58" s="281"/>
      <c r="CO58" s="281"/>
      <c r="CP58" s="281"/>
      <c r="CQ58" s="281"/>
      <c r="CR58" s="281"/>
      <c r="CS58" s="281"/>
      <c r="CT58" s="281"/>
      <c r="CU58" s="281"/>
      <c r="CV58" s="281"/>
      <c r="CW58" s="281"/>
      <c r="CX58" s="281"/>
      <c r="CY58" s="281"/>
      <c r="CZ58" s="281"/>
      <c r="DA58" s="281"/>
      <c r="DB58" s="281"/>
      <c r="DC58" s="281"/>
      <c r="DD58" s="281"/>
      <c r="DE58" s="281"/>
      <c r="DF58" s="281"/>
      <c r="DG58" s="281"/>
      <c r="DH58" s="281"/>
      <c r="DI58" s="281"/>
      <c r="DJ58" s="281"/>
      <c r="DK58" s="281"/>
      <c r="DL58" s="281"/>
      <c r="DM58" s="281"/>
      <c r="DN58" s="281"/>
      <c r="DO58" s="281"/>
      <c r="DP58" s="281"/>
      <c r="DQ58" s="281"/>
      <c r="DR58" s="281"/>
      <c r="DS58" s="281"/>
      <c r="DT58" s="281"/>
      <c r="DU58" s="281"/>
      <c r="DV58" s="281"/>
      <c r="DW58" s="281"/>
      <c r="DX58" s="281"/>
      <c r="DY58" s="281"/>
      <c r="DZ58" s="281"/>
      <c r="EA58" s="281"/>
      <c r="EB58" s="281"/>
      <c r="EC58" s="281"/>
      <c r="ED58" s="281"/>
      <c r="EE58" s="281"/>
      <c r="EF58" s="281"/>
      <c r="EG58" s="281"/>
      <c r="EH58" s="281"/>
      <c r="EI58" s="281"/>
      <c r="EJ58" s="281"/>
      <c r="EK58" s="281"/>
      <c r="EL58" s="281"/>
      <c r="EM58" s="281"/>
      <c r="EN58" s="281"/>
      <c r="EO58" s="281"/>
      <c r="EP58" s="281"/>
      <c r="EQ58" s="281"/>
      <c r="ER58" s="281"/>
      <c r="ES58" s="281"/>
      <c r="ET58" s="281"/>
      <c r="EU58" s="281"/>
      <c r="EV58" s="281"/>
      <c r="EW58" s="281"/>
      <c r="EX58" s="281"/>
      <c r="EY58" s="281"/>
      <c r="EZ58" s="281"/>
      <c r="FA58" s="281"/>
      <c r="FB58" s="281"/>
      <c r="FC58" s="281"/>
      <c r="FD58" s="281"/>
      <c r="FE58" s="281"/>
      <c r="FF58" s="281"/>
      <c r="FG58" s="281"/>
      <c r="FH58" s="281"/>
      <c r="FI58" s="281"/>
      <c r="FJ58" s="281"/>
      <c r="FK58" s="281"/>
      <c r="FL58" s="281"/>
      <c r="FM58" s="281"/>
      <c r="FN58" s="281"/>
      <c r="FO58" s="281"/>
      <c r="FP58" s="281"/>
      <c r="FQ58" s="281"/>
      <c r="FR58" s="281"/>
      <c r="FS58" s="281"/>
      <c r="FT58" s="281"/>
      <c r="FU58" s="281"/>
      <c r="FV58" s="281"/>
      <c r="FW58" s="281"/>
      <c r="FX58" s="281"/>
      <c r="FY58" s="281"/>
      <c r="FZ58" s="281"/>
      <c r="GA58" s="281"/>
      <c r="GB58" s="281"/>
      <c r="GC58" s="281"/>
      <c r="GD58" s="281"/>
      <c r="GE58" s="281"/>
      <c r="GF58" s="281"/>
      <c r="GG58" s="281"/>
      <c r="GH58" s="281"/>
      <c r="GI58" s="281"/>
      <c r="GJ58" s="281"/>
      <c r="GK58" s="281"/>
      <c r="GL58" s="281"/>
      <c r="GM58" s="281"/>
      <c r="GN58" s="281"/>
      <c r="GO58" s="281"/>
      <c r="GP58" s="281"/>
      <c r="GQ58" s="281"/>
      <c r="GR58" s="281"/>
      <c r="GS58" s="281"/>
      <c r="GT58" s="281"/>
      <c r="GU58" s="281"/>
      <c r="GV58" s="281"/>
      <c r="GW58" s="281"/>
      <c r="GX58" s="281"/>
      <c r="GY58" s="281"/>
      <c r="GZ58" s="281"/>
      <c r="HA58" s="281"/>
      <c r="HB58" s="281"/>
      <c r="HC58" s="281"/>
      <c r="HD58" s="281"/>
      <c r="HE58" s="281"/>
      <c r="HF58" s="281"/>
      <c r="HG58" s="281"/>
      <c r="HH58" s="281"/>
      <c r="HI58" s="281"/>
      <c r="HJ58" s="281"/>
      <c r="HK58" s="281"/>
      <c r="HL58" s="281"/>
      <c r="HM58" s="281"/>
      <c r="HN58" s="281"/>
      <c r="HO58" s="281"/>
      <c r="HP58" s="281"/>
      <c r="HQ58" s="281"/>
      <c r="HR58" s="281"/>
      <c r="HS58" s="281"/>
      <c r="HT58" s="281"/>
      <c r="HU58" s="281"/>
      <c r="HV58" s="281"/>
      <c r="HW58" s="281"/>
      <c r="HX58" s="281"/>
      <c r="HY58" s="281"/>
      <c r="HZ58" s="281"/>
      <c r="IA58" s="281"/>
      <c r="IB58" s="281"/>
      <c r="IC58" s="281"/>
      <c r="ID58" s="281"/>
      <c r="IE58" s="281"/>
      <c r="IF58" s="281"/>
      <c r="IG58" s="281"/>
      <c r="IH58" s="281"/>
      <c r="II58" s="281"/>
      <c r="IJ58" s="281"/>
      <c r="IK58" s="281"/>
      <c r="IL58" s="281"/>
      <c r="IM58" s="281"/>
      <c r="IN58" s="281"/>
      <c r="IO58" s="281"/>
      <c r="IP58" s="281"/>
      <c r="IQ58" s="281"/>
      <c r="IR58" s="281"/>
      <c r="IS58" s="281"/>
      <c r="IT58" s="281"/>
      <c r="IU58" s="281"/>
      <c r="IV58" s="281"/>
      <c r="IW58" s="331"/>
    </row>
    <row r="59" customFormat="false" ht="13.5" hidden="false" customHeight="true" outlineLevel="0" collapsed="false">
      <c r="A59" s="331"/>
      <c r="B59" s="332"/>
      <c r="C59" s="341"/>
      <c r="D59" s="342" t="s">
        <v>181</v>
      </c>
      <c r="E59" s="343"/>
      <c r="F59" s="344"/>
      <c r="G59" s="344"/>
      <c r="H59" s="344"/>
      <c r="I59" s="344"/>
      <c r="J59" s="344"/>
      <c r="K59" s="344"/>
      <c r="L59" s="344"/>
      <c r="M59" s="344"/>
      <c r="N59" s="344"/>
      <c r="O59" s="344"/>
      <c r="P59" s="344"/>
      <c r="Q59" s="344"/>
      <c r="R59" s="344"/>
      <c r="S59" s="344"/>
      <c r="T59" s="344"/>
      <c r="U59" s="344"/>
      <c r="V59" s="344"/>
      <c r="W59" s="344"/>
      <c r="X59" s="344"/>
      <c r="Y59" s="344"/>
      <c r="Z59" s="344"/>
      <c r="AA59" s="344"/>
      <c r="AB59" s="344"/>
      <c r="AC59" s="344"/>
      <c r="AD59" s="344"/>
      <c r="AE59" s="344"/>
      <c r="AF59" s="344"/>
      <c r="AG59" s="344"/>
      <c r="AH59" s="344"/>
      <c r="AI59" s="344"/>
      <c r="AJ59" s="344"/>
      <c r="AK59" s="344"/>
      <c r="AL59" s="344"/>
      <c r="AM59" s="344"/>
      <c r="AN59" s="344"/>
      <c r="AO59" s="344"/>
      <c r="AP59" s="344"/>
      <c r="AQ59" s="344"/>
      <c r="AR59" s="344"/>
      <c r="AS59" s="344"/>
      <c r="AT59" s="344"/>
      <c r="AU59" s="344"/>
      <c r="AV59" s="344"/>
      <c r="AW59" s="344"/>
      <c r="AX59" s="344"/>
      <c r="AY59" s="344"/>
      <c r="AZ59" s="344"/>
      <c r="BA59" s="344"/>
      <c r="BB59" s="344"/>
      <c r="BC59" s="344"/>
      <c r="BD59" s="344"/>
      <c r="BE59" s="344"/>
      <c r="BF59" s="344"/>
      <c r="BG59" s="344"/>
      <c r="BH59" s="344"/>
      <c r="BI59" s="344"/>
      <c r="BJ59" s="344"/>
      <c r="BK59" s="344"/>
      <c r="BL59" s="344"/>
      <c r="BM59" s="344"/>
      <c r="BN59" s="344"/>
      <c r="BO59" s="344"/>
      <c r="BP59" s="344"/>
      <c r="BQ59" s="344"/>
      <c r="BR59" s="344"/>
      <c r="BS59" s="344"/>
      <c r="BT59" s="344"/>
      <c r="BU59" s="344"/>
      <c r="BV59" s="344"/>
      <c r="BW59" s="344"/>
      <c r="BX59" s="344"/>
      <c r="BY59" s="344"/>
      <c r="BZ59" s="344"/>
      <c r="CA59" s="344"/>
      <c r="CB59" s="344"/>
      <c r="CC59" s="344"/>
      <c r="CD59" s="344"/>
      <c r="CE59" s="344"/>
      <c r="CF59" s="344"/>
      <c r="CG59" s="344"/>
      <c r="CH59" s="344"/>
      <c r="CI59" s="344"/>
      <c r="CJ59" s="344"/>
      <c r="CK59" s="344"/>
      <c r="CL59" s="344"/>
      <c r="CM59" s="344"/>
      <c r="CN59" s="344"/>
      <c r="CO59" s="344"/>
      <c r="CP59" s="344"/>
      <c r="CQ59" s="344"/>
      <c r="CR59" s="344"/>
      <c r="CS59" s="344"/>
      <c r="CT59" s="344"/>
      <c r="CU59" s="344"/>
      <c r="CV59" s="344"/>
      <c r="CW59" s="344"/>
      <c r="CX59" s="344"/>
      <c r="CY59" s="344"/>
      <c r="CZ59" s="344"/>
      <c r="DA59" s="344"/>
      <c r="DB59" s="344"/>
      <c r="DC59" s="344"/>
      <c r="DD59" s="344"/>
      <c r="DE59" s="344"/>
      <c r="DF59" s="344"/>
      <c r="DG59" s="344"/>
      <c r="DH59" s="344"/>
      <c r="DI59" s="344"/>
      <c r="DJ59" s="344"/>
      <c r="DK59" s="344"/>
      <c r="DL59" s="344"/>
      <c r="DM59" s="344"/>
      <c r="DN59" s="344"/>
      <c r="DO59" s="344"/>
      <c r="DP59" s="344"/>
      <c r="DQ59" s="344"/>
      <c r="DR59" s="344"/>
      <c r="DS59" s="344"/>
      <c r="DT59" s="344"/>
      <c r="DU59" s="344"/>
      <c r="DV59" s="344"/>
      <c r="DW59" s="344"/>
      <c r="DX59" s="344"/>
      <c r="DY59" s="344"/>
      <c r="DZ59" s="344"/>
      <c r="EA59" s="344"/>
      <c r="EB59" s="344"/>
      <c r="EC59" s="344"/>
      <c r="ED59" s="344"/>
      <c r="EE59" s="344"/>
      <c r="EF59" s="344"/>
      <c r="EG59" s="344"/>
      <c r="EH59" s="344"/>
      <c r="EI59" s="344"/>
      <c r="EJ59" s="344"/>
      <c r="EK59" s="344"/>
      <c r="EL59" s="344"/>
      <c r="EM59" s="344"/>
      <c r="EN59" s="344"/>
      <c r="EO59" s="344"/>
      <c r="EP59" s="344"/>
      <c r="EQ59" s="344"/>
      <c r="ER59" s="344"/>
      <c r="ES59" s="344"/>
      <c r="ET59" s="344"/>
      <c r="EU59" s="344"/>
      <c r="EV59" s="344"/>
      <c r="EW59" s="344"/>
      <c r="EX59" s="344"/>
      <c r="EY59" s="344"/>
      <c r="EZ59" s="344"/>
      <c r="FA59" s="344"/>
      <c r="FB59" s="344"/>
      <c r="FC59" s="344"/>
      <c r="FD59" s="344"/>
      <c r="FE59" s="344"/>
      <c r="FF59" s="344"/>
      <c r="FG59" s="344"/>
      <c r="FH59" s="344"/>
      <c r="FI59" s="344"/>
      <c r="FJ59" s="344"/>
      <c r="FK59" s="344"/>
      <c r="FL59" s="344"/>
      <c r="FM59" s="344"/>
      <c r="FN59" s="344"/>
      <c r="FO59" s="344"/>
      <c r="FP59" s="344"/>
      <c r="FQ59" s="344"/>
      <c r="FR59" s="344"/>
      <c r="FS59" s="344"/>
      <c r="FT59" s="344"/>
      <c r="FU59" s="344"/>
      <c r="FV59" s="344"/>
      <c r="FW59" s="344"/>
      <c r="FX59" s="344"/>
      <c r="FY59" s="344"/>
      <c r="FZ59" s="344"/>
      <c r="GA59" s="344"/>
      <c r="GB59" s="344"/>
      <c r="GC59" s="344"/>
      <c r="GD59" s="344"/>
      <c r="GE59" s="344"/>
      <c r="GF59" s="344"/>
      <c r="GG59" s="344"/>
      <c r="GH59" s="344"/>
      <c r="GI59" s="344"/>
      <c r="GJ59" s="344"/>
      <c r="GK59" s="344"/>
      <c r="GL59" s="344"/>
      <c r="GM59" s="344"/>
      <c r="GN59" s="344"/>
      <c r="GO59" s="344"/>
      <c r="GP59" s="344"/>
      <c r="GQ59" s="344"/>
      <c r="GR59" s="344"/>
      <c r="GS59" s="344"/>
      <c r="GT59" s="344"/>
      <c r="GU59" s="344"/>
      <c r="GV59" s="344"/>
      <c r="GW59" s="344"/>
      <c r="GX59" s="344"/>
      <c r="GY59" s="344"/>
      <c r="GZ59" s="344"/>
      <c r="HA59" s="344"/>
      <c r="HB59" s="344"/>
      <c r="HC59" s="344"/>
      <c r="HD59" s="344"/>
      <c r="HE59" s="344"/>
      <c r="HF59" s="344"/>
      <c r="HG59" s="344"/>
      <c r="HH59" s="344"/>
      <c r="HI59" s="344"/>
      <c r="HJ59" s="344"/>
      <c r="HK59" s="344"/>
      <c r="HL59" s="344"/>
      <c r="HM59" s="344"/>
      <c r="HN59" s="344"/>
      <c r="HO59" s="344"/>
      <c r="HP59" s="344"/>
      <c r="HQ59" s="344"/>
      <c r="HR59" s="344"/>
      <c r="HS59" s="344"/>
      <c r="HT59" s="344"/>
      <c r="HU59" s="344"/>
      <c r="HV59" s="344"/>
      <c r="HW59" s="344"/>
      <c r="HX59" s="344"/>
      <c r="HY59" s="344"/>
      <c r="HZ59" s="344"/>
      <c r="IA59" s="344"/>
      <c r="IB59" s="344"/>
      <c r="IC59" s="344"/>
      <c r="ID59" s="344"/>
      <c r="IE59" s="344"/>
      <c r="IF59" s="344"/>
      <c r="IG59" s="344"/>
      <c r="IH59" s="344"/>
      <c r="II59" s="344"/>
      <c r="IJ59" s="344"/>
      <c r="IK59" s="344"/>
      <c r="IL59" s="344"/>
      <c r="IM59" s="344"/>
      <c r="IN59" s="344"/>
      <c r="IO59" s="344"/>
      <c r="IP59" s="344"/>
      <c r="IQ59" s="344"/>
      <c r="IR59" s="344"/>
      <c r="IS59" s="344"/>
      <c r="IT59" s="344"/>
      <c r="IU59" s="344"/>
      <c r="IV59" s="344"/>
      <c r="IW59" s="345"/>
    </row>
    <row r="60" customFormat="false" ht="13.5" hidden="false" customHeight="true" outlineLevel="0" collapsed="false">
      <c r="A60" s="325"/>
      <c r="B60" s="326"/>
      <c r="C60" s="327"/>
      <c r="D60" s="346" t="s">
        <v>174</v>
      </c>
      <c r="E60" s="280" t="n">
        <f aca="false">E52+E44</f>
        <v>0</v>
      </c>
      <c r="F60" s="348" t="n">
        <f aca="false">F52+F44</f>
        <v>0</v>
      </c>
      <c r="G60" s="348" t="n">
        <f aca="false">G52+G44</f>
        <v>0</v>
      </c>
      <c r="H60" s="348" t="n">
        <f aca="false">H52+H44</f>
        <v>0</v>
      </c>
      <c r="I60" s="348" t="n">
        <f aca="false">I52+I44</f>
        <v>0</v>
      </c>
      <c r="J60" s="348" t="n">
        <f aca="false">J52+J44</f>
        <v>0</v>
      </c>
      <c r="K60" s="348" t="n">
        <f aca="false">K52+K44</f>
        <v>0</v>
      </c>
      <c r="L60" s="348" t="n">
        <f aca="false">L52+L44</f>
        <v>0</v>
      </c>
      <c r="M60" s="348" t="n">
        <f aca="false">M52+M44</f>
        <v>0</v>
      </c>
      <c r="N60" s="348" t="n">
        <f aca="false">N52+N44</f>
        <v>0</v>
      </c>
      <c r="O60" s="348" t="n">
        <f aca="false">O52+O44</f>
        <v>0</v>
      </c>
      <c r="P60" s="348" t="n">
        <f aca="false">P52+P44</f>
        <v>0</v>
      </c>
      <c r="Q60" s="348" t="n">
        <f aca="false">Q52+Q44</f>
        <v>0</v>
      </c>
      <c r="R60" s="348" t="n">
        <f aca="false">R52+R44</f>
        <v>0</v>
      </c>
      <c r="S60" s="348" t="n">
        <f aca="false">S52+S44</f>
        <v>0</v>
      </c>
      <c r="T60" s="348" t="n">
        <f aca="false">T52+T44</f>
        <v>0</v>
      </c>
      <c r="U60" s="348" t="n">
        <f aca="false">U52+U44</f>
        <v>0</v>
      </c>
      <c r="V60" s="348" t="n">
        <f aca="false">V52+V44</f>
        <v>0</v>
      </c>
      <c r="W60" s="348" t="n">
        <f aca="false">W52+W44</f>
        <v>0</v>
      </c>
      <c r="X60" s="348" t="n">
        <f aca="false">X52+X44</f>
        <v>0</v>
      </c>
      <c r="Y60" s="348" t="n">
        <f aca="false">Y52+Y44</f>
        <v>0</v>
      </c>
      <c r="Z60" s="348" t="n">
        <f aca="false">Z52+Z44</f>
        <v>0</v>
      </c>
      <c r="AA60" s="348" t="n">
        <f aca="false">AA52+AA44</f>
        <v>0</v>
      </c>
      <c r="AB60" s="348" t="n">
        <f aca="false">AB52+AB44</f>
        <v>0</v>
      </c>
      <c r="AC60" s="348" t="n">
        <f aca="false">AC52+AC44</f>
        <v>0</v>
      </c>
      <c r="AD60" s="348" t="n">
        <f aca="false">AD52+AD44</f>
        <v>0</v>
      </c>
      <c r="AE60" s="348" t="n">
        <f aca="false">AE52+AE44</f>
        <v>0</v>
      </c>
      <c r="AF60" s="348" t="n">
        <f aca="false">AF52+AF44</f>
        <v>0</v>
      </c>
      <c r="AG60" s="348" t="n">
        <f aca="false">AG52+AG44</f>
        <v>0</v>
      </c>
      <c r="AH60" s="348" t="n">
        <f aca="false">AH52+AH44</f>
        <v>0</v>
      </c>
      <c r="AI60" s="348" t="n">
        <f aca="false">AI52+AI44</f>
        <v>0</v>
      </c>
      <c r="AJ60" s="348" t="n">
        <f aca="false">AJ52+AJ44</f>
        <v>0</v>
      </c>
      <c r="AK60" s="348" t="n">
        <f aca="false">AK52+AK44</f>
        <v>0</v>
      </c>
      <c r="AL60" s="348" t="n">
        <f aca="false">AL52+AL44</f>
        <v>0</v>
      </c>
      <c r="AM60" s="348" t="n">
        <f aca="false">AM52+AM44</f>
        <v>0</v>
      </c>
      <c r="AN60" s="348" t="n">
        <f aca="false">AN52+AN44</f>
        <v>0</v>
      </c>
      <c r="AO60" s="348" t="n">
        <f aca="false">AO52+AO44</f>
        <v>0</v>
      </c>
      <c r="AP60" s="348" t="n">
        <f aca="false">AP52+AP44</f>
        <v>0</v>
      </c>
      <c r="AQ60" s="348" t="n">
        <f aca="false">AQ52+AQ44</f>
        <v>0</v>
      </c>
      <c r="AR60" s="348" t="n">
        <f aca="false">AR52+AR44</f>
        <v>0</v>
      </c>
      <c r="AS60" s="348" t="n">
        <f aca="false">AS52+AS44</f>
        <v>0</v>
      </c>
      <c r="AT60" s="348" t="n">
        <f aca="false">AT52+AT44</f>
        <v>0</v>
      </c>
      <c r="AU60" s="348" t="n">
        <f aca="false">AU52+AU44</f>
        <v>0</v>
      </c>
      <c r="AV60" s="348" t="n">
        <f aca="false">AV52+AV44</f>
        <v>0</v>
      </c>
      <c r="AW60" s="348" t="n">
        <f aca="false">AW52+AW44</f>
        <v>0</v>
      </c>
      <c r="AX60" s="348" t="n">
        <f aca="false">AX52+AX44</f>
        <v>0</v>
      </c>
      <c r="AY60" s="348" t="n">
        <f aca="false">AY52+AY44</f>
        <v>0</v>
      </c>
      <c r="AZ60" s="348" t="n">
        <f aca="false">AZ52+AZ44</f>
        <v>0</v>
      </c>
      <c r="BA60" s="348" t="n">
        <f aca="false">BA52+BA44</f>
        <v>0</v>
      </c>
      <c r="BB60" s="348" t="n">
        <f aca="false">BB52+BB44</f>
        <v>0</v>
      </c>
      <c r="BC60" s="348" t="n">
        <f aca="false">BC52+BC44</f>
        <v>0</v>
      </c>
      <c r="BD60" s="348" t="n">
        <f aca="false">BD52+BD44</f>
        <v>0</v>
      </c>
      <c r="BE60" s="348" t="n">
        <f aca="false">BE52+BE44</f>
        <v>0</v>
      </c>
      <c r="BF60" s="348" t="n">
        <f aca="false">BF52+BF44</f>
        <v>0</v>
      </c>
      <c r="BG60" s="348" t="n">
        <f aca="false">BG52+BG44</f>
        <v>0</v>
      </c>
      <c r="BH60" s="348" t="n">
        <f aca="false">BH52+BH44</f>
        <v>0</v>
      </c>
      <c r="BI60" s="348" t="n">
        <f aca="false">BI52+BI44</f>
        <v>0</v>
      </c>
      <c r="BJ60" s="348" t="n">
        <f aca="false">BJ52+BJ44</f>
        <v>0</v>
      </c>
      <c r="BK60" s="348" t="n">
        <f aca="false">BK52+BK44</f>
        <v>0</v>
      </c>
      <c r="BL60" s="348" t="n">
        <f aca="false">BL52+BL44</f>
        <v>0</v>
      </c>
      <c r="BM60" s="348" t="n">
        <f aca="false">BM52+BM44</f>
        <v>0</v>
      </c>
      <c r="BN60" s="348" t="n">
        <f aca="false">BN52+BN44</f>
        <v>0</v>
      </c>
      <c r="BO60" s="348" t="n">
        <f aca="false">BO52+BO44</f>
        <v>0</v>
      </c>
      <c r="BP60" s="348" t="n">
        <f aca="false">BP52+BP44</f>
        <v>0</v>
      </c>
      <c r="BQ60" s="348" t="n">
        <f aca="false">BQ52+BQ44</f>
        <v>0</v>
      </c>
      <c r="BR60" s="348" t="n">
        <f aca="false">BR52+BR44</f>
        <v>0</v>
      </c>
      <c r="BS60" s="348" t="n">
        <f aca="false">BS52+BS44</f>
        <v>0</v>
      </c>
      <c r="BT60" s="348" t="n">
        <f aca="false">BT52+BT44</f>
        <v>0</v>
      </c>
      <c r="BU60" s="348" t="n">
        <f aca="false">BU52+BU44</f>
        <v>0</v>
      </c>
      <c r="BV60" s="348" t="n">
        <f aca="false">BV52+BV44</f>
        <v>0</v>
      </c>
      <c r="BW60" s="348" t="n">
        <f aca="false">BW52+BW44</f>
        <v>0</v>
      </c>
      <c r="BX60" s="348" t="n">
        <f aca="false">BX52+BX44</f>
        <v>0</v>
      </c>
      <c r="BY60" s="348" t="n">
        <f aca="false">BY52+BY44</f>
        <v>0</v>
      </c>
      <c r="BZ60" s="348" t="n">
        <f aca="false">BZ52+BZ44</f>
        <v>0</v>
      </c>
      <c r="CA60" s="348" t="n">
        <f aca="false">CA52+CA44</f>
        <v>0</v>
      </c>
      <c r="CB60" s="348" t="n">
        <f aca="false">CB52+CB44</f>
        <v>0</v>
      </c>
      <c r="CC60" s="348" t="n">
        <f aca="false">CC52+CC44</f>
        <v>0</v>
      </c>
      <c r="CD60" s="348" t="n">
        <f aca="false">CD52+CD44</f>
        <v>0</v>
      </c>
      <c r="CE60" s="348" t="n">
        <f aca="false">CE52+CE44</f>
        <v>0</v>
      </c>
      <c r="CF60" s="348" t="n">
        <f aca="false">CF52+CF44</f>
        <v>0</v>
      </c>
      <c r="CG60" s="348" t="n">
        <f aca="false">CG52+CG44</f>
        <v>0</v>
      </c>
      <c r="CH60" s="348" t="n">
        <f aca="false">CH52+CH44</f>
        <v>0</v>
      </c>
      <c r="CI60" s="348" t="n">
        <f aca="false">CI52+CI44</f>
        <v>0</v>
      </c>
      <c r="CJ60" s="348" t="n">
        <f aca="false">CJ52+CJ44</f>
        <v>0</v>
      </c>
      <c r="CK60" s="348" t="n">
        <f aca="false">CK52+CK44</f>
        <v>0</v>
      </c>
      <c r="CL60" s="348" t="n">
        <f aca="false">CL52+CL44</f>
        <v>0</v>
      </c>
      <c r="CM60" s="348" t="n">
        <f aca="false">CM52+CM44</f>
        <v>0</v>
      </c>
      <c r="CN60" s="348" t="n">
        <f aca="false">CN52+CN44</f>
        <v>0</v>
      </c>
      <c r="CO60" s="348" t="n">
        <f aca="false">CO52+CO44</f>
        <v>0</v>
      </c>
      <c r="CP60" s="348" t="n">
        <f aca="false">CP52+CP44</f>
        <v>0</v>
      </c>
      <c r="CQ60" s="348" t="n">
        <f aca="false">CQ52+CQ44</f>
        <v>0</v>
      </c>
      <c r="CR60" s="348" t="n">
        <f aca="false">CR52+CR44</f>
        <v>0</v>
      </c>
      <c r="CS60" s="348" t="n">
        <f aca="false">CS52+CS44</f>
        <v>0</v>
      </c>
      <c r="CT60" s="348" t="n">
        <f aca="false">CT52+CT44</f>
        <v>0</v>
      </c>
      <c r="CU60" s="348" t="n">
        <f aca="false">CU52+CU44</f>
        <v>0</v>
      </c>
      <c r="CV60" s="348" t="n">
        <f aca="false">CV52+CV44</f>
        <v>0</v>
      </c>
      <c r="CW60" s="348" t="n">
        <f aca="false">CW52+CW44</f>
        <v>0</v>
      </c>
      <c r="CX60" s="348" t="n">
        <f aca="false">CX52+CX44</f>
        <v>0</v>
      </c>
      <c r="CY60" s="348" t="n">
        <f aca="false">CY52+CY44</f>
        <v>0</v>
      </c>
      <c r="CZ60" s="348" t="n">
        <f aca="false">CZ52+CZ44</f>
        <v>0</v>
      </c>
      <c r="DA60" s="348" t="n">
        <f aca="false">DA52+DA44</f>
        <v>0</v>
      </c>
      <c r="DB60" s="348" t="n">
        <f aca="false">DB52+DB44</f>
        <v>0</v>
      </c>
      <c r="DC60" s="348" t="n">
        <f aca="false">DC52+DC44</f>
        <v>0</v>
      </c>
      <c r="DD60" s="348" t="n">
        <f aca="false">DD52+DD44</f>
        <v>0</v>
      </c>
      <c r="DE60" s="348" t="n">
        <f aca="false">DE52+DE44</f>
        <v>0</v>
      </c>
      <c r="DF60" s="348" t="n">
        <f aca="false">DF52+DF44</f>
        <v>0</v>
      </c>
      <c r="DG60" s="348" t="n">
        <f aca="false">DG52+DG44</f>
        <v>0</v>
      </c>
      <c r="DH60" s="348" t="n">
        <f aca="false">DH52+DH44</f>
        <v>0</v>
      </c>
      <c r="DI60" s="348" t="n">
        <f aca="false">DI52+DI44</f>
        <v>0</v>
      </c>
      <c r="DJ60" s="348" t="n">
        <f aca="false">DJ52+DJ44</f>
        <v>0</v>
      </c>
      <c r="DK60" s="348" t="n">
        <f aca="false">DK52+DK44</f>
        <v>0</v>
      </c>
      <c r="DL60" s="348" t="n">
        <f aca="false">DL52+DL44</f>
        <v>0</v>
      </c>
      <c r="DM60" s="348" t="n">
        <f aca="false">DM52+DM44</f>
        <v>0</v>
      </c>
      <c r="DN60" s="348" t="n">
        <f aca="false">DN52+DN44</f>
        <v>0</v>
      </c>
      <c r="DO60" s="348" t="n">
        <f aca="false">DO52+DO44</f>
        <v>0</v>
      </c>
      <c r="DP60" s="348" t="n">
        <f aca="false">DP52+DP44</f>
        <v>0</v>
      </c>
      <c r="DQ60" s="348" t="n">
        <f aca="false">DQ52+DQ44</f>
        <v>0</v>
      </c>
      <c r="DR60" s="348" t="n">
        <f aca="false">DR52+DR44</f>
        <v>0</v>
      </c>
      <c r="DS60" s="348" t="n">
        <f aca="false">DS52+DS44</f>
        <v>0</v>
      </c>
      <c r="DT60" s="348" t="n">
        <f aca="false">DT52+DT44</f>
        <v>0</v>
      </c>
      <c r="DU60" s="348" t="n">
        <f aca="false">DU52+DU44</f>
        <v>0</v>
      </c>
      <c r="DV60" s="348" t="n">
        <f aca="false">DV52+DV44</f>
        <v>0</v>
      </c>
      <c r="DW60" s="348" t="n">
        <f aca="false">DW52+DW44</f>
        <v>0</v>
      </c>
      <c r="DX60" s="348" t="n">
        <f aca="false">DX52+DX44</f>
        <v>0</v>
      </c>
      <c r="DY60" s="348" t="n">
        <f aca="false">DY52+DY44</f>
        <v>0</v>
      </c>
      <c r="DZ60" s="348" t="n">
        <f aca="false">DZ52+DZ44</f>
        <v>0</v>
      </c>
      <c r="EA60" s="348" t="n">
        <f aca="false">EA52+EA44</f>
        <v>0</v>
      </c>
      <c r="EB60" s="348" t="n">
        <f aca="false">EB52+EB44</f>
        <v>0</v>
      </c>
      <c r="EC60" s="348" t="n">
        <f aca="false">EC52+EC44</f>
        <v>0</v>
      </c>
      <c r="ED60" s="348" t="n">
        <f aca="false">ED52+ED44</f>
        <v>0</v>
      </c>
      <c r="EE60" s="348" t="n">
        <f aca="false">EE52+EE44</f>
        <v>0</v>
      </c>
      <c r="EF60" s="348" t="n">
        <f aca="false">EF52+EF44</f>
        <v>0</v>
      </c>
      <c r="EG60" s="348" t="n">
        <f aca="false">EG52+EG44</f>
        <v>0</v>
      </c>
      <c r="EH60" s="348" t="n">
        <f aca="false">EH52+EH44</f>
        <v>0</v>
      </c>
      <c r="EI60" s="348" t="n">
        <f aca="false">EI52+EI44</f>
        <v>0</v>
      </c>
      <c r="EJ60" s="348" t="n">
        <f aca="false">EJ52+EJ44</f>
        <v>0</v>
      </c>
      <c r="EK60" s="348" t="n">
        <f aca="false">EK52+EK44</f>
        <v>0</v>
      </c>
      <c r="EL60" s="348" t="n">
        <f aca="false">EL52+EL44</f>
        <v>0</v>
      </c>
      <c r="EM60" s="348" t="n">
        <f aca="false">EM52+EM44</f>
        <v>0</v>
      </c>
      <c r="EN60" s="348" t="n">
        <f aca="false">EN52+EN44</f>
        <v>0</v>
      </c>
      <c r="EO60" s="348" t="n">
        <f aca="false">EO52+EO44</f>
        <v>0</v>
      </c>
      <c r="EP60" s="348" t="n">
        <f aca="false">EP52+EP44</f>
        <v>0</v>
      </c>
      <c r="EQ60" s="348" t="n">
        <f aca="false">EQ52+EQ44</f>
        <v>0</v>
      </c>
      <c r="ER60" s="348" t="n">
        <f aca="false">ER52+ER44</f>
        <v>0</v>
      </c>
      <c r="ES60" s="348" t="n">
        <f aca="false">ES52+ES44</f>
        <v>0</v>
      </c>
      <c r="ET60" s="348" t="n">
        <f aca="false">ET52+ET44</f>
        <v>0</v>
      </c>
      <c r="EU60" s="348" t="n">
        <f aca="false">EU52+EU44</f>
        <v>0</v>
      </c>
      <c r="EV60" s="348" t="n">
        <f aca="false">EV52+EV44</f>
        <v>0</v>
      </c>
      <c r="EW60" s="348" t="n">
        <f aca="false">EW52+EW44</f>
        <v>0</v>
      </c>
      <c r="EX60" s="348" t="n">
        <f aca="false">EX52+EX44</f>
        <v>0</v>
      </c>
      <c r="EY60" s="348" t="n">
        <f aca="false">EY52+EY44</f>
        <v>0</v>
      </c>
      <c r="EZ60" s="348" t="n">
        <f aca="false">EZ52+EZ44</f>
        <v>0</v>
      </c>
      <c r="FA60" s="348" t="n">
        <f aca="false">FA52+FA44</f>
        <v>0</v>
      </c>
      <c r="FB60" s="348" t="n">
        <f aca="false">FB52+FB44</f>
        <v>0</v>
      </c>
      <c r="FC60" s="348" t="n">
        <f aca="false">FC52+FC44</f>
        <v>0</v>
      </c>
      <c r="FD60" s="348" t="n">
        <f aca="false">FD52+FD44</f>
        <v>0</v>
      </c>
      <c r="FE60" s="348" t="n">
        <f aca="false">FE52+FE44</f>
        <v>0</v>
      </c>
      <c r="FF60" s="348" t="n">
        <f aca="false">FF52+FF44</f>
        <v>0</v>
      </c>
      <c r="FG60" s="348" t="n">
        <f aca="false">FG52+FG44</f>
        <v>0</v>
      </c>
      <c r="FH60" s="348" t="n">
        <f aca="false">FH52+FH44</f>
        <v>0</v>
      </c>
      <c r="FI60" s="348" t="n">
        <f aca="false">FI52+FI44</f>
        <v>0</v>
      </c>
      <c r="FJ60" s="348" t="n">
        <f aca="false">FJ52+FJ44</f>
        <v>0</v>
      </c>
      <c r="FK60" s="348" t="n">
        <f aca="false">FK52+FK44</f>
        <v>0</v>
      </c>
      <c r="FL60" s="348" t="n">
        <f aca="false">FL52+FL44</f>
        <v>0</v>
      </c>
      <c r="FM60" s="348" t="n">
        <f aca="false">FM52+FM44</f>
        <v>0</v>
      </c>
      <c r="FN60" s="348" t="n">
        <f aca="false">FN52+FN44</f>
        <v>0</v>
      </c>
      <c r="FO60" s="348" t="n">
        <f aca="false">FO52+FO44</f>
        <v>0</v>
      </c>
      <c r="FP60" s="348" t="n">
        <f aca="false">FP52+FP44</f>
        <v>0</v>
      </c>
      <c r="FQ60" s="348" t="n">
        <f aca="false">FQ52+FQ44</f>
        <v>0</v>
      </c>
      <c r="FR60" s="348" t="n">
        <f aca="false">FR52+FR44</f>
        <v>0</v>
      </c>
      <c r="FS60" s="348" t="n">
        <f aca="false">FS52+FS44</f>
        <v>0</v>
      </c>
      <c r="FT60" s="348" t="n">
        <f aca="false">FT52+FT44</f>
        <v>0</v>
      </c>
      <c r="FU60" s="348" t="n">
        <f aca="false">FU52+FU44</f>
        <v>0</v>
      </c>
      <c r="FV60" s="348" t="n">
        <f aca="false">FV52+FV44</f>
        <v>0</v>
      </c>
      <c r="FW60" s="348" t="n">
        <f aca="false">FW52+FW44</f>
        <v>0</v>
      </c>
      <c r="FX60" s="348" t="n">
        <f aca="false">FX52+FX44</f>
        <v>0</v>
      </c>
      <c r="FY60" s="348" t="n">
        <f aca="false">FY52+FY44</f>
        <v>0</v>
      </c>
      <c r="FZ60" s="348" t="n">
        <f aca="false">FZ52+FZ44</f>
        <v>0</v>
      </c>
      <c r="GA60" s="348" t="n">
        <f aca="false">GA52+GA44</f>
        <v>0</v>
      </c>
      <c r="GB60" s="348" t="n">
        <f aca="false">GB52+GB44</f>
        <v>0</v>
      </c>
      <c r="GC60" s="348" t="n">
        <f aca="false">GC52+GC44</f>
        <v>0</v>
      </c>
      <c r="GD60" s="348" t="n">
        <f aca="false">GD52+GD44</f>
        <v>0</v>
      </c>
      <c r="GE60" s="348" t="n">
        <f aca="false">GE52+GE44</f>
        <v>0</v>
      </c>
      <c r="GF60" s="348" t="n">
        <f aca="false">GF52+GF44</f>
        <v>0</v>
      </c>
      <c r="GG60" s="348" t="n">
        <f aca="false">GG52+GG44</f>
        <v>0</v>
      </c>
      <c r="GH60" s="348" t="n">
        <f aca="false">GH52+GH44</f>
        <v>0</v>
      </c>
      <c r="GI60" s="348" t="n">
        <f aca="false">GI52+GI44</f>
        <v>0</v>
      </c>
      <c r="GJ60" s="348" t="n">
        <f aca="false">GJ52+GJ44</f>
        <v>0</v>
      </c>
      <c r="GK60" s="348" t="n">
        <f aca="false">GK52+GK44</f>
        <v>0</v>
      </c>
      <c r="GL60" s="348" t="n">
        <f aca="false">GL52+GL44</f>
        <v>0</v>
      </c>
      <c r="GM60" s="348" t="n">
        <f aca="false">GM52+GM44</f>
        <v>0</v>
      </c>
      <c r="GN60" s="348" t="n">
        <f aca="false">GN52+GN44</f>
        <v>0</v>
      </c>
      <c r="GO60" s="348" t="n">
        <f aca="false">GO52+GO44</f>
        <v>0</v>
      </c>
      <c r="GP60" s="348" t="n">
        <f aca="false">GP52+GP44</f>
        <v>0</v>
      </c>
      <c r="GQ60" s="348" t="n">
        <f aca="false">GQ52+GQ44</f>
        <v>0</v>
      </c>
      <c r="GR60" s="348" t="n">
        <f aca="false">GR52+GR44</f>
        <v>0</v>
      </c>
      <c r="GS60" s="348" t="n">
        <f aca="false">GS52+GS44</f>
        <v>0</v>
      </c>
      <c r="GT60" s="348" t="n">
        <f aca="false">GT52+GT44</f>
        <v>0</v>
      </c>
      <c r="GU60" s="348" t="n">
        <f aca="false">GU52+GU44</f>
        <v>0</v>
      </c>
      <c r="GV60" s="348" t="n">
        <f aca="false">GV52+GV44</f>
        <v>0</v>
      </c>
      <c r="GW60" s="348" t="n">
        <f aca="false">GW52+GW44</f>
        <v>0</v>
      </c>
      <c r="GX60" s="348" t="n">
        <f aca="false">GX52+GX44</f>
        <v>0</v>
      </c>
      <c r="GY60" s="348" t="n">
        <f aca="false">GY52+GY44</f>
        <v>0</v>
      </c>
      <c r="GZ60" s="348" t="n">
        <f aca="false">GZ52+GZ44</f>
        <v>0</v>
      </c>
      <c r="HA60" s="348" t="n">
        <f aca="false">HA52+HA44</f>
        <v>0</v>
      </c>
      <c r="HB60" s="348" t="n">
        <f aca="false">HB52+HB44</f>
        <v>0</v>
      </c>
      <c r="HC60" s="348" t="n">
        <f aca="false">HC52+HC44</f>
        <v>0</v>
      </c>
      <c r="HD60" s="348" t="n">
        <f aca="false">HD52+HD44</f>
        <v>0</v>
      </c>
      <c r="HE60" s="348" t="n">
        <f aca="false">HE52+HE44</f>
        <v>0</v>
      </c>
      <c r="HF60" s="348" t="n">
        <f aca="false">HF52+HF44</f>
        <v>0</v>
      </c>
      <c r="HG60" s="348" t="n">
        <f aca="false">HG52+HG44</f>
        <v>0</v>
      </c>
      <c r="HH60" s="348" t="n">
        <f aca="false">HH52+HH44</f>
        <v>0</v>
      </c>
      <c r="HI60" s="348" t="n">
        <f aca="false">HI52+HI44</f>
        <v>0</v>
      </c>
      <c r="HJ60" s="348" t="n">
        <f aca="false">HJ52+HJ44</f>
        <v>0</v>
      </c>
      <c r="HK60" s="348" t="n">
        <f aca="false">HK52+HK44</f>
        <v>0</v>
      </c>
      <c r="HL60" s="348" t="n">
        <f aca="false">HL52+HL44</f>
        <v>0</v>
      </c>
      <c r="HM60" s="348" t="n">
        <f aca="false">HM52+HM44</f>
        <v>0</v>
      </c>
      <c r="HN60" s="348" t="n">
        <f aca="false">HN52+HN44</f>
        <v>0</v>
      </c>
      <c r="HO60" s="348" t="n">
        <f aca="false">HO52+HO44</f>
        <v>0</v>
      </c>
      <c r="HP60" s="348" t="n">
        <f aca="false">HP52+HP44</f>
        <v>0</v>
      </c>
      <c r="HQ60" s="348" t="n">
        <f aca="false">HQ52+HQ44</f>
        <v>0</v>
      </c>
      <c r="HR60" s="348" t="n">
        <f aca="false">HR52+HR44</f>
        <v>0</v>
      </c>
      <c r="HS60" s="348" t="n">
        <f aca="false">HS52+HS44</f>
        <v>0</v>
      </c>
      <c r="HT60" s="348" t="n">
        <f aca="false">HT52+HT44</f>
        <v>0</v>
      </c>
      <c r="HU60" s="348" t="n">
        <f aca="false">HU52+HU44</f>
        <v>0</v>
      </c>
      <c r="HV60" s="348" t="n">
        <f aca="false">HV52+HV44</f>
        <v>0</v>
      </c>
      <c r="HW60" s="348" t="n">
        <f aca="false">HW52+HW44</f>
        <v>0</v>
      </c>
      <c r="HX60" s="348" t="n">
        <f aca="false">HX52+HX44</f>
        <v>0</v>
      </c>
      <c r="HY60" s="348" t="n">
        <f aca="false">HY52+HY44</f>
        <v>0</v>
      </c>
      <c r="HZ60" s="348" t="n">
        <f aca="false">HZ52+HZ44</f>
        <v>0</v>
      </c>
      <c r="IA60" s="348" t="n">
        <f aca="false">IA52+IA44</f>
        <v>0</v>
      </c>
      <c r="IB60" s="348" t="n">
        <f aca="false">IB52+IB44</f>
        <v>0</v>
      </c>
      <c r="IC60" s="348" t="n">
        <f aca="false">IC52+IC44</f>
        <v>0</v>
      </c>
      <c r="ID60" s="348" t="n">
        <f aca="false">ID52+ID44</f>
        <v>0</v>
      </c>
      <c r="IE60" s="348" t="n">
        <f aca="false">IE52+IE44</f>
        <v>0</v>
      </c>
      <c r="IF60" s="348" t="n">
        <f aca="false">IF52+IF44</f>
        <v>0</v>
      </c>
      <c r="IG60" s="348" t="n">
        <f aca="false">IG52+IG44</f>
        <v>0</v>
      </c>
      <c r="IH60" s="348" t="n">
        <f aca="false">IH52+IH44</f>
        <v>0</v>
      </c>
      <c r="II60" s="348" t="n">
        <f aca="false">II52+II44</f>
        <v>0</v>
      </c>
      <c r="IJ60" s="348" t="n">
        <f aca="false">IJ52+IJ44</f>
        <v>0</v>
      </c>
      <c r="IK60" s="348" t="n">
        <f aca="false">IK52+IK44</f>
        <v>0</v>
      </c>
      <c r="IL60" s="348" t="n">
        <f aca="false">IL52+IL44</f>
        <v>0</v>
      </c>
      <c r="IM60" s="348" t="n">
        <f aca="false">IM52+IM44</f>
        <v>0</v>
      </c>
      <c r="IN60" s="348" t="n">
        <f aca="false">IN52+IN44</f>
        <v>0</v>
      </c>
      <c r="IO60" s="348" t="n">
        <f aca="false">IO52+IO44</f>
        <v>0</v>
      </c>
      <c r="IP60" s="348" t="n">
        <f aca="false">IP52+IP44</f>
        <v>0</v>
      </c>
      <c r="IQ60" s="348" t="n">
        <f aca="false">IQ52+IQ44</f>
        <v>0</v>
      </c>
      <c r="IR60" s="348" t="n">
        <f aca="false">IR52+IR44</f>
        <v>0</v>
      </c>
      <c r="IS60" s="348" t="n">
        <f aca="false">IS52+IS44</f>
        <v>0</v>
      </c>
      <c r="IT60" s="348" t="n">
        <f aca="false">IT52+IT44</f>
        <v>0</v>
      </c>
      <c r="IU60" s="348" t="n">
        <f aca="false">IU52+IU44</f>
        <v>0</v>
      </c>
      <c r="IV60" s="348" t="n">
        <f aca="false">IV52+IV44</f>
        <v>0</v>
      </c>
      <c r="IW60" s="325"/>
    </row>
    <row r="61" customFormat="false" ht="13.5" hidden="false" customHeight="true" outlineLevel="0" collapsed="false">
      <c r="A61" s="331"/>
      <c r="B61" s="326"/>
      <c r="C61" s="349" t="s">
        <v>183</v>
      </c>
      <c r="D61" s="350" t="s">
        <v>176</v>
      </c>
      <c r="E61" s="306" t="n">
        <f aca="false">E54+E46</f>
        <v>0</v>
      </c>
      <c r="F61" s="307" t="n">
        <f aca="false">F54+F46</f>
        <v>0</v>
      </c>
      <c r="G61" s="307" t="n">
        <f aca="false">G54+G46</f>
        <v>0</v>
      </c>
      <c r="H61" s="307" t="n">
        <f aca="false">H54+H46</f>
        <v>0</v>
      </c>
      <c r="I61" s="307" t="n">
        <f aca="false">I54+I46</f>
        <v>0</v>
      </c>
      <c r="J61" s="307" t="n">
        <f aca="false">J54+J46</f>
        <v>0</v>
      </c>
      <c r="K61" s="307" t="n">
        <f aca="false">K54+K46</f>
        <v>0</v>
      </c>
      <c r="L61" s="307" t="n">
        <f aca="false">L54+L46</f>
        <v>0</v>
      </c>
      <c r="M61" s="307" t="n">
        <f aca="false">M54+M46</f>
        <v>0</v>
      </c>
      <c r="N61" s="307" t="n">
        <f aca="false">N54+N46</f>
        <v>0</v>
      </c>
      <c r="O61" s="307" t="n">
        <f aca="false">O54+O46</f>
        <v>0</v>
      </c>
      <c r="P61" s="307" t="n">
        <f aca="false">P54+P46</f>
        <v>0</v>
      </c>
      <c r="Q61" s="307" t="n">
        <f aca="false">Q54+Q46</f>
        <v>0</v>
      </c>
      <c r="R61" s="307" t="n">
        <f aca="false">R54+R46</f>
        <v>0</v>
      </c>
      <c r="S61" s="307" t="n">
        <f aca="false">S54+S46</f>
        <v>0</v>
      </c>
      <c r="T61" s="307" t="n">
        <f aca="false">T54+T46</f>
        <v>0</v>
      </c>
      <c r="U61" s="307" t="n">
        <f aca="false">U54+U46</f>
        <v>0</v>
      </c>
      <c r="V61" s="307" t="n">
        <f aca="false">V54+V46</f>
        <v>0</v>
      </c>
      <c r="W61" s="307" t="n">
        <f aca="false">W54+W46</f>
        <v>0</v>
      </c>
      <c r="X61" s="307" t="n">
        <f aca="false">X54+X46</f>
        <v>0</v>
      </c>
      <c r="Y61" s="307" t="n">
        <f aca="false">Y54+Y46</f>
        <v>0</v>
      </c>
      <c r="Z61" s="307" t="n">
        <f aca="false">Z54+Z46</f>
        <v>0</v>
      </c>
      <c r="AA61" s="307" t="n">
        <f aca="false">AA54+AA46</f>
        <v>0</v>
      </c>
      <c r="AB61" s="307" t="n">
        <f aca="false">AB54+AB46</f>
        <v>0</v>
      </c>
      <c r="AC61" s="307" t="n">
        <f aca="false">AC54+AC46</f>
        <v>0</v>
      </c>
      <c r="AD61" s="307" t="n">
        <f aca="false">AD54+AD46</f>
        <v>0</v>
      </c>
      <c r="AE61" s="307" t="n">
        <f aca="false">AE54+AE46</f>
        <v>0</v>
      </c>
      <c r="AF61" s="307" t="n">
        <f aca="false">AF54+AF46</f>
        <v>0</v>
      </c>
      <c r="AG61" s="307" t="n">
        <f aca="false">AG54+AG46</f>
        <v>0</v>
      </c>
      <c r="AH61" s="307" t="n">
        <f aca="false">AH54+AH46</f>
        <v>0</v>
      </c>
      <c r="AI61" s="307" t="n">
        <f aca="false">AI54+AI46</f>
        <v>0</v>
      </c>
      <c r="AJ61" s="307" t="n">
        <f aca="false">AJ54+AJ46</f>
        <v>0</v>
      </c>
      <c r="AK61" s="307" t="n">
        <f aca="false">AK54+AK46</f>
        <v>0</v>
      </c>
      <c r="AL61" s="307" t="n">
        <f aca="false">AL54+AL46</f>
        <v>0</v>
      </c>
      <c r="AM61" s="307" t="n">
        <f aca="false">AM54+AM46</f>
        <v>0</v>
      </c>
      <c r="AN61" s="307" t="n">
        <f aca="false">AN54+AN46</f>
        <v>0</v>
      </c>
      <c r="AO61" s="307" t="n">
        <f aca="false">AO54+AO46</f>
        <v>0</v>
      </c>
      <c r="AP61" s="307" t="n">
        <f aca="false">AP54+AP46</f>
        <v>0</v>
      </c>
      <c r="AQ61" s="307" t="n">
        <f aca="false">AQ54+AQ46</f>
        <v>0</v>
      </c>
      <c r="AR61" s="307" t="n">
        <f aca="false">AR54+AR46</f>
        <v>0</v>
      </c>
      <c r="AS61" s="307" t="n">
        <f aca="false">AS54+AS46</f>
        <v>0</v>
      </c>
      <c r="AT61" s="307" t="n">
        <f aca="false">AT54+AT46</f>
        <v>0</v>
      </c>
      <c r="AU61" s="307" t="n">
        <f aca="false">AU54+AU46</f>
        <v>0</v>
      </c>
      <c r="AV61" s="307" t="n">
        <f aca="false">AV54+AV46</f>
        <v>0</v>
      </c>
      <c r="AW61" s="307" t="n">
        <f aca="false">AW54+AW46</f>
        <v>0</v>
      </c>
      <c r="AX61" s="307" t="n">
        <f aca="false">AX54+AX46</f>
        <v>0</v>
      </c>
      <c r="AY61" s="307" t="n">
        <f aca="false">AY54+AY46</f>
        <v>0</v>
      </c>
      <c r="AZ61" s="307" t="n">
        <f aca="false">AZ54+AZ46</f>
        <v>0</v>
      </c>
      <c r="BA61" s="307" t="n">
        <f aca="false">BA54+BA46</f>
        <v>0</v>
      </c>
      <c r="BB61" s="307" t="n">
        <f aca="false">BB54+BB46</f>
        <v>0</v>
      </c>
      <c r="BC61" s="307" t="n">
        <f aca="false">BC54+BC46</f>
        <v>0</v>
      </c>
      <c r="BD61" s="307" t="n">
        <f aca="false">BD54+BD46</f>
        <v>0</v>
      </c>
      <c r="BE61" s="307" t="n">
        <f aca="false">BE54+BE46</f>
        <v>0</v>
      </c>
      <c r="BF61" s="307" t="n">
        <f aca="false">BF54+BF46</f>
        <v>0</v>
      </c>
      <c r="BG61" s="307" t="n">
        <f aca="false">BG54+BG46</f>
        <v>0</v>
      </c>
      <c r="BH61" s="307" t="n">
        <f aca="false">BH54+BH46</f>
        <v>0</v>
      </c>
      <c r="BI61" s="307" t="n">
        <f aca="false">BI54+BI46</f>
        <v>0</v>
      </c>
      <c r="BJ61" s="307" t="n">
        <f aca="false">BJ54+BJ46</f>
        <v>0</v>
      </c>
      <c r="BK61" s="307" t="n">
        <f aca="false">BK54+BK46</f>
        <v>0</v>
      </c>
      <c r="BL61" s="307" t="n">
        <f aca="false">BL54+BL46</f>
        <v>0</v>
      </c>
      <c r="BM61" s="307" t="n">
        <f aca="false">BM54+BM46</f>
        <v>0</v>
      </c>
      <c r="BN61" s="307" t="n">
        <f aca="false">BN54+BN46</f>
        <v>0</v>
      </c>
      <c r="BO61" s="307" t="n">
        <f aca="false">BO54+BO46</f>
        <v>0</v>
      </c>
      <c r="BP61" s="307" t="n">
        <f aca="false">BP54+BP46</f>
        <v>0</v>
      </c>
      <c r="BQ61" s="307" t="n">
        <f aca="false">BQ54+BQ46</f>
        <v>0</v>
      </c>
      <c r="BR61" s="307" t="n">
        <f aca="false">BR54+BR46</f>
        <v>0</v>
      </c>
      <c r="BS61" s="307" t="n">
        <f aca="false">BS54+BS46</f>
        <v>0</v>
      </c>
      <c r="BT61" s="307" t="n">
        <f aca="false">BT54+BT46</f>
        <v>0</v>
      </c>
      <c r="BU61" s="307" t="n">
        <f aca="false">BU54+BU46</f>
        <v>0</v>
      </c>
      <c r="BV61" s="307" t="n">
        <f aca="false">BV54+BV46</f>
        <v>0</v>
      </c>
      <c r="BW61" s="307" t="n">
        <f aca="false">BW54+BW46</f>
        <v>0</v>
      </c>
      <c r="BX61" s="307" t="n">
        <f aca="false">BX54+BX46</f>
        <v>0</v>
      </c>
      <c r="BY61" s="307" t="n">
        <f aca="false">BY54+BY46</f>
        <v>0</v>
      </c>
      <c r="BZ61" s="307" t="n">
        <f aca="false">BZ54+BZ46</f>
        <v>0</v>
      </c>
      <c r="CA61" s="307" t="n">
        <f aca="false">CA54+CA46</f>
        <v>0</v>
      </c>
      <c r="CB61" s="307" t="n">
        <f aca="false">CB54+CB46</f>
        <v>0</v>
      </c>
      <c r="CC61" s="307" t="n">
        <f aca="false">CC54+CC46</f>
        <v>0</v>
      </c>
      <c r="CD61" s="307" t="n">
        <f aca="false">CD54+CD46</f>
        <v>0</v>
      </c>
      <c r="CE61" s="307" t="n">
        <f aca="false">CE54+CE46</f>
        <v>0</v>
      </c>
      <c r="CF61" s="307" t="n">
        <f aca="false">CF54+CF46</f>
        <v>0</v>
      </c>
      <c r="CG61" s="307" t="n">
        <f aca="false">CG54+CG46</f>
        <v>0</v>
      </c>
      <c r="CH61" s="307" t="n">
        <f aca="false">CH54+CH46</f>
        <v>0</v>
      </c>
      <c r="CI61" s="307" t="n">
        <f aca="false">CI54+CI46</f>
        <v>0</v>
      </c>
      <c r="CJ61" s="307" t="n">
        <f aca="false">CJ54+CJ46</f>
        <v>0</v>
      </c>
      <c r="CK61" s="307" t="n">
        <f aca="false">CK54+CK46</f>
        <v>0</v>
      </c>
      <c r="CL61" s="307" t="n">
        <f aca="false">CL54+CL46</f>
        <v>0</v>
      </c>
      <c r="CM61" s="307" t="n">
        <f aca="false">CM54+CM46</f>
        <v>0</v>
      </c>
      <c r="CN61" s="307" t="n">
        <f aca="false">CN54+CN46</f>
        <v>0</v>
      </c>
      <c r="CO61" s="307" t="n">
        <f aca="false">CO54+CO46</f>
        <v>0</v>
      </c>
      <c r="CP61" s="307" t="n">
        <f aca="false">CP54+CP46</f>
        <v>0</v>
      </c>
      <c r="CQ61" s="307" t="n">
        <f aca="false">CQ54+CQ46</f>
        <v>0</v>
      </c>
      <c r="CR61" s="307" t="n">
        <f aca="false">CR54+CR46</f>
        <v>0</v>
      </c>
      <c r="CS61" s="307" t="n">
        <f aca="false">CS54+CS46</f>
        <v>0</v>
      </c>
      <c r="CT61" s="307" t="n">
        <f aca="false">CT54+CT46</f>
        <v>0</v>
      </c>
      <c r="CU61" s="307" t="n">
        <f aca="false">CU54+CU46</f>
        <v>0</v>
      </c>
      <c r="CV61" s="307" t="n">
        <f aca="false">CV54+CV46</f>
        <v>0</v>
      </c>
      <c r="CW61" s="307" t="n">
        <f aca="false">CW54+CW46</f>
        <v>0</v>
      </c>
      <c r="CX61" s="307" t="n">
        <f aca="false">CX54+CX46</f>
        <v>0</v>
      </c>
      <c r="CY61" s="307" t="n">
        <f aca="false">CY54+CY46</f>
        <v>0</v>
      </c>
      <c r="CZ61" s="307" t="n">
        <f aca="false">CZ54+CZ46</f>
        <v>0</v>
      </c>
      <c r="DA61" s="307" t="n">
        <f aca="false">DA54+DA46</f>
        <v>0</v>
      </c>
      <c r="DB61" s="307" t="n">
        <f aca="false">DB54+DB46</f>
        <v>0</v>
      </c>
      <c r="DC61" s="307" t="n">
        <f aca="false">DC54+DC46</f>
        <v>0</v>
      </c>
      <c r="DD61" s="307" t="n">
        <f aca="false">DD54+DD46</f>
        <v>0</v>
      </c>
      <c r="DE61" s="307" t="n">
        <f aca="false">DE54+DE46</f>
        <v>0</v>
      </c>
      <c r="DF61" s="307" t="n">
        <f aca="false">DF54+DF46</f>
        <v>0</v>
      </c>
      <c r="DG61" s="307" t="n">
        <f aca="false">DG54+DG46</f>
        <v>0</v>
      </c>
      <c r="DH61" s="307" t="n">
        <f aca="false">DH54+DH46</f>
        <v>0</v>
      </c>
      <c r="DI61" s="307" t="n">
        <f aca="false">DI54+DI46</f>
        <v>0</v>
      </c>
      <c r="DJ61" s="307" t="n">
        <f aca="false">DJ54+DJ46</f>
        <v>0</v>
      </c>
      <c r="DK61" s="307" t="n">
        <f aca="false">DK54+DK46</f>
        <v>0</v>
      </c>
      <c r="DL61" s="307" t="n">
        <f aca="false">DL54+DL46</f>
        <v>0</v>
      </c>
      <c r="DM61" s="307" t="n">
        <f aca="false">DM54+DM46</f>
        <v>0</v>
      </c>
      <c r="DN61" s="307" t="n">
        <f aca="false">DN54+DN46</f>
        <v>0</v>
      </c>
      <c r="DO61" s="307" t="n">
        <f aca="false">DO54+DO46</f>
        <v>0</v>
      </c>
      <c r="DP61" s="307" t="n">
        <f aca="false">DP54+DP46</f>
        <v>0</v>
      </c>
      <c r="DQ61" s="307" t="n">
        <f aca="false">DQ54+DQ46</f>
        <v>0</v>
      </c>
      <c r="DR61" s="307" t="n">
        <f aca="false">DR54+DR46</f>
        <v>0</v>
      </c>
      <c r="DS61" s="307" t="n">
        <f aca="false">DS54+DS46</f>
        <v>0</v>
      </c>
      <c r="DT61" s="307" t="n">
        <f aca="false">DT54+DT46</f>
        <v>0</v>
      </c>
      <c r="DU61" s="307" t="n">
        <f aca="false">DU54+DU46</f>
        <v>0</v>
      </c>
      <c r="DV61" s="307" t="n">
        <f aca="false">DV54+DV46</f>
        <v>0</v>
      </c>
      <c r="DW61" s="307" t="n">
        <f aca="false">DW54+DW46</f>
        <v>0</v>
      </c>
      <c r="DX61" s="307" t="n">
        <f aca="false">DX54+DX46</f>
        <v>0</v>
      </c>
      <c r="DY61" s="307" t="n">
        <f aca="false">DY54+DY46</f>
        <v>0</v>
      </c>
      <c r="DZ61" s="307" t="n">
        <f aca="false">DZ54+DZ46</f>
        <v>0</v>
      </c>
      <c r="EA61" s="307" t="n">
        <f aca="false">EA54+EA46</f>
        <v>0</v>
      </c>
      <c r="EB61" s="307" t="n">
        <f aca="false">EB54+EB46</f>
        <v>0</v>
      </c>
      <c r="EC61" s="307" t="n">
        <f aca="false">EC54+EC46</f>
        <v>0</v>
      </c>
      <c r="ED61" s="307" t="n">
        <f aca="false">ED54+ED46</f>
        <v>0</v>
      </c>
      <c r="EE61" s="307" t="n">
        <f aca="false">EE54+EE46</f>
        <v>0</v>
      </c>
      <c r="EF61" s="307" t="n">
        <f aca="false">EF54+EF46</f>
        <v>0</v>
      </c>
      <c r="EG61" s="307" t="n">
        <f aca="false">EG54+EG46</f>
        <v>0</v>
      </c>
      <c r="EH61" s="307" t="n">
        <f aca="false">EH54+EH46</f>
        <v>0</v>
      </c>
      <c r="EI61" s="307" t="n">
        <f aca="false">EI54+EI46</f>
        <v>0</v>
      </c>
      <c r="EJ61" s="307" t="n">
        <f aca="false">EJ54+EJ46</f>
        <v>0</v>
      </c>
      <c r="EK61" s="307" t="n">
        <f aca="false">EK54+EK46</f>
        <v>0</v>
      </c>
      <c r="EL61" s="307" t="n">
        <f aca="false">EL54+EL46</f>
        <v>0</v>
      </c>
      <c r="EM61" s="307" t="n">
        <f aca="false">EM54+EM46</f>
        <v>0</v>
      </c>
      <c r="EN61" s="307" t="n">
        <f aca="false">EN54+EN46</f>
        <v>0</v>
      </c>
      <c r="EO61" s="307" t="n">
        <f aca="false">EO54+EO46</f>
        <v>0</v>
      </c>
      <c r="EP61" s="307" t="n">
        <f aca="false">EP54+EP46</f>
        <v>0</v>
      </c>
      <c r="EQ61" s="307" t="n">
        <f aca="false">EQ54+EQ46</f>
        <v>0</v>
      </c>
      <c r="ER61" s="307" t="n">
        <f aca="false">ER54+ER46</f>
        <v>0</v>
      </c>
      <c r="ES61" s="307" t="n">
        <f aca="false">ES54+ES46</f>
        <v>0</v>
      </c>
      <c r="ET61" s="307" t="n">
        <f aca="false">ET54+ET46</f>
        <v>0</v>
      </c>
      <c r="EU61" s="307" t="n">
        <f aca="false">EU54+EU46</f>
        <v>0</v>
      </c>
      <c r="EV61" s="307" t="n">
        <f aca="false">EV54+EV46</f>
        <v>0</v>
      </c>
      <c r="EW61" s="307" t="n">
        <f aca="false">EW54+EW46</f>
        <v>0</v>
      </c>
      <c r="EX61" s="307" t="n">
        <f aca="false">EX54+EX46</f>
        <v>0</v>
      </c>
      <c r="EY61" s="307" t="n">
        <f aca="false">EY54+EY46</f>
        <v>0</v>
      </c>
      <c r="EZ61" s="307" t="n">
        <f aca="false">EZ54+EZ46</f>
        <v>0</v>
      </c>
      <c r="FA61" s="307" t="n">
        <f aca="false">FA54+FA46</f>
        <v>0</v>
      </c>
      <c r="FB61" s="307" t="n">
        <f aca="false">FB54+FB46</f>
        <v>0</v>
      </c>
      <c r="FC61" s="307" t="n">
        <f aca="false">FC54+FC46</f>
        <v>0</v>
      </c>
      <c r="FD61" s="307" t="n">
        <f aca="false">FD54+FD46</f>
        <v>0</v>
      </c>
      <c r="FE61" s="307" t="n">
        <f aca="false">FE54+FE46</f>
        <v>0</v>
      </c>
      <c r="FF61" s="307" t="n">
        <f aca="false">FF54+FF46</f>
        <v>0</v>
      </c>
      <c r="FG61" s="307" t="n">
        <f aca="false">FG54+FG46</f>
        <v>0</v>
      </c>
      <c r="FH61" s="307" t="n">
        <f aca="false">FH54+FH46</f>
        <v>0</v>
      </c>
      <c r="FI61" s="307" t="n">
        <f aca="false">FI54+FI46</f>
        <v>0</v>
      </c>
      <c r="FJ61" s="307" t="n">
        <f aca="false">FJ54+FJ46</f>
        <v>0</v>
      </c>
      <c r="FK61" s="307" t="n">
        <f aca="false">FK54+FK46</f>
        <v>0</v>
      </c>
      <c r="FL61" s="307" t="n">
        <f aca="false">FL54+FL46</f>
        <v>0</v>
      </c>
      <c r="FM61" s="307" t="n">
        <f aca="false">FM54+FM46</f>
        <v>0</v>
      </c>
      <c r="FN61" s="307" t="n">
        <f aca="false">FN54+FN46</f>
        <v>0</v>
      </c>
      <c r="FO61" s="307" t="n">
        <f aca="false">FO54+FO46</f>
        <v>0</v>
      </c>
      <c r="FP61" s="307" t="n">
        <f aca="false">FP54+FP46</f>
        <v>0</v>
      </c>
      <c r="FQ61" s="307" t="n">
        <f aca="false">FQ54+FQ46</f>
        <v>0</v>
      </c>
      <c r="FR61" s="307" t="n">
        <f aca="false">FR54+FR46</f>
        <v>0</v>
      </c>
      <c r="FS61" s="307" t="n">
        <f aca="false">FS54+FS46</f>
        <v>0</v>
      </c>
      <c r="FT61" s="307" t="n">
        <f aca="false">FT54+FT46</f>
        <v>0</v>
      </c>
      <c r="FU61" s="307" t="n">
        <f aca="false">FU54+FU46</f>
        <v>0</v>
      </c>
      <c r="FV61" s="307" t="n">
        <f aca="false">FV54+FV46</f>
        <v>0</v>
      </c>
      <c r="FW61" s="307" t="n">
        <f aca="false">FW54+FW46</f>
        <v>0</v>
      </c>
      <c r="FX61" s="307" t="n">
        <f aca="false">FX54+FX46</f>
        <v>0</v>
      </c>
      <c r="FY61" s="307" t="n">
        <f aca="false">FY54+FY46</f>
        <v>0</v>
      </c>
      <c r="FZ61" s="307" t="n">
        <f aca="false">FZ54+FZ46</f>
        <v>0</v>
      </c>
      <c r="GA61" s="307" t="n">
        <f aca="false">GA54+GA46</f>
        <v>0</v>
      </c>
      <c r="GB61" s="307" t="n">
        <f aca="false">GB54+GB46</f>
        <v>0</v>
      </c>
      <c r="GC61" s="307" t="n">
        <f aca="false">GC54+GC46</f>
        <v>0</v>
      </c>
      <c r="GD61" s="307" t="n">
        <f aca="false">GD54+GD46</f>
        <v>0</v>
      </c>
      <c r="GE61" s="307" t="n">
        <f aca="false">GE54+GE46</f>
        <v>0</v>
      </c>
      <c r="GF61" s="307" t="n">
        <f aca="false">GF54+GF46</f>
        <v>0</v>
      </c>
      <c r="GG61" s="307" t="n">
        <f aca="false">GG54+GG46</f>
        <v>0</v>
      </c>
      <c r="GH61" s="307" t="n">
        <f aca="false">GH54+GH46</f>
        <v>0</v>
      </c>
      <c r="GI61" s="307" t="n">
        <f aca="false">GI54+GI46</f>
        <v>0</v>
      </c>
      <c r="GJ61" s="307" t="n">
        <f aca="false">GJ54+GJ46</f>
        <v>0</v>
      </c>
      <c r="GK61" s="307" t="n">
        <f aca="false">GK54+GK46</f>
        <v>0</v>
      </c>
      <c r="GL61" s="307" t="n">
        <f aca="false">GL54+GL46</f>
        <v>0</v>
      </c>
      <c r="GM61" s="307" t="n">
        <f aca="false">GM54+GM46</f>
        <v>0</v>
      </c>
      <c r="GN61" s="307" t="n">
        <f aca="false">GN54+GN46</f>
        <v>0</v>
      </c>
      <c r="GO61" s="307" t="n">
        <f aca="false">GO54+GO46</f>
        <v>0</v>
      </c>
      <c r="GP61" s="307" t="n">
        <f aca="false">GP54+GP46</f>
        <v>0</v>
      </c>
      <c r="GQ61" s="307" t="n">
        <f aca="false">GQ54+GQ46</f>
        <v>0</v>
      </c>
      <c r="GR61" s="307" t="n">
        <f aca="false">GR54+GR46</f>
        <v>0</v>
      </c>
      <c r="GS61" s="307" t="n">
        <f aca="false">GS54+GS46</f>
        <v>0</v>
      </c>
      <c r="GT61" s="307" t="n">
        <f aca="false">GT54+GT46</f>
        <v>0</v>
      </c>
      <c r="GU61" s="307" t="n">
        <f aca="false">GU54+GU46</f>
        <v>0</v>
      </c>
      <c r="GV61" s="307" t="n">
        <f aca="false">GV54+GV46</f>
        <v>0</v>
      </c>
      <c r="GW61" s="307" t="n">
        <f aca="false">GW54+GW46</f>
        <v>0</v>
      </c>
      <c r="GX61" s="307" t="n">
        <f aca="false">GX54+GX46</f>
        <v>0</v>
      </c>
      <c r="GY61" s="307" t="n">
        <f aca="false">GY54+GY46</f>
        <v>0</v>
      </c>
      <c r="GZ61" s="307" t="n">
        <f aca="false">GZ54+GZ46</f>
        <v>0</v>
      </c>
      <c r="HA61" s="307" t="n">
        <f aca="false">HA54+HA46</f>
        <v>0</v>
      </c>
      <c r="HB61" s="307" t="n">
        <f aca="false">HB54+HB46</f>
        <v>0</v>
      </c>
      <c r="HC61" s="307" t="n">
        <f aca="false">HC54+HC46</f>
        <v>0</v>
      </c>
      <c r="HD61" s="307" t="n">
        <f aca="false">HD54+HD46</f>
        <v>0</v>
      </c>
      <c r="HE61" s="307" t="n">
        <f aca="false">HE54+HE46</f>
        <v>0</v>
      </c>
      <c r="HF61" s="307" t="n">
        <f aca="false">HF54+HF46</f>
        <v>0</v>
      </c>
      <c r="HG61" s="307" t="n">
        <f aca="false">HG54+HG46</f>
        <v>0</v>
      </c>
      <c r="HH61" s="307" t="n">
        <f aca="false">HH54+HH46</f>
        <v>0</v>
      </c>
      <c r="HI61" s="307" t="n">
        <f aca="false">HI54+HI46</f>
        <v>0</v>
      </c>
      <c r="HJ61" s="307" t="n">
        <f aca="false">HJ54+HJ46</f>
        <v>0</v>
      </c>
      <c r="HK61" s="307" t="n">
        <f aca="false">HK54+HK46</f>
        <v>0</v>
      </c>
      <c r="HL61" s="307" t="n">
        <f aca="false">HL54+HL46</f>
        <v>0</v>
      </c>
      <c r="HM61" s="307" t="n">
        <f aca="false">HM54+HM46</f>
        <v>0</v>
      </c>
      <c r="HN61" s="307" t="n">
        <f aca="false">HN54+HN46</f>
        <v>0</v>
      </c>
      <c r="HO61" s="307" t="n">
        <f aca="false">HO54+HO46</f>
        <v>0</v>
      </c>
      <c r="HP61" s="307" t="n">
        <f aca="false">HP54+HP46</f>
        <v>0</v>
      </c>
      <c r="HQ61" s="307" t="n">
        <f aca="false">HQ54+HQ46</f>
        <v>0</v>
      </c>
      <c r="HR61" s="307" t="n">
        <f aca="false">HR54+HR46</f>
        <v>0</v>
      </c>
      <c r="HS61" s="307" t="n">
        <f aca="false">HS54+HS46</f>
        <v>0</v>
      </c>
      <c r="HT61" s="307" t="n">
        <f aca="false">HT54+HT46</f>
        <v>0</v>
      </c>
      <c r="HU61" s="307" t="n">
        <f aca="false">HU54+HU46</f>
        <v>0</v>
      </c>
      <c r="HV61" s="307" t="n">
        <f aca="false">HV54+HV46</f>
        <v>0</v>
      </c>
      <c r="HW61" s="307" t="n">
        <f aca="false">HW54+HW46</f>
        <v>0</v>
      </c>
      <c r="HX61" s="307" t="n">
        <f aca="false">HX54+HX46</f>
        <v>0</v>
      </c>
      <c r="HY61" s="307" t="n">
        <f aca="false">HY54+HY46</f>
        <v>0</v>
      </c>
      <c r="HZ61" s="307" t="n">
        <f aca="false">HZ54+HZ46</f>
        <v>0</v>
      </c>
      <c r="IA61" s="307" t="n">
        <f aca="false">IA54+IA46</f>
        <v>0</v>
      </c>
      <c r="IB61" s="307" t="n">
        <f aca="false">IB54+IB46</f>
        <v>0</v>
      </c>
      <c r="IC61" s="307" t="n">
        <f aca="false">IC54+IC46</f>
        <v>0</v>
      </c>
      <c r="ID61" s="307" t="n">
        <f aca="false">ID54+ID46</f>
        <v>0</v>
      </c>
      <c r="IE61" s="307" t="n">
        <f aca="false">IE54+IE46</f>
        <v>0</v>
      </c>
      <c r="IF61" s="307" t="n">
        <f aca="false">IF54+IF46</f>
        <v>0</v>
      </c>
      <c r="IG61" s="307" t="n">
        <f aca="false">IG54+IG46</f>
        <v>0</v>
      </c>
      <c r="IH61" s="307" t="n">
        <f aca="false">IH54+IH46</f>
        <v>0</v>
      </c>
      <c r="II61" s="307" t="n">
        <f aca="false">II54+II46</f>
        <v>0</v>
      </c>
      <c r="IJ61" s="307" t="n">
        <f aca="false">IJ54+IJ46</f>
        <v>0</v>
      </c>
      <c r="IK61" s="307" t="n">
        <f aca="false">IK54+IK46</f>
        <v>0</v>
      </c>
      <c r="IL61" s="307" t="n">
        <f aca="false">IL54+IL46</f>
        <v>0</v>
      </c>
      <c r="IM61" s="307" t="n">
        <f aca="false">IM54+IM46</f>
        <v>0</v>
      </c>
      <c r="IN61" s="307" t="n">
        <f aca="false">IN54+IN46</f>
        <v>0</v>
      </c>
      <c r="IO61" s="307" t="n">
        <f aca="false">IO54+IO46</f>
        <v>0</v>
      </c>
      <c r="IP61" s="307" t="n">
        <f aca="false">IP54+IP46</f>
        <v>0</v>
      </c>
      <c r="IQ61" s="307" t="n">
        <f aca="false">IQ54+IQ46</f>
        <v>0</v>
      </c>
      <c r="IR61" s="307" t="n">
        <f aca="false">IR54+IR46</f>
        <v>0</v>
      </c>
      <c r="IS61" s="307" t="n">
        <f aca="false">IS54+IS46</f>
        <v>0</v>
      </c>
      <c r="IT61" s="307" t="n">
        <f aca="false">IT54+IT46</f>
        <v>0</v>
      </c>
      <c r="IU61" s="307" t="n">
        <f aca="false">IU54+IU46</f>
        <v>0</v>
      </c>
      <c r="IV61" s="307" t="n">
        <f aca="false">IV54+IV46</f>
        <v>0</v>
      </c>
      <c r="IW61" s="351"/>
    </row>
    <row r="62" customFormat="false" ht="13.5" hidden="false" customHeight="true" outlineLevel="0" collapsed="false">
      <c r="A62" s="325"/>
      <c r="B62" s="326"/>
      <c r="C62" s="327"/>
      <c r="D62" s="350" t="s">
        <v>178</v>
      </c>
      <c r="E62" s="306" t="n">
        <f aca="false">E56+E48</f>
        <v>0</v>
      </c>
      <c r="F62" s="307" t="n">
        <f aca="false">F56+F48</f>
        <v>0</v>
      </c>
      <c r="G62" s="307" t="n">
        <f aca="false">G56+G48</f>
        <v>0</v>
      </c>
      <c r="H62" s="307" t="n">
        <f aca="false">H56+H48</f>
        <v>0</v>
      </c>
      <c r="I62" s="307" t="n">
        <f aca="false">I56+I48</f>
        <v>0</v>
      </c>
      <c r="J62" s="307" t="n">
        <f aca="false">J56+J48</f>
        <v>0</v>
      </c>
      <c r="K62" s="307" t="n">
        <f aca="false">K56+K48</f>
        <v>0</v>
      </c>
      <c r="L62" s="307" t="n">
        <f aca="false">L56+L48</f>
        <v>0</v>
      </c>
      <c r="M62" s="307" t="n">
        <f aca="false">M56+M48</f>
        <v>0</v>
      </c>
      <c r="N62" s="307" t="n">
        <f aca="false">N56+N48</f>
        <v>0</v>
      </c>
      <c r="O62" s="307" t="n">
        <f aca="false">O56+O48</f>
        <v>0</v>
      </c>
      <c r="P62" s="307" t="n">
        <f aca="false">P56+P48</f>
        <v>0</v>
      </c>
      <c r="Q62" s="307" t="n">
        <f aca="false">Q56+Q48</f>
        <v>0</v>
      </c>
      <c r="R62" s="307" t="n">
        <f aca="false">R56+R48</f>
        <v>0</v>
      </c>
      <c r="S62" s="307" t="n">
        <f aca="false">S56+S48</f>
        <v>0</v>
      </c>
      <c r="T62" s="307" t="n">
        <f aca="false">T56+T48</f>
        <v>0</v>
      </c>
      <c r="U62" s="307" t="n">
        <f aca="false">U56+U48</f>
        <v>0</v>
      </c>
      <c r="V62" s="307" t="n">
        <f aca="false">V56+V48</f>
        <v>0</v>
      </c>
      <c r="W62" s="307" t="n">
        <f aca="false">W56+W48</f>
        <v>0</v>
      </c>
      <c r="X62" s="307" t="n">
        <f aca="false">X56+X48</f>
        <v>0</v>
      </c>
      <c r="Y62" s="307" t="n">
        <f aca="false">Y56+Y48</f>
        <v>0</v>
      </c>
      <c r="Z62" s="307" t="n">
        <f aca="false">Z56+Z48</f>
        <v>0</v>
      </c>
      <c r="AA62" s="307" t="n">
        <f aca="false">AA56+AA48</f>
        <v>0</v>
      </c>
      <c r="AB62" s="307" t="n">
        <f aca="false">AB56+AB48</f>
        <v>0</v>
      </c>
      <c r="AC62" s="307" t="n">
        <f aca="false">AC56+AC48</f>
        <v>0</v>
      </c>
      <c r="AD62" s="307" t="n">
        <f aca="false">AD56+AD48</f>
        <v>0</v>
      </c>
      <c r="AE62" s="307" t="n">
        <f aca="false">AE56+AE48</f>
        <v>0</v>
      </c>
      <c r="AF62" s="307" t="n">
        <f aca="false">AF56+AF48</f>
        <v>0</v>
      </c>
      <c r="AG62" s="307" t="n">
        <f aca="false">AG56+AG48</f>
        <v>0</v>
      </c>
      <c r="AH62" s="307" t="n">
        <f aca="false">AH56+AH48</f>
        <v>0</v>
      </c>
      <c r="AI62" s="307" t="n">
        <f aca="false">AI56+AI48</f>
        <v>0</v>
      </c>
      <c r="AJ62" s="307" t="n">
        <f aca="false">AJ56+AJ48</f>
        <v>0</v>
      </c>
      <c r="AK62" s="307" t="n">
        <f aca="false">AK56+AK48</f>
        <v>0</v>
      </c>
      <c r="AL62" s="307" t="n">
        <f aca="false">AL56+AL48</f>
        <v>0</v>
      </c>
      <c r="AM62" s="307" t="n">
        <f aca="false">AM56+AM48</f>
        <v>0</v>
      </c>
      <c r="AN62" s="307" t="n">
        <f aca="false">AN56+AN48</f>
        <v>0</v>
      </c>
      <c r="AO62" s="307" t="n">
        <f aca="false">AO56+AO48</f>
        <v>0</v>
      </c>
      <c r="AP62" s="307" t="n">
        <f aca="false">AP56+AP48</f>
        <v>0</v>
      </c>
      <c r="AQ62" s="307" t="n">
        <f aca="false">AQ56+AQ48</f>
        <v>0</v>
      </c>
      <c r="AR62" s="307" t="n">
        <f aca="false">AR56+AR48</f>
        <v>0</v>
      </c>
      <c r="AS62" s="307" t="n">
        <f aca="false">AS56+AS48</f>
        <v>0</v>
      </c>
      <c r="AT62" s="307" t="n">
        <f aca="false">AT56+AT48</f>
        <v>0</v>
      </c>
      <c r="AU62" s="307" t="n">
        <f aca="false">AU56+AU48</f>
        <v>0</v>
      </c>
      <c r="AV62" s="307" t="n">
        <f aca="false">AV56+AV48</f>
        <v>0</v>
      </c>
      <c r="AW62" s="307" t="n">
        <f aca="false">AW56+AW48</f>
        <v>0</v>
      </c>
      <c r="AX62" s="307" t="n">
        <f aca="false">AX56+AX48</f>
        <v>0</v>
      </c>
      <c r="AY62" s="307" t="n">
        <f aca="false">AY56+AY48</f>
        <v>0</v>
      </c>
      <c r="AZ62" s="307" t="n">
        <f aca="false">AZ56+AZ48</f>
        <v>0</v>
      </c>
      <c r="BA62" s="307" t="n">
        <f aca="false">BA56+BA48</f>
        <v>0</v>
      </c>
      <c r="BB62" s="307" t="n">
        <f aca="false">BB56+BB48</f>
        <v>0</v>
      </c>
      <c r="BC62" s="307" t="n">
        <f aca="false">BC56+BC48</f>
        <v>0</v>
      </c>
      <c r="BD62" s="307" t="n">
        <f aca="false">BD56+BD48</f>
        <v>0</v>
      </c>
      <c r="BE62" s="307" t="n">
        <f aca="false">BE56+BE48</f>
        <v>0</v>
      </c>
      <c r="BF62" s="307" t="n">
        <f aca="false">BF56+BF48</f>
        <v>0</v>
      </c>
      <c r="BG62" s="307" t="n">
        <f aca="false">BG56+BG48</f>
        <v>0</v>
      </c>
      <c r="BH62" s="307" t="n">
        <f aca="false">BH56+BH48</f>
        <v>0</v>
      </c>
      <c r="BI62" s="307" t="n">
        <f aca="false">BI56+BI48</f>
        <v>0</v>
      </c>
      <c r="BJ62" s="307" t="n">
        <f aca="false">BJ56+BJ48</f>
        <v>0</v>
      </c>
      <c r="BK62" s="307" t="n">
        <f aca="false">BK56+BK48</f>
        <v>0</v>
      </c>
      <c r="BL62" s="307" t="n">
        <f aca="false">BL56+BL48</f>
        <v>0</v>
      </c>
      <c r="BM62" s="307" t="n">
        <f aca="false">BM56+BM48</f>
        <v>0</v>
      </c>
      <c r="BN62" s="307" t="n">
        <f aca="false">BN56+BN48</f>
        <v>0</v>
      </c>
      <c r="BO62" s="307" t="n">
        <f aca="false">BO56+BO48</f>
        <v>0</v>
      </c>
      <c r="BP62" s="307" t="n">
        <f aca="false">BP56+BP48</f>
        <v>0</v>
      </c>
      <c r="BQ62" s="307" t="n">
        <f aca="false">BQ56+BQ48</f>
        <v>0</v>
      </c>
      <c r="BR62" s="307" t="n">
        <f aca="false">BR56+BR48</f>
        <v>0</v>
      </c>
      <c r="BS62" s="307" t="n">
        <f aca="false">BS56+BS48</f>
        <v>0</v>
      </c>
      <c r="BT62" s="307" t="n">
        <f aca="false">BT56+BT48</f>
        <v>0</v>
      </c>
      <c r="BU62" s="307" t="n">
        <f aca="false">BU56+BU48</f>
        <v>0</v>
      </c>
      <c r="BV62" s="307" t="n">
        <f aca="false">BV56+BV48</f>
        <v>0</v>
      </c>
      <c r="BW62" s="307" t="n">
        <f aca="false">BW56+BW48</f>
        <v>0</v>
      </c>
      <c r="BX62" s="307" t="n">
        <f aca="false">BX56+BX48</f>
        <v>0</v>
      </c>
      <c r="BY62" s="307" t="n">
        <f aca="false">BY56+BY48</f>
        <v>0</v>
      </c>
      <c r="BZ62" s="307" t="n">
        <f aca="false">BZ56+BZ48</f>
        <v>0</v>
      </c>
      <c r="CA62" s="307" t="n">
        <f aca="false">CA56+CA48</f>
        <v>0</v>
      </c>
      <c r="CB62" s="307" t="n">
        <f aca="false">CB56+CB48</f>
        <v>0</v>
      </c>
      <c r="CC62" s="307" t="n">
        <f aca="false">CC56+CC48</f>
        <v>0</v>
      </c>
      <c r="CD62" s="307" t="n">
        <f aca="false">CD56+CD48</f>
        <v>0</v>
      </c>
      <c r="CE62" s="307" t="n">
        <f aca="false">CE56+CE48</f>
        <v>0</v>
      </c>
      <c r="CF62" s="307" t="n">
        <f aca="false">CF56+CF48</f>
        <v>0</v>
      </c>
      <c r="CG62" s="307" t="n">
        <f aca="false">CG56+CG48</f>
        <v>0</v>
      </c>
      <c r="CH62" s="307" t="n">
        <f aca="false">CH56+CH48</f>
        <v>0</v>
      </c>
      <c r="CI62" s="307" t="n">
        <f aca="false">CI56+CI48</f>
        <v>0</v>
      </c>
      <c r="CJ62" s="307" t="n">
        <f aca="false">CJ56+CJ48</f>
        <v>0</v>
      </c>
      <c r="CK62" s="307" t="n">
        <f aca="false">CK56+CK48</f>
        <v>0</v>
      </c>
      <c r="CL62" s="307" t="n">
        <f aca="false">CL56+CL48</f>
        <v>0</v>
      </c>
      <c r="CM62" s="307" t="n">
        <f aca="false">CM56+CM48</f>
        <v>0</v>
      </c>
      <c r="CN62" s="307" t="n">
        <f aca="false">CN56+CN48</f>
        <v>0</v>
      </c>
      <c r="CO62" s="307" t="n">
        <f aca="false">CO56+CO48</f>
        <v>0</v>
      </c>
      <c r="CP62" s="307" t="n">
        <f aca="false">CP56+CP48</f>
        <v>0</v>
      </c>
      <c r="CQ62" s="307" t="n">
        <f aca="false">CQ56+CQ48</f>
        <v>0</v>
      </c>
      <c r="CR62" s="307" t="n">
        <f aca="false">CR56+CR48</f>
        <v>0</v>
      </c>
      <c r="CS62" s="307" t="n">
        <f aca="false">CS56+CS48</f>
        <v>0</v>
      </c>
      <c r="CT62" s="307" t="n">
        <f aca="false">CT56+CT48</f>
        <v>0</v>
      </c>
      <c r="CU62" s="307" t="n">
        <f aca="false">CU56+CU48</f>
        <v>0</v>
      </c>
      <c r="CV62" s="307" t="n">
        <f aca="false">CV56+CV48</f>
        <v>0</v>
      </c>
      <c r="CW62" s="307" t="n">
        <f aca="false">CW56+CW48</f>
        <v>0</v>
      </c>
      <c r="CX62" s="307" t="n">
        <f aca="false">CX56+CX48</f>
        <v>0</v>
      </c>
      <c r="CY62" s="307" t="n">
        <f aca="false">CY56+CY48</f>
        <v>0</v>
      </c>
      <c r="CZ62" s="307" t="n">
        <f aca="false">CZ56+CZ48</f>
        <v>0</v>
      </c>
      <c r="DA62" s="307" t="n">
        <f aca="false">DA56+DA48</f>
        <v>0</v>
      </c>
      <c r="DB62" s="307" t="n">
        <f aca="false">DB56+DB48</f>
        <v>0</v>
      </c>
      <c r="DC62" s="307" t="n">
        <f aca="false">DC56+DC48</f>
        <v>0</v>
      </c>
      <c r="DD62" s="307" t="n">
        <f aca="false">DD56+DD48</f>
        <v>0</v>
      </c>
      <c r="DE62" s="307" t="n">
        <f aca="false">DE56+DE48</f>
        <v>0</v>
      </c>
      <c r="DF62" s="307" t="n">
        <f aca="false">DF56+DF48</f>
        <v>0</v>
      </c>
      <c r="DG62" s="307" t="n">
        <f aca="false">DG56+DG48</f>
        <v>0</v>
      </c>
      <c r="DH62" s="307" t="n">
        <f aca="false">DH56+DH48</f>
        <v>0</v>
      </c>
      <c r="DI62" s="307" t="n">
        <f aca="false">DI56+DI48</f>
        <v>0</v>
      </c>
      <c r="DJ62" s="307" t="n">
        <f aca="false">DJ56+DJ48</f>
        <v>0</v>
      </c>
      <c r="DK62" s="307" t="n">
        <f aca="false">DK56+DK48</f>
        <v>0</v>
      </c>
      <c r="DL62" s="307" t="n">
        <f aca="false">DL56+DL48</f>
        <v>0</v>
      </c>
      <c r="DM62" s="307" t="n">
        <f aca="false">DM56+DM48</f>
        <v>0</v>
      </c>
      <c r="DN62" s="307" t="n">
        <f aca="false">DN56+DN48</f>
        <v>0</v>
      </c>
      <c r="DO62" s="307" t="n">
        <f aca="false">DO56+DO48</f>
        <v>0</v>
      </c>
      <c r="DP62" s="307" t="n">
        <f aca="false">DP56+DP48</f>
        <v>0</v>
      </c>
      <c r="DQ62" s="307" t="n">
        <f aca="false">DQ56+DQ48</f>
        <v>0</v>
      </c>
      <c r="DR62" s="307" t="n">
        <f aca="false">DR56+DR48</f>
        <v>0</v>
      </c>
      <c r="DS62" s="307" t="n">
        <f aca="false">DS56+DS48</f>
        <v>0</v>
      </c>
      <c r="DT62" s="307" t="n">
        <f aca="false">DT56+DT48</f>
        <v>0</v>
      </c>
      <c r="DU62" s="307" t="n">
        <f aca="false">DU56+DU48</f>
        <v>0</v>
      </c>
      <c r="DV62" s="307" t="n">
        <f aca="false">DV56+DV48</f>
        <v>0</v>
      </c>
      <c r="DW62" s="307" t="n">
        <f aca="false">DW56+DW48</f>
        <v>0</v>
      </c>
      <c r="DX62" s="307" t="n">
        <f aca="false">DX56+DX48</f>
        <v>0</v>
      </c>
      <c r="DY62" s="307" t="n">
        <f aca="false">DY56+DY48</f>
        <v>0</v>
      </c>
      <c r="DZ62" s="307" t="n">
        <f aca="false">DZ56+DZ48</f>
        <v>0</v>
      </c>
      <c r="EA62" s="307" t="n">
        <f aca="false">EA56+EA48</f>
        <v>0</v>
      </c>
      <c r="EB62" s="307" t="n">
        <f aca="false">EB56+EB48</f>
        <v>0</v>
      </c>
      <c r="EC62" s="307" t="n">
        <f aca="false">EC56+EC48</f>
        <v>0</v>
      </c>
      <c r="ED62" s="307" t="n">
        <f aca="false">ED56+ED48</f>
        <v>0</v>
      </c>
      <c r="EE62" s="307" t="n">
        <f aca="false">EE56+EE48</f>
        <v>0</v>
      </c>
      <c r="EF62" s="307" t="n">
        <f aca="false">EF56+EF48</f>
        <v>0</v>
      </c>
      <c r="EG62" s="307" t="n">
        <f aca="false">EG56+EG48</f>
        <v>0</v>
      </c>
      <c r="EH62" s="307" t="n">
        <f aca="false">EH56+EH48</f>
        <v>0</v>
      </c>
      <c r="EI62" s="307" t="n">
        <f aca="false">EI56+EI48</f>
        <v>0</v>
      </c>
      <c r="EJ62" s="307" t="n">
        <f aca="false">EJ56+EJ48</f>
        <v>0</v>
      </c>
      <c r="EK62" s="307" t="n">
        <f aca="false">EK56+EK48</f>
        <v>0</v>
      </c>
      <c r="EL62" s="307" t="n">
        <f aca="false">EL56+EL48</f>
        <v>0</v>
      </c>
      <c r="EM62" s="307" t="n">
        <f aca="false">EM56+EM48</f>
        <v>0</v>
      </c>
      <c r="EN62" s="307" t="n">
        <f aca="false">EN56+EN48</f>
        <v>0</v>
      </c>
      <c r="EO62" s="307" t="n">
        <f aca="false">EO56+EO48</f>
        <v>0</v>
      </c>
      <c r="EP62" s="307" t="n">
        <f aca="false">EP56+EP48</f>
        <v>0</v>
      </c>
      <c r="EQ62" s="307" t="n">
        <f aca="false">EQ56+EQ48</f>
        <v>0</v>
      </c>
      <c r="ER62" s="307" t="n">
        <f aca="false">ER56+ER48</f>
        <v>0</v>
      </c>
      <c r="ES62" s="307" t="n">
        <f aca="false">ES56+ES48</f>
        <v>0</v>
      </c>
      <c r="ET62" s="307" t="n">
        <f aca="false">ET56+ET48</f>
        <v>0</v>
      </c>
      <c r="EU62" s="307" t="n">
        <f aca="false">EU56+EU48</f>
        <v>0</v>
      </c>
      <c r="EV62" s="307" t="n">
        <f aca="false">EV56+EV48</f>
        <v>0</v>
      </c>
      <c r="EW62" s="307" t="n">
        <f aca="false">EW56+EW48</f>
        <v>0</v>
      </c>
      <c r="EX62" s="307" t="n">
        <f aca="false">EX56+EX48</f>
        <v>0</v>
      </c>
      <c r="EY62" s="307" t="n">
        <f aca="false">EY56+EY48</f>
        <v>0</v>
      </c>
      <c r="EZ62" s="307" t="n">
        <f aca="false">EZ56+EZ48</f>
        <v>0</v>
      </c>
      <c r="FA62" s="307" t="n">
        <f aca="false">FA56+FA48</f>
        <v>0</v>
      </c>
      <c r="FB62" s="307" t="n">
        <f aca="false">FB56+FB48</f>
        <v>0</v>
      </c>
      <c r="FC62" s="307" t="n">
        <f aca="false">FC56+FC48</f>
        <v>0</v>
      </c>
      <c r="FD62" s="307" t="n">
        <f aca="false">FD56+FD48</f>
        <v>0</v>
      </c>
      <c r="FE62" s="307" t="n">
        <f aca="false">FE56+FE48</f>
        <v>0</v>
      </c>
      <c r="FF62" s="307" t="n">
        <f aca="false">FF56+FF48</f>
        <v>0</v>
      </c>
      <c r="FG62" s="307" t="n">
        <f aca="false">FG56+FG48</f>
        <v>0</v>
      </c>
      <c r="FH62" s="307" t="n">
        <f aca="false">FH56+FH48</f>
        <v>0</v>
      </c>
      <c r="FI62" s="307" t="n">
        <f aca="false">FI56+FI48</f>
        <v>0</v>
      </c>
      <c r="FJ62" s="307" t="n">
        <f aca="false">FJ56+FJ48</f>
        <v>0</v>
      </c>
      <c r="FK62" s="307" t="n">
        <f aca="false">FK56+FK48</f>
        <v>0</v>
      </c>
      <c r="FL62" s="307" t="n">
        <f aca="false">FL56+FL48</f>
        <v>0</v>
      </c>
      <c r="FM62" s="307" t="n">
        <f aca="false">FM56+FM48</f>
        <v>0</v>
      </c>
      <c r="FN62" s="307" t="n">
        <f aca="false">FN56+FN48</f>
        <v>0</v>
      </c>
      <c r="FO62" s="307" t="n">
        <f aca="false">FO56+FO48</f>
        <v>0</v>
      </c>
      <c r="FP62" s="307" t="n">
        <f aca="false">FP56+FP48</f>
        <v>0</v>
      </c>
      <c r="FQ62" s="307" t="n">
        <f aca="false">FQ56+FQ48</f>
        <v>0</v>
      </c>
      <c r="FR62" s="307" t="n">
        <f aca="false">FR56+FR48</f>
        <v>0</v>
      </c>
      <c r="FS62" s="307" t="n">
        <f aca="false">FS56+FS48</f>
        <v>0</v>
      </c>
      <c r="FT62" s="307" t="n">
        <f aca="false">FT56+FT48</f>
        <v>0</v>
      </c>
      <c r="FU62" s="307" t="n">
        <f aca="false">FU56+FU48</f>
        <v>0</v>
      </c>
      <c r="FV62" s="307" t="n">
        <f aca="false">FV56+FV48</f>
        <v>0</v>
      </c>
      <c r="FW62" s="307" t="n">
        <f aca="false">FW56+FW48</f>
        <v>0</v>
      </c>
      <c r="FX62" s="307" t="n">
        <f aca="false">FX56+FX48</f>
        <v>0</v>
      </c>
      <c r="FY62" s="307" t="n">
        <f aca="false">FY56+FY48</f>
        <v>0</v>
      </c>
      <c r="FZ62" s="307" t="n">
        <f aca="false">FZ56+FZ48</f>
        <v>0</v>
      </c>
      <c r="GA62" s="307" t="n">
        <f aca="false">GA56+GA48</f>
        <v>0</v>
      </c>
      <c r="GB62" s="307" t="n">
        <f aca="false">GB56+GB48</f>
        <v>0</v>
      </c>
      <c r="GC62" s="307" t="n">
        <f aca="false">GC56+GC48</f>
        <v>0</v>
      </c>
      <c r="GD62" s="307" t="n">
        <f aca="false">GD56+GD48</f>
        <v>0</v>
      </c>
      <c r="GE62" s="307" t="n">
        <f aca="false">GE56+GE48</f>
        <v>0</v>
      </c>
      <c r="GF62" s="307" t="n">
        <f aca="false">GF56+GF48</f>
        <v>0</v>
      </c>
      <c r="GG62" s="307" t="n">
        <f aca="false">GG56+GG48</f>
        <v>0</v>
      </c>
      <c r="GH62" s="307" t="n">
        <f aca="false">GH56+GH48</f>
        <v>0</v>
      </c>
      <c r="GI62" s="307" t="n">
        <f aca="false">GI56+GI48</f>
        <v>0</v>
      </c>
      <c r="GJ62" s="307" t="n">
        <f aca="false">GJ56+GJ48</f>
        <v>0</v>
      </c>
      <c r="GK62" s="307" t="n">
        <f aca="false">GK56+GK48</f>
        <v>0</v>
      </c>
      <c r="GL62" s="307" t="n">
        <f aca="false">GL56+GL48</f>
        <v>0</v>
      </c>
      <c r="GM62" s="307" t="n">
        <f aca="false">GM56+GM48</f>
        <v>0</v>
      </c>
      <c r="GN62" s="307" t="n">
        <f aca="false">GN56+GN48</f>
        <v>0</v>
      </c>
      <c r="GO62" s="307" t="n">
        <f aca="false">GO56+GO48</f>
        <v>0</v>
      </c>
      <c r="GP62" s="307" t="n">
        <f aca="false">GP56+GP48</f>
        <v>0</v>
      </c>
      <c r="GQ62" s="307" t="n">
        <f aca="false">GQ56+GQ48</f>
        <v>0</v>
      </c>
      <c r="GR62" s="307" t="n">
        <f aca="false">GR56+GR48</f>
        <v>0</v>
      </c>
      <c r="GS62" s="307" t="n">
        <f aca="false">GS56+GS48</f>
        <v>0</v>
      </c>
      <c r="GT62" s="307" t="n">
        <f aca="false">GT56+GT48</f>
        <v>0</v>
      </c>
      <c r="GU62" s="307" t="n">
        <f aca="false">GU56+GU48</f>
        <v>0</v>
      </c>
      <c r="GV62" s="307" t="n">
        <f aca="false">GV56+GV48</f>
        <v>0</v>
      </c>
      <c r="GW62" s="307" t="n">
        <f aca="false">GW56+GW48</f>
        <v>0</v>
      </c>
      <c r="GX62" s="307" t="n">
        <f aca="false">GX56+GX48</f>
        <v>0</v>
      </c>
      <c r="GY62" s="307" t="n">
        <f aca="false">GY56+GY48</f>
        <v>0</v>
      </c>
      <c r="GZ62" s="307" t="n">
        <f aca="false">GZ56+GZ48</f>
        <v>0</v>
      </c>
      <c r="HA62" s="307" t="n">
        <f aca="false">HA56+HA48</f>
        <v>0</v>
      </c>
      <c r="HB62" s="307" t="n">
        <f aca="false">HB56+HB48</f>
        <v>0</v>
      </c>
      <c r="HC62" s="307" t="n">
        <f aca="false">HC56+HC48</f>
        <v>0</v>
      </c>
      <c r="HD62" s="307" t="n">
        <f aca="false">HD56+HD48</f>
        <v>0</v>
      </c>
      <c r="HE62" s="307" t="n">
        <f aca="false">HE56+HE48</f>
        <v>0</v>
      </c>
      <c r="HF62" s="307" t="n">
        <f aca="false">HF56+HF48</f>
        <v>0</v>
      </c>
      <c r="HG62" s="307" t="n">
        <f aca="false">HG56+HG48</f>
        <v>0</v>
      </c>
      <c r="HH62" s="307" t="n">
        <f aca="false">HH56+HH48</f>
        <v>0</v>
      </c>
      <c r="HI62" s="307" t="n">
        <f aca="false">HI56+HI48</f>
        <v>0</v>
      </c>
      <c r="HJ62" s="307" t="n">
        <f aca="false">HJ56+HJ48</f>
        <v>0</v>
      </c>
      <c r="HK62" s="307" t="n">
        <f aca="false">HK56+HK48</f>
        <v>0</v>
      </c>
      <c r="HL62" s="307" t="n">
        <f aca="false">HL56+HL48</f>
        <v>0</v>
      </c>
      <c r="HM62" s="307" t="n">
        <f aca="false">HM56+HM48</f>
        <v>0</v>
      </c>
      <c r="HN62" s="307" t="n">
        <f aca="false">HN56+HN48</f>
        <v>0</v>
      </c>
      <c r="HO62" s="307" t="n">
        <f aca="false">HO56+HO48</f>
        <v>0</v>
      </c>
      <c r="HP62" s="307" t="n">
        <f aca="false">HP56+HP48</f>
        <v>0</v>
      </c>
      <c r="HQ62" s="307" t="n">
        <f aca="false">HQ56+HQ48</f>
        <v>0</v>
      </c>
      <c r="HR62" s="307" t="n">
        <f aca="false">HR56+HR48</f>
        <v>0</v>
      </c>
      <c r="HS62" s="307" t="n">
        <f aca="false">HS56+HS48</f>
        <v>0</v>
      </c>
      <c r="HT62" s="307" t="n">
        <f aca="false">HT56+HT48</f>
        <v>0</v>
      </c>
      <c r="HU62" s="307" t="n">
        <f aca="false">HU56+HU48</f>
        <v>0</v>
      </c>
      <c r="HV62" s="307" t="n">
        <f aca="false">HV56+HV48</f>
        <v>0</v>
      </c>
      <c r="HW62" s="307" t="n">
        <f aca="false">HW56+HW48</f>
        <v>0</v>
      </c>
      <c r="HX62" s="307" t="n">
        <f aca="false">HX56+HX48</f>
        <v>0</v>
      </c>
      <c r="HY62" s="307" t="n">
        <f aca="false">HY56+HY48</f>
        <v>0</v>
      </c>
      <c r="HZ62" s="307" t="n">
        <f aca="false">HZ56+HZ48</f>
        <v>0</v>
      </c>
      <c r="IA62" s="307" t="n">
        <f aca="false">IA56+IA48</f>
        <v>0</v>
      </c>
      <c r="IB62" s="307" t="n">
        <f aca="false">IB56+IB48</f>
        <v>0</v>
      </c>
      <c r="IC62" s="307" t="n">
        <f aca="false">IC56+IC48</f>
        <v>0</v>
      </c>
      <c r="ID62" s="307" t="n">
        <f aca="false">ID56+ID48</f>
        <v>0</v>
      </c>
      <c r="IE62" s="307" t="n">
        <f aca="false">IE56+IE48</f>
        <v>0</v>
      </c>
      <c r="IF62" s="307" t="n">
        <f aca="false">IF56+IF48</f>
        <v>0</v>
      </c>
      <c r="IG62" s="307" t="n">
        <f aca="false">IG56+IG48</f>
        <v>0</v>
      </c>
      <c r="IH62" s="307" t="n">
        <f aca="false">IH56+IH48</f>
        <v>0</v>
      </c>
      <c r="II62" s="307" t="n">
        <f aca="false">II56+II48</f>
        <v>0</v>
      </c>
      <c r="IJ62" s="307" t="n">
        <f aca="false">IJ56+IJ48</f>
        <v>0</v>
      </c>
      <c r="IK62" s="307" t="n">
        <f aca="false">IK56+IK48</f>
        <v>0</v>
      </c>
      <c r="IL62" s="307" t="n">
        <f aca="false">IL56+IL48</f>
        <v>0</v>
      </c>
      <c r="IM62" s="307" t="n">
        <f aca="false">IM56+IM48</f>
        <v>0</v>
      </c>
      <c r="IN62" s="307" t="n">
        <f aca="false">IN56+IN48</f>
        <v>0</v>
      </c>
      <c r="IO62" s="307" t="n">
        <f aca="false">IO56+IO48</f>
        <v>0</v>
      </c>
      <c r="IP62" s="307" t="n">
        <f aca="false">IP56+IP48</f>
        <v>0</v>
      </c>
      <c r="IQ62" s="307" t="n">
        <f aca="false">IQ56+IQ48</f>
        <v>0</v>
      </c>
      <c r="IR62" s="307" t="n">
        <f aca="false">IR56+IR48</f>
        <v>0</v>
      </c>
      <c r="IS62" s="307" t="n">
        <f aca="false">IS56+IS48</f>
        <v>0</v>
      </c>
      <c r="IT62" s="307" t="n">
        <f aca="false">IT56+IT48</f>
        <v>0</v>
      </c>
      <c r="IU62" s="307" t="n">
        <f aca="false">IU56+IU48</f>
        <v>0</v>
      </c>
      <c r="IV62" s="307" t="n">
        <f aca="false">IV56+IV48</f>
        <v>0</v>
      </c>
      <c r="IW62" s="351"/>
    </row>
    <row r="63" customFormat="false" ht="13.5" hidden="false" customHeight="true" outlineLevel="0" collapsed="false">
      <c r="A63" s="331"/>
      <c r="B63" s="352"/>
      <c r="C63" s="353"/>
      <c r="D63" s="354" t="s">
        <v>180</v>
      </c>
      <c r="E63" s="355" t="n">
        <f aca="false">E58+E50</f>
        <v>0</v>
      </c>
      <c r="F63" s="356" t="n">
        <f aca="false">F58+F50</f>
        <v>0</v>
      </c>
      <c r="G63" s="356" t="n">
        <f aca="false">G58+G50</f>
        <v>0</v>
      </c>
      <c r="H63" s="356" t="n">
        <f aca="false">H58+H50</f>
        <v>0</v>
      </c>
      <c r="I63" s="356" t="n">
        <f aca="false">I58+I50</f>
        <v>0</v>
      </c>
      <c r="J63" s="356" t="n">
        <f aca="false">J58+J50</f>
        <v>0</v>
      </c>
      <c r="K63" s="356" t="n">
        <f aca="false">K58+K50</f>
        <v>0</v>
      </c>
      <c r="L63" s="356" t="n">
        <f aca="false">L58+L50</f>
        <v>0</v>
      </c>
      <c r="M63" s="356" t="n">
        <f aca="false">M58+M50</f>
        <v>0</v>
      </c>
      <c r="N63" s="356" t="n">
        <f aca="false">N58+N50</f>
        <v>0</v>
      </c>
      <c r="O63" s="356" t="n">
        <f aca="false">O58+O50</f>
        <v>0</v>
      </c>
      <c r="P63" s="356" t="n">
        <f aca="false">P58+P50</f>
        <v>0</v>
      </c>
      <c r="Q63" s="356" t="n">
        <f aca="false">Q58+Q50</f>
        <v>0</v>
      </c>
      <c r="R63" s="356" t="n">
        <f aca="false">R58+R50</f>
        <v>0</v>
      </c>
      <c r="S63" s="356" t="n">
        <f aca="false">S58+S50</f>
        <v>0</v>
      </c>
      <c r="T63" s="356" t="n">
        <f aca="false">T58+T50</f>
        <v>0</v>
      </c>
      <c r="U63" s="356" t="n">
        <f aca="false">U58+U50</f>
        <v>0</v>
      </c>
      <c r="V63" s="356" t="n">
        <f aca="false">V58+V50</f>
        <v>0</v>
      </c>
      <c r="W63" s="356" t="n">
        <f aca="false">W58+W50</f>
        <v>0</v>
      </c>
      <c r="X63" s="356" t="n">
        <f aca="false">X58+X50</f>
        <v>0</v>
      </c>
      <c r="Y63" s="356" t="n">
        <f aca="false">Y58+Y50</f>
        <v>0</v>
      </c>
      <c r="Z63" s="356" t="n">
        <f aca="false">Z58+Z50</f>
        <v>0</v>
      </c>
      <c r="AA63" s="356" t="n">
        <f aca="false">AA58+AA50</f>
        <v>0</v>
      </c>
      <c r="AB63" s="356" t="n">
        <f aca="false">AB58+AB50</f>
        <v>0</v>
      </c>
      <c r="AC63" s="356" t="n">
        <f aca="false">AC58+AC50</f>
        <v>0</v>
      </c>
      <c r="AD63" s="356" t="n">
        <f aca="false">AD58+AD50</f>
        <v>0</v>
      </c>
      <c r="AE63" s="356" t="n">
        <f aca="false">AE58+AE50</f>
        <v>0</v>
      </c>
      <c r="AF63" s="356" t="n">
        <f aca="false">AF58+AF50</f>
        <v>0</v>
      </c>
      <c r="AG63" s="356" t="n">
        <f aca="false">AG58+AG50</f>
        <v>0</v>
      </c>
      <c r="AH63" s="356" t="n">
        <f aca="false">AH58+AH50</f>
        <v>0</v>
      </c>
      <c r="AI63" s="356" t="n">
        <f aca="false">AI58+AI50</f>
        <v>0</v>
      </c>
      <c r="AJ63" s="356" t="n">
        <f aca="false">AJ58+AJ50</f>
        <v>0</v>
      </c>
      <c r="AK63" s="356" t="n">
        <f aca="false">AK58+AK50</f>
        <v>0</v>
      </c>
      <c r="AL63" s="356" t="n">
        <f aca="false">AL58+AL50</f>
        <v>0</v>
      </c>
      <c r="AM63" s="356" t="n">
        <f aca="false">AM58+AM50</f>
        <v>0</v>
      </c>
      <c r="AN63" s="356" t="n">
        <f aca="false">AN58+AN50</f>
        <v>0</v>
      </c>
      <c r="AO63" s="356" t="n">
        <f aca="false">AO58+AO50</f>
        <v>0</v>
      </c>
      <c r="AP63" s="356" t="n">
        <f aca="false">AP58+AP50</f>
        <v>0</v>
      </c>
      <c r="AQ63" s="356" t="n">
        <f aca="false">AQ58+AQ50</f>
        <v>0</v>
      </c>
      <c r="AR63" s="356" t="n">
        <f aca="false">AR58+AR50</f>
        <v>0</v>
      </c>
      <c r="AS63" s="356" t="n">
        <f aca="false">AS58+AS50</f>
        <v>0</v>
      </c>
      <c r="AT63" s="356" t="n">
        <f aca="false">AT58+AT50</f>
        <v>0</v>
      </c>
      <c r="AU63" s="356" t="n">
        <f aca="false">AU58+AU50</f>
        <v>0</v>
      </c>
      <c r="AV63" s="356" t="n">
        <f aca="false">AV58+AV50</f>
        <v>0</v>
      </c>
      <c r="AW63" s="356" t="n">
        <f aca="false">AW58+AW50</f>
        <v>0</v>
      </c>
      <c r="AX63" s="356" t="n">
        <f aca="false">AX58+AX50</f>
        <v>0</v>
      </c>
      <c r="AY63" s="356" t="n">
        <f aca="false">AY58+AY50</f>
        <v>0</v>
      </c>
      <c r="AZ63" s="356" t="n">
        <f aca="false">AZ58+AZ50</f>
        <v>0</v>
      </c>
      <c r="BA63" s="356" t="n">
        <f aca="false">BA58+BA50</f>
        <v>0</v>
      </c>
      <c r="BB63" s="356" t="n">
        <f aca="false">BB58+BB50</f>
        <v>0</v>
      </c>
      <c r="BC63" s="356" t="n">
        <f aca="false">BC58+BC50</f>
        <v>0</v>
      </c>
      <c r="BD63" s="356" t="n">
        <f aca="false">BD58+BD50</f>
        <v>0</v>
      </c>
      <c r="BE63" s="356" t="n">
        <f aca="false">BE58+BE50</f>
        <v>0</v>
      </c>
      <c r="BF63" s="356" t="n">
        <f aca="false">BF58+BF50</f>
        <v>0</v>
      </c>
      <c r="BG63" s="356" t="n">
        <f aca="false">BG58+BG50</f>
        <v>0</v>
      </c>
      <c r="BH63" s="356" t="n">
        <f aca="false">BH58+BH50</f>
        <v>0</v>
      </c>
      <c r="BI63" s="356" t="n">
        <f aca="false">BI58+BI50</f>
        <v>0</v>
      </c>
      <c r="BJ63" s="356" t="n">
        <f aca="false">BJ58+BJ50</f>
        <v>0</v>
      </c>
      <c r="BK63" s="356" t="n">
        <f aca="false">BK58+BK50</f>
        <v>0</v>
      </c>
      <c r="BL63" s="356" t="n">
        <f aca="false">BL58+BL50</f>
        <v>0</v>
      </c>
      <c r="BM63" s="356" t="n">
        <f aca="false">BM58+BM50</f>
        <v>0</v>
      </c>
      <c r="BN63" s="356" t="n">
        <f aca="false">BN58+BN50</f>
        <v>0</v>
      </c>
      <c r="BO63" s="356" t="n">
        <f aca="false">BO58+BO50</f>
        <v>0</v>
      </c>
      <c r="BP63" s="356" t="n">
        <f aca="false">BP58+BP50</f>
        <v>0</v>
      </c>
      <c r="BQ63" s="356" t="n">
        <f aca="false">BQ58+BQ50</f>
        <v>0</v>
      </c>
      <c r="BR63" s="356" t="n">
        <f aca="false">BR58+BR50</f>
        <v>0</v>
      </c>
      <c r="BS63" s="356" t="n">
        <f aca="false">BS58+BS50</f>
        <v>0</v>
      </c>
      <c r="BT63" s="356" t="n">
        <f aca="false">BT58+BT50</f>
        <v>0</v>
      </c>
      <c r="BU63" s="356" t="n">
        <f aca="false">BU58+BU50</f>
        <v>0</v>
      </c>
      <c r="BV63" s="356" t="n">
        <f aca="false">BV58+BV50</f>
        <v>0</v>
      </c>
      <c r="BW63" s="356" t="n">
        <f aca="false">BW58+BW50</f>
        <v>0</v>
      </c>
      <c r="BX63" s="356" t="n">
        <f aca="false">BX58+BX50</f>
        <v>0</v>
      </c>
      <c r="BY63" s="356" t="n">
        <f aca="false">BY58+BY50</f>
        <v>0</v>
      </c>
      <c r="BZ63" s="356" t="n">
        <f aca="false">BZ58+BZ50</f>
        <v>0</v>
      </c>
      <c r="CA63" s="356" t="n">
        <f aca="false">CA58+CA50</f>
        <v>0</v>
      </c>
      <c r="CB63" s="356" t="n">
        <f aca="false">CB58+CB50</f>
        <v>0</v>
      </c>
      <c r="CC63" s="356" t="n">
        <f aca="false">CC58+CC50</f>
        <v>0</v>
      </c>
      <c r="CD63" s="356" t="n">
        <f aca="false">CD58+CD50</f>
        <v>0</v>
      </c>
      <c r="CE63" s="356" t="n">
        <f aca="false">CE58+CE50</f>
        <v>0</v>
      </c>
      <c r="CF63" s="356" t="n">
        <f aca="false">CF58+CF50</f>
        <v>0</v>
      </c>
      <c r="CG63" s="356" t="n">
        <f aca="false">CG58+CG50</f>
        <v>0</v>
      </c>
      <c r="CH63" s="356" t="n">
        <f aca="false">CH58+CH50</f>
        <v>0</v>
      </c>
      <c r="CI63" s="356" t="n">
        <f aca="false">CI58+CI50</f>
        <v>0</v>
      </c>
      <c r="CJ63" s="356" t="n">
        <f aca="false">CJ58+CJ50</f>
        <v>0</v>
      </c>
      <c r="CK63" s="356" t="n">
        <f aca="false">CK58+CK50</f>
        <v>0</v>
      </c>
      <c r="CL63" s="356" t="n">
        <f aca="false">CL58+CL50</f>
        <v>0</v>
      </c>
      <c r="CM63" s="356" t="n">
        <f aca="false">CM58+CM50</f>
        <v>0</v>
      </c>
      <c r="CN63" s="356" t="n">
        <f aca="false">CN58+CN50</f>
        <v>0</v>
      </c>
      <c r="CO63" s="356" t="n">
        <f aca="false">CO58+CO50</f>
        <v>0</v>
      </c>
      <c r="CP63" s="356" t="n">
        <f aca="false">CP58+CP50</f>
        <v>0</v>
      </c>
      <c r="CQ63" s="356" t="n">
        <f aca="false">CQ58+CQ50</f>
        <v>0</v>
      </c>
      <c r="CR63" s="356" t="n">
        <f aca="false">CR58+CR50</f>
        <v>0</v>
      </c>
      <c r="CS63" s="356" t="n">
        <f aca="false">CS58+CS50</f>
        <v>0</v>
      </c>
      <c r="CT63" s="356" t="n">
        <f aca="false">CT58+CT50</f>
        <v>0</v>
      </c>
      <c r="CU63" s="356" t="n">
        <f aca="false">CU58+CU50</f>
        <v>0</v>
      </c>
      <c r="CV63" s="356" t="n">
        <f aca="false">CV58+CV50</f>
        <v>0</v>
      </c>
      <c r="CW63" s="356" t="n">
        <f aca="false">CW58+CW50</f>
        <v>0</v>
      </c>
      <c r="CX63" s="356" t="n">
        <f aca="false">CX58+CX50</f>
        <v>0</v>
      </c>
      <c r="CY63" s="356" t="n">
        <f aca="false">CY58+CY50</f>
        <v>0</v>
      </c>
      <c r="CZ63" s="356" t="n">
        <f aca="false">CZ58+CZ50</f>
        <v>0</v>
      </c>
      <c r="DA63" s="356" t="n">
        <f aca="false">DA58+DA50</f>
        <v>0</v>
      </c>
      <c r="DB63" s="356" t="n">
        <f aca="false">DB58+DB50</f>
        <v>0</v>
      </c>
      <c r="DC63" s="356" t="n">
        <f aca="false">DC58+DC50</f>
        <v>0</v>
      </c>
      <c r="DD63" s="356" t="n">
        <f aca="false">DD58+DD50</f>
        <v>0</v>
      </c>
      <c r="DE63" s="356" t="n">
        <f aca="false">DE58+DE50</f>
        <v>0</v>
      </c>
      <c r="DF63" s="356" t="n">
        <f aca="false">DF58+DF50</f>
        <v>0</v>
      </c>
      <c r="DG63" s="356" t="n">
        <f aca="false">DG58+DG50</f>
        <v>0</v>
      </c>
      <c r="DH63" s="356" t="n">
        <f aca="false">DH58+DH50</f>
        <v>0</v>
      </c>
      <c r="DI63" s="356" t="n">
        <f aca="false">DI58+DI50</f>
        <v>0</v>
      </c>
      <c r="DJ63" s="356" t="n">
        <f aca="false">DJ58+DJ50</f>
        <v>0</v>
      </c>
      <c r="DK63" s="356" t="n">
        <f aca="false">DK58+DK50</f>
        <v>0</v>
      </c>
      <c r="DL63" s="356" t="n">
        <f aca="false">DL58+DL50</f>
        <v>0</v>
      </c>
      <c r="DM63" s="356" t="n">
        <f aca="false">DM58+DM50</f>
        <v>0</v>
      </c>
      <c r="DN63" s="356" t="n">
        <f aca="false">DN58+DN50</f>
        <v>0</v>
      </c>
      <c r="DO63" s="356" t="n">
        <f aca="false">DO58+DO50</f>
        <v>0</v>
      </c>
      <c r="DP63" s="356" t="n">
        <f aca="false">DP58+DP50</f>
        <v>0</v>
      </c>
      <c r="DQ63" s="356" t="n">
        <f aca="false">DQ58+DQ50</f>
        <v>0</v>
      </c>
      <c r="DR63" s="356" t="n">
        <f aca="false">DR58+DR50</f>
        <v>0</v>
      </c>
      <c r="DS63" s="356" t="n">
        <f aca="false">DS58+DS50</f>
        <v>0</v>
      </c>
      <c r="DT63" s="356" t="n">
        <f aca="false">DT58+DT50</f>
        <v>0</v>
      </c>
      <c r="DU63" s="356" t="n">
        <f aca="false">DU58+DU50</f>
        <v>0</v>
      </c>
      <c r="DV63" s="356" t="n">
        <f aca="false">DV58+DV50</f>
        <v>0</v>
      </c>
      <c r="DW63" s="356" t="n">
        <f aca="false">DW58+DW50</f>
        <v>0</v>
      </c>
      <c r="DX63" s="356" t="n">
        <f aca="false">DX58+DX50</f>
        <v>0</v>
      </c>
      <c r="DY63" s="356" t="n">
        <f aca="false">DY58+DY50</f>
        <v>0</v>
      </c>
      <c r="DZ63" s="356" t="n">
        <f aca="false">DZ58+DZ50</f>
        <v>0</v>
      </c>
      <c r="EA63" s="356" t="n">
        <f aca="false">EA58+EA50</f>
        <v>0</v>
      </c>
      <c r="EB63" s="356" t="n">
        <f aca="false">EB58+EB50</f>
        <v>0</v>
      </c>
      <c r="EC63" s="356" t="n">
        <f aca="false">EC58+EC50</f>
        <v>0</v>
      </c>
      <c r="ED63" s="356" t="n">
        <f aca="false">ED58+ED50</f>
        <v>0</v>
      </c>
      <c r="EE63" s="356" t="n">
        <f aca="false">EE58+EE50</f>
        <v>0</v>
      </c>
      <c r="EF63" s="356" t="n">
        <f aca="false">EF58+EF50</f>
        <v>0</v>
      </c>
      <c r="EG63" s="356" t="n">
        <f aca="false">EG58+EG50</f>
        <v>0</v>
      </c>
      <c r="EH63" s="356" t="n">
        <f aca="false">EH58+EH50</f>
        <v>0</v>
      </c>
      <c r="EI63" s="356" t="n">
        <f aca="false">EI58+EI50</f>
        <v>0</v>
      </c>
      <c r="EJ63" s="356" t="n">
        <f aca="false">EJ58+EJ50</f>
        <v>0</v>
      </c>
      <c r="EK63" s="356" t="n">
        <f aca="false">EK58+EK50</f>
        <v>0</v>
      </c>
      <c r="EL63" s="356" t="n">
        <f aca="false">EL58+EL50</f>
        <v>0</v>
      </c>
      <c r="EM63" s="356" t="n">
        <f aca="false">EM58+EM50</f>
        <v>0</v>
      </c>
      <c r="EN63" s="356" t="n">
        <f aca="false">EN58+EN50</f>
        <v>0</v>
      </c>
      <c r="EO63" s="356" t="n">
        <f aca="false">EO58+EO50</f>
        <v>0</v>
      </c>
      <c r="EP63" s="356" t="n">
        <f aca="false">EP58+EP50</f>
        <v>0</v>
      </c>
      <c r="EQ63" s="356" t="n">
        <f aca="false">EQ58+EQ50</f>
        <v>0</v>
      </c>
      <c r="ER63" s="356" t="n">
        <f aca="false">ER58+ER50</f>
        <v>0</v>
      </c>
      <c r="ES63" s="356" t="n">
        <f aca="false">ES58+ES50</f>
        <v>0</v>
      </c>
      <c r="ET63" s="356" t="n">
        <f aca="false">ET58+ET50</f>
        <v>0</v>
      </c>
      <c r="EU63" s="356" t="n">
        <f aca="false">EU58+EU50</f>
        <v>0</v>
      </c>
      <c r="EV63" s="356" t="n">
        <f aca="false">EV58+EV50</f>
        <v>0</v>
      </c>
      <c r="EW63" s="356" t="n">
        <f aca="false">EW58+EW50</f>
        <v>0</v>
      </c>
      <c r="EX63" s="356" t="n">
        <f aca="false">EX58+EX50</f>
        <v>0</v>
      </c>
      <c r="EY63" s="356" t="n">
        <f aca="false">EY58+EY50</f>
        <v>0</v>
      </c>
      <c r="EZ63" s="356" t="n">
        <f aca="false">EZ58+EZ50</f>
        <v>0</v>
      </c>
      <c r="FA63" s="356" t="n">
        <f aca="false">FA58+FA50</f>
        <v>0</v>
      </c>
      <c r="FB63" s="356" t="n">
        <f aca="false">FB58+FB50</f>
        <v>0</v>
      </c>
      <c r="FC63" s="356" t="n">
        <f aca="false">FC58+FC50</f>
        <v>0</v>
      </c>
      <c r="FD63" s="356" t="n">
        <f aca="false">FD58+FD50</f>
        <v>0</v>
      </c>
      <c r="FE63" s="356" t="n">
        <f aca="false">FE58+FE50</f>
        <v>0</v>
      </c>
      <c r="FF63" s="356" t="n">
        <f aca="false">FF58+FF50</f>
        <v>0</v>
      </c>
      <c r="FG63" s="356" t="n">
        <f aca="false">FG58+FG50</f>
        <v>0</v>
      </c>
      <c r="FH63" s="356" t="n">
        <f aca="false">FH58+FH50</f>
        <v>0</v>
      </c>
      <c r="FI63" s="356" t="n">
        <f aca="false">FI58+FI50</f>
        <v>0</v>
      </c>
      <c r="FJ63" s="356" t="n">
        <f aca="false">FJ58+FJ50</f>
        <v>0</v>
      </c>
      <c r="FK63" s="356" t="n">
        <f aca="false">FK58+FK50</f>
        <v>0</v>
      </c>
      <c r="FL63" s="356" t="n">
        <f aca="false">FL58+FL50</f>
        <v>0</v>
      </c>
      <c r="FM63" s="356" t="n">
        <f aca="false">FM58+FM50</f>
        <v>0</v>
      </c>
      <c r="FN63" s="356" t="n">
        <f aca="false">FN58+FN50</f>
        <v>0</v>
      </c>
      <c r="FO63" s="356" t="n">
        <f aca="false">FO58+FO50</f>
        <v>0</v>
      </c>
      <c r="FP63" s="356" t="n">
        <f aca="false">FP58+FP50</f>
        <v>0</v>
      </c>
      <c r="FQ63" s="356" t="n">
        <f aca="false">FQ58+FQ50</f>
        <v>0</v>
      </c>
      <c r="FR63" s="356" t="n">
        <f aca="false">FR58+FR50</f>
        <v>0</v>
      </c>
      <c r="FS63" s="356" t="n">
        <f aca="false">FS58+FS50</f>
        <v>0</v>
      </c>
      <c r="FT63" s="356" t="n">
        <f aca="false">FT58+FT50</f>
        <v>0</v>
      </c>
      <c r="FU63" s="356" t="n">
        <f aca="false">FU58+FU50</f>
        <v>0</v>
      </c>
      <c r="FV63" s="356" t="n">
        <f aca="false">FV58+FV50</f>
        <v>0</v>
      </c>
      <c r="FW63" s="356" t="n">
        <f aca="false">FW58+FW50</f>
        <v>0</v>
      </c>
      <c r="FX63" s="356" t="n">
        <f aca="false">FX58+FX50</f>
        <v>0</v>
      </c>
      <c r="FY63" s="356" t="n">
        <f aca="false">FY58+FY50</f>
        <v>0</v>
      </c>
      <c r="FZ63" s="356" t="n">
        <f aca="false">FZ58+FZ50</f>
        <v>0</v>
      </c>
      <c r="GA63" s="356" t="n">
        <f aca="false">GA58+GA50</f>
        <v>0</v>
      </c>
      <c r="GB63" s="356" t="n">
        <f aca="false">GB58+GB50</f>
        <v>0</v>
      </c>
      <c r="GC63" s="356" t="n">
        <f aca="false">GC58+GC50</f>
        <v>0</v>
      </c>
      <c r="GD63" s="356" t="n">
        <f aca="false">GD58+GD50</f>
        <v>0</v>
      </c>
      <c r="GE63" s="356" t="n">
        <f aca="false">GE58+GE50</f>
        <v>0</v>
      </c>
      <c r="GF63" s="356" t="n">
        <f aca="false">GF58+GF50</f>
        <v>0</v>
      </c>
      <c r="GG63" s="356" t="n">
        <f aca="false">GG58+GG50</f>
        <v>0</v>
      </c>
      <c r="GH63" s="356" t="n">
        <f aca="false">GH58+GH50</f>
        <v>0</v>
      </c>
      <c r="GI63" s="356" t="n">
        <f aca="false">GI58+GI50</f>
        <v>0</v>
      </c>
      <c r="GJ63" s="356" t="n">
        <f aca="false">GJ58+GJ50</f>
        <v>0</v>
      </c>
      <c r="GK63" s="356" t="n">
        <f aca="false">GK58+GK50</f>
        <v>0</v>
      </c>
      <c r="GL63" s="356" t="n">
        <f aca="false">GL58+GL50</f>
        <v>0</v>
      </c>
      <c r="GM63" s="356" t="n">
        <f aca="false">GM58+GM50</f>
        <v>0</v>
      </c>
      <c r="GN63" s="356" t="n">
        <f aca="false">GN58+GN50</f>
        <v>0</v>
      </c>
      <c r="GO63" s="356" t="n">
        <f aca="false">GO58+GO50</f>
        <v>0</v>
      </c>
      <c r="GP63" s="356" t="n">
        <f aca="false">GP58+GP50</f>
        <v>0</v>
      </c>
      <c r="GQ63" s="356" t="n">
        <f aca="false">GQ58+GQ50</f>
        <v>0</v>
      </c>
      <c r="GR63" s="356" t="n">
        <f aca="false">GR58+GR50</f>
        <v>0</v>
      </c>
      <c r="GS63" s="356" t="n">
        <f aca="false">GS58+GS50</f>
        <v>0</v>
      </c>
      <c r="GT63" s="356" t="n">
        <f aca="false">GT58+GT50</f>
        <v>0</v>
      </c>
      <c r="GU63" s="356" t="n">
        <f aca="false">GU58+GU50</f>
        <v>0</v>
      </c>
      <c r="GV63" s="356" t="n">
        <f aca="false">GV58+GV50</f>
        <v>0</v>
      </c>
      <c r="GW63" s="356" t="n">
        <f aca="false">GW58+GW50</f>
        <v>0</v>
      </c>
      <c r="GX63" s="356" t="n">
        <f aca="false">GX58+GX50</f>
        <v>0</v>
      </c>
      <c r="GY63" s="356" t="n">
        <f aca="false">GY58+GY50</f>
        <v>0</v>
      </c>
      <c r="GZ63" s="356" t="n">
        <f aca="false">GZ58+GZ50</f>
        <v>0</v>
      </c>
      <c r="HA63" s="356" t="n">
        <f aca="false">HA58+HA50</f>
        <v>0</v>
      </c>
      <c r="HB63" s="356" t="n">
        <f aca="false">HB58+HB50</f>
        <v>0</v>
      </c>
      <c r="HC63" s="356" t="n">
        <f aca="false">HC58+HC50</f>
        <v>0</v>
      </c>
      <c r="HD63" s="356" t="n">
        <f aca="false">HD58+HD50</f>
        <v>0</v>
      </c>
      <c r="HE63" s="356" t="n">
        <f aca="false">HE58+HE50</f>
        <v>0</v>
      </c>
      <c r="HF63" s="356" t="n">
        <f aca="false">HF58+HF50</f>
        <v>0</v>
      </c>
      <c r="HG63" s="356" t="n">
        <f aca="false">HG58+HG50</f>
        <v>0</v>
      </c>
      <c r="HH63" s="356" t="n">
        <f aca="false">HH58+HH50</f>
        <v>0</v>
      </c>
      <c r="HI63" s="356" t="n">
        <f aca="false">HI58+HI50</f>
        <v>0</v>
      </c>
      <c r="HJ63" s="356" t="n">
        <f aca="false">HJ58+HJ50</f>
        <v>0</v>
      </c>
      <c r="HK63" s="356" t="n">
        <f aca="false">HK58+HK50</f>
        <v>0</v>
      </c>
      <c r="HL63" s="356" t="n">
        <f aca="false">HL58+HL50</f>
        <v>0</v>
      </c>
      <c r="HM63" s="356" t="n">
        <f aca="false">HM58+HM50</f>
        <v>0</v>
      </c>
      <c r="HN63" s="356" t="n">
        <f aca="false">HN58+HN50</f>
        <v>0</v>
      </c>
      <c r="HO63" s="356" t="n">
        <f aca="false">HO58+HO50</f>
        <v>0</v>
      </c>
      <c r="HP63" s="356" t="n">
        <f aca="false">HP58+HP50</f>
        <v>0</v>
      </c>
      <c r="HQ63" s="356" t="n">
        <f aca="false">HQ58+HQ50</f>
        <v>0</v>
      </c>
      <c r="HR63" s="356" t="n">
        <f aca="false">HR58+HR50</f>
        <v>0</v>
      </c>
      <c r="HS63" s="356" t="n">
        <f aca="false">HS58+HS50</f>
        <v>0</v>
      </c>
      <c r="HT63" s="356" t="n">
        <f aca="false">HT58+HT50</f>
        <v>0</v>
      </c>
      <c r="HU63" s="356" t="n">
        <f aca="false">HU58+HU50</f>
        <v>0</v>
      </c>
      <c r="HV63" s="356" t="n">
        <f aca="false">HV58+HV50</f>
        <v>0</v>
      </c>
      <c r="HW63" s="356" t="n">
        <f aca="false">HW58+HW50</f>
        <v>0</v>
      </c>
      <c r="HX63" s="356" t="n">
        <f aca="false">HX58+HX50</f>
        <v>0</v>
      </c>
      <c r="HY63" s="356" t="n">
        <f aca="false">HY58+HY50</f>
        <v>0</v>
      </c>
      <c r="HZ63" s="356" t="n">
        <f aca="false">HZ58+HZ50</f>
        <v>0</v>
      </c>
      <c r="IA63" s="356" t="n">
        <f aca="false">IA58+IA50</f>
        <v>0</v>
      </c>
      <c r="IB63" s="356" t="n">
        <f aca="false">IB58+IB50</f>
        <v>0</v>
      </c>
      <c r="IC63" s="356" t="n">
        <f aca="false">IC58+IC50</f>
        <v>0</v>
      </c>
      <c r="ID63" s="356" t="n">
        <f aca="false">ID58+ID50</f>
        <v>0</v>
      </c>
      <c r="IE63" s="356" t="n">
        <f aca="false">IE58+IE50</f>
        <v>0</v>
      </c>
      <c r="IF63" s="356" t="n">
        <f aca="false">IF58+IF50</f>
        <v>0</v>
      </c>
      <c r="IG63" s="356" t="n">
        <f aca="false">IG58+IG50</f>
        <v>0</v>
      </c>
      <c r="IH63" s="356" t="n">
        <f aca="false">IH58+IH50</f>
        <v>0</v>
      </c>
      <c r="II63" s="356" t="n">
        <f aca="false">II58+II50</f>
        <v>0</v>
      </c>
      <c r="IJ63" s="356" t="n">
        <f aca="false">IJ58+IJ50</f>
        <v>0</v>
      </c>
      <c r="IK63" s="356" t="n">
        <f aca="false">IK58+IK50</f>
        <v>0</v>
      </c>
      <c r="IL63" s="356" t="n">
        <f aca="false">IL58+IL50</f>
        <v>0</v>
      </c>
      <c r="IM63" s="356" t="n">
        <f aca="false">IM58+IM50</f>
        <v>0</v>
      </c>
      <c r="IN63" s="356" t="n">
        <f aca="false">IN58+IN50</f>
        <v>0</v>
      </c>
      <c r="IO63" s="356" t="n">
        <f aca="false">IO58+IO50</f>
        <v>0</v>
      </c>
      <c r="IP63" s="356" t="n">
        <f aca="false">IP58+IP50</f>
        <v>0</v>
      </c>
      <c r="IQ63" s="356" t="n">
        <f aca="false">IQ58+IQ50</f>
        <v>0</v>
      </c>
      <c r="IR63" s="356" t="n">
        <f aca="false">IR58+IR50</f>
        <v>0</v>
      </c>
      <c r="IS63" s="356" t="n">
        <f aca="false">IS58+IS50</f>
        <v>0</v>
      </c>
      <c r="IT63" s="356" t="n">
        <f aca="false">IT58+IT50</f>
        <v>0</v>
      </c>
      <c r="IU63" s="356" t="n">
        <f aca="false">IU58+IU50</f>
        <v>0</v>
      </c>
      <c r="IV63" s="356" t="n">
        <f aca="false">IV58+IV50</f>
        <v>0</v>
      </c>
      <c r="IW63" s="357"/>
    </row>
    <row r="64" customFormat="false" ht="13.5" hidden="false" customHeight="true" outlineLevel="0" collapsed="false">
      <c r="A64" s="325"/>
      <c r="B64" s="358"/>
      <c r="C64" s="359"/>
      <c r="D64" s="328" t="s">
        <v>174</v>
      </c>
      <c r="E64" s="329"/>
      <c r="F64" s="281"/>
      <c r="G64" s="281"/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1"/>
      <c r="AI64" s="281"/>
      <c r="AJ64" s="281"/>
      <c r="AK64" s="281"/>
      <c r="AL64" s="281"/>
      <c r="AM64" s="281"/>
      <c r="AN64" s="281"/>
      <c r="AO64" s="281"/>
      <c r="AP64" s="281"/>
      <c r="AQ64" s="281"/>
      <c r="AR64" s="281"/>
      <c r="AS64" s="281"/>
      <c r="AT64" s="281"/>
      <c r="AU64" s="281"/>
      <c r="AV64" s="281"/>
      <c r="AW64" s="281"/>
      <c r="AX64" s="281"/>
      <c r="AY64" s="281"/>
      <c r="AZ64" s="281"/>
      <c r="BA64" s="281"/>
      <c r="BB64" s="281"/>
      <c r="BC64" s="281"/>
      <c r="BD64" s="281"/>
      <c r="BE64" s="281"/>
      <c r="BF64" s="281"/>
      <c r="BG64" s="281"/>
      <c r="BH64" s="281"/>
      <c r="BI64" s="281"/>
      <c r="BJ64" s="281"/>
      <c r="BK64" s="281"/>
      <c r="BL64" s="281"/>
      <c r="BM64" s="281"/>
      <c r="BN64" s="281"/>
      <c r="BO64" s="281"/>
      <c r="BP64" s="281"/>
      <c r="BQ64" s="281"/>
      <c r="BR64" s="281"/>
      <c r="BS64" s="281"/>
      <c r="BT64" s="281"/>
      <c r="BU64" s="281"/>
      <c r="BV64" s="281"/>
      <c r="BW64" s="281"/>
      <c r="BX64" s="281"/>
      <c r="BY64" s="281"/>
      <c r="BZ64" s="281"/>
      <c r="CA64" s="281"/>
      <c r="CB64" s="281"/>
      <c r="CC64" s="281"/>
      <c r="CD64" s="281"/>
      <c r="CE64" s="281"/>
      <c r="CF64" s="281"/>
      <c r="CG64" s="281"/>
      <c r="CH64" s="281"/>
      <c r="CI64" s="281"/>
      <c r="CJ64" s="281"/>
      <c r="CK64" s="281"/>
      <c r="CL64" s="281"/>
      <c r="CM64" s="281"/>
      <c r="CN64" s="281"/>
      <c r="CO64" s="281"/>
      <c r="CP64" s="281"/>
      <c r="CQ64" s="281"/>
      <c r="CR64" s="281"/>
      <c r="CS64" s="281"/>
      <c r="CT64" s="281"/>
      <c r="CU64" s="281"/>
      <c r="CV64" s="281"/>
      <c r="CW64" s="281"/>
      <c r="CX64" s="281"/>
      <c r="CY64" s="281"/>
      <c r="CZ64" s="281"/>
      <c r="DA64" s="281"/>
      <c r="DB64" s="281"/>
      <c r="DC64" s="281"/>
      <c r="DD64" s="281"/>
      <c r="DE64" s="281"/>
      <c r="DF64" s="281"/>
      <c r="DG64" s="281"/>
      <c r="DH64" s="281"/>
      <c r="DI64" s="281"/>
      <c r="DJ64" s="281"/>
      <c r="DK64" s="281"/>
      <c r="DL64" s="281"/>
      <c r="DM64" s="281"/>
      <c r="DN64" s="281"/>
      <c r="DO64" s="281"/>
      <c r="DP64" s="281"/>
      <c r="DQ64" s="281"/>
      <c r="DR64" s="281"/>
      <c r="DS64" s="281"/>
      <c r="DT64" s="281"/>
      <c r="DU64" s="281"/>
      <c r="DV64" s="281"/>
      <c r="DW64" s="281"/>
      <c r="DX64" s="281"/>
      <c r="DY64" s="281"/>
      <c r="DZ64" s="281"/>
      <c r="EA64" s="281"/>
      <c r="EB64" s="281"/>
      <c r="EC64" s="281"/>
      <c r="ED64" s="281"/>
      <c r="EE64" s="281"/>
      <c r="EF64" s="281"/>
      <c r="EG64" s="281"/>
      <c r="EH64" s="281"/>
      <c r="EI64" s="281"/>
      <c r="EJ64" s="281"/>
      <c r="EK64" s="281"/>
      <c r="EL64" s="281"/>
      <c r="EM64" s="281"/>
      <c r="EN64" s="281"/>
      <c r="EO64" s="281"/>
      <c r="EP64" s="281"/>
      <c r="EQ64" s="281"/>
      <c r="ER64" s="281"/>
      <c r="ES64" s="281"/>
      <c r="ET64" s="281"/>
      <c r="EU64" s="281"/>
      <c r="EV64" s="281"/>
      <c r="EW64" s="281"/>
      <c r="EX64" s="281"/>
      <c r="EY64" s="281"/>
      <c r="EZ64" s="281"/>
      <c r="FA64" s="281"/>
      <c r="FB64" s="281"/>
      <c r="FC64" s="281"/>
      <c r="FD64" s="281"/>
      <c r="FE64" s="281"/>
      <c r="FF64" s="281"/>
      <c r="FG64" s="281"/>
      <c r="FH64" s="281"/>
      <c r="FI64" s="281"/>
      <c r="FJ64" s="281"/>
      <c r="FK64" s="281"/>
      <c r="FL64" s="281"/>
      <c r="FM64" s="281"/>
      <c r="FN64" s="281"/>
      <c r="FO64" s="281"/>
      <c r="FP64" s="281"/>
      <c r="FQ64" s="281"/>
      <c r="FR64" s="281"/>
      <c r="FS64" s="281"/>
      <c r="FT64" s="281"/>
      <c r="FU64" s="281"/>
      <c r="FV64" s="281"/>
      <c r="FW64" s="281"/>
      <c r="FX64" s="281"/>
      <c r="FY64" s="281"/>
      <c r="FZ64" s="281"/>
      <c r="GA64" s="281"/>
      <c r="GB64" s="281"/>
      <c r="GC64" s="281"/>
      <c r="GD64" s="281"/>
      <c r="GE64" s="281"/>
      <c r="GF64" s="281"/>
      <c r="GG64" s="281"/>
      <c r="GH64" s="281"/>
      <c r="GI64" s="281"/>
      <c r="GJ64" s="281"/>
      <c r="GK64" s="281"/>
      <c r="GL64" s="281"/>
      <c r="GM64" s="281"/>
      <c r="GN64" s="281"/>
      <c r="GO64" s="281"/>
      <c r="GP64" s="281"/>
      <c r="GQ64" s="281"/>
      <c r="GR64" s="281"/>
      <c r="GS64" s="281"/>
      <c r="GT64" s="281"/>
      <c r="GU64" s="281"/>
      <c r="GV64" s="281"/>
      <c r="GW64" s="281"/>
      <c r="GX64" s="281"/>
      <c r="GY64" s="281"/>
      <c r="GZ64" s="281"/>
      <c r="HA64" s="281"/>
      <c r="HB64" s="281"/>
      <c r="HC64" s="281"/>
      <c r="HD64" s="281"/>
      <c r="HE64" s="281"/>
      <c r="HF64" s="281"/>
      <c r="HG64" s="281"/>
      <c r="HH64" s="281"/>
      <c r="HI64" s="281"/>
      <c r="HJ64" s="281"/>
      <c r="HK64" s="281"/>
      <c r="HL64" s="281"/>
      <c r="HM64" s="281"/>
      <c r="HN64" s="281"/>
      <c r="HO64" s="281"/>
      <c r="HP64" s="281"/>
      <c r="HQ64" s="281"/>
      <c r="HR64" s="281"/>
      <c r="HS64" s="281"/>
      <c r="HT64" s="281"/>
      <c r="HU64" s="281"/>
      <c r="HV64" s="281"/>
      <c r="HW64" s="281"/>
      <c r="HX64" s="281"/>
      <c r="HY64" s="281"/>
      <c r="HZ64" s="281"/>
      <c r="IA64" s="281"/>
      <c r="IB64" s="281"/>
      <c r="IC64" s="281"/>
      <c r="ID64" s="281"/>
      <c r="IE64" s="281"/>
      <c r="IF64" s="281"/>
      <c r="IG64" s="281"/>
      <c r="IH64" s="281"/>
      <c r="II64" s="281"/>
      <c r="IJ64" s="281"/>
      <c r="IK64" s="281"/>
      <c r="IL64" s="281"/>
      <c r="IM64" s="281"/>
      <c r="IN64" s="281"/>
      <c r="IO64" s="281"/>
      <c r="IP64" s="281"/>
      <c r="IQ64" s="281"/>
      <c r="IR64" s="281"/>
      <c r="IS64" s="281"/>
      <c r="IT64" s="281"/>
      <c r="IU64" s="281"/>
      <c r="IV64" s="281"/>
      <c r="IW64" s="330"/>
    </row>
    <row r="65" customFormat="false" ht="13.5" hidden="false" customHeight="true" outlineLevel="0" collapsed="false">
      <c r="A65" s="331"/>
      <c r="B65" s="332"/>
      <c r="C65" s="333"/>
      <c r="D65" s="334" t="s">
        <v>175</v>
      </c>
      <c r="E65" s="335"/>
      <c r="F65" s="336"/>
      <c r="G65" s="336"/>
      <c r="H65" s="336"/>
      <c r="I65" s="336"/>
      <c r="J65" s="336"/>
      <c r="K65" s="336"/>
      <c r="L65" s="336"/>
      <c r="M65" s="336"/>
      <c r="N65" s="336"/>
      <c r="O65" s="336"/>
      <c r="P65" s="336"/>
      <c r="Q65" s="336"/>
      <c r="R65" s="336"/>
      <c r="S65" s="336"/>
      <c r="T65" s="336"/>
      <c r="U65" s="336"/>
      <c r="V65" s="336"/>
      <c r="W65" s="336"/>
      <c r="X65" s="336"/>
      <c r="Y65" s="336"/>
      <c r="Z65" s="336"/>
      <c r="AA65" s="336"/>
      <c r="AB65" s="336"/>
      <c r="AC65" s="336"/>
      <c r="AD65" s="336"/>
      <c r="AE65" s="336"/>
      <c r="AF65" s="336"/>
      <c r="AG65" s="336"/>
      <c r="AH65" s="336"/>
      <c r="AI65" s="336"/>
      <c r="AJ65" s="336"/>
      <c r="AK65" s="336"/>
      <c r="AL65" s="336"/>
      <c r="AM65" s="336"/>
      <c r="AN65" s="336"/>
      <c r="AO65" s="336"/>
      <c r="AP65" s="336"/>
      <c r="AQ65" s="336"/>
      <c r="AR65" s="336"/>
      <c r="AS65" s="336"/>
      <c r="AT65" s="336"/>
      <c r="AU65" s="336"/>
      <c r="AV65" s="336"/>
      <c r="AW65" s="336"/>
      <c r="AX65" s="336"/>
      <c r="AY65" s="336"/>
      <c r="AZ65" s="336"/>
      <c r="BA65" s="336"/>
      <c r="BB65" s="336"/>
      <c r="BC65" s="336"/>
      <c r="BD65" s="336"/>
      <c r="BE65" s="336"/>
      <c r="BF65" s="336"/>
      <c r="BG65" s="336"/>
      <c r="BH65" s="336"/>
      <c r="BI65" s="336"/>
      <c r="BJ65" s="336"/>
      <c r="BK65" s="336"/>
      <c r="BL65" s="336"/>
      <c r="BM65" s="336"/>
      <c r="BN65" s="336"/>
      <c r="BO65" s="336"/>
      <c r="BP65" s="336"/>
      <c r="BQ65" s="336"/>
      <c r="BR65" s="336"/>
      <c r="BS65" s="336"/>
      <c r="BT65" s="336"/>
      <c r="BU65" s="336"/>
      <c r="BV65" s="336"/>
      <c r="BW65" s="336"/>
      <c r="BX65" s="336"/>
      <c r="BY65" s="336"/>
      <c r="BZ65" s="336"/>
      <c r="CA65" s="336"/>
      <c r="CB65" s="336"/>
      <c r="CC65" s="336"/>
      <c r="CD65" s="336"/>
      <c r="CE65" s="336"/>
      <c r="CF65" s="336"/>
      <c r="CG65" s="336"/>
      <c r="CH65" s="336"/>
      <c r="CI65" s="336"/>
      <c r="CJ65" s="336"/>
      <c r="CK65" s="336"/>
      <c r="CL65" s="336"/>
      <c r="CM65" s="336"/>
      <c r="CN65" s="336"/>
      <c r="CO65" s="336"/>
      <c r="CP65" s="336"/>
      <c r="CQ65" s="336"/>
      <c r="CR65" s="336"/>
      <c r="CS65" s="336"/>
      <c r="CT65" s="336"/>
      <c r="CU65" s="336"/>
      <c r="CV65" s="336"/>
      <c r="CW65" s="336"/>
      <c r="CX65" s="336"/>
      <c r="CY65" s="336"/>
      <c r="CZ65" s="336"/>
      <c r="DA65" s="336"/>
      <c r="DB65" s="336"/>
      <c r="DC65" s="336"/>
      <c r="DD65" s="336"/>
      <c r="DE65" s="336"/>
      <c r="DF65" s="336"/>
      <c r="DG65" s="336"/>
      <c r="DH65" s="336"/>
      <c r="DI65" s="336"/>
      <c r="DJ65" s="336"/>
      <c r="DK65" s="336"/>
      <c r="DL65" s="336"/>
      <c r="DM65" s="336"/>
      <c r="DN65" s="336"/>
      <c r="DO65" s="336"/>
      <c r="DP65" s="336"/>
      <c r="DQ65" s="336"/>
      <c r="DR65" s="336"/>
      <c r="DS65" s="336"/>
      <c r="DT65" s="336"/>
      <c r="DU65" s="336"/>
      <c r="DV65" s="336"/>
      <c r="DW65" s="336"/>
      <c r="DX65" s="336"/>
      <c r="DY65" s="336"/>
      <c r="DZ65" s="336"/>
      <c r="EA65" s="336"/>
      <c r="EB65" s="336"/>
      <c r="EC65" s="336"/>
      <c r="ED65" s="336"/>
      <c r="EE65" s="336"/>
      <c r="EF65" s="336"/>
      <c r="EG65" s="336"/>
      <c r="EH65" s="336"/>
      <c r="EI65" s="336"/>
      <c r="EJ65" s="336"/>
      <c r="EK65" s="336"/>
      <c r="EL65" s="336"/>
      <c r="EM65" s="336"/>
      <c r="EN65" s="336"/>
      <c r="EO65" s="336"/>
      <c r="EP65" s="336"/>
      <c r="EQ65" s="336"/>
      <c r="ER65" s="336"/>
      <c r="ES65" s="336"/>
      <c r="ET65" s="336"/>
      <c r="EU65" s="336"/>
      <c r="EV65" s="336"/>
      <c r="EW65" s="336"/>
      <c r="EX65" s="336"/>
      <c r="EY65" s="336"/>
      <c r="EZ65" s="336"/>
      <c r="FA65" s="336"/>
      <c r="FB65" s="336"/>
      <c r="FC65" s="336"/>
      <c r="FD65" s="336"/>
      <c r="FE65" s="336"/>
      <c r="FF65" s="336"/>
      <c r="FG65" s="336"/>
      <c r="FH65" s="336"/>
      <c r="FI65" s="336"/>
      <c r="FJ65" s="336"/>
      <c r="FK65" s="336"/>
      <c r="FL65" s="336"/>
      <c r="FM65" s="336"/>
      <c r="FN65" s="336"/>
      <c r="FO65" s="336"/>
      <c r="FP65" s="336"/>
      <c r="FQ65" s="336"/>
      <c r="FR65" s="336"/>
      <c r="FS65" s="336"/>
      <c r="FT65" s="336"/>
      <c r="FU65" s="336"/>
      <c r="FV65" s="336"/>
      <c r="FW65" s="336"/>
      <c r="FX65" s="336"/>
      <c r="FY65" s="336"/>
      <c r="FZ65" s="336"/>
      <c r="GA65" s="336"/>
      <c r="GB65" s="336"/>
      <c r="GC65" s="336"/>
      <c r="GD65" s="336"/>
      <c r="GE65" s="336"/>
      <c r="GF65" s="336"/>
      <c r="GG65" s="336"/>
      <c r="GH65" s="336"/>
      <c r="GI65" s="336"/>
      <c r="GJ65" s="336"/>
      <c r="GK65" s="336"/>
      <c r="GL65" s="336"/>
      <c r="GM65" s="336"/>
      <c r="GN65" s="336"/>
      <c r="GO65" s="336"/>
      <c r="GP65" s="336"/>
      <c r="GQ65" s="336"/>
      <c r="GR65" s="336"/>
      <c r="GS65" s="336"/>
      <c r="GT65" s="336"/>
      <c r="GU65" s="336"/>
      <c r="GV65" s="336"/>
      <c r="GW65" s="336"/>
      <c r="GX65" s="336"/>
      <c r="GY65" s="336"/>
      <c r="GZ65" s="336"/>
      <c r="HA65" s="336"/>
      <c r="HB65" s="336"/>
      <c r="HC65" s="336"/>
      <c r="HD65" s="336"/>
      <c r="HE65" s="336"/>
      <c r="HF65" s="336"/>
      <c r="HG65" s="336"/>
      <c r="HH65" s="336"/>
      <c r="HI65" s="336"/>
      <c r="HJ65" s="336"/>
      <c r="HK65" s="336"/>
      <c r="HL65" s="336"/>
      <c r="HM65" s="336"/>
      <c r="HN65" s="336"/>
      <c r="HO65" s="336"/>
      <c r="HP65" s="336"/>
      <c r="HQ65" s="336"/>
      <c r="HR65" s="336"/>
      <c r="HS65" s="336"/>
      <c r="HT65" s="336"/>
      <c r="HU65" s="336"/>
      <c r="HV65" s="336"/>
      <c r="HW65" s="336"/>
      <c r="HX65" s="336"/>
      <c r="HY65" s="336"/>
      <c r="HZ65" s="336"/>
      <c r="IA65" s="336"/>
      <c r="IB65" s="336"/>
      <c r="IC65" s="336"/>
      <c r="ID65" s="336"/>
      <c r="IE65" s="336"/>
      <c r="IF65" s="336"/>
      <c r="IG65" s="336"/>
      <c r="IH65" s="336"/>
      <c r="II65" s="336"/>
      <c r="IJ65" s="336"/>
      <c r="IK65" s="336"/>
      <c r="IL65" s="336"/>
      <c r="IM65" s="336"/>
      <c r="IN65" s="336"/>
      <c r="IO65" s="336"/>
      <c r="IP65" s="336"/>
      <c r="IQ65" s="336"/>
      <c r="IR65" s="336"/>
      <c r="IS65" s="336"/>
      <c r="IT65" s="336"/>
      <c r="IU65" s="336"/>
      <c r="IV65" s="336"/>
      <c r="IW65" s="337"/>
    </row>
    <row r="66" customFormat="false" ht="13.5" hidden="false" customHeight="true" outlineLevel="0" collapsed="false">
      <c r="A66" s="325"/>
      <c r="B66" s="358"/>
      <c r="C66" s="359"/>
      <c r="D66" s="328" t="s">
        <v>176</v>
      </c>
      <c r="E66" s="338"/>
      <c r="F66" s="281"/>
      <c r="G66" s="281"/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1"/>
      <c r="AI66" s="281"/>
      <c r="AJ66" s="281"/>
      <c r="AK66" s="281"/>
      <c r="AL66" s="281"/>
      <c r="AM66" s="281"/>
      <c r="AN66" s="281"/>
      <c r="AO66" s="281"/>
      <c r="AP66" s="281"/>
      <c r="AQ66" s="281"/>
      <c r="AR66" s="281"/>
      <c r="AS66" s="281"/>
      <c r="AT66" s="281"/>
      <c r="AU66" s="281"/>
      <c r="AV66" s="281"/>
      <c r="AW66" s="281"/>
      <c r="AX66" s="281"/>
      <c r="AY66" s="281"/>
      <c r="AZ66" s="281"/>
      <c r="BA66" s="281"/>
      <c r="BB66" s="281"/>
      <c r="BC66" s="281"/>
      <c r="BD66" s="281"/>
      <c r="BE66" s="281"/>
      <c r="BF66" s="281"/>
      <c r="BG66" s="281"/>
      <c r="BH66" s="281"/>
      <c r="BI66" s="281"/>
      <c r="BJ66" s="281"/>
      <c r="BK66" s="281"/>
      <c r="BL66" s="281"/>
      <c r="BM66" s="281"/>
      <c r="BN66" s="281"/>
      <c r="BO66" s="281"/>
      <c r="BP66" s="281"/>
      <c r="BQ66" s="281"/>
      <c r="BR66" s="281"/>
      <c r="BS66" s="281"/>
      <c r="BT66" s="281"/>
      <c r="BU66" s="281"/>
      <c r="BV66" s="281"/>
      <c r="BW66" s="281"/>
      <c r="BX66" s="281"/>
      <c r="BY66" s="281"/>
      <c r="BZ66" s="281"/>
      <c r="CA66" s="281"/>
      <c r="CB66" s="281"/>
      <c r="CC66" s="281"/>
      <c r="CD66" s="281"/>
      <c r="CE66" s="281"/>
      <c r="CF66" s="281"/>
      <c r="CG66" s="281"/>
      <c r="CH66" s="281"/>
      <c r="CI66" s="281"/>
      <c r="CJ66" s="281"/>
      <c r="CK66" s="281"/>
      <c r="CL66" s="281"/>
      <c r="CM66" s="281"/>
      <c r="CN66" s="281"/>
      <c r="CO66" s="281"/>
      <c r="CP66" s="281"/>
      <c r="CQ66" s="281"/>
      <c r="CR66" s="281"/>
      <c r="CS66" s="281"/>
      <c r="CT66" s="281"/>
      <c r="CU66" s="281"/>
      <c r="CV66" s="281"/>
      <c r="CW66" s="281"/>
      <c r="CX66" s="281"/>
      <c r="CY66" s="281"/>
      <c r="CZ66" s="281"/>
      <c r="DA66" s="281"/>
      <c r="DB66" s="281"/>
      <c r="DC66" s="281"/>
      <c r="DD66" s="281"/>
      <c r="DE66" s="281"/>
      <c r="DF66" s="281"/>
      <c r="DG66" s="281"/>
      <c r="DH66" s="281"/>
      <c r="DI66" s="281"/>
      <c r="DJ66" s="281"/>
      <c r="DK66" s="281"/>
      <c r="DL66" s="281"/>
      <c r="DM66" s="281"/>
      <c r="DN66" s="281"/>
      <c r="DO66" s="281"/>
      <c r="DP66" s="281"/>
      <c r="DQ66" s="281"/>
      <c r="DR66" s="281"/>
      <c r="DS66" s="281"/>
      <c r="DT66" s="281"/>
      <c r="DU66" s="281"/>
      <c r="DV66" s="281"/>
      <c r="DW66" s="281"/>
      <c r="DX66" s="281"/>
      <c r="DY66" s="281"/>
      <c r="DZ66" s="281"/>
      <c r="EA66" s="281"/>
      <c r="EB66" s="281"/>
      <c r="EC66" s="281"/>
      <c r="ED66" s="281"/>
      <c r="EE66" s="281"/>
      <c r="EF66" s="281"/>
      <c r="EG66" s="281"/>
      <c r="EH66" s="281"/>
      <c r="EI66" s="281"/>
      <c r="EJ66" s="281"/>
      <c r="EK66" s="281"/>
      <c r="EL66" s="281"/>
      <c r="EM66" s="281"/>
      <c r="EN66" s="281"/>
      <c r="EO66" s="281"/>
      <c r="EP66" s="281"/>
      <c r="EQ66" s="281"/>
      <c r="ER66" s="281"/>
      <c r="ES66" s="281"/>
      <c r="ET66" s="281"/>
      <c r="EU66" s="281"/>
      <c r="EV66" s="281"/>
      <c r="EW66" s="281"/>
      <c r="EX66" s="281"/>
      <c r="EY66" s="281"/>
      <c r="EZ66" s="281"/>
      <c r="FA66" s="281"/>
      <c r="FB66" s="281"/>
      <c r="FC66" s="281"/>
      <c r="FD66" s="281"/>
      <c r="FE66" s="281"/>
      <c r="FF66" s="281"/>
      <c r="FG66" s="281"/>
      <c r="FH66" s="281"/>
      <c r="FI66" s="281"/>
      <c r="FJ66" s="281"/>
      <c r="FK66" s="281"/>
      <c r="FL66" s="281"/>
      <c r="FM66" s="281"/>
      <c r="FN66" s="281"/>
      <c r="FO66" s="281"/>
      <c r="FP66" s="281"/>
      <c r="FQ66" s="281"/>
      <c r="FR66" s="281"/>
      <c r="FS66" s="281"/>
      <c r="FT66" s="281"/>
      <c r="FU66" s="281"/>
      <c r="FV66" s="281"/>
      <c r="FW66" s="281"/>
      <c r="FX66" s="281"/>
      <c r="FY66" s="281"/>
      <c r="FZ66" s="281"/>
      <c r="GA66" s="281"/>
      <c r="GB66" s="281"/>
      <c r="GC66" s="281"/>
      <c r="GD66" s="281"/>
      <c r="GE66" s="281"/>
      <c r="GF66" s="281"/>
      <c r="GG66" s="281"/>
      <c r="GH66" s="281"/>
      <c r="GI66" s="281"/>
      <c r="GJ66" s="281"/>
      <c r="GK66" s="281"/>
      <c r="GL66" s="281"/>
      <c r="GM66" s="281"/>
      <c r="GN66" s="281"/>
      <c r="GO66" s="281"/>
      <c r="GP66" s="281"/>
      <c r="GQ66" s="281"/>
      <c r="GR66" s="281"/>
      <c r="GS66" s="281"/>
      <c r="GT66" s="281"/>
      <c r="GU66" s="281"/>
      <c r="GV66" s="281"/>
      <c r="GW66" s="281"/>
      <c r="GX66" s="281"/>
      <c r="GY66" s="281"/>
      <c r="GZ66" s="281"/>
      <c r="HA66" s="281"/>
      <c r="HB66" s="281"/>
      <c r="HC66" s="281"/>
      <c r="HD66" s="281"/>
      <c r="HE66" s="281"/>
      <c r="HF66" s="281"/>
      <c r="HG66" s="281"/>
      <c r="HH66" s="281"/>
      <c r="HI66" s="281"/>
      <c r="HJ66" s="281"/>
      <c r="HK66" s="281"/>
      <c r="HL66" s="281"/>
      <c r="HM66" s="281"/>
      <c r="HN66" s="281"/>
      <c r="HO66" s="281"/>
      <c r="HP66" s="281"/>
      <c r="HQ66" s="281"/>
      <c r="HR66" s="281"/>
      <c r="HS66" s="281"/>
      <c r="HT66" s="281"/>
      <c r="HU66" s="281"/>
      <c r="HV66" s="281"/>
      <c r="HW66" s="281"/>
      <c r="HX66" s="281"/>
      <c r="HY66" s="281"/>
      <c r="HZ66" s="281"/>
      <c r="IA66" s="281"/>
      <c r="IB66" s="281"/>
      <c r="IC66" s="281"/>
      <c r="ID66" s="281"/>
      <c r="IE66" s="281"/>
      <c r="IF66" s="281"/>
      <c r="IG66" s="281"/>
      <c r="IH66" s="281"/>
      <c r="II66" s="281"/>
      <c r="IJ66" s="281"/>
      <c r="IK66" s="281"/>
      <c r="IL66" s="281"/>
      <c r="IM66" s="281"/>
      <c r="IN66" s="281"/>
      <c r="IO66" s="281"/>
      <c r="IP66" s="281"/>
      <c r="IQ66" s="281"/>
      <c r="IR66" s="281"/>
      <c r="IS66" s="281"/>
      <c r="IT66" s="281"/>
      <c r="IU66" s="281"/>
      <c r="IV66" s="281"/>
      <c r="IW66" s="325"/>
    </row>
    <row r="67" customFormat="false" ht="13.5" hidden="false" customHeight="true" outlineLevel="0" collapsed="false">
      <c r="A67" s="331"/>
      <c r="B67" s="332"/>
      <c r="C67" s="339" t="s">
        <v>162</v>
      </c>
      <c r="D67" s="334" t="s">
        <v>177</v>
      </c>
      <c r="E67" s="340"/>
      <c r="F67" s="336"/>
      <c r="G67" s="336"/>
      <c r="H67" s="336"/>
      <c r="I67" s="336"/>
      <c r="J67" s="336"/>
      <c r="K67" s="336"/>
      <c r="L67" s="336"/>
      <c r="M67" s="336"/>
      <c r="N67" s="336"/>
      <c r="O67" s="336"/>
      <c r="P67" s="336"/>
      <c r="Q67" s="336"/>
      <c r="R67" s="336"/>
      <c r="S67" s="336"/>
      <c r="T67" s="336"/>
      <c r="U67" s="336"/>
      <c r="V67" s="336"/>
      <c r="W67" s="336"/>
      <c r="X67" s="336"/>
      <c r="Y67" s="336"/>
      <c r="Z67" s="336"/>
      <c r="AA67" s="336"/>
      <c r="AB67" s="336"/>
      <c r="AC67" s="336"/>
      <c r="AD67" s="336"/>
      <c r="AE67" s="336"/>
      <c r="AF67" s="336"/>
      <c r="AG67" s="336"/>
      <c r="AH67" s="336"/>
      <c r="AI67" s="336"/>
      <c r="AJ67" s="336"/>
      <c r="AK67" s="336"/>
      <c r="AL67" s="336"/>
      <c r="AM67" s="336"/>
      <c r="AN67" s="336"/>
      <c r="AO67" s="336"/>
      <c r="AP67" s="336"/>
      <c r="AQ67" s="336"/>
      <c r="AR67" s="336"/>
      <c r="AS67" s="336"/>
      <c r="AT67" s="336"/>
      <c r="AU67" s="336"/>
      <c r="AV67" s="336"/>
      <c r="AW67" s="336"/>
      <c r="AX67" s="336"/>
      <c r="AY67" s="336"/>
      <c r="AZ67" s="336"/>
      <c r="BA67" s="336"/>
      <c r="BB67" s="336"/>
      <c r="BC67" s="336"/>
      <c r="BD67" s="336"/>
      <c r="BE67" s="336"/>
      <c r="BF67" s="336"/>
      <c r="BG67" s="336"/>
      <c r="BH67" s="336"/>
      <c r="BI67" s="336"/>
      <c r="BJ67" s="336"/>
      <c r="BK67" s="336"/>
      <c r="BL67" s="336"/>
      <c r="BM67" s="336"/>
      <c r="BN67" s="336"/>
      <c r="BO67" s="336"/>
      <c r="BP67" s="336"/>
      <c r="BQ67" s="336"/>
      <c r="BR67" s="336"/>
      <c r="BS67" s="336"/>
      <c r="BT67" s="336"/>
      <c r="BU67" s="336"/>
      <c r="BV67" s="336"/>
      <c r="BW67" s="336"/>
      <c r="BX67" s="336"/>
      <c r="BY67" s="336"/>
      <c r="BZ67" s="336"/>
      <c r="CA67" s="336"/>
      <c r="CB67" s="336"/>
      <c r="CC67" s="336"/>
      <c r="CD67" s="336"/>
      <c r="CE67" s="336"/>
      <c r="CF67" s="336"/>
      <c r="CG67" s="336"/>
      <c r="CH67" s="336"/>
      <c r="CI67" s="336"/>
      <c r="CJ67" s="336"/>
      <c r="CK67" s="336"/>
      <c r="CL67" s="336"/>
      <c r="CM67" s="336"/>
      <c r="CN67" s="336"/>
      <c r="CO67" s="336"/>
      <c r="CP67" s="336"/>
      <c r="CQ67" s="336"/>
      <c r="CR67" s="336"/>
      <c r="CS67" s="336"/>
      <c r="CT67" s="336"/>
      <c r="CU67" s="336"/>
      <c r="CV67" s="336"/>
      <c r="CW67" s="336"/>
      <c r="CX67" s="336"/>
      <c r="CY67" s="336"/>
      <c r="CZ67" s="336"/>
      <c r="DA67" s="336"/>
      <c r="DB67" s="336"/>
      <c r="DC67" s="336"/>
      <c r="DD67" s="336"/>
      <c r="DE67" s="336"/>
      <c r="DF67" s="336"/>
      <c r="DG67" s="336"/>
      <c r="DH67" s="336"/>
      <c r="DI67" s="336"/>
      <c r="DJ67" s="336"/>
      <c r="DK67" s="336"/>
      <c r="DL67" s="336"/>
      <c r="DM67" s="336"/>
      <c r="DN67" s="336"/>
      <c r="DO67" s="336"/>
      <c r="DP67" s="336"/>
      <c r="DQ67" s="336"/>
      <c r="DR67" s="336"/>
      <c r="DS67" s="336"/>
      <c r="DT67" s="336"/>
      <c r="DU67" s="336"/>
      <c r="DV67" s="336"/>
      <c r="DW67" s="336"/>
      <c r="DX67" s="336"/>
      <c r="DY67" s="336"/>
      <c r="DZ67" s="336"/>
      <c r="EA67" s="336"/>
      <c r="EB67" s="336"/>
      <c r="EC67" s="336"/>
      <c r="ED67" s="336"/>
      <c r="EE67" s="336"/>
      <c r="EF67" s="336"/>
      <c r="EG67" s="336"/>
      <c r="EH67" s="336"/>
      <c r="EI67" s="336"/>
      <c r="EJ67" s="336"/>
      <c r="EK67" s="336"/>
      <c r="EL67" s="336"/>
      <c r="EM67" s="336"/>
      <c r="EN67" s="336"/>
      <c r="EO67" s="336"/>
      <c r="EP67" s="336"/>
      <c r="EQ67" s="336"/>
      <c r="ER67" s="336"/>
      <c r="ES67" s="336"/>
      <c r="ET67" s="336"/>
      <c r="EU67" s="336"/>
      <c r="EV67" s="336"/>
      <c r="EW67" s="336"/>
      <c r="EX67" s="336"/>
      <c r="EY67" s="336"/>
      <c r="EZ67" s="336"/>
      <c r="FA67" s="336"/>
      <c r="FB67" s="336"/>
      <c r="FC67" s="336"/>
      <c r="FD67" s="336"/>
      <c r="FE67" s="336"/>
      <c r="FF67" s="336"/>
      <c r="FG67" s="336"/>
      <c r="FH67" s="336"/>
      <c r="FI67" s="336"/>
      <c r="FJ67" s="336"/>
      <c r="FK67" s="336"/>
      <c r="FL67" s="336"/>
      <c r="FM67" s="336"/>
      <c r="FN67" s="336"/>
      <c r="FO67" s="336"/>
      <c r="FP67" s="336"/>
      <c r="FQ67" s="336"/>
      <c r="FR67" s="336"/>
      <c r="FS67" s="336"/>
      <c r="FT67" s="336"/>
      <c r="FU67" s="336"/>
      <c r="FV67" s="336"/>
      <c r="FW67" s="336"/>
      <c r="FX67" s="336"/>
      <c r="FY67" s="336"/>
      <c r="FZ67" s="336"/>
      <c r="GA67" s="336"/>
      <c r="GB67" s="336"/>
      <c r="GC67" s="336"/>
      <c r="GD67" s="336"/>
      <c r="GE67" s="336"/>
      <c r="GF67" s="336"/>
      <c r="GG67" s="336"/>
      <c r="GH67" s="336"/>
      <c r="GI67" s="336"/>
      <c r="GJ67" s="336"/>
      <c r="GK67" s="336"/>
      <c r="GL67" s="336"/>
      <c r="GM67" s="336"/>
      <c r="GN67" s="336"/>
      <c r="GO67" s="336"/>
      <c r="GP67" s="336"/>
      <c r="GQ67" s="336"/>
      <c r="GR67" s="336"/>
      <c r="GS67" s="336"/>
      <c r="GT67" s="336"/>
      <c r="GU67" s="336"/>
      <c r="GV67" s="336"/>
      <c r="GW67" s="336"/>
      <c r="GX67" s="336"/>
      <c r="GY67" s="336"/>
      <c r="GZ67" s="336"/>
      <c r="HA67" s="336"/>
      <c r="HB67" s="336"/>
      <c r="HC67" s="336"/>
      <c r="HD67" s="336"/>
      <c r="HE67" s="336"/>
      <c r="HF67" s="336"/>
      <c r="HG67" s="336"/>
      <c r="HH67" s="336"/>
      <c r="HI67" s="336"/>
      <c r="HJ67" s="336"/>
      <c r="HK67" s="336"/>
      <c r="HL67" s="336"/>
      <c r="HM67" s="336"/>
      <c r="HN67" s="336"/>
      <c r="HO67" s="336"/>
      <c r="HP67" s="336"/>
      <c r="HQ67" s="336"/>
      <c r="HR67" s="336"/>
      <c r="HS67" s="336"/>
      <c r="HT67" s="336"/>
      <c r="HU67" s="336"/>
      <c r="HV67" s="336"/>
      <c r="HW67" s="336"/>
      <c r="HX67" s="336"/>
      <c r="HY67" s="336"/>
      <c r="HZ67" s="336"/>
      <c r="IA67" s="336"/>
      <c r="IB67" s="336"/>
      <c r="IC67" s="336"/>
      <c r="ID67" s="336"/>
      <c r="IE67" s="336"/>
      <c r="IF67" s="336"/>
      <c r="IG67" s="336"/>
      <c r="IH67" s="336"/>
      <c r="II67" s="336"/>
      <c r="IJ67" s="336"/>
      <c r="IK67" s="336"/>
      <c r="IL67" s="336"/>
      <c r="IM67" s="336"/>
      <c r="IN67" s="336"/>
      <c r="IO67" s="336"/>
      <c r="IP67" s="336"/>
      <c r="IQ67" s="336"/>
      <c r="IR67" s="336"/>
      <c r="IS67" s="336"/>
      <c r="IT67" s="336"/>
      <c r="IU67" s="336"/>
      <c r="IV67" s="336"/>
      <c r="IW67" s="337"/>
    </row>
    <row r="68" customFormat="false" ht="13.5" hidden="false" customHeight="true" outlineLevel="0" collapsed="false">
      <c r="A68" s="325"/>
      <c r="B68" s="358"/>
      <c r="C68" s="359"/>
      <c r="D68" s="328" t="s">
        <v>178</v>
      </c>
      <c r="E68" s="338"/>
      <c r="F68" s="281"/>
      <c r="G68" s="281"/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281"/>
      <c r="Z68" s="281"/>
      <c r="AA68" s="281"/>
      <c r="AB68" s="281"/>
      <c r="AC68" s="281"/>
      <c r="AD68" s="281"/>
      <c r="AE68" s="281"/>
      <c r="AF68" s="281"/>
      <c r="AG68" s="281"/>
      <c r="AH68" s="281"/>
      <c r="AI68" s="281"/>
      <c r="AJ68" s="281"/>
      <c r="AK68" s="281"/>
      <c r="AL68" s="281"/>
      <c r="AM68" s="281"/>
      <c r="AN68" s="281"/>
      <c r="AO68" s="281"/>
      <c r="AP68" s="281"/>
      <c r="AQ68" s="281"/>
      <c r="AR68" s="281"/>
      <c r="AS68" s="281"/>
      <c r="AT68" s="281"/>
      <c r="AU68" s="281"/>
      <c r="AV68" s="281"/>
      <c r="AW68" s="281"/>
      <c r="AX68" s="281"/>
      <c r="AY68" s="281"/>
      <c r="AZ68" s="281"/>
      <c r="BA68" s="281"/>
      <c r="BB68" s="281"/>
      <c r="BC68" s="281"/>
      <c r="BD68" s="281"/>
      <c r="BE68" s="281"/>
      <c r="BF68" s="281"/>
      <c r="BG68" s="281"/>
      <c r="BH68" s="281"/>
      <c r="BI68" s="281"/>
      <c r="BJ68" s="281"/>
      <c r="BK68" s="281"/>
      <c r="BL68" s="281"/>
      <c r="BM68" s="281"/>
      <c r="BN68" s="281"/>
      <c r="BO68" s="281"/>
      <c r="BP68" s="281"/>
      <c r="BQ68" s="281"/>
      <c r="BR68" s="281"/>
      <c r="BS68" s="281"/>
      <c r="BT68" s="281"/>
      <c r="BU68" s="281"/>
      <c r="BV68" s="281"/>
      <c r="BW68" s="281"/>
      <c r="BX68" s="281"/>
      <c r="BY68" s="281"/>
      <c r="BZ68" s="281"/>
      <c r="CA68" s="281"/>
      <c r="CB68" s="281"/>
      <c r="CC68" s="281"/>
      <c r="CD68" s="281"/>
      <c r="CE68" s="281"/>
      <c r="CF68" s="281"/>
      <c r="CG68" s="281"/>
      <c r="CH68" s="281"/>
      <c r="CI68" s="281"/>
      <c r="CJ68" s="281"/>
      <c r="CK68" s="281"/>
      <c r="CL68" s="281"/>
      <c r="CM68" s="281"/>
      <c r="CN68" s="281"/>
      <c r="CO68" s="281"/>
      <c r="CP68" s="281"/>
      <c r="CQ68" s="281"/>
      <c r="CR68" s="281"/>
      <c r="CS68" s="281"/>
      <c r="CT68" s="281"/>
      <c r="CU68" s="281"/>
      <c r="CV68" s="281"/>
      <c r="CW68" s="281"/>
      <c r="CX68" s="281"/>
      <c r="CY68" s="281"/>
      <c r="CZ68" s="281"/>
      <c r="DA68" s="281"/>
      <c r="DB68" s="281"/>
      <c r="DC68" s="281"/>
      <c r="DD68" s="281"/>
      <c r="DE68" s="281"/>
      <c r="DF68" s="281"/>
      <c r="DG68" s="281"/>
      <c r="DH68" s="281"/>
      <c r="DI68" s="281"/>
      <c r="DJ68" s="281"/>
      <c r="DK68" s="281"/>
      <c r="DL68" s="281"/>
      <c r="DM68" s="281"/>
      <c r="DN68" s="281"/>
      <c r="DO68" s="281"/>
      <c r="DP68" s="281"/>
      <c r="DQ68" s="281"/>
      <c r="DR68" s="281"/>
      <c r="DS68" s="281"/>
      <c r="DT68" s="281"/>
      <c r="DU68" s="281"/>
      <c r="DV68" s="281"/>
      <c r="DW68" s="281"/>
      <c r="DX68" s="281"/>
      <c r="DY68" s="281"/>
      <c r="DZ68" s="281"/>
      <c r="EA68" s="281"/>
      <c r="EB68" s="281"/>
      <c r="EC68" s="281"/>
      <c r="ED68" s="281"/>
      <c r="EE68" s="281"/>
      <c r="EF68" s="281"/>
      <c r="EG68" s="281"/>
      <c r="EH68" s="281"/>
      <c r="EI68" s="281"/>
      <c r="EJ68" s="281"/>
      <c r="EK68" s="281"/>
      <c r="EL68" s="281"/>
      <c r="EM68" s="281"/>
      <c r="EN68" s="281"/>
      <c r="EO68" s="281"/>
      <c r="EP68" s="281"/>
      <c r="EQ68" s="281"/>
      <c r="ER68" s="281"/>
      <c r="ES68" s="281"/>
      <c r="ET68" s="281"/>
      <c r="EU68" s="281"/>
      <c r="EV68" s="281"/>
      <c r="EW68" s="281"/>
      <c r="EX68" s="281"/>
      <c r="EY68" s="281"/>
      <c r="EZ68" s="281"/>
      <c r="FA68" s="281"/>
      <c r="FB68" s="281"/>
      <c r="FC68" s="281"/>
      <c r="FD68" s="281"/>
      <c r="FE68" s="281"/>
      <c r="FF68" s="281"/>
      <c r="FG68" s="281"/>
      <c r="FH68" s="281"/>
      <c r="FI68" s="281"/>
      <c r="FJ68" s="281"/>
      <c r="FK68" s="281"/>
      <c r="FL68" s="281"/>
      <c r="FM68" s="281"/>
      <c r="FN68" s="281"/>
      <c r="FO68" s="281"/>
      <c r="FP68" s="281"/>
      <c r="FQ68" s="281"/>
      <c r="FR68" s="281"/>
      <c r="FS68" s="281"/>
      <c r="FT68" s="281"/>
      <c r="FU68" s="281"/>
      <c r="FV68" s="281"/>
      <c r="FW68" s="281"/>
      <c r="FX68" s="281"/>
      <c r="FY68" s="281"/>
      <c r="FZ68" s="281"/>
      <c r="GA68" s="281"/>
      <c r="GB68" s="281"/>
      <c r="GC68" s="281"/>
      <c r="GD68" s="281"/>
      <c r="GE68" s="281"/>
      <c r="GF68" s="281"/>
      <c r="GG68" s="281"/>
      <c r="GH68" s="281"/>
      <c r="GI68" s="281"/>
      <c r="GJ68" s="281"/>
      <c r="GK68" s="281"/>
      <c r="GL68" s="281"/>
      <c r="GM68" s="281"/>
      <c r="GN68" s="281"/>
      <c r="GO68" s="281"/>
      <c r="GP68" s="281"/>
      <c r="GQ68" s="281"/>
      <c r="GR68" s="281"/>
      <c r="GS68" s="281"/>
      <c r="GT68" s="281"/>
      <c r="GU68" s="281"/>
      <c r="GV68" s="281"/>
      <c r="GW68" s="281"/>
      <c r="GX68" s="281"/>
      <c r="GY68" s="281"/>
      <c r="GZ68" s="281"/>
      <c r="HA68" s="281"/>
      <c r="HB68" s="281"/>
      <c r="HC68" s="281"/>
      <c r="HD68" s="281"/>
      <c r="HE68" s="281"/>
      <c r="HF68" s="281"/>
      <c r="HG68" s="281"/>
      <c r="HH68" s="281"/>
      <c r="HI68" s="281"/>
      <c r="HJ68" s="281"/>
      <c r="HK68" s="281"/>
      <c r="HL68" s="281"/>
      <c r="HM68" s="281"/>
      <c r="HN68" s="281"/>
      <c r="HO68" s="281"/>
      <c r="HP68" s="281"/>
      <c r="HQ68" s="281"/>
      <c r="HR68" s="281"/>
      <c r="HS68" s="281"/>
      <c r="HT68" s="281"/>
      <c r="HU68" s="281"/>
      <c r="HV68" s="281"/>
      <c r="HW68" s="281"/>
      <c r="HX68" s="281"/>
      <c r="HY68" s="281"/>
      <c r="HZ68" s="281"/>
      <c r="IA68" s="281"/>
      <c r="IB68" s="281"/>
      <c r="IC68" s="281"/>
      <c r="ID68" s="281"/>
      <c r="IE68" s="281"/>
      <c r="IF68" s="281"/>
      <c r="IG68" s="281"/>
      <c r="IH68" s="281"/>
      <c r="II68" s="281"/>
      <c r="IJ68" s="281"/>
      <c r="IK68" s="281"/>
      <c r="IL68" s="281"/>
      <c r="IM68" s="281"/>
      <c r="IN68" s="281"/>
      <c r="IO68" s="281"/>
      <c r="IP68" s="281"/>
      <c r="IQ68" s="281"/>
      <c r="IR68" s="281"/>
      <c r="IS68" s="281"/>
      <c r="IT68" s="281"/>
      <c r="IU68" s="281"/>
      <c r="IV68" s="281"/>
      <c r="IW68" s="325"/>
    </row>
    <row r="69" customFormat="false" ht="13.5" hidden="false" customHeight="true" outlineLevel="0" collapsed="false">
      <c r="A69" s="331"/>
      <c r="B69" s="332"/>
      <c r="C69" s="333"/>
      <c r="D69" s="334" t="s">
        <v>179</v>
      </c>
      <c r="E69" s="340"/>
      <c r="F69" s="336"/>
      <c r="G69" s="336"/>
      <c r="H69" s="336"/>
      <c r="I69" s="336"/>
      <c r="J69" s="336"/>
      <c r="K69" s="336"/>
      <c r="L69" s="336"/>
      <c r="M69" s="336"/>
      <c r="N69" s="336"/>
      <c r="O69" s="336"/>
      <c r="P69" s="336"/>
      <c r="Q69" s="336"/>
      <c r="R69" s="336"/>
      <c r="S69" s="336"/>
      <c r="T69" s="336"/>
      <c r="U69" s="336"/>
      <c r="V69" s="336"/>
      <c r="W69" s="336"/>
      <c r="X69" s="336"/>
      <c r="Y69" s="336"/>
      <c r="Z69" s="336"/>
      <c r="AA69" s="336"/>
      <c r="AB69" s="336"/>
      <c r="AC69" s="336"/>
      <c r="AD69" s="336"/>
      <c r="AE69" s="336"/>
      <c r="AF69" s="336"/>
      <c r="AG69" s="336"/>
      <c r="AH69" s="336"/>
      <c r="AI69" s="336"/>
      <c r="AJ69" s="336"/>
      <c r="AK69" s="336"/>
      <c r="AL69" s="336"/>
      <c r="AM69" s="336"/>
      <c r="AN69" s="336"/>
      <c r="AO69" s="336"/>
      <c r="AP69" s="336"/>
      <c r="AQ69" s="336"/>
      <c r="AR69" s="336"/>
      <c r="AS69" s="336"/>
      <c r="AT69" s="336"/>
      <c r="AU69" s="336"/>
      <c r="AV69" s="336"/>
      <c r="AW69" s="336"/>
      <c r="AX69" s="336"/>
      <c r="AY69" s="336"/>
      <c r="AZ69" s="336"/>
      <c r="BA69" s="336"/>
      <c r="BB69" s="336"/>
      <c r="BC69" s="336"/>
      <c r="BD69" s="336"/>
      <c r="BE69" s="336"/>
      <c r="BF69" s="336"/>
      <c r="BG69" s="336"/>
      <c r="BH69" s="336"/>
      <c r="BI69" s="336"/>
      <c r="BJ69" s="336"/>
      <c r="BK69" s="336"/>
      <c r="BL69" s="336"/>
      <c r="BM69" s="336"/>
      <c r="BN69" s="336"/>
      <c r="BO69" s="336"/>
      <c r="BP69" s="336"/>
      <c r="BQ69" s="336"/>
      <c r="BR69" s="336"/>
      <c r="BS69" s="336"/>
      <c r="BT69" s="336"/>
      <c r="BU69" s="336"/>
      <c r="BV69" s="336"/>
      <c r="BW69" s="336"/>
      <c r="BX69" s="336"/>
      <c r="BY69" s="336"/>
      <c r="BZ69" s="336"/>
      <c r="CA69" s="336"/>
      <c r="CB69" s="336"/>
      <c r="CC69" s="336"/>
      <c r="CD69" s="336"/>
      <c r="CE69" s="336"/>
      <c r="CF69" s="336"/>
      <c r="CG69" s="336"/>
      <c r="CH69" s="336"/>
      <c r="CI69" s="336"/>
      <c r="CJ69" s="336"/>
      <c r="CK69" s="336"/>
      <c r="CL69" s="336"/>
      <c r="CM69" s="336"/>
      <c r="CN69" s="336"/>
      <c r="CO69" s="336"/>
      <c r="CP69" s="336"/>
      <c r="CQ69" s="336"/>
      <c r="CR69" s="336"/>
      <c r="CS69" s="336"/>
      <c r="CT69" s="336"/>
      <c r="CU69" s="336"/>
      <c r="CV69" s="336"/>
      <c r="CW69" s="336"/>
      <c r="CX69" s="336"/>
      <c r="CY69" s="336"/>
      <c r="CZ69" s="336"/>
      <c r="DA69" s="336"/>
      <c r="DB69" s="336"/>
      <c r="DC69" s="336"/>
      <c r="DD69" s="336"/>
      <c r="DE69" s="336"/>
      <c r="DF69" s="336"/>
      <c r="DG69" s="336"/>
      <c r="DH69" s="336"/>
      <c r="DI69" s="336"/>
      <c r="DJ69" s="336"/>
      <c r="DK69" s="336"/>
      <c r="DL69" s="336"/>
      <c r="DM69" s="336"/>
      <c r="DN69" s="336"/>
      <c r="DO69" s="336"/>
      <c r="DP69" s="336"/>
      <c r="DQ69" s="336"/>
      <c r="DR69" s="336"/>
      <c r="DS69" s="336"/>
      <c r="DT69" s="336"/>
      <c r="DU69" s="336"/>
      <c r="DV69" s="336"/>
      <c r="DW69" s="336"/>
      <c r="DX69" s="336"/>
      <c r="DY69" s="336"/>
      <c r="DZ69" s="336"/>
      <c r="EA69" s="336"/>
      <c r="EB69" s="336"/>
      <c r="EC69" s="336"/>
      <c r="ED69" s="336"/>
      <c r="EE69" s="336"/>
      <c r="EF69" s="336"/>
      <c r="EG69" s="336"/>
      <c r="EH69" s="336"/>
      <c r="EI69" s="336"/>
      <c r="EJ69" s="336"/>
      <c r="EK69" s="336"/>
      <c r="EL69" s="336"/>
      <c r="EM69" s="336"/>
      <c r="EN69" s="336"/>
      <c r="EO69" s="336"/>
      <c r="EP69" s="336"/>
      <c r="EQ69" s="336"/>
      <c r="ER69" s="336"/>
      <c r="ES69" s="336"/>
      <c r="ET69" s="336"/>
      <c r="EU69" s="336"/>
      <c r="EV69" s="336"/>
      <c r="EW69" s="336"/>
      <c r="EX69" s="336"/>
      <c r="EY69" s="336"/>
      <c r="EZ69" s="336"/>
      <c r="FA69" s="336"/>
      <c r="FB69" s="336"/>
      <c r="FC69" s="336"/>
      <c r="FD69" s="336"/>
      <c r="FE69" s="336"/>
      <c r="FF69" s="336"/>
      <c r="FG69" s="336"/>
      <c r="FH69" s="336"/>
      <c r="FI69" s="336"/>
      <c r="FJ69" s="336"/>
      <c r="FK69" s="336"/>
      <c r="FL69" s="336"/>
      <c r="FM69" s="336"/>
      <c r="FN69" s="336"/>
      <c r="FO69" s="336"/>
      <c r="FP69" s="336"/>
      <c r="FQ69" s="336"/>
      <c r="FR69" s="336"/>
      <c r="FS69" s="336"/>
      <c r="FT69" s="336"/>
      <c r="FU69" s="336"/>
      <c r="FV69" s="336"/>
      <c r="FW69" s="336"/>
      <c r="FX69" s="336"/>
      <c r="FY69" s="336"/>
      <c r="FZ69" s="336"/>
      <c r="GA69" s="336"/>
      <c r="GB69" s="336"/>
      <c r="GC69" s="336"/>
      <c r="GD69" s="336"/>
      <c r="GE69" s="336"/>
      <c r="GF69" s="336"/>
      <c r="GG69" s="336"/>
      <c r="GH69" s="336"/>
      <c r="GI69" s="336"/>
      <c r="GJ69" s="336"/>
      <c r="GK69" s="336"/>
      <c r="GL69" s="336"/>
      <c r="GM69" s="336"/>
      <c r="GN69" s="336"/>
      <c r="GO69" s="336"/>
      <c r="GP69" s="336"/>
      <c r="GQ69" s="336"/>
      <c r="GR69" s="336"/>
      <c r="GS69" s="336"/>
      <c r="GT69" s="336"/>
      <c r="GU69" s="336"/>
      <c r="GV69" s="336"/>
      <c r="GW69" s="336"/>
      <c r="GX69" s="336"/>
      <c r="GY69" s="336"/>
      <c r="GZ69" s="336"/>
      <c r="HA69" s="336"/>
      <c r="HB69" s="336"/>
      <c r="HC69" s="336"/>
      <c r="HD69" s="336"/>
      <c r="HE69" s="336"/>
      <c r="HF69" s="336"/>
      <c r="HG69" s="336"/>
      <c r="HH69" s="336"/>
      <c r="HI69" s="336"/>
      <c r="HJ69" s="336"/>
      <c r="HK69" s="336"/>
      <c r="HL69" s="336"/>
      <c r="HM69" s="336"/>
      <c r="HN69" s="336"/>
      <c r="HO69" s="336"/>
      <c r="HP69" s="336"/>
      <c r="HQ69" s="336"/>
      <c r="HR69" s="336"/>
      <c r="HS69" s="336"/>
      <c r="HT69" s="336"/>
      <c r="HU69" s="336"/>
      <c r="HV69" s="336"/>
      <c r="HW69" s="336"/>
      <c r="HX69" s="336"/>
      <c r="HY69" s="336"/>
      <c r="HZ69" s="336"/>
      <c r="IA69" s="336"/>
      <c r="IB69" s="336"/>
      <c r="IC69" s="336"/>
      <c r="ID69" s="336"/>
      <c r="IE69" s="336"/>
      <c r="IF69" s="336"/>
      <c r="IG69" s="336"/>
      <c r="IH69" s="336"/>
      <c r="II69" s="336"/>
      <c r="IJ69" s="336"/>
      <c r="IK69" s="336"/>
      <c r="IL69" s="336"/>
      <c r="IM69" s="336"/>
      <c r="IN69" s="336"/>
      <c r="IO69" s="336"/>
      <c r="IP69" s="336"/>
      <c r="IQ69" s="336"/>
      <c r="IR69" s="336"/>
      <c r="IS69" s="336"/>
      <c r="IT69" s="336"/>
      <c r="IU69" s="336"/>
      <c r="IV69" s="336"/>
      <c r="IW69" s="337"/>
    </row>
    <row r="70" customFormat="false" ht="13.5" hidden="false" customHeight="true" outlineLevel="0" collapsed="false">
      <c r="A70" s="325"/>
      <c r="B70" s="358"/>
      <c r="C70" s="359"/>
      <c r="D70" s="328" t="s">
        <v>180</v>
      </c>
      <c r="E70" s="338"/>
      <c r="F70" s="281"/>
      <c r="G70" s="281"/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  <c r="AC70" s="281"/>
      <c r="AD70" s="281"/>
      <c r="AE70" s="281"/>
      <c r="AF70" s="281"/>
      <c r="AG70" s="281"/>
      <c r="AH70" s="281"/>
      <c r="AI70" s="281"/>
      <c r="AJ70" s="281"/>
      <c r="AK70" s="281"/>
      <c r="AL70" s="281"/>
      <c r="AM70" s="281"/>
      <c r="AN70" s="281"/>
      <c r="AO70" s="281"/>
      <c r="AP70" s="281"/>
      <c r="AQ70" s="281"/>
      <c r="AR70" s="281"/>
      <c r="AS70" s="281"/>
      <c r="AT70" s="281"/>
      <c r="AU70" s="281"/>
      <c r="AV70" s="281"/>
      <c r="AW70" s="281"/>
      <c r="AX70" s="281"/>
      <c r="AY70" s="281"/>
      <c r="AZ70" s="281"/>
      <c r="BA70" s="281"/>
      <c r="BB70" s="281"/>
      <c r="BC70" s="281"/>
      <c r="BD70" s="281"/>
      <c r="BE70" s="281"/>
      <c r="BF70" s="281"/>
      <c r="BG70" s="281"/>
      <c r="BH70" s="281"/>
      <c r="BI70" s="281"/>
      <c r="BJ70" s="281"/>
      <c r="BK70" s="281"/>
      <c r="BL70" s="281"/>
      <c r="BM70" s="281"/>
      <c r="BN70" s="281"/>
      <c r="BO70" s="281"/>
      <c r="BP70" s="281"/>
      <c r="BQ70" s="281"/>
      <c r="BR70" s="281"/>
      <c r="BS70" s="281"/>
      <c r="BT70" s="281"/>
      <c r="BU70" s="281"/>
      <c r="BV70" s="281"/>
      <c r="BW70" s="281"/>
      <c r="BX70" s="281"/>
      <c r="BY70" s="281"/>
      <c r="BZ70" s="281"/>
      <c r="CA70" s="281"/>
      <c r="CB70" s="281"/>
      <c r="CC70" s="281"/>
      <c r="CD70" s="281"/>
      <c r="CE70" s="281"/>
      <c r="CF70" s="281"/>
      <c r="CG70" s="281"/>
      <c r="CH70" s="281"/>
      <c r="CI70" s="281"/>
      <c r="CJ70" s="281"/>
      <c r="CK70" s="281"/>
      <c r="CL70" s="281"/>
      <c r="CM70" s="281"/>
      <c r="CN70" s="281"/>
      <c r="CO70" s="281"/>
      <c r="CP70" s="281"/>
      <c r="CQ70" s="281"/>
      <c r="CR70" s="281"/>
      <c r="CS70" s="281"/>
      <c r="CT70" s="281"/>
      <c r="CU70" s="281"/>
      <c r="CV70" s="281"/>
      <c r="CW70" s="281"/>
      <c r="CX70" s="281"/>
      <c r="CY70" s="281"/>
      <c r="CZ70" s="281"/>
      <c r="DA70" s="281"/>
      <c r="DB70" s="281"/>
      <c r="DC70" s="281"/>
      <c r="DD70" s="281"/>
      <c r="DE70" s="281"/>
      <c r="DF70" s="281"/>
      <c r="DG70" s="281"/>
      <c r="DH70" s="281"/>
      <c r="DI70" s="281"/>
      <c r="DJ70" s="281"/>
      <c r="DK70" s="281"/>
      <c r="DL70" s="281"/>
      <c r="DM70" s="281"/>
      <c r="DN70" s="281"/>
      <c r="DO70" s="281"/>
      <c r="DP70" s="281"/>
      <c r="DQ70" s="281"/>
      <c r="DR70" s="281"/>
      <c r="DS70" s="281"/>
      <c r="DT70" s="281"/>
      <c r="DU70" s="281"/>
      <c r="DV70" s="281"/>
      <c r="DW70" s="281"/>
      <c r="DX70" s="281"/>
      <c r="DY70" s="281"/>
      <c r="DZ70" s="281"/>
      <c r="EA70" s="281"/>
      <c r="EB70" s="281"/>
      <c r="EC70" s="281"/>
      <c r="ED70" s="281"/>
      <c r="EE70" s="281"/>
      <c r="EF70" s="281"/>
      <c r="EG70" s="281"/>
      <c r="EH70" s="281"/>
      <c r="EI70" s="281"/>
      <c r="EJ70" s="281"/>
      <c r="EK70" s="281"/>
      <c r="EL70" s="281"/>
      <c r="EM70" s="281"/>
      <c r="EN70" s="281"/>
      <c r="EO70" s="281"/>
      <c r="EP70" s="281"/>
      <c r="EQ70" s="281"/>
      <c r="ER70" s="281"/>
      <c r="ES70" s="281"/>
      <c r="ET70" s="281"/>
      <c r="EU70" s="281"/>
      <c r="EV70" s="281"/>
      <c r="EW70" s="281"/>
      <c r="EX70" s="281"/>
      <c r="EY70" s="281"/>
      <c r="EZ70" s="281"/>
      <c r="FA70" s="281"/>
      <c r="FB70" s="281"/>
      <c r="FC70" s="281"/>
      <c r="FD70" s="281"/>
      <c r="FE70" s="281"/>
      <c r="FF70" s="281"/>
      <c r="FG70" s="281"/>
      <c r="FH70" s="281"/>
      <c r="FI70" s="281"/>
      <c r="FJ70" s="281"/>
      <c r="FK70" s="281"/>
      <c r="FL70" s="281"/>
      <c r="FM70" s="281"/>
      <c r="FN70" s="281"/>
      <c r="FO70" s="281"/>
      <c r="FP70" s="281"/>
      <c r="FQ70" s="281"/>
      <c r="FR70" s="281"/>
      <c r="FS70" s="281"/>
      <c r="FT70" s="281"/>
      <c r="FU70" s="281"/>
      <c r="FV70" s="281"/>
      <c r="FW70" s="281"/>
      <c r="FX70" s="281"/>
      <c r="FY70" s="281"/>
      <c r="FZ70" s="281"/>
      <c r="GA70" s="281"/>
      <c r="GB70" s="281"/>
      <c r="GC70" s="281"/>
      <c r="GD70" s="281"/>
      <c r="GE70" s="281"/>
      <c r="GF70" s="281"/>
      <c r="GG70" s="281"/>
      <c r="GH70" s="281"/>
      <c r="GI70" s="281"/>
      <c r="GJ70" s="281"/>
      <c r="GK70" s="281"/>
      <c r="GL70" s="281"/>
      <c r="GM70" s="281"/>
      <c r="GN70" s="281"/>
      <c r="GO70" s="281"/>
      <c r="GP70" s="281"/>
      <c r="GQ70" s="281"/>
      <c r="GR70" s="281"/>
      <c r="GS70" s="281"/>
      <c r="GT70" s="281"/>
      <c r="GU70" s="281"/>
      <c r="GV70" s="281"/>
      <c r="GW70" s="281"/>
      <c r="GX70" s="281"/>
      <c r="GY70" s="281"/>
      <c r="GZ70" s="281"/>
      <c r="HA70" s="281"/>
      <c r="HB70" s="281"/>
      <c r="HC70" s="281"/>
      <c r="HD70" s="281"/>
      <c r="HE70" s="281"/>
      <c r="HF70" s="281"/>
      <c r="HG70" s="281"/>
      <c r="HH70" s="281"/>
      <c r="HI70" s="281"/>
      <c r="HJ70" s="281"/>
      <c r="HK70" s="281"/>
      <c r="HL70" s="281"/>
      <c r="HM70" s="281"/>
      <c r="HN70" s="281"/>
      <c r="HO70" s="281"/>
      <c r="HP70" s="281"/>
      <c r="HQ70" s="281"/>
      <c r="HR70" s="281"/>
      <c r="HS70" s="281"/>
      <c r="HT70" s="281"/>
      <c r="HU70" s="281"/>
      <c r="HV70" s="281"/>
      <c r="HW70" s="281"/>
      <c r="HX70" s="281"/>
      <c r="HY70" s="281"/>
      <c r="HZ70" s="281"/>
      <c r="IA70" s="281"/>
      <c r="IB70" s="281"/>
      <c r="IC70" s="281"/>
      <c r="ID70" s="281"/>
      <c r="IE70" s="281"/>
      <c r="IF70" s="281"/>
      <c r="IG70" s="281"/>
      <c r="IH70" s="281"/>
      <c r="II70" s="281"/>
      <c r="IJ70" s="281"/>
      <c r="IK70" s="281"/>
      <c r="IL70" s="281"/>
      <c r="IM70" s="281"/>
      <c r="IN70" s="281"/>
      <c r="IO70" s="281"/>
      <c r="IP70" s="281"/>
      <c r="IQ70" s="281"/>
      <c r="IR70" s="281"/>
      <c r="IS70" s="281"/>
      <c r="IT70" s="281"/>
      <c r="IU70" s="281"/>
      <c r="IV70" s="281"/>
      <c r="IW70" s="325"/>
    </row>
    <row r="71" customFormat="false" ht="13.5" hidden="false" customHeight="true" outlineLevel="0" collapsed="false">
      <c r="A71" s="331"/>
      <c r="B71" s="332"/>
      <c r="C71" s="341"/>
      <c r="D71" s="342" t="s">
        <v>181</v>
      </c>
      <c r="E71" s="343"/>
      <c r="F71" s="344"/>
      <c r="G71" s="344"/>
      <c r="H71" s="344"/>
      <c r="I71" s="344"/>
      <c r="J71" s="344"/>
      <c r="K71" s="344"/>
      <c r="L71" s="344"/>
      <c r="M71" s="344"/>
      <c r="N71" s="344"/>
      <c r="O71" s="344"/>
      <c r="P71" s="344"/>
      <c r="Q71" s="344"/>
      <c r="R71" s="344"/>
      <c r="S71" s="344"/>
      <c r="T71" s="344"/>
      <c r="U71" s="344"/>
      <c r="V71" s="344"/>
      <c r="W71" s="344"/>
      <c r="X71" s="344"/>
      <c r="Y71" s="344"/>
      <c r="Z71" s="344"/>
      <c r="AA71" s="344"/>
      <c r="AB71" s="344"/>
      <c r="AC71" s="344"/>
      <c r="AD71" s="344"/>
      <c r="AE71" s="344"/>
      <c r="AF71" s="344"/>
      <c r="AG71" s="344"/>
      <c r="AH71" s="344"/>
      <c r="AI71" s="344"/>
      <c r="AJ71" s="344"/>
      <c r="AK71" s="344"/>
      <c r="AL71" s="344"/>
      <c r="AM71" s="344"/>
      <c r="AN71" s="344"/>
      <c r="AO71" s="344"/>
      <c r="AP71" s="344"/>
      <c r="AQ71" s="344"/>
      <c r="AR71" s="344"/>
      <c r="AS71" s="344"/>
      <c r="AT71" s="344"/>
      <c r="AU71" s="344"/>
      <c r="AV71" s="344"/>
      <c r="AW71" s="344"/>
      <c r="AX71" s="344"/>
      <c r="AY71" s="344"/>
      <c r="AZ71" s="344"/>
      <c r="BA71" s="344"/>
      <c r="BB71" s="344"/>
      <c r="BC71" s="344"/>
      <c r="BD71" s="344"/>
      <c r="BE71" s="344"/>
      <c r="BF71" s="344"/>
      <c r="BG71" s="344"/>
      <c r="BH71" s="344"/>
      <c r="BI71" s="344"/>
      <c r="BJ71" s="344"/>
      <c r="BK71" s="344"/>
      <c r="BL71" s="344"/>
      <c r="BM71" s="344"/>
      <c r="BN71" s="344"/>
      <c r="BO71" s="344"/>
      <c r="BP71" s="344"/>
      <c r="BQ71" s="344"/>
      <c r="BR71" s="344"/>
      <c r="BS71" s="344"/>
      <c r="BT71" s="344"/>
      <c r="BU71" s="344"/>
      <c r="BV71" s="344"/>
      <c r="BW71" s="344"/>
      <c r="BX71" s="344"/>
      <c r="BY71" s="344"/>
      <c r="BZ71" s="344"/>
      <c r="CA71" s="344"/>
      <c r="CB71" s="344"/>
      <c r="CC71" s="344"/>
      <c r="CD71" s="344"/>
      <c r="CE71" s="344"/>
      <c r="CF71" s="344"/>
      <c r="CG71" s="344"/>
      <c r="CH71" s="344"/>
      <c r="CI71" s="344"/>
      <c r="CJ71" s="344"/>
      <c r="CK71" s="344"/>
      <c r="CL71" s="344"/>
      <c r="CM71" s="344"/>
      <c r="CN71" s="344"/>
      <c r="CO71" s="344"/>
      <c r="CP71" s="344"/>
      <c r="CQ71" s="344"/>
      <c r="CR71" s="344"/>
      <c r="CS71" s="344"/>
      <c r="CT71" s="344"/>
      <c r="CU71" s="344"/>
      <c r="CV71" s="344"/>
      <c r="CW71" s="344"/>
      <c r="CX71" s="344"/>
      <c r="CY71" s="344"/>
      <c r="CZ71" s="344"/>
      <c r="DA71" s="344"/>
      <c r="DB71" s="344"/>
      <c r="DC71" s="344"/>
      <c r="DD71" s="344"/>
      <c r="DE71" s="344"/>
      <c r="DF71" s="344"/>
      <c r="DG71" s="344"/>
      <c r="DH71" s="344"/>
      <c r="DI71" s="344"/>
      <c r="DJ71" s="344"/>
      <c r="DK71" s="344"/>
      <c r="DL71" s="344"/>
      <c r="DM71" s="344"/>
      <c r="DN71" s="344"/>
      <c r="DO71" s="344"/>
      <c r="DP71" s="344"/>
      <c r="DQ71" s="344"/>
      <c r="DR71" s="344"/>
      <c r="DS71" s="344"/>
      <c r="DT71" s="344"/>
      <c r="DU71" s="344"/>
      <c r="DV71" s="344"/>
      <c r="DW71" s="344"/>
      <c r="DX71" s="344"/>
      <c r="DY71" s="344"/>
      <c r="DZ71" s="344"/>
      <c r="EA71" s="344"/>
      <c r="EB71" s="344"/>
      <c r="EC71" s="344"/>
      <c r="ED71" s="344"/>
      <c r="EE71" s="344"/>
      <c r="EF71" s="344"/>
      <c r="EG71" s="344"/>
      <c r="EH71" s="344"/>
      <c r="EI71" s="344"/>
      <c r="EJ71" s="344"/>
      <c r="EK71" s="344"/>
      <c r="EL71" s="344"/>
      <c r="EM71" s="344"/>
      <c r="EN71" s="344"/>
      <c r="EO71" s="344"/>
      <c r="EP71" s="344"/>
      <c r="EQ71" s="344"/>
      <c r="ER71" s="344"/>
      <c r="ES71" s="344"/>
      <c r="ET71" s="344"/>
      <c r="EU71" s="344"/>
      <c r="EV71" s="344"/>
      <c r="EW71" s="344"/>
      <c r="EX71" s="344"/>
      <c r="EY71" s="344"/>
      <c r="EZ71" s="344"/>
      <c r="FA71" s="344"/>
      <c r="FB71" s="344"/>
      <c r="FC71" s="344"/>
      <c r="FD71" s="344"/>
      <c r="FE71" s="344"/>
      <c r="FF71" s="344"/>
      <c r="FG71" s="344"/>
      <c r="FH71" s="344"/>
      <c r="FI71" s="344"/>
      <c r="FJ71" s="344"/>
      <c r="FK71" s="344"/>
      <c r="FL71" s="344"/>
      <c r="FM71" s="344"/>
      <c r="FN71" s="344"/>
      <c r="FO71" s="344"/>
      <c r="FP71" s="344"/>
      <c r="FQ71" s="344"/>
      <c r="FR71" s="344"/>
      <c r="FS71" s="344"/>
      <c r="FT71" s="344"/>
      <c r="FU71" s="344"/>
      <c r="FV71" s="344"/>
      <c r="FW71" s="344"/>
      <c r="FX71" s="344"/>
      <c r="FY71" s="344"/>
      <c r="FZ71" s="344"/>
      <c r="GA71" s="344"/>
      <c r="GB71" s="344"/>
      <c r="GC71" s="344"/>
      <c r="GD71" s="344"/>
      <c r="GE71" s="344"/>
      <c r="GF71" s="344"/>
      <c r="GG71" s="344"/>
      <c r="GH71" s="344"/>
      <c r="GI71" s="344"/>
      <c r="GJ71" s="344"/>
      <c r="GK71" s="344"/>
      <c r="GL71" s="344"/>
      <c r="GM71" s="344"/>
      <c r="GN71" s="344"/>
      <c r="GO71" s="344"/>
      <c r="GP71" s="344"/>
      <c r="GQ71" s="344"/>
      <c r="GR71" s="344"/>
      <c r="GS71" s="344"/>
      <c r="GT71" s="344"/>
      <c r="GU71" s="344"/>
      <c r="GV71" s="344"/>
      <c r="GW71" s="344"/>
      <c r="GX71" s="344"/>
      <c r="GY71" s="344"/>
      <c r="GZ71" s="344"/>
      <c r="HA71" s="344"/>
      <c r="HB71" s="344"/>
      <c r="HC71" s="344"/>
      <c r="HD71" s="344"/>
      <c r="HE71" s="344"/>
      <c r="HF71" s="344"/>
      <c r="HG71" s="344"/>
      <c r="HH71" s="344"/>
      <c r="HI71" s="344"/>
      <c r="HJ71" s="344"/>
      <c r="HK71" s="344"/>
      <c r="HL71" s="344"/>
      <c r="HM71" s="344"/>
      <c r="HN71" s="344"/>
      <c r="HO71" s="344"/>
      <c r="HP71" s="344"/>
      <c r="HQ71" s="344"/>
      <c r="HR71" s="344"/>
      <c r="HS71" s="344"/>
      <c r="HT71" s="344"/>
      <c r="HU71" s="344"/>
      <c r="HV71" s="344"/>
      <c r="HW71" s="344"/>
      <c r="HX71" s="344"/>
      <c r="HY71" s="344"/>
      <c r="HZ71" s="344"/>
      <c r="IA71" s="344"/>
      <c r="IB71" s="344"/>
      <c r="IC71" s="344"/>
      <c r="ID71" s="344"/>
      <c r="IE71" s="344"/>
      <c r="IF71" s="344"/>
      <c r="IG71" s="344"/>
      <c r="IH71" s="344"/>
      <c r="II71" s="344"/>
      <c r="IJ71" s="344"/>
      <c r="IK71" s="344"/>
      <c r="IL71" s="344"/>
      <c r="IM71" s="344"/>
      <c r="IN71" s="344"/>
      <c r="IO71" s="344"/>
      <c r="IP71" s="344"/>
      <c r="IQ71" s="344"/>
      <c r="IR71" s="344"/>
      <c r="IS71" s="344"/>
      <c r="IT71" s="344"/>
      <c r="IU71" s="344"/>
      <c r="IV71" s="344"/>
      <c r="IW71" s="345"/>
    </row>
    <row r="72" customFormat="false" ht="13.5" hidden="false" customHeight="true" outlineLevel="0" collapsed="false">
      <c r="A72" s="325"/>
      <c r="B72" s="332"/>
      <c r="C72" s="333"/>
      <c r="D72" s="346" t="s">
        <v>174</v>
      </c>
      <c r="E72" s="338"/>
      <c r="F72" s="281"/>
      <c r="G72" s="281"/>
      <c r="H72" s="281"/>
      <c r="I72" s="281"/>
      <c r="J72" s="281"/>
      <c r="K72" s="281"/>
      <c r="L72" s="281"/>
      <c r="M72" s="281"/>
      <c r="N72" s="281"/>
      <c r="O72" s="281"/>
      <c r="P72" s="281"/>
      <c r="Q72" s="281"/>
      <c r="R72" s="281"/>
      <c r="S72" s="281"/>
      <c r="T72" s="281"/>
      <c r="U72" s="281"/>
      <c r="V72" s="281"/>
      <c r="W72" s="281"/>
      <c r="X72" s="281"/>
      <c r="Y72" s="281"/>
      <c r="Z72" s="281"/>
      <c r="AA72" s="281"/>
      <c r="AB72" s="281"/>
      <c r="AC72" s="281"/>
      <c r="AD72" s="281"/>
      <c r="AE72" s="281"/>
      <c r="AF72" s="281"/>
      <c r="AG72" s="281"/>
      <c r="AH72" s="281"/>
      <c r="AI72" s="281"/>
      <c r="AJ72" s="281"/>
      <c r="AK72" s="281"/>
      <c r="AL72" s="281"/>
      <c r="AM72" s="281"/>
      <c r="AN72" s="281"/>
      <c r="AO72" s="281"/>
      <c r="AP72" s="281"/>
      <c r="AQ72" s="281"/>
      <c r="AR72" s="281"/>
      <c r="AS72" s="281"/>
      <c r="AT72" s="281"/>
      <c r="AU72" s="281"/>
      <c r="AV72" s="281"/>
      <c r="AW72" s="281"/>
      <c r="AX72" s="281"/>
      <c r="AY72" s="281"/>
      <c r="AZ72" s="281"/>
      <c r="BA72" s="281"/>
      <c r="BB72" s="281"/>
      <c r="BC72" s="281"/>
      <c r="BD72" s="281"/>
      <c r="BE72" s="281"/>
      <c r="BF72" s="281"/>
      <c r="BG72" s="281"/>
      <c r="BH72" s="281"/>
      <c r="BI72" s="281"/>
      <c r="BJ72" s="281"/>
      <c r="BK72" s="281"/>
      <c r="BL72" s="281"/>
      <c r="BM72" s="281"/>
      <c r="BN72" s="281"/>
      <c r="BO72" s="281"/>
      <c r="BP72" s="281"/>
      <c r="BQ72" s="281"/>
      <c r="BR72" s="281"/>
      <c r="BS72" s="281"/>
      <c r="BT72" s="281"/>
      <c r="BU72" s="281"/>
      <c r="BV72" s="281"/>
      <c r="BW72" s="281"/>
      <c r="BX72" s="281"/>
      <c r="BY72" s="281"/>
      <c r="BZ72" s="281"/>
      <c r="CA72" s="281"/>
      <c r="CB72" s="281"/>
      <c r="CC72" s="281"/>
      <c r="CD72" s="281"/>
      <c r="CE72" s="281"/>
      <c r="CF72" s="281"/>
      <c r="CG72" s="281"/>
      <c r="CH72" s="281"/>
      <c r="CI72" s="281"/>
      <c r="CJ72" s="281"/>
      <c r="CK72" s="281"/>
      <c r="CL72" s="281"/>
      <c r="CM72" s="281"/>
      <c r="CN72" s="281"/>
      <c r="CO72" s="281"/>
      <c r="CP72" s="281"/>
      <c r="CQ72" s="281"/>
      <c r="CR72" s="281"/>
      <c r="CS72" s="281"/>
      <c r="CT72" s="281"/>
      <c r="CU72" s="281"/>
      <c r="CV72" s="281"/>
      <c r="CW72" s="281"/>
      <c r="CX72" s="281"/>
      <c r="CY72" s="281"/>
      <c r="CZ72" s="281"/>
      <c r="DA72" s="281"/>
      <c r="DB72" s="281"/>
      <c r="DC72" s="281"/>
      <c r="DD72" s="281"/>
      <c r="DE72" s="281"/>
      <c r="DF72" s="281"/>
      <c r="DG72" s="281"/>
      <c r="DH72" s="281"/>
      <c r="DI72" s="281"/>
      <c r="DJ72" s="281"/>
      <c r="DK72" s="281"/>
      <c r="DL72" s="281"/>
      <c r="DM72" s="281"/>
      <c r="DN72" s="281"/>
      <c r="DO72" s="281"/>
      <c r="DP72" s="281"/>
      <c r="DQ72" s="281"/>
      <c r="DR72" s="281"/>
      <c r="DS72" s="281"/>
      <c r="DT72" s="281"/>
      <c r="DU72" s="281"/>
      <c r="DV72" s="281"/>
      <c r="DW72" s="281"/>
      <c r="DX72" s="281"/>
      <c r="DY72" s="281"/>
      <c r="DZ72" s="281"/>
      <c r="EA72" s="281"/>
      <c r="EB72" s="281"/>
      <c r="EC72" s="281"/>
      <c r="ED72" s="281"/>
      <c r="EE72" s="281"/>
      <c r="EF72" s="281"/>
      <c r="EG72" s="281"/>
      <c r="EH72" s="281"/>
      <c r="EI72" s="281"/>
      <c r="EJ72" s="281"/>
      <c r="EK72" s="281"/>
      <c r="EL72" s="281"/>
      <c r="EM72" s="281"/>
      <c r="EN72" s="281"/>
      <c r="EO72" s="281"/>
      <c r="EP72" s="281"/>
      <c r="EQ72" s="281"/>
      <c r="ER72" s="281"/>
      <c r="ES72" s="281"/>
      <c r="ET72" s="281"/>
      <c r="EU72" s="281"/>
      <c r="EV72" s="281"/>
      <c r="EW72" s="281"/>
      <c r="EX72" s="281"/>
      <c r="EY72" s="281"/>
      <c r="EZ72" s="281"/>
      <c r="FA72" s="281"/>
      <c r="FB72" s="281"/>
      <c r="FC72" s="281"/>
      <c r="FD72" s="281"/>
      <c r="FE72" s="281"/>
      <c r="FF72" s="281"/>
      <c r="FG72" s="281"/>
      <c r="FH72" s="281"/>
      <c r="FI72" s="281"/>
      <c r="FJ72" s="281"/>
      <c r="FK72" s="281"/>
      <c r="FL72" s="281"/>
      <c r="FM72" s="281"/>
      <c r="FN72" s="281"/>
      <c r="FO72" s="281"/>
      <c r="FP72" s="281"/>
      <c r="FQ72" s="281"/>
      <c r="FR72" s="281"/>
      <c r="FS72" s="281"/>
      <c r="FT72" s="281"/>
      <c r="FU72" s="281"/>
      <c r="FV72" s="281"/>
      <c r="FW72" s="281"/>
      <c r="FX72" s="281"/>
      <c r="FY72" s="281"/>
      <c r="FZ72" s="281"/>
      <c r="GA72" s="281"/>
      <c r="GB72" s="281"/>
      <c r="GC72" s="281"/>
      <c r="GD72" s="281"/>
      <c r="GE72" s="281"/>
      <c r="GF72" s="281"/>
      <c r="GG72" s="281"/>
      <c r="GH72" s="281"/>
      <c r="GI72" s="281"/>
      <c r="GJ72" s="281"/>
      <c r="GK72" s="281"/>
      <c r="GL72" s="281"/>
      <c r="GM72" s="281"/>
      <c r="GN72" s="281"/>
      <c r="GO72" s="281"/>
      <c r="GP72" s="281"/>
      <c r="GQ72" s="281"/>
      <c r="GR72" s="281"/>
      <c r="GS72" s="281"/>
      <c r="GT72" s="281"/>
      <c r="GU72" s="281"/>
      <c r="GV72" s="281"/>
      <c r="GW72" s="281"/>
      <c r="GX72" s="281"/>
      <c r="GY72" s="281"/>
      <c r="GZ72" s="281"/>
      <c r="HA72" s="281"/>
      <c r="HB72" s="281"/>
      <c r="HC72" s="281"/>
      <c r="HD72" s="281"/>
      <c r="HE72" s="281"/>
      <c r="HF72" s="281"/>
      <c r="HG72" s="281"/>
      <c r="HH72" s="281"/>
      <c r="HI72" s="281"/>
      <c r="HJ72" s="281"/>
      <c r="HK72" s="281"/>
      <c r="HL72" s="281"/>
      <c r="HM72" s="281"/>
      <c r="HN72" s="281"/>
      <c r="HO72" s="281"/>
      <c r="HP72" s="281"/>
      <c r="HQ72" s="281"/>
      <c r="HR72" s="281"/>
      <c r="HS72" s="281"/>
      <c r="HT72" s="281"/>
      <c r="HU72" s="281"/>
      <c r="HV72" s="281"/>
      <c r="HW72" s="281"/>
      <c r="HX72" s="281"/>
      <c r="HY72" s="281"/>
      <c r="HZ72" s="281"/>
      <c r="IA72" s="281"/>
      <c r="IB72" s="281"/>
      <c r="IC72" s="281"/>
      <c r="ID72" s="281"/>
      <c r="IE72" s="281"/>
      <c r="IF72" s="281"/>
      <c r="IG72" s="281"/>
      <c r="IH72" s="281"/>
      <c r="II72" s="281"/>
      <c r="IJ72" s="281"/>
      <c r="IK72" s="281"/>
      <c r="IL72" s="281"/>
      <c r="IM72" s="281"/>
      <c r="IN72" s="281"/>
      <c r="IO72" s="281"/>
      <c r="IP72" s="281"/>
      <c r="IQ72" s="281"/>
      <c r="IR72" s="281"/>
      <c r="IS72" s="281"/>
      <c r="IT72" s="281"/>
      <c r="IU72" s="281"/>
      <c r="IV72" s="281"/>
      <c r="IW72" s="331"/>
    </row>
    <row r="73" customFormat="false" ht="13.5" hidden="false" customHeight="true" outlineLevel="0" collapsed="false">
      <c r="A73" s="331"/>
      <c r="B73" s="360" t="s">
        <v>113</v>
      </c>
      <c r="C73" s="333"/>
      <c r="D73" s="334" t="s">
        <v>175</v>
      </c>
      <c r="E73" s="340"/>
      <c r="F73" s="336"/>
      <c r="G73" s="336"/>
      <c r="H73" s="336"/>
      <c r="I73" s="336"/>
      <c r="J73" s="336"/>
      <c r="K73" s="336"/>
      <c r="L73" s="336"/>
      <c r="M73" s="336"/>
      <c r="N73" s="336"/>
      <c r="O73" s="336"/>
      <c r="P73" s="336"/>
      <c r="Q73" s="336"/>
      <c r="R73" s="336"/>
      <c r="S73" s="336"/>
      <c r="T73" s="336"/>
      <c r="U73" s="336"/>
      <c r="V73" s="336"/>
      <c r="W73" s="336"/>
      <c r="X73" s="336"/>
      <c r="Y73" s="336"/>
      <c r="Z73" s="336"/>
      <c r="AA73" s="336"/>
      <c r="AB73" s="336"/>
      <c r="AC73" s="336"/>
      <c r="AD73" s="336"/>
      <c r="AE73" s="336"/>
      <c r="AF73" s="336"/>
      <c r="AG73" s="336"/>
      <c r="AH73" s="336"/>
      <c r="AI73" s="336"/>
      <c r="AJ73" s="336"/>
      <c r="AK73" s="336"/>
      <c r="AL73" s="336"/>
      <c r="AM73" s="336"/>
      <c r="AN73" s="336"/>
      <c r="AO73" s="336"/>
      <c r="AP73" s="336"/>
      <c r="AQ73" s="336"/>
      <c r="AR73" s="336"/>
      <c r="AS73" s="336"/>
      <c r="AT73" s="336"/>
      <c r="AU73" s="336"/>
      <c r="AV73" s="336"/>
      <c r="AW73" s="336"/>
      <c r="AX73" s="336"/>
      <c r="AY73" s="336"/>
      <c r="AZ73" s="336"/>
      <c r="BA73" s="336"/>
      <c r="BB73" s="336"/>
      <c r="BC73" s="336"/>
      <c r="BD73" s="336"/>
      <c r="BE73" s="336"/>
      <c r="BF73" s="336"/>
      <c r="BG73" s="336"/>
      <c r="BH73" s="336"/>
      <c r="BI73" s="336"/>
      <c r="BJ73" s="336"/>
      <c r="BK73" s="336"/>
      <c r="BL73" s="336"/>
      <c r="BM73" s="336"/>
      <c r="BN73" s="336"/>
      <c r="BO73" s="336"/>
      <c r="BP73" s="336"/>
      <c r="BQ73" s="336"/>
      <c r="BR73" s="336"/>
      <c r="BS73" s="336"/>
      <c r="BT73" s="336"/>
      <c r="BU73" s="336"/>
      <c r="BV73" s="336"/>
      <c r="BW73" s="336"/>
      <c r="BX73" s="336"/>
      <c r="BY73" s="336"/>
      <c r="BZ73" s="336"/>
      <c r="CA73" s="336"/>
      <c r="CB73" s="336"/>
      <c r="CC73" s="336"/>
      <c r="CD73" s="336"/>
      <c r="CE73" s="336"/>
      <c r="CF73" s="336"/>
      <c r="CG73" s="336"/>
      <c r="CH73" s="336"/>
      <c r="CI73" s="336"/>
      <c r="CJ73" s="336"/>
      <c r="CK73" s="336"/>
      <c r="CL73" s="336"/>
      <c r="CM73" s="336"/>
      <c r="CN73" s="336"/>
      <c r="CO73" s="336"/>
      <c r="CP73" s="336"/>
      <c r="CQ73" s="336"/>
      <c r="CR73" s="336"/>
      <c r="CS73" s="336"/>
      <c r="CT73" s="336"/>
      <c r="CU73" s="336"/>
      <c r="CV73" s="336"/>
      <c r="CW73" s="336"/>
      <c r="CX73" s="336"/>
      <c r="CY73" s="336"/>
      <c r="CZ73" s="336"/>
      <c r="DA73" s="336"/>
      <c r="DB73" s="336"/>
      <c r="DC73" s="336"/>
      <c r="DD73" s="336"/>
      <c r="DE73" s="336"/>
      <c r="DF73" s="336"/>
      <c r="DG73" s="336"/>
      <c r="DH73" s="336"/>
      <c r="DI73" s="336"/>
      <c r="DJ73" s="336"/>
      <c r="DK73" s="336"/>
      <c r="DL73" s="336"/>
      <c r="DM73" s="336"/>
      <c r="DN73" s="336"/>
      <c r="DO73" s="336"/>
      <c r="DP73" s="336"/>
      <c r="DQ73" s="336"/>
      <c r="DR73" s="336"/>
      <c r="DS73" s="336"/>
      <c r="DT73" s="336"/>
      <c r="DU73" s="336"/>
      <c r="DV73" s="336"/>
      <c r="DW73" s="336"/>
      <c r="DX73" s="336"/>
      <c r="DY73" s="336"/>
      <c r="DZ73" s="336"/>
      <c r="EA73" s="336"/>
      <c r="EB73" s="336"/>
      <c r="EC73" s="336"/>
      <c r="ED73" s="336"/>
      <c r="EE73" s="336"/>
      <c r="EF73" s="336"/>
      <c r="EG73" s="336"/>
      <c r="EH73" s="336"/>
      <c r="EI73" s="336"/>
      <c r="EJ73" s="336"/>
      <c r="EK73" s="336"/>
      <c r="EL73" s="336"/>
      <c r="EM73" s="336"/>
      <c r="EN73" s="336"/>
      <c r="EO73" s="336"/>
      <c r="EP73" s="336"/>
      <c r="EQ73" s="336"/>
      <c r="ER73" s="336"/>
      <c r="ES73" s="336"/>
      <c r="ET73" s="336"/>
      <c r="EU73" s="336"/>
      <c r="EV73" s="336"/>
      <c r="EW73" s="336"/>
      <c r="EX73" s="336"/>
      <c r="EY73" s="336"/>
      <c r="EZ73" s="336"/>
      <c r="FA73" s="336"/>
      <c r="FB73" s="336"/>
      <c r="FC73" s="336"/>
      <c r="FD73" s="336"/>
      <c r="FE73" s="336"/>
      <c r="FF73" s="336"/>
      <c r="FG73" s="336"/>
      <c r="FH73" s="336"/>
      <c r="FI73" s="336"/>
      <c r="FJ73" s="336"/>
      <c r="FK73" s="336"/>
      <c r="FL73" s="336"/>
      <c r="FM73" s="336"/>
      <c r="FN73" s="336"/>
      <c r="FO73" s="336"/>
      <c r="FP73" s="336"/>
      <c r="FQ73" s="336"/>
      <c r="FR73" s="336"/>
      <c r="FS73" s="336"/>
      <c r="FT73" s="336"/>
      <c r="FU73" s="336"/>
      <c r="FV73" s="336"/>
      <c r="FW73" s="336"/>
      <c r="FX73" s="336"/>
      <c r="FY73" s="336"/>
      <c r="FZ73" s="336"/>
      <c r="GA73" s="336"/>
      <c r="GB73" s="336"/>
      <c r="GC73" s="336"/>
      <c r="GD73" s="336"/>
      <c r="GE73" s="336"/>
      <c r="GF73" s="336"/>
      <c r="GG73" s="336"/>
      <c r="GH73" s="336"/>
      <c r="GI73" s="336"/>
      <c r="GJ73" s="336"/>
      <c r="GK73" s="336"/>
      <c r="GL73" s="336"/>
      <c r="GM73" s="336"/>
      <c r="GN73" s="336"/>
      <c r="GO73" s="336"/>
      <c r="GP73" s="336"/>
      <c r="GQ73" s="336"/>
      <c r="GR73" s="336"/>
      <c r="GS73" s="336"/>
      <c r="GT73" s="336"/>
      <c r="GU73" s="336"/>
      <c r="GV73" s="336"/>
      <c r="GW73" s="336"/>
      <c r="GX73" s="336"/>
      <c r="GY73" s="336"/>
      <c r="GZ73" s="336"/>
      <c r="HA73" s="336"/>
      <c r="HB73" s="336"/>
      <c r="HC73" s="336"/>
      <c r="HD73" s="336"/>
      <c r="HE73" s="336"/>
      <c r="HF73" s="336"/>
      <c r="HG73" s="336"/>
      <c r="HH73" s="336"/>
      <c r="HI73" s="336"/>
      <c r="HJ73" s="336"/>
      <c r="HK73" s="336"/>
      <c r="HL73" s="336"/>
      <c r="HM73" s="336"/>
      <c r="HN73" s="336"/>
      <c r="HO73" s="336"/>
      <c r="HP73" s="336"/>
      <c r="HQ73" s="336"/>
      <c r="HR73" s="336"/>
      <c r="HS73" s="336"/>
      <c r="HT73" s="336"/>
      <c r="HU73" s="336"/>
      <c r="HV73" s="336"/>
      <c r="HW73" s="336"/>
      <c r="HX73" s="336"/>
      <c r="HY73" s="336"/>
      <c r="HZ73" s="336"/>
      <c r="IA73" s="336"/>
      <c r="IB73" s="336"/>
      <c r="IC73" s="336"/>
      <c r="ID73" s="336"/>
      <c r="IE73" s="336"/>
      <c r="IF73" s="336"/>
      <c r="IG73" s="336"/>
      <c r="IH73" s="336"/>
      <c r="II73" s="336"/>
      <c r="IJ73" s="336"/>
      <c r="IK73" s="336"/>
      <c r="IL73" s="336"/>
      <c r="IM73" s="336"/>
      <c r="IN73" s="336"/>
      <c r="IO73" s="336"/>
      <c r="IP73" s="336"/>
      <c r="IQ73" s="336"/>
      <c r="IR73" s="336"/>
      <c r="IS73" s="336"/>
      <c r="IT73" s="336"/>
      <c r="IU73" s="336"/>
      <c r="IV73" s="336"/>
      <c r="IW73" s="331"/>
    </row>
    <row r="74" customFormat="false" ht="13.5" hidden="false" customHeight="true" outlineLevel="0" collapsed="false">
      <c r="A74" s="325"/>
      <c r="B74" s="332"/>
      <c r="C74" s="333"/>
      <c r="D74" s="328" t="s">
        <v>176</v>
      </c>
      <c r="E74" s="338"/>
      <c r="F74" s="281"/>
      <c r="G74" s="281"/>
      <c r="H74" s="281"/>
      <c r="I74" s="281"/>
      <c r="J74" s="281"/>
      <c r="K74" s="281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  <c r="AA74" s="281"/>
      <c r="AB74" s="281"/>
      <c r="AC74" s="281"/>
      <c r="AD74" s="281"/>
      <c r="AE74" s="281"/>
      <c r="AF74" s="281"/>
      <c r="AG74" s="281"/>
      <c r="AH74" s="281"/>
      <c r="AI74" s="281"/>
      <c r="AJ74" s="281"/>
      <c r="AK74" s="281"/>
      <c r="AL74" s="281"/>
      <c r="AM74" s="281"/>
      <c r="AN74" s="281"/>
      <c r="AO74" s="281"/>
      <c r="AP74" s="281"/>
      <c r="AQ74" s="281"/>
      <c r="AR74" s="281"/>
      <c r="AS74" s="281"/>
      <c r="AT74" s="281"/>
      <c r="AU74" s="281"/>
      <c r="AV74" s="281"/>
      <c r="AW74" s="281"/>
      <c r="AX74" s="281"/>
      <c r="AY74" s="281"/>
      <c r="AZ74" s="281"/>
      <c r="BA74" s="281"/>
      <c r="BB74" s="281"/>
      <c r="BC74" s="281"/>
      <c r="BD74" s="281"/>
      <c r="BE74" s="281"/>
      <c r="BF74" s="281"/>
      <c r="BG74" s="281"/>
      <c r="BH74" s="281"/>
      <c r="BI74" s="281"/>
      <c r="BJ74" s="281"/>
      <c r="BK74" s="281"/>
      <c r="BL74" s="281"/>
      <c r="BM74" s="281"/>
      <c r="BN74" s="281"/>
      <c r="BO74" s="281"/>
      <c r="BP74" s="281"/>
      <c r="BQ74" s="281"/>
      <c r="BR74" s="281"/>
      <c r="BS74" s="281"/>
      <c r="BT74" s="281"/>
      <c r="BU74" s="281"/>
      <c r="BV74" s="281"/>
      <c r="BW74" s="281"/>
      <c r="BX74" s="281"/>
      <c r="BY74" s="281"/>
      <c r="BZ74" s="281"/>
      <c r="CA74" s="281"/>
      <c r="CB74" s="281"/>
      <c r="CC74" s="281"/>
      <c r="CD74" s="281"/>
      <c r="CE74" s="281"/>
      <c r="CF74" s="281"/>
      <c r="CG74" s="281"/>
      <c r="CH74" s="281"/>
      <c r="CI74" s="281"/>
      <c r="CJ74" s="281"/>
      <c r="CK74" s="281"/>
      <c r="CL74" s="281"/>
      <c r="CM74" s="281"/>
      <c r="CN74" s="281"/>
      <c r="CO74" s="281"/>
      <c r="CP74" s="281"/>
      <c r="CQ74" s="281"/>
      <c r="CR74" s="281"/>
      <c r="CS74" s="281"/>
      <c r="CT74" s="281"/>
      <c r="CU74" s="281"/>
      <c r="CV74" s="281"/>
      <c r="CW74" s="281"/>
      <c r="CX74" s="281"/>
      <c r="CY74" s="281"/>
      <c r="CZ74" s="281"/>
      <c r="DA74" s="281"/>
      <c r="DB74" s="281"/>
      <c r="DC74" s="281"/>
      <c r="DD74" s="281"/>
      <c r="DE74" s="281"/>
      <c r="DF74" s="281"/>
      <c r="DG74" s="281"/>
      <c r="DH74" s="281"/>
      <c r="DI74" s="281"/>
      <c r="DJ74" s="281"/>
      <c r="DK74" s="281"/>
      <c r="DL74" s="281"/>
      <c r="DM74" s="281"/>
      <c r="DN74" s="281"/>
      <c r="DO74" s="281"/>
      <c r="DP74" s="281"/>
      <c r="DQ74" s="281"/>
      <c r="DR74" s="281"/>
      <c r="DS74" s="281"/>
      <c r="DT74" s="281"/>
      <c r="DU74" s="281"/>
      <c r="DV74" s="281"/>
      <c r="DW74" s="281"/>
      <c r="DX74" s="281"/>
      <c r="DY74" s="281"/>
      <c r="DZ74" s="281"/>
      <c r="EA74" s="281"/>
      <c r="EB74" s="281"/>
      <c r="EC74" s="281"/>
      <c r="ED74" s="281"/>
      <c r="EE74" s="281"/>
      <c r="EF74" s="281"/>
      <c r="EG74" s="281"/>
      <c r="EH74" s="281"/>
      <c r="EI74" s="281"/>
      <c r="EJ74" s="281"/>
      <c r="EK74" s="281"/>
      <c r="EL74" s="281"/>
      <c r="EM74" s="281"/>
      <c r="EN74" s="281"/>
      <c r="EO74" s="281"/>
      <c r="EP74" s="281"/>
      <c r="EQ74" s="281"/>
      <c r="ER74" s="281"/>
      <c r="ES74" s="281"/>
      <c r="ET74" s="281"/>
      <c r="EU74" s="281"/>
      <c r="EV74" s="281"/>
      <c r="EW74" s="281"/>
      <c r="EX74" s="281"/>
      <c r="EY74" s="281"/>
      <c r="EZ74" s="281"/>
      <c r="FA74" s="281"/>
      <c r="FB74" s="281"/>
      <c r="FC74" s="281"/>
      <c r="FD74" s="281"/>
      <c r="FE74" s="281"/>
      <c r="FF74" s="281"/>
      <c r="FG74" s="281"/>
      <c r="FH74" s="281"/>
      <c r="FI74" s="281"/>
      <c r="FJ74" s="281"/>
      <c r="FK74" s="281"/>
      <c r="FL74" s="281"/>
      <c r="FM74" s="281"/>
      <c r="FN74" s="281"/>
      <c r="FO74" s="281"/>
      <c r="FP74" s="281"/>
      <c r="FQ74" s="281"/>
      <c r="FR74" s="281"/>
      <c r="FS74" s="281"/>
      <c r="FT74" s="281"/>
      <c r="FU74" s="281"/>
      <c r="FV74" s="281"/>
      <c r="FW74" s="281"/>
      <c r="FX74" s="281"/>
      <c r="FY74" s="281"/>
      <c r="FZ74" s="281"/>
      <c r="GA74" s="281"/>
      <c r="GB74" s="281"/>
      <c r="GC74" s="281"/>
      <c r="GD74" s="281"/>
      <c r="GE74" s="281"/>
      <c r="GF74" s="281"/>
      <c r="GG74" s="281"/>
      <c r="GH74" s="281"/>
      <c r="GI74" s="281"/>
      <c r="GJ74" s="281"/>
      <c r="GK74" s="281"/>
      <c r="GL74" s="281"/>
      <c r="GM74" s="281"/>
      <c r="GN74" s="281"/>
      <c r="GO74" s="281"/>
      <c r="GP74" s="281"/>
      <c r="GQ74" s="281"/>
      <c r="GR74" s="281"/>
      <c r="GS74" s="281"/>
      <c r="GT74" s="281"/>
      <c r="GU74" s="281"/>
      <c r="GV74" s="281"/>
      <c r="GW74" s="281"/>
      <c r="GX74" s="281"/>
      <c r="GY74" s="281"/>
      <c r="GZ74" s="281"/>
      <c r="HA74" s="281"/>
      <c r="HB74" s="281"/>
      <c r="HC74" s="281"/>
      <c r="HD74" s="281"/>
      <c r="HE74" s="281"/>
      <c r="HF74" s="281"/>
      <c r="HG74" s="281"/>
      <c r="HH74" s="281"/>
      <c r="HI74" s="281"/>
      <c r="HJ74" s="281"/>
      <c r="HK74" s="281"/>
      <c r="HL74" s="281"/>
      <c r="HM74" s="281"/>
      <c r="HN74" s="281"/>
      <c r="HO74" s="281"/>
      <c r="HP74" s="281"/>
      <c r="HQ74" s="281"/>
      <c r="HR74" s="281"/>
      <c r="HS74" s="281"/>
      <c r="HT74" s="281"/>
      <c r="HU74" s="281"/>
      <c r="HV74" s="281"/>
      <c r="HW74" s="281"/>
      <c r="HX74" s="281"/>
      <c r="HY74" s="281"/>
      <c r="HZ74" s="281"/>
      <c r="IA74" s="281"/>
      <c r="IB74" s="281"/>
      <c r="IC74" s="281"/>
      <c r="ID74" s="281"/>
      <c r="IE74" s="281"/>
      <c r="IF74" s="281"/>
      <c r="IG74" s="281"/>
      <c r="IH74" s="281"/>
      <c r="II74" s="281"/>
      <c r="IJ74" s="281"/>
      <c r="IK74" s="281"/>
      <c r="IL74" s="281"/>
      <c r="IM74" s="281"/>
      <c r="IN74" s="281"/>
      <c r="IO74" s="281"/>
      <c r="IP74" s="281"/>
      <c r="IQ74" s="281"/>
      <c r="IR74" s="281"/>
      <c r="IS74" s="281"/>
      <c r="IT74" s="281"/>
      <c r="IU74" s="281"/>
      <c r="IV74" s="281"/>
      <c r="IW74" s="331"/>
    </row>
    <row r="75" customFormat="false" ht="13.5" hidden="false" customHeight="true" outlineLevel="0" collapsed="false">
      <c r="A75" s="331"/>
      <c r="B75" s="332"/>
      <c r="C75" s="339" t="s">
        <v>163</v>
      </c>
      <c r="D75" s="334" t="s">
        <v>177</v>
      </c>
      <c r="E75" s="340"/>
      <c r="F75" s="336"/>
      <c r="G75" s="336"/>
      <c r="H75" s="336"/>
      <c r="I75" s="336"/>
      <c r="J75" s="336"/>
      <c r="K75" s="336"/>
      <c r="L75" s="336"/>
      <c r="M75" s="336"/>
      <c r="N75" s="336"/>
      <c r="O75" s="336"/>
      <c r="P75" s="336"/>
      <c r="Q75" s="336"/>
      <c r="R75" s="336"/>
      <c r="S75" s="336"/>
      <c r="T75" s="336"/>
      <c r="U75" s="336"/>
      <c r="V75" s="336"/>
      <c r="W75" s="336"/>
      <c r="X75" s="336"/>
      <c r="Y75" s="336"/>
      <c r="Z75" s="336"/>
      <c r="AA75" s="336"/>
      <c r="AB75" s="336"/>
      <c r="AC75" s="336"/>
      <c r="AD75" s="336"/>
      <c r="AE75" s="336"/>
      <c r="AF75" s="336"/>
      <c r="AG75" s="336"/>
      <c r="AH75" s="336"/>
      <c r="AI75" s="336"/>
      <c r="AJ75" s="336"/>
      <c r="AK75" s="336"/>
      <c r="AL75" s="336"/>
      <c r="AM75" s="336"/>
      <c r="AN75" s="336"/>
      <c r="AO75" s="336"/>
      <c r="AP75" s="336"/>
      <c r="AQ75" s="336"/>
      <c r="AR75" s="336"/>
      <c r="AS75" s="336"/>
      <c r="AT75" s="336"/>
      <c r="AU75" s="336"/>
      <c r="AV75" s="336"/>
      <c r="AW75" s="336"/>
      <c r="AX75" s="336"/>
      <c r="AY75" s="336"/>
      <c r="AZ75" s="336"/>
      <c r="BA75" s="336"/>
      <c r="BB75" s="336"/>
      <c r="BC75" s="336"/>
      <c r="BD75" s="336"/>
      <c r="BE75" s="336"/>
      <c r="BF75" s="336"/>
      <c r="BG75" s="336"/>
      <c r="BH75" s="336"/>
      <c r="BI75" s="336"/>
      <c r="BJ75" s="336"/>
      <c r="BK75" s="336"/>
      <c r="BL75" s="336"/>
      <c r="BM75" s="336"/>
      <c r="BN75" s="336"/>
      <c r="BO75" s="336"/>
      <c r="BP75" s="336"/>
      <c r="BQ75" s="336"/>
      <c r="BR75" s="336"/>
      <c r="BS75" s="336"/>
      <c r="BT75" s="336"/>
      <c r="BU75" s="336"/>
      <c r="BV75" s="336"/>
      <c r="BW75" s="336"/>
      <c r="BX75" s="336"/>
      <c r="BY75" s="336"/>
      <c r="BZ75" s="336"/>
      <c r="CA75" s="336"/>
      <c r="CB75" s="336"/>
      <c r="CC75" s="336"/>
      <c r="CD75" s="336"/>
      <c r="CE75" s="336"/>
      <c r="CF75" s="336"/>
      <c r="CG75" s="336"/>
      <c r="CH75" s="336"/>
      <c r="CI75" s="336"/>
      <c r="CJ75" s="336"/>
      <c r="CK75" s="336"/>
      <c r="CL75" s="336"/>
      <c r="CM75" s="336"/>
      <c r="CN75" s="336"/>
      <c r="CO75" s="336"/>
      <c r="CP75" s="336"/>
      <c r="CQ75" s="336"/>
      <c r="CR75" s="336"/>
      <c r="CS75" s="336"/>
      <c r="CT75" s="336"/>
      <c r="CU75" s="336"/>
      <c r="CV75" s="336"/>
      <c r="CW75" s="336"/>
      <c r="CX75" s="336"/>
      <c r="CY75" s="336"/>
      <c r="CZ75" s="336"/>
      <c r="DA75" s="336"/>
      <c r="DB75" s="336"/>
      <c r="DC75" s="336"/>
      <c r="DD75" s="336"/>
      <c r="DE75" s="336"/>
      <c r="DF75" s="336"/>
      <c r="DG75" s="336"/>
      <c r="DH75" s="336"/>
      <c r="DI75" s="336"/>
      <c r="DJ75" s="336"/>
      <c r="DK75" s="336"/>
      <c r="DL75" s="336"/>
      <c r="DM75" s="336"/>
      <c r="DN75" s="336"/>
      <c r="DO75" s="336"/>
      <c r="DP75" s="336"/>
      <c r="DQ75" s="336"/>
      <c r="DR75" s="336"/>
      <c r="DS75" s="336"/>
      <c r="DT75" s="336"/>
      <c r="DU75" s="336"/>
      <c r="DV75" s="336"/>
      <c r="DW75" s="336"/>
      <c r="DX75" s="336"/>
      <c r="DY75" s="336"/>
      <c r="DZ75" s="336"/>
      <c r="EA75" s="336"/>
      <c r="EB75" s="336"/>
      <c r="EC75" s="336"/>
      <c r="ED75" s="336"/>
      <c r="EE75" s="336"/>
      <c r="EF75" s="336"/>
      <c r="EG75" s="336"/>
      <c r="EH75" s="336"/>
      <c r="EI75" s="336"/>
      <c r="EJ75" s="336"/>
      <c r="EK75" s="336"/>
      <c r="EL75" s="336"/>
      <c r="EM75" s="336"/>
      <c r="EN75" s="336"/>
      <c r="EO75" s="336"/>
      <c r="EP75" s="336"/>
      <c r="EQ75" s="336"/>
      <c r="ER75" s="336"/>
      <c r="ES75" s="336"/>
      <c r="ET75" s="336"/>
      <c r="EU75" s="336"/>
      <c r="EV75" s="336"/>
      <c r="EW75" s="336"/>
      <c r="EX75" s="336"/>
      <c r="EY75" s="336"/>
      <c r="EZ75" s="336"/>
      <c r="FA75" s="336"/>
      <c r="FB75" s="336"/>
      <c r="FC75" s="336"/>
      <c r="FD75" s="336"/>
      <c r="FE75" s="336"/>
      <c r="FF75" s="336"/>
      <c r="FG75" s="336"/>
      <c r="FH75" s="336"/>
      <c r="FI75" s="336"/>
      <c r="FJ75" s="336"/>
      <c r="FK75" s="336"/>
      <c r="FL75" s="336"/>
      <c r="FM75" s="336"/>
      <c r="FN75" s="336"/>
      <c r="FO75" s="336"/>
      <c r="FP75" s="336"/>
      <c r="FQ75" s="336"/>
      <c r="FR75" s="336"/>
      <c r="FS75" s="336"/>
      <c r="FT75" s="336"/>
      <c r="FU75" s="336"/>
      <c r="FV75" s="336"/>
      <c r="FW75" s="336"/>
      <c r="FX75" s="336"/>
      <c r="FY75" s="336"/>
      <c r="FZ75" s="336"/>
      <c r="GA75" s="336"/>
      <c r="GB75" s="336"/>
      <c r="GC75" s="336"/>
      <c r="GD75" s="336"/>
      <c r="GE75" s="336"/>
      <c r="GF75" s="336"/>
      <c r="GG75" s="336"/>
      <c r="GH75" s="336"/>
      <c r="GI75" s="336"/>
      <c r="GJ75" s="336"/>
      <c r="GK75" s="336"/>
      <c r="GL75" s="336"/>
      <c r="GM75" s="336"/>
      <c r="GN75" s="336"/>
      <c r="GO75" s="336"/>
      <c r="GP75" s="336"/>
      <c r="GQ75" s="336"/>
      <c r="GR75" s="336"/>
      <c r="GS75" s="336"/>
      <c r="GT75" s="336"/>
      <c r="GU75" s="336"/>
      <c r="GV75" s="336"/>
      <c r="GW75" s="336"/>
      <c r="GX75" s="336"/>
      <c r="GY75" s="336"/>
      <c r="GZ75" s="336"/>
      <c r="HA75" s="336"/>
      <c r="HB75" s="336"/>
      <c r="HC75" s="336"/>
      <c r="HD75" s="336"/>
      <c r="HE75" s="336"/>
      <c r="HF75" s="336"/>
      <c r="HG75" s="336"/>
      <c r="HH75" s="336"/>
      <c r="HI75" s="336"/>
      <c r="HJ75" s="336"/>
      <c r="HK75" s="336"/>
      <c r="HL75" s="336"/>
      <c r="HM75" s="336"/>
      <c r="HN75" s="336"/>
      <c r="HO75" s="336"/>
      <c r="HP75" s="336"/>
      <c r="HQ75" s="336"/>
      <c r="HR75" s="336"/>
      <c r="HS75" s="336"/>
      <c r="HT75" s="336"/>
      <c r="HU75" s="336"/>
      <c r="HV75" s="336"/>
      <c r="HW75" s="336"/>
      <c r="HX75" s="336"/>
      <c r="HY75" s="336"/>
      <c r="HZ75" s="336"/>
      <c r="IA75" s="336"/>
      <c r="IB75" s="336"/>
      <c r="IC75" s="336"/>
      <c r="ID75" s="336"/>
      <c r="IE75" s="336"/>
      <c r="IF75" s="336"/>
      <c r="IG75" s="336"/>
      <c r="IH75" s="336"/>
      <c r="II75" s="336"/>
      <c r="IJ75" s="336"/>
      <c r="IK75" s="336"/>
      <c r="IL75" s="336"/>
      <c r="IM75" s="336"/>
      <c r="IN75" s="336"/>
      <c r="IO75" s="336"/>
      <c r="IP75" s="336"/>
      <c r="IQ75" s="336"/>
      <c r="IR75" s="336"/>
      <c r="IS75" s="336"/>
      <c r="IT75" s="336"/>
      <c r="IU75" s="336"/>
      <c r="IV75" s="336"/>
      <c r="IW75" s="331"/>
    </row>
    <row r="76" customFormat="false" ht="13.5" hidden="false" customHeight="true" outlineLevel="0" collapsed="false">
      <c r="A76" s="325"/>
      <c r="B76" s="332"/>
      <c r="C76" s="333"/>
      <c r="D76" s="328" t="s">
        <v>178</v>
      </c>
      <c r="E76" s="338"/>
      <c r="F76" s="281"/>
      <c r="G76" s="281"/>
      <c r="H76" s="281"/>
      <c r="I76" s="281"/>
      <c r="J76" s="281"/>
      <c r="K76" s="281"/>
      <c r="L76" s="281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281"/>
      <c r="X76" s="281"/>
      <c r="Y76" s="281"/>
      <c r="Z76" s="281"/>
      <c r="AA76" s="281"/>
      <c r="AB76" s="281"/>
      <c r="AC76" s="281"/>
      <c r="AD76" s="281"/>
      <c r="AE76" s="281"/>
      <c r="AF76" s="281"/>
      <c r="AG76" s="281"/>
      <c r="AH76" s="281"/>
      <c r="AI76" s="281"/>
      <c r="AJ76" s="281"/>
      <c r="AK76" s="281"/>
      <c r="AL76" s="281"/>
      <c r="AM76" s="281"/>
      <c r="AN76" s="281"/>
      <c r="AO76" s="281"/>
      <c r="AP76" s="281"/>
      <c r="AQ76" s="281"/>
      <c r="AR76" s="281"/>
      <c r="AS76" s="281"/>
      <c r="AT76" s="281"/>
      <c r="AU76" s="281"/>
      <c r="AV76" s="281"/>
      <c r="AW76" s="281"/>
      <c r="AX76" s="281"/>
      <c r="AY76" s="281"/>
      <c r="AZ76" s="281"/>
      <c r="BA76" s="281"/>
      <c r="BB76" s="281"/>
      <c r="BC76" s="281"/>
      <c r="BD76" s="281"/>
      <c r="BE76" s="281"/>
      <c r="BF76" s="281"/>
      <c r="BG76" s="281"/>
      <c r="BH76" s="281"/>
      <c r="BI76" s="281"/>
      <c r="BJ76" s="281"/>
      <c r="BK76" s="281"/>
      <c r="BL76" s="281"/>
      <c r="BM76" s="281"/>
      <c r="BN76" s="281"/>
      <c r="BO76" s="281"/>
      <c r="BP76" s="281"/>
      <c r="BQ76" s="281"/>
      <c r="BR76" s="281"/>
      <c r="BS76" s="281"/>
      <c r="BT76" s="281"/>
      <c r="BU76" s="281"/>
      <c r="BV76" s="281"/>
      <c r="BW76" s="281"/>
      <c r="BX76" s="281"/>
      <c r="BY76" s="281"/>
      <c r="BZ76" s="281"/>
      <c r="CA76" s="281"/>
      <c r="CB76" s="281"/>
      <c r="CC76" s="281"/>
      <c r="CD76" s="281"/>
      <c r="CE76" s="281"/>
      <c r="CF76" s="281"/>
      <c r="CG76" s="281"/>
      <c r="CH76" s="281"/>
      <c r="CI76" s="281"/>
      <c r="CJ76" s="281"/>
      <c r="CK76" s="281"/>
      <c r="CL76" s="281"/>
      <c r="CM76" s="281"/>
      <c r="CN76" s="281"/>
      <c r="CO76" s="281"/>
      <c r="CP76" s="281"/>
      <c r="CQ76" s="281"/>
      <c r="CR76" s="281"/>
      <c r="CS76" s="281"/>
      <c r="CT76" s="281"/>
      <c r="CU76" s="281"/>
      <c r="CV76" s="281"/>
      <c r="CW76" s="281"/>
      <c r="CX76" s="281"/>
      <c r="CY76" s="281"/>
      <c r="CZ76" s="281"/>
      <c r="DA76" s="281"/>
      <c r="DB76" s="281"/>
      <c r="DC76" s="281"/>
      <c r="DD76" s="281"/>
      <c r="DE76" s="281"/>
      <c r="DF76" s="281"/>
      <c r="DG76" s="281"/>
      <c r="DH76" s="281"/>
      <c r="DI76" s="281"/>
      <c r="DJ76" s="281"/>
      <c r="DK76" s="281"/>
      <c r="DL76" s="281"/>
      <c r="DM76" s="281"/>
      <c r="DN76" s="281"/>
      <c r="DO76" s="281"/>
      <c r="DP76" s="281"/>
      <c r="DQ76" s="281"/>
      <c r="DR76" s="281"/>
      <c r="DS76" s="281"/>
      <c r="DT76" s="281"/>
      <c r="DU76" s="281"/>
      <c r="DV76" s="281"/>
      <c r="DW76" s="281"/>
      <c r="DX76" s="281"/>
      <c r="DY76" s="281"/>
      <c r="DZ76" s="281"/>
      <c r="EA76" s="281"/>
      <c r="EB76" s="281"/>
      <c r="EC76" s="281"/>
      <c r="ED76" s="281"/>
      <c r="EE76" s="281"/>
      <c r="EF76" s="281"/>
      <c r="EG76" s="281"/>
      <c r="EH76" s="281"/>
      <c r="EI76" s="281"/>
      <c r="EJ76" s="281"/>
      <c r="EK76" s="281"/>
      <c r="EL76" s="281"/>
      <c r="EM76" s="281"/>
      <c r="EN76" s="281"/>
      <c r="EO76" s="281"/>
      <c r="EP76" s="281"/>
      <c r="EQ76" s="281"/>
      <c r="ER76" s="281"/>
      <c r="ES76" s="281"/>
      <c r="ET76" s="281"/>
      <c r="EU76" s="281"/>
      <c r="EV76" s="281"/>
      <c r="EW76" s="281"/>
      <c r="EX76" s="281"/>
      <c r="EY76" s="281"/>
      <c r="EZ76" s="281"/>
      <c r="FA76" s="281"/>
      <c r="FB76" s="281"/>
      <c r="FC76" s="281"/>
      <c r="FD76" s="281"/>
      <c r="FE76" s="281"/>
      <c r="FF76" s="281"/>
      <c r="FG76" s="281"/>
      <c r="FH76" s="281"/>
      <c r="FI76" s="281"/>
      <c r="FJ76" s="281"/>
      <c r="FK76" s="281"/>
      <c r="FL76" s="281"/>
      <c r="FM76" s="281"/>
      <c r="FN76" s="281"/>
      <c r="FO76" s="281"/>
      <c r="FP76" s="281"/>
      <c r="FQ76" s="281"/>
      <c r="FR76" s="281"/>
      <c r="FS76" s="281"/>
      <c r="FT76" s="281"/>
      <c r="FU76" s="281"/>
      <c r="FV76" s="281"/>
      <c r="FW76" s="281"/>
      <c r="FX76" s="281"/>
      <c r="FY76" s="281"/>
      <c r="FZ76" s="281"/>
      <c r="GA76" s="281"/>
      <c r="GB76" s="281"/>
      <c r="GC76" s="281"/>
      <c r="GD76" s="281"/>
      <c r="GE76" s="281"/>
      <c r="GF76" s="281"/>
      <c r="GG76" s="281"/>
      <c r="GH76" s="281"/>
      <c r="GI76" s="281"/>
      <c r="GJ76" s="281"/>
      <c r="GK76" s="281"/>
      <c r="GL76" s="281"/>
      <c r="GM76" s="281"/>
      <c r="GN76" s="281"/>
      <c r="GO76" s="281"/>
      <c r="GP76" s="281"/>
      <c r="GQ76" s="281"/>
      <c r="GR76" s="281"/>
      <c r="GS76" s="281"/>
      <c r="GT76" s="281"/>
      <c r="GU76" s="281"/>
      <c r="GV76" s="281"/>
      <c r="GW76" s="281"/>
      <c r="GX76" s="281"/>
      <c r="GY76" s="281"/>
      <c r="GZ76" s="281"/>
      <c r="HA76" s="281"/>
      <c r="HB76" s="281"/>
      <c r="HC76" s="281"/>
      <c r="HD76" s="281"/>
      <c r="HE76" s="281"/>
      <c r="HF76" s="281"/>
      <c r="HG76" s="281"/>
      <c r="HH76" s="281"/>
      <c r="HI76" s="281"/>
      <c r="HJ76" s="281"/>
      <c r="HK76" s="281"/>
      <c r="HL76" s="281"/>
      <c r="HM76" s="281"/>
      <c r="HN76" s="281"/>
      <c r="HO76" s="281"/>
      <c r="HP76" s="281"/>
      <c r="HQ76" s="281"/>
      <c r="HR76" s="281"/>
      <c r="HS76" s="281"/>
      <c r="HT76" s="281"/>
      <c r="HU76" s="281"/>
      <c r="HV76" s="281"/>
      <c r="HW76" s="281"/>
      <c r="HX76" s="281"/>
      <c r="HY76" s="281"/>
      <c r="HZ76" s="281"/>
      <c r="IA76" s="281"/>
      <c r="IB76" s="281"/>
      <c r="IC76" s="281"/>
      <c r="ID76" s="281"/>
      <c r="IE76" s="281"/>
      <c r="IF76" s="281"/>
      <c r="IG76" s="281"/>
      <c r="IH76" s="281"/>
      <c r="II76" s="281"/>
      <c r="IJ76" s="281"/>
      <c r="IK76" s="281"/>
      <c r="IL76" s="281"/>
      <c r="IM76" s="281"/>
      <c r="IN76" s="281"/>
      <c r="IO76" s="281"/>
      <c r="IP76" s="281"/>
      <c r="IQ76" s="281"/>
      <c r="IR76" s="281"/>
      <c r="IS76" s="281"/>
      <c r="IT76" s="281"/>
      <c r="IU76" s="281"/>
      <c r="IV76" s="281"/>
      <c r="IW76" s="331"/>
    </row>
    <row r="77" customFormat="false" ht="13.5" hidden="false" customHeight="true" outlineLevel="0" collapsed="false">
      <c r="A77" s="331"/>
      <c r="B77" s="332"/>
      <c r="C77" s="333"/>
      <c r="D77" s="334" t="s">
        <v>179</v>
      </c>
      <c r="E77" s="340"/>
      <c r="F77" s="336"/>
      <c r="G77" s="336"/>
      <c r="H77" s="336"/>
      <c r="I77" s="336"/>
      <c r="J77" s="336"/>
      <c r="K77" s="336"/>
      <c r="L77" s="336"/>
      <c r="M77" s="336"/>
      <c r="N77" s="336"/>
      <c r="O77" s="336"/>
      <c r="P77" s="336"/>
      <c r="Q77" s="336"/>
      <c r="R77" s="336"/>
      <c r="S77" s="336"/>
      <c r="T77" s="336"/>
      <c r="U77" s="336"/>
      <c r="V77" s="336"/>
      <c r="W77" s="336"/>
      <c r="X77" s="336"/>
      <c r="Y77" s="336"/>
      <c r="Z77" s="336"/>
      <c r="AA77" s="336"/>
      <c r="AB77" s="336"/>
      <c r="AC77" s="336"/>
      <c r="AD77" s="336"/>
      <c r="AE77" s="336"/>
      <c r="AF77" s="336"/>
      <c r="AG77" s="336"/>
      <c r="AH77" s="336"/>
      <c r="AI77" s="336"/>
      <c r="AJ77" s="336"/>
      <c r="AK77" s="336"/>
      <c r="AL77" s="336"/>
      <c r="AM77" s="336"/>
      <c r="AN77" s="336"/>
      <c r="AO77" s="336"/>
      <c r="AP77" s="336"/>
      <c r="AQ77" s="336"/>
      <c r="AR77" s="336"/>
      <c r="AS77" s="336"/>
      <c r="AT77" s="336"/>
      <c r="AU77" s="336"/>
      <c r="AV77" s="336"/>
      <c r="AW77" s="336"/>
      <c r="AX77" s="336"/>
      <c r="AY77" s="336"/>
      <c r="AZ77" s="336"/>
      <c r="BA77" s="336"/>
      <c r="BB77" s="336"/>
      <c r="BC77" s="336"/>
      <c r="BD77" s="336"/>
      <c r="BE77" s="336"/>
      <c r="BF77" s="336"/>
      <c r="BG77" s="336"/>
      <c r="BH77" s="336"/>
      <c r="BI77" s="336"/>
      <c r="BJ77" s="336"/>
      <c r="BK77" s="336"/>
      <c r="BL77" s="336"/>
      <c r="BM77" s="336"/>
      <c r="BN77" s="336"/>
      <c r="BO77" s="336"/>
      <c r="BP77" s="336"/>
      <c r="BQ77" s="336"/>
      <c r="BR77" s="336"/>
      <c r="BS77" s="336"/>
      <c r="BT77" s="336"/>
      <c r="BU77" s="336"/>
      <c r="BV77" s="336"/>
      <c r="BW77" s="336"/>
      <c r="BX77" s="336"/>
      <c r="BY77" s="336"/>
      <c r="BZ77" s="336"/>
      <c r="CA77" s="336"/>
      <c r="CB77" s="336"/>
      <c r="CC77" s="336"/>
      <c r="CD77" s="336"/>
      <c r="CE77" s="336"/>
      <c r="CF77" s="336"/>
      <c r="CG77" s="336"/>
      <c r="CH77" s="336"/>
      <c r="CI77" s="336"/>
      <c r="CJ77" s="336"/>
      <c r="CK77" s="336"/>
      <c r="CL77" s="336"/>
      <c r="CM77" s="336"/>
      <c r="CN77" s="336"/>
      <c r="CO77" s="336"/>
      <c r="CP77" s="336"/>
      <c r="CQ77" s="336"/>
      <c r="CR77" s="336"/>
      <c r="CS77" s="336"/>
      <c r="CT77" s="336"/>
      <c r="CU77" s="336"/>
      <c r="CV77" s="336"/>
      <c r="CW77" s="336"/>
      <c r="CX77" s="336"/>
      <c r="CY77" s="336"/>
      <c r="CZ77" s="336"/>
      <c r="DA77" s="336"/>
      <c r="DB77" s="336"/>
      <c r="DC77" s="336"/>
      <c r="DD77" s="336"/>
      <c r="DE77" s="336"/>
      <c r="DF77" s="336"/>
      <c r="DG77" s="336"/>
      <c r="DH77" s="336"/>
      <c r="DI77" s="336"/>
      <c r="DJ77" s="336"/>
      <c r="DK77" s="336"/>
      <c r="DL77" s="336"/>
      <c r="DM77" s="336"/>
      <c r="DN77" s="336"/>
      <c r="DO77" s="336"/>
      <c r="DP77" s="336"/>
      <c r="DQ77" s="336"/>
      <c r="DR77" s="336"/>
      <c r="DS77" s="336"/>
      <c r="DT77" s="336"/>
      <c r="DU77" s="336"/>
      <c r="DV77" s="336"/>
      <c r="DW77" s="336"/>
      <c r="DX77" s="336"/>
      <c r="DY77" s="336"/>
      <c r="DZ77" s="336"/>
      <c r="EA77" s="336"/>
      <c r="EB77" s="336"/>
      <c r="EC77" s="336"/>
      <c r="ED77" s="336"/>
      <c r="EE77" s="336"/>
      <c r="EF77" s="336"/>
      <c r="EG77" s="336"/>
      <c r="EH77" s="336"/>
      <c r="EI77" s="336"/>
      <c r="EJ77" s="336"/>
      <c r="EK77" s="336"/>
      <c r="EL77" s="336"/>
      <c r="EM77" s="336"/>
      <c r="EN77" s="336"/>
      <c r="EO77" s="336"/>
      <c r="EP77" s="336"/>
      <c r="EQ77" s="336"/>
      <c r="ER77" s="336"/>
      <c r="ES77" s="336"/>
      <c r="ET77" s="336"/>
      <c r="EU77" s="336"/>
      <c r="EV77" s="336"/>
      <c r="EW77" s="336"/>
      <c r="EX77" s="336"/>
      <c r="EY77" s="336"/>
      <c r="EZ77" s="336"/>
      <c r="FA77" s="336"/>
      <c r="FB77" s="336"/>
      <c r="FC77" s="336"/>
      <c r="FD77" s="336"/>
      <c r="FE77" s="336"/>
      <c r="FF77" s="336"/>
      <c r="FG77" s="336"/>
      <c r="FH77" s="336"/>
      <c r="FI77" s="336"/>
      <c r="FJ77" s="336"/>
      <c r="FK77" s="336"/>
      <c r="FL77" s="336"/>
      <c r="FM77" s="336"/>
      <c r="FN77" s="336"/>
      <c r="FO77" s="336"/>
      <c r="FP77" s="336"/>
      <c r="FQ77" s="336"/>
      <c r="FR77" s="336"/>
      <c r="FS77" s="336"/>
      <c r="FT77" s="336"/>
      <c r="FU77" s="336"/>
      <c r="FV77" s="336"/>
      <c r="FW77" s="336"/>
      <c r="FX77" s="336"/>
      <c r="FY77" s="336"/>
      <c r="FZ77" s="336"/>
      <c r="GA77" s="336"/>
      <c r="GB77" s="336"/>
      <c r="GC77" s="336"/>
      <c r="GD77" s="336"/>
      <c r="GE77" s="336"/>
      <c r="GF77" s="336"/>
      <c r="GG77" s="336"/>
      <c r="GH77" s="336"/>
      <c r="GI77" s="336"/>
      <c r="GJ77" s="336"/>
      <c r="GK77" s="336"/>
      <c r="GL77" s="336"/>
      <c r="GM77" s="336"/>
      <c r="GN77" s="336"/>
      <c r="GO77" s="336"/>
      <c r="GP77" s="336"/>
      <c r="GQ77" s="336"/>
      <c r="GR77" s="336"/>
      <c r="GS77" s="336"/>
      <c r="GT77" s="336"/>
      <c r="GU77" s="336"/>
      <c r="GV77" s="336"/>
      <c r="GW77" s="336"/>
      <c r="GX77" s="336"/>
      <c r="GY77" s="336"/>
      <c r="GZ77" s="336"/>
      <c r="HA77" s="336"/>
      <c r="HB77" s="336"/>
      <c r="HC77" s="336"/>
      <c r="HD77" s="336"/>
      <c r="HE77" s="336"/>
      <c r="HF77" s="336"/>
      <c r="HG77" s="336"/>
      <c r="HH77" s="336"/>
      <c r="HI77" s="336"/>
      <c r="HJ77" s="336"/>
      <c r="HK77" s="336"/>
      <c r="HL77" s="336"/>
      <c r="HM77" s="336"/>
      <c r="HN77" s="336"/>
      <c r="HO77" s="336"/>
      <c r="HP77" s="336"/>
      <c r="HQ77" s="336"/>
      <c r="HR77" s="336"/>
      <c r="HS77" s="336"/>
      <c r="HT77" s="336"/>
      <c r="HU77" s="336"/>
      <c r="HV77" s="336"/>
      <c r="HW77" s="336"/>
      <c r="HX77" s="336"/>
      <c r="HY77" s="336"/>
      <c r="HZ77" s="336"/>
      <c r="IA77" s="336"/>
      <c r="IB77" s="336"/>
      <c r="IC77" s="336"/>
      <c r="ID77" s="336"/>
      <c r="IE77" s="336"/>
      <c r="IF77" s="336"/>
      <c r="IG77" s="336"/>
      <c r="IH77" s="336"/>
      <c r="II77" s="336"/>
      <c r="IJ77" s="336"/>
      <c r="IK77" s="336"/>
      <c r="IL77" s="336"/>
      <c r="IM77" s="336"/>
      <c r="IN77" s="336"/>
      <c r="IO77" s="336"/>
      <c r="IP77" s="336"/>
      <c r="IQ77" s="336"/>
      <c r="IR77" s="336"/>
      <c r="IS77" s="336"/>
      <c r="IT77" s="336"/>
      <c r="IU77" s="336"/>
      <c r="IV77" s="336"/>
      <c r="IW77" s="331"/>
    </row>
    <row r="78" customFormat="false" ht="13.5" hidden="false" customHeight="true" outlineLevel="0" collapsed="false">
      <c r="A78" s="325"/>
      <c r="B78" s="332"/>
      <c r="C78" s="333"/>
      <c r="D78" s="328" t="s">
        <v>180</v>
      </c>
      <c r="E78" s="338"/>
      <c r="F78" s="281"/>
      <c r="G78" s="281"/>
      <c r="H78" s="281"/>
      <c r="I78" s="281"/>
      <c r="J78" s="281"/>
      <c r="K78" s="281"/>
      <c r="L78" s="281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281"/>
      <c r="X78" s="281"/>
      <c r="Y78" s="281"/>
      <c r="Z78" s="281"/>
      <c r="AA78" s="281"/>
      <c r="AB78" s="281"/>
      <c r="AC78" s="281"/>
      <c r="AD78" s="281"/>
      <c r="AE78" s="281"/>
      <c r="AF78" s="281"/>
      <c r="AG78" s="281"/>
      <c r="AH78" s="281"/>
      <c r="AI78" s="281"/>
      <c r="AJ78" s="281"/>
      <c r="AK78" s="281"/>
      <c r="AL78" s="281"/>
      <c r="AM78" s="281"/>
      <c r="AN78" s="281"/>
      <c r="AO78" s="281"/>
      <c r="AP78" s="281"/>
      <c r="AQ78" s="281"/>
      <c r="AR78" s="281"/>
      <c r="AS78" s="281"/>
      <c r="AT78" s="281"/>
      <c r="AU78" s="281"/>
      <c r="AV78" s="281"/>
      <c r="AW78" s="281"/>
      <c r="AX78" s="281"/>
      <c r="AY78" s="281"/>
      <c r="AZ78" s="281"/>
      <c r="BA78" s="281"/>
      <c r="BB78" s="281"/>
      <c r="BC78" s="281"/>
      <c r="BD78" s="281"/>
      <c r="BE78" s="281"/>
      <c r="BF78" s="281"/>
      <c r="BG78" s="281"/>
      <c r="BH78" s="281"/>
      <c r="BI78" s="281"/>
      <c r="BJ78" s="281"/>
      <c r="BK78" s="281"/>
      <c r="BL78" s="281"/>
      <c r="BM78" s="281"/>
      <c r="BN78" s="281"/>
      <c r="BO78" s="281"/>
      <c r="BP78" s="281"/>
      <c r="BQ78" s="281"/>
      <c r="BR78" s="281"/>
      <c r="BS78" s="281"/>
      <c r="BT78" s="281"/>
      <c r="BU78" s="281"/>
      <c r="BV78" s="281"/>
      <c r="BW78" s="281"/>
      <c r="BX78" s="281"/>
      <c r="BY78" s="281"/>
      <c r="BZ78" s="281"/>
      <c r="CA78" s="281"/>
      <c r="CB78" s="281"/>
      <c r="CC78" s="281"/>
      <c r="CD78" s="281"/>
      <c r="CE78" s="281"/>
      <c r="CF78" s="281"/>
      <c r="CG78" s="281"/>
      <c r="CH78" s="281"/>
      <c r="CI78" s="281"/>
      <c r="CJ78" s="281"/>
      <c r="CK78" s="281"/>
      <c r="CL78" s="281"/>
      <c r="CM78" s="281"/>
      <c r="CN78" s="281"/>
      <c r="CO78" s="281"/>
      <c r="CP78" s="281"/>
      <c r="CQ78" s="281"/>
      <c r="CR78" s="281"/>
      <c r="CS78" s="281"/>
      <c r="CT78" s="281"/>
      <c r="CU78" s="281"/>
      <c r="CV78" s="281"/>
      <c r="CW78" s="281"/>
      <c r="CX78" s="281"/>
      <c r="CY78" s="281"/>
      <c r="CZ78" s="281"/>
      <c r="DA78" s="281"/>
      <c r="DB78" s="281"/>
      <c r="DC78" s="281"/>
      <c r="DD78" s="281"/>
      <c r="DE78" s="281"/>
      <c r="DF78" s="281"/>
      <c r="DG78" s="281"/>
      <c r="DH78" s="281"/>
      <c r="DI78" s="281"/>
      <c r="DJ78" s="281"/>
      <c r="DK78" s="281"/>
      <c r="DL78" s="281"/>
      <c r="DM78" s="281"/>
      <c r="DN78" s="281"/>
      <c r="DO78" s="281"/>
      <c r="DP78" s="281"/>
      <c r="DQ78" s="281"/>
      <c r="DR78" s="281"/>
      <c r="DS78" s="281"/>
      <c r="DT78" s="281"/>
      <c r="DU78" s="281"/>
      <c r="DV78" s="281"/>
      <c r="DW78" s="281"/>
      <c r="DX78" s="281"/>
      <c r="DY78" s="281"/>
      <c r="DZ78" s="281"/>
      <c r="EA78" s="281"/>
      <c r="EB78" s="281"/>
      <c r="EC78" s="281"/>
      <c r="ED78" s="281"/>
      <c r="EE78" s="281"/>
      <c r="EF78" s="281"/>
      <c r="EG78" s="281"/>
      <c r="EH78" s="281"/>
      <c r="EI78" s="281"/>
      <c r="EJ78" s="281"/>
      <c r="EK78" s="281"/>
      <c r="EL78" s="281"/>
      <c r="EM78" s="281"/>
      <c r="EN78" s="281"/>
      <c r="EO78" s="281"/>
      <c r="EP78" s="281"/>
      <c r="EQ78" s="281"/>
      <c r="ER78" s="281"/>
      <c r="ES78" s="281"/>
      <c r="ET78" s="281"/>
      <c r="EU78" s="281"/>
      <c r="EV78" s="281"/>
      <c r="EW78" s="281"/>
      <c r="EX78" s="281"/>
      <c r="EY78" s="281"/>
      <c r="EZ78" s="281"/>
      <c r="FA78" s="281"/>
      <c r="FB78" s="281"/>
      <c r="FC78" s="281"/>
      <c r="FD78" s="281"/>
      <c r="FE78" s="281"/>
      <c r="FF78" s="281"/>
      <c r="FG78" s="281"/>
      <c r="FH78" s="281"/>
      <c r="FI78" s="281"/>
      <c r="FJ78" s="281"/>
      <c r="FK78" s="281"/>
      <c r="FL78" s="281"/>
      <c r="FM78" s="281"/>
      <c r="FN78" s="281"/>
      <c r="FO78" s="281"/>
      <c r="FP78" s="281"/>
      <c r="FQ78" s="281"/>
      <c r="FR78" s="281"/>
      <c r="FS78" s="281"/>
      <c r="FT78" s="281"/>
      <c r="FU78" s="281"/>
      <c r="FV78" s="281"/>
      <c r="FW78" s="281"/>
      <c r="FX78" s="281"/>
      <c r="FY78" s="281"/>
      <c r="FZ78" s="281"/>
      <c r="GA78" s="281"/>
      <c r="GB78" s="281"/>
      <c r="GC78" s="281"/>
      <c r="GD78" s="281"/>
      <c r="GE78" s="281"/>
      <c r="GF78" s="281"/>
      <c r="GG78" s="281"/>
      <c r="GH78" s="281"/>
      <c r="GI78" s="281"/>
      <c r="GJ78" s="281"/>
      <c r="GK78" s="281"/>
      <c r="GL78" s="281"/>
      <c r="GM78" s="281"/>
      <c r="GN78" s="281"/>
      <c r="GO78" s="281"/>
      <c r="GP78" s="281"/>
      <c r="GQ78" s="281"/>
      <c r="GR78" s="281"/>
      <c r="GS78" s="281"/>
      <c r="GT78" s="281"/>
      <c r="GU78" s="281"/>
      <c r="GV78" s="281"/>
      <c r="GW78" s="281"/>
      <c r="GX78" s="281"/>
      <c r="GY78" s="281"/>
      <c r="GZ78" s="281"/>
      <c r="HA78" s="281"/>
      <c r="HB78" s="281"/>
      <c r="HC78" s="281"/>
      <c r="HD78" s="281"/>
      <c r="HE78" s="281"/>
      <c r="HF78" s="281"/>
      <c r="HG78" s="281"/>
      <c r="HH78" s="281"/>
      <c r="HI78" s="281"/>
      <c r="HJ78" s="281"/>
      <c r="HK78" s="281"/>
      <c r="HL78" s="281"/>
      <c r="HM78" s="281"/>
      <c r="HN78" s="281"/>
      <c r="HO78" s="281"/>
      <c r="HP78" s="281"/>
      <c r="HQ78" s="281"/>
      <c r="HR78" s="281"/>
      <c r="HS78" s="281"/>
      <c r="HT78" s="281"/>
      <c r="HU78" s="281"/>
      <c r="HV78" s="281"/>
      <c r="HW78" s="281"/>
      <c r="HX78" s="281"/>
      <c r="HY78" s="281"/>
      <c r="HZ78" s="281"/>
      <c r="IA78" s="281"/>
      <c r="IB78" s="281"/>
      <c r="IC78" s="281"/>
      <c r="ID78" s="281"/>
      <c r="IE78" s="281"/>
      <c r="IF78" s="281"/>
      <c r="IG78" s="281"/>
      <c r="IH78" s="281"/>
      <c r="II78" s="281"/>
      <c r="IJ78" s="281"/>
      <c r="IK78" s="281"/>
      <c r="IL78" s="281"/>
      <c r="IM78" s="281"/>
      <c r="IN78" s="281"/>
      <c r="IO78" s="281"/>
      <c r="IP78" s="281"/>
      <c r="IQ78" s="281"/>
      <c r="IR78" s="281"/>
      <c r="IS78" s="281"/>
      <c r="IT78" s="281"/>
      <c r="IU78" s="281"/>
      <c r="IV78" s="281"/>
      <c r="IW78" s="331"/>
    </row>
    <row r="79" customFormat="false" ht="13.5" hidden="false" customHeight="true" outlineLevel="0" collapsed="false">
      <c r="A79" s="331"/>
      <c r="B79" s="332"/>
      <c r="C79" s="341"/>
      <c r="D79" s="342" t="s">
        <v>181</v>
      </c>
      <c r="E79" s="343"/>
      <c r="F79" s="344"/>
      <c r="G79" s="344"/>
      <c r="H79" s="344"/>
      <c r="I79" s="344"/>
      <c r="J79" s="344"/>
      <c r="K79" s="344"/>
      <c r="L79" s="344"/>
      <c r="M79" s="344"/>
      <c r="N79" s="344"/>
      <c r="O79" s="344"/>
      <c r="P79" s="344"/>
      <c r="Q79" s="344"/>
      <c r="R79" s="344"/>
      <c r="S79" s="344"/>
      <c r="T79" s="344"/>
      <c r="U79" s="344"/>
      <c r="V79" s="344"/>
      <c r="W79" s="344"/>
      <c r="X79" s="344"/>
      <c r="Y79" s="344"/>
      <c r="Z79" s="344"/>
      <c r="AA79" s="344"/>
      <c r="AB79" s="344"/>
      <c r="AC79" s="344"/>
      <c r="AD79" s="344"/>
      <c r="AE79" s="344"/>
      <c r="AF79" s="344"/>
      <c r="AG79" s="344"/>
      <c r="AH79" s="344"/>
      <c r="AI79" s="344"/>
      <c r="AJ79" s="344"/>
      <c r="AK79" s="344"/>
      <c r="AL79" s="344"/>
      <c r="AM79" s="344"/>
      <c r="AN79" s="344"/>
      <c r="AO79" s="344"/>
      <c r="AP79" s="344"/>
      <c r="AQ79" s="344"/>
      <c r="AR79" s="344"/>
      <c r="AS79" s="344"/>
      <c r="AT79" s="344"/>
      <c r="AU79" s="344"/>
      <c r="AV79" s="344"/>
      <c r="AW79" s="344"/>
      <c r="AX79" s="344"/>
      <c r="AY79" s="344"/>
      <c r="AZ79" s="344"/>
      <c r="BA79" s="344"/>
      <c r="BB79" s="344"/>
      <c r="BC79" s="344"/>
      <c r="BD79" s="344"/>
      <c r="BE79" s="344"/>
      <c r="BF79" s="344"/>
      <c r="BG79" s="344"/>
      <c r="BH79" s="344"/>
      <c r="BI79" s="344"/>
      <c r="BJ79" s="344"/>
      <c r="BK79" s="344"/>
      <c r="BL79" s="344"/>
      <c r="BM79" s="344"/>
      <c r="BN79" s="344"/>
      <c r="BO79" s="344"/>
      <c r="BP79" s="344"/>
      <c r="BQ79" s="344"/>
      <c r="BR79" s="344"/>
      <c r="BS79" s="344"/>
      <c r="BT79" s="344"/>
      <c r="BU79" s="344"/>
      <c r="BV79" s="344"/>
      <c r="BW79" s="344"/>
      <c r="BX79" s="344"/>
      <c r="BY79" s="344"/>
      <c r="BZ79" s="344"/>
      <c r="CA79" s="344"/>
      <c r="CB79" s="344"/>
      <c r="CC79" s="344"/>
      <c r="CD79" s="344"/>
      <c r="CE79" s="344"/>
      <c r="CF79" s="344"/>
      <c r="CG79" s="344"/>
      <c r="CH79" s="344"/>
      <c r="CI79" s="344"/>
      <c r="CJ79" s="344"/>
      <c r="CK79" s="344"/>
      <c r="CL79" s="344"/>
      <c r="CM79" s="344"/>
      <c r="CN79" s="344"/>
      <c r="CO79" s="344"/>
      <c r="CP79" s="344"/>
      <c r="CQ79" s="344"/>
      <c r="CR79" s="344"/>
      <c r="CS79" s="344"/>
      <c r="CT79" s="344"/>
      <c r="CU79" s="344"/>
      <c r="CV79" s="344"/>
      <c r="CW79" s="344"/>
      <c r="CX79" s="344"/>
      <c r="CY79" s="344"/>
      <c r="CZ79" s="344"/>
      <c r="DA79" s="344"/>
      <c r="DB79" s="344"/>
      <c r="DC79" s="344"/>
      <c r="DD79" s="344"/>
      <c r="DE79" s="344"/>
      <c r="DF79" s="344"/>
      <c r="DG79" s="344"/>
      <c r="DH79" s="344"/>
      <c r="DI79" s="344"/>
      <c r="DJ79" s="344"/>
      <c r="DK79" s="344"/>
      <c r="DL79" s="344"/>
      <c r="DM79" s="344"/>
      <c r="DN79" s="344"/>
      <c r="DO79" s="344"/>
      <c r="DP79" s="344"/>
      <c r="DQ79" s="344"/>
      <c r="DR79" s="344"/>
      <c r="DS79" s="344"/>
      <c r="DT79" s="344"/>
      <c r="DU79" s="344"/>
      <c r="DV79" s="344"/>
      <c r="DW79" s="344"/>
      <c r="DX79" s="344"/>
      <c r="DY79" s="344"/>
      <c r="DZ79" s="344"/>
      <c r="EA79" s="344"/>
      <c r="EB79" s="344"/>
      <c r="EC79" s="344"/>
      <c r="ED79" s="344"/>
      <c r="EE79" s="344"/>
      <c r="EF79" s="344"/>
      <c r="EG79" s="344"/>
      <c r="EH79" s="344"/>
      <c r="EI79" s="344"/>
      <c r="EJ79" s="344"/>
      <c r="EK79" s="344"/>
      <c r="EL79" s="344"/>
      <c r="EM79" s="344"/>
      <c r="EN79" s="344"/>
      <c r="EO79" s="344"/>
      <c r="EP79" s="344"/>
      <c r="EQ79" s="344"/>
      <c r="ER79" s="344"/>
      <c r="ES79" s="344"/>
      <c r="ET79" s="344"/>
      <c r="EU79" s="344"/>
      <c r="EV79" s="344"/>
      <c r="EW79" s="344"/>
      <c r="EX79" s="344"/>
      <c r="EY79" s="344"/>
      <c r="EZ79" s="344"/>
      <c r="FA79" s="344"/>
      <c r="FB79" s="344"/>
      <c r="FC79" s="344"/>
      <c r="FD79" s="344"/>
      <c r="FE79" s="344"/>
      <c r="FF79" s="344"/>
      <c r="FG79" s="344"/>
      <c r="FH79" s="344"/>
      <c r="FI79" s="344"/>
      <c r="FJ79" s="344"/>
      <c r="FK79" s="344"/>
      <c r="FL79" s="344"/>
      <c r="FM79" s="344"/>
      <c r="FN79" s="344"/>
      <c r="FO79" s="344"/>
      <c r="FP79" s="344"/>
      <c r="FQ79" s="344"/>
      <c r="FR79" s="344"/>
      <c r="FS79" s="344"/>
      <c r="FT79" s="344"/>
      <c r="FU79" s="344"/>
      <c r="FV79" s="344"/>
      <c r="FW79" s="344"/>
      <c r="FX79" s="344"/>
      <c r="FY79" s="344"/>
      <c r="FZ79" s="344"/>
      <c r="GA79" s="344"/>
      <c r="GB79" s="344"/>
      <c r="GC79" s="344"/>
      <c r="GD79" s="344"/>
      <c r="GE79" s="344"/>
      <c r="GF79" s="344"/>
      <c r="GG79" s="344"/>
      <c r="GH79" s="344"/>
      <c r="GI79" s="344"/>
      <c r="GJ79" s="344"/>
      <c r="GK79" s="344"/>
      <c r="GL79" s="344"/>
      <c r="GM79" s="344"/>
      <c r="GN79" s="344"/>
      <c r="GO79" s="344"/>
      <c r="GP79" s="344"/>
      <c r="GQ79" s="344"/>
      <c r="GR79" s="344"/>
      <c r="GS79" s="344"/>
      <c r="GT79" s="344"/>
      <c r="GU79" s="344"/>
      <c r="GV79" s="344"/>
      <c r="GW79" s="344"/>
      <c r="GX79" s="344"/>
      <c r="GY79" s="344"/>
      <c r="GZ79" s="344"/>
      <c r="HA79" s="344"/>
      <c r="HB79" s="344"/>
      <c r="HC79" s="344"/>
      <c r="HD79" s="344"/>
      <c r="HE79" s="344"/>
      <c r="HF79" s="344"/>
      <c r="HG79" s="344"/>
      <c r="HH79" s="344"/>
      <c r="HI79" s="344"/>
      <c r="HJ79" s="344"/>
      <c r="HK79" s="344"/>
      <c r="HL79" s="344"/>
      <c r="HM79" s="344"/>
      <c r="HN79" s="344"/>
      <c r="HO79" s="344"/>
      <c r="HP79" s="344"/>
      <c r="HQ79" s="344"/>
      <c r="HR79" s="344"/>
      <c r="HS79" s="344"/>
      <c r="HT79" s="344"/>
      <c r="HU79" s="344"/>
      <c r="HV79" s="344"/>
      <c r="HW79" s="344"/>
      <c r="HX79" s="344"/>
      <c r="HY79" s="344"/>
      <c r="HZ79" s="344"/>
      <c r="IA79" s="344"/>
      <c r="IB79" s="344"/>
      <c r="IC79" s="344"/>
      <c r="ID79" s="344"/>
      <c r="IE79" s="344"/>
      <c r="IF79" s="344"/>
      <c r="IG79" s="344"/>
      <c r="IH79" s="344"/>
      <c r="II79" s="344"/>
      <c r="IJ79" s="344"/>
      <c r="IK79" s="344"/>
      <c r="IL79" s="344"/>
      <c r="IM79" s="344"/>
      <c r="IN79" s="344"/>
      <c r="IO79" s="344"/>
      <c r="IP79" s="344"/>
      <c r="IQ79" s="344"/>
      <c r="IR79" s="344"/>
      <c r="IS79" s="344"/>
      <c r="IT79" s="344"/>
      <c r="IU79" s="344"/>
      <c r="IV79" s="344"/>
      <c r="IW79" s="345"/>
    </row>
    <row r="80" customFormat="false" ht="13.5" hidden="false" customHeight="true" outlineLevel="0" collapsed="false">
      <c r="A80" s="325"/>
      <c r="B80" s="326"/>
      <c r="C80" s="327"/>
      <c r="D80" s="346" t="s">
        <v>174</v>
      </c>
      <c r="E80" s="280" t="n">
        <f aca="false">E72+E64</f>
        <v>0</v>
      </c>
      <c r="F80" s="348" t="n">
        <f aca="false">F72+F64</f>
        <v>0</v>
      </c>
      <c r="G80" s="348" t="n">
        <f aca="false">G72+G64</f>
        <v>0</v>
      </c>
      <c r="H80" s="348" t="n">
        <f aca="false">H72+H64</f>
        <v>0</v>
      </c>
      <c r="I80" s="348" t="n">
        <f aca="false">I72+I64</f>
        <v>0</v>
      </c>
      <c r="J80" s="348" t="n">
        <f aca="false">J72+J64</f>
        <v>0</v>
      </c>
      <c r="K80" s="348" t="n">
        <f aca="false">K72+K64</f>
        <v>0</v>
      </c>
      <c r="L80" s="348" t="n">
        <f aca="false">L72+L64</f>
        <v>0</v>
      </c>
      <c r="M80" s="348" t="n">
        <f aca="false">M72+M64</f>
        <v>0</v>
      </c>
      <c r="N80" s="348" t="n">
        <f aca="false">N72+N64</f>
        <v>0</v>
      </c>
      <c r="O80" s="348" t="n">
        <f aca="false">O72+O64</f>
        <v>0</v>
      </c>
      <c r="P80" s="348" t="n">
        <f aca="false">P72+P64</f>
        <v>0</v>
      </c>
      <c r="Q80" s="348" t="n">
        <f aca="false">Q72+Q64</f>
        <v>0</v>
      </c>
      <c r="R80" s="348" t="n">
        <f aca="false">R72+R64</f>
        <v>0</v>
      </c>
      <c r="S80" s="348" t="n">
        <f aca="false">S72+S64</f>
        <v>0</v>
      </c>
      <c r="T80" s="348" t="n">
        <f aca="false">T72+T64</f>
        <v>0</v>
      </c>
      <c r="U80" s="348" t="n">
        <f aca="false">U72+U64</f>
        <v>0</v>
      </c>
      <c r="V80" s="348" t="n">
        <f aca="false">V72+V64</f>
        <v>0</v>
      </c>
      <c r="W80" s="348" t="n">
        <f aca="false">W72+W64</f>
        <v>0</v>
      </c>
      <c r="X80" s="348" t="n">
        <f aca="false">X72+X64</f>
        <v>0</v>
      </c>
      <c r="Y80" s="348" t="n">
        <f aca="false">Y72+Y64</f>
        <v>0</v>
      </c>
      <c r="Z80" s="348" t="n">
        <f aca="false">Z72+Z64</f>
        <v>0</v>
      </c>
      <c r="AA80" s="348" t="n">
        <f aca="false">AA72+AA64</f>
        <v>0</v>
      </c>
      <c r="AB80" s="348" t="n">
        <f aca="false">AB72+AB64</f>
        <v>0</v>
      </c>
      <c r="AC80" s="348" t="n">
        <f aca="false">AC72+AC64</f>
        <v>0</v>
      </c>
      <c r="AD80" s="348" t="n">
        <f aca="false">AD72+AD64</f>
        <v>0</v>
      </c>
      <c r="AE80" s="348" t="n">
        <f aca="false">AE72+AE64</f>
        <v>0</v>
      </c>
      <c r="AF80" s="348" t="n">
        <f aca="false">AF72+AF64</f>
        <v>0</v>
      </c>
      <c r="AG80" s="348" t="n">
        <f aca="false">AG72+AG64</f>
        <v>0</v>
      </c>
      <c r="AH80" s="348" t="n">
        <f aca="false">AH72+AH64</f>
        <v>0</v>
      </c>
      <c r="AI80" s="348" t="n">
        <f aca="false">AI72+AI64</f>
        <v>0</v>
      </c>
      <c r="AJ80" s="348" t="n">
        <f aca="false">AJ72+AJ64</f>
        <v>0</v>
      </c>
      <c r="AK80" s="348" t="n">
        <f aca="false">AK72+AK64</f>
        <v>0</v>
      </c>
      <c r="AL80" s="348" t="n">
        <f aca="false">AL72+AL64</f>
        <v>0</v>
      </c>
      <c r="AM80" s="348" t="n">
        <f aca="false">AM72+AM64</f>
        <v>0</v>
      </c>
      <c r="AN80" s="348" t="n">
        <f aca="false">AN72+AN64</f>
        <v>0</v>
      </c>
      <c r="AO80" s="348" t="n">
        <f aca="false">AO72+AO64</f>
        <v>0</v>
      </c>
      <c r="AP80" s="348" t="n">
        <f aca="false">AP72+AP64</f>
        <v>0</v>
      </c>
      <c r="AQ80" s="348" t="n">
        <f aca="false">AQ72+AQ64</f>
        <v>0</v>
      </c>
      <c r="AR80" s="348" t="n">
        <f aca="false">AR72+AR64</f>
        <v>0</v>
      </c>
      <c r="AS80" s="348" t="n">
        <f aca="false">AS72+AS64</f>
        <v>0</v>
      </c>
      <c r="AT80" s="348" t="n">
        <f aca="false">AT72+AT64</f>
        <v>0</v>
      </c>
      <c r="AU80" s="348" t="n">
        <f aca="false">AU72+AU64</f>
        <v>0</v>
      </c>
      <c r="AV80" s="348" t="n">
        <f aca="false">AV72+AV64</f>
        <v>0</v>
      </c>
      <c r="AW80" s="348" t="n">
        <f aca="false">AW72+AW64</f>
        <v>0</v>
      </c>
      <c r="AX80" s="348" t="n">
        <f aca="false">AX72+AX64</f>
        <v>0</v>
      </c>
      <c r="AY80" s="348" t="n">
        <f aca="false">AY72+AY64</f>
        <v>0</v>
      </c>
      <c r="AZ80" s="348" t="n">
        <f aca="false">AZ72+AZ64</f>
        <v>0</v>
      </c>
      <c r="BA80" s="348" t="n">
        <f aca="false">BA72+BA64</f>
        <v>0</v>
      </c>
      <c r="BB80" s="348" t="n">
        <f aca="false">BB72+BB64</f>
        <v>0</v>
      </c>
      <c r="BC80" s="348" t="n">
        <f aca="false">BC72+BC64</f>
        <v>0</v>
      </c>
      <c r="BD80" s="348" t="n">
        <f aca="false">BD72+BD64</f>
        <v>0</v>
      </c>
      <c r="BE80" s="348" t="n">
        <f aca="false">BE72+BE64</f>
        <v>0</v>
      </c>
      <c r="BF80" s="348" t="n">
        <f aca="false">BF72+BF64</f>
        <v>0</v>
      </c>
      <c r="BG80" s="348" t="n">
        <f aca="false">BG72+BG64</f>
        <v>0</v>
      </c>
      <c r="BH80" s="348" t="n">
        <f aca="false">BH72+BH64</f>
        <v>0</v>
      </c>
      <c r="BI80" s="348" t="n">
        <f aca="false">BI72+BI64</f>
        <v>0</v>
      </c>
      <c r="BJ80" s="348" t="n">
        <f aca="false">BJ72+BJ64</f>
        <v>0</v>
      </c>
      <c r="BK80" s="348" t="n">
        <f aca="false">BK72+BK64</f>
        <v>0</v>
      </c>
      <c r="BL80" s="348" t="n">
        <f aca="false">BL72+BL64</f>
        <v>0</v>
      </c>
      <c r="BM80" s="348" t="n">
        <f aca="false">BM72+BM64</f>
        <v>0</v>
      </c>
      <c r="BN80" s="348" t="n">
        <f aca="false">BN72+BN64</f>
        <v>0</v>
      </c>
      <c r="BO80" s="348" t="n">
        <f aca="false">BO72+BO64</f>
        <v>0</v>
      </c>
      <c r="BP80" s="348" t="n">
        <f aca="false">BP72+BP64</f>
        <v>0</v>
      </c>
      <c r="BQ80" s="348" t="n">
        <f aca="false">BQ72+BQ64</f>
        <v>0</v>
      </c>
      <c r="BR80" s="348" t="n">
        <f aca="false">BR72+BR64</f>
        <v>0</v>
      </c>
      <c r="BS80" s="348" t="n">
        <f aca="false">BS72+BS64</f>
        <v>0</v>
      </c>
      <c r="BT80" s="348" t="n">
        <f aca="false">BT72+BT64</f>
        <v>0</v>
      </c>
      <c r="BU80" s="348" t="n">
        <f aca="false">BU72+BU64</f>
        <v>0</v>
      </c>
      <c r="BV80" s="348" t="n">
        <f aca="false">BV72+BV64</f>
        <v>0</v>
      </c>
      <c r="BW80" s="348" t="n">
        <f aca="false">BW72+BW64</f>
        <v>0</v>
      </c>
      <c r="BX80" s="348" t="n">
        <f aca="false">BX72+BX64</f>
        <v>0</v>
      </c>
      <c r="BY80" s="348" t="n">
        <f aca="false">BY72+BY64</f>
        <v>0</v>
      </c>
      <c r="BZ80" s="348" t="n">
        <f aca="false">BZ72+BZ64</f>
        <v>0</v>
      </c>
      <c r="CA80" s="348" t="n">
        <f aca="false">CA72+CA64</f>
        <v>0</v>
      </c>
      <c r="CB80" s="348" t="n">
        <f aca="false">CB72+CB64</f>
        <v>0</v>
      </c>
      <c r="CC80" s="348" t="n">
        <f aca="false">CC72+CC64</f>
        <v>0</v>
      </c>
      <c r="CD80" s="348" t="n">
        <f aca="false">CD72+CD64</f>
        <v>0</v>
      </c>
      <c r="CE80" s="348" t="n">
        <f aca="false">CE72+CE64</f>
        <v>0</v>
      </c>
      <c r="CF80" s="348" t="n">
        <f aca="false">CF72+CF64</f>
        <v>0</v>
      </c>
      <c r="CG80" s="348" t="n">
        <f aca="false">CG72+CG64</f>
        <v>0</v>
      </c>
      <c r="CH80" s="348" t="n">
        <f aca="false">CH72+CH64</f>
        <v>0</v>
      </c>
      <c r="CI80" s="348" t="n">
        <f aca="false">CI72+CI64</f>
        <v>0</v>
      </c>
      <c r="CJ80" s="348" t="n">
        <f aca="false">CJ72+CJ64</f>
        <v>0</v>
      </c>
      <c r="CK80" s="348" t="n">
        <f aca="false">CK72+CK64</f>
        <v>0</v>
      </c>
      <c r="CL80" s="348" t="n">
        <f aca="false">CL72+CL64</f>
        <v>0</v>
      </c>
      <c r="CM80" s="348" t="n">
        <f aca="false">CM72+CM64</f>
        <v>0</v>
      </c>
      <c r="CN80" s="348" t="n">
        <f aca="false">CN72+CN64</f>
        <v>0</v>
      </c>
      <c r="CO80" s="348" t="n">
        <f aca="false">CO72+CO64</f>
        <v>0</v>
      </c>
      <c r="CP80" s="348" t="n">
        <f aca="false">CP72+CP64</f>
        <v>0</v>
      </c>
      <c r="CQ80" s="348" t="n">
        <f aca="false">CQ72+CQ64</f>
        <v>0</v>
      </c>
      <c r="CR80" s="348" t="n">
        <f aca="false">CR72+CR64</f>
        <v>0</v>
      </c>
      <c r="CS80" s="348" t="n">
        <f aca="false">CS72+CS64</f>
        <v>0</v>
      </c>
      <c r="CT80" s="348" t="n">
        <f aca="false">CT72+CT64</f>
        <v>0</v>
      </c>
      <c r="CU80" s="348" t="n">
        <f aca="false">CU72+CU64</f>
        <v>0</v>
      </c>
      <c r="CV80" s="348" t="n">
        <f aca="false">CV72+CV64</f>
        <v>0</v>
      </c>
      <c r="CW80" s="348" t="n">
        <f aca="false">CW72+CW64</f>
        <v>0</v>
      </c>
      <c r="CX80" s="348" t="n">
        <f aca="false">CX72+CX64</f>
        <v>0</v>
      </c>
      <c r="CY80" s="348" t="n">
        <f aca="false">CY72+CY64</f>
        <v>0</v>
      </c>
      <c r="CZ80" s="348" t="n">
        <f aca="false">CZ72+CZ64</f>
        <v>0</v>
      </c>
      <c r="DA80" s="348" t="n">
        <f aca="false">DA72+DA64</f>
        <v>0</v>
      </c>
      <c r="DB80" s="348" t="n">
        <f aca="false">DB72+DB64</f>
        <v>0</v>
      </c>
      <c r="DC80" s="348" t="n">
        <f aca="false">DC72+DC64</f>
        <v>0</v>
      </c>
      <c r="DD80" s="348" t="n">
        <f aca="false">DD72+DD64</f>
        <v>0</v>
      </c>
      <c r="DE80" s="348" t="n">
        <f aca="false">DE72+DE64</f>
        <v>0</v>
      </c>
      <c r="DF80" s="348" t="n">
        <f aca="false">DF72+DF64</f>
        <v>0</v>
      </c>
      <c r="DG80" s="348" t="n">
        <f aca="false">DG72+DG64</f>
        <v>0</v>
      </c>
      <c r="DH80" s="348" t="n">
        <f aca="false">DH72+DH64</f>
        <v>0</v>
      </c>
      <c r="DI80" s="348" t="n">
        <f aca="false">DI72+DI64</f>
        <v>0</v>
      </c>
      <c r="DJ80" s="348" t="n">
        <f aca="false">DJ72+DJ64</f>
        <v>0</v>
      </c>
      <c r="DK80" s="348" t="n">
        <f aca="false">DK72+DK64</f>
        <v>0</v>
      </c>
      <c r="DL80" s="348" t="n">
        <f aca="false">DL72+DL64</f>
        <v>0</v>
      </c>
      <c r="DM80" s="348" t="n">
        <f aca="false">DM72+DM64</f>
        <v>0</v>
      </c>
      <c r="DN80" s="348" t="n">
        <f aca="false">DN72+DN64</f>
        <v>0</v>
      </c>
      <c r="DO80" s="348" t="n">
        <f aca="false">DO72+DO64</f>
        <v>0</v>
      </c>
      <c r="DP80" s="348" t="n">
        <f aca="false">DP72+DP64</f>
        <v>0</v>
      </c>
      <c r="DQ80" s="348" t="n">
        <f aca="false">DQ72+DQ64</f>
        <v>0</v>
      </c>
      <c r="DR80" s="348" t="n">
        <f aca="false">DR72+DR64</f>
        <v>0</v>
      </c>
      <c r="DS80" s="348" t="n">
        <f aca="false">DS72+DS64</f>
        <v>0</v>
      </c>
      <c r="DT80" s="348" t="n">
        <f aca="false">DT72+DT64</f>
        <v>0</v>
      </c>
      <c r="DU80" s="348" t="n">
        <f aca="false">DU72+DU64</f>
        <v>0</v>
      </c>
      <c r="DV80" s="348" t="n">
        <f aca="false">DV72+DV64</f>
        <v>0</v>
      </c>
      <c r="DW80" s="348" t="n">
        <f aca="false">DW72+DW64</f>
        <v>0</v>
      </c>
      <c r="DX80" s="348" t="n">
        <f aca="false">DX72+DX64</f>
        <v>0</v>
      </c>
      <c r="DY80" s="348" t="n">
        <f aca="false">DY72+DY64</f>
        <v>0</v>
      </c>
      <c r="DZ80" s="348" t="n">
        <f aca="false">DZ72+DZ64</f>
        <v>0</v>
      </c>
      <c r="EA80" s="348" t="n">
        <f aca="false">EA72+EA64</f>
        <v>0</v>
      </c>
      <c r="EB80" s="348" t="n">
        <f aca="false">EB72+EB64</f>
        <v>0</v>
      </c>
      <c r="EC80" s="348" t="n">
        <f aca="false">EC72+EC64</f>
        <v>0</v>
      </c>
      <c r="ED80" s="348" t="n">
        <f aca="false">ED72+ED64</f>
        <v>0</v>
      </c>
      <c r="EE80" s="348" t="n">
        <f aca="false">EE72+EE64</f>
        <v>0</v>
      </c>
      <c r="EF80" s="348" t="n">
        <f aca="false">EF72+EF64</f>
        <v>0</v>
      </c>
      <c r="EG80" s="348" t="n">
        <f aca="false">EG72+EG64</f>
        <v>0</v>
      </c>
      <c r="EH80" s="348" t="n">
        <f aca="false">EH72+EH64</f>
        <v>0</v>
      </c>
      <c r="EI80" s="348" t="n">
        <f aca="false">EI72+EI64</f>
        <v>0</v>
      </c>
      <c r="EJ80" s="348" t="n">
        <f aca="false">EJ72+EJ64</f>
        <v>0</v>
      </c>
      <c r="EK80" s="348" t="n">
        <f aca="false">EK72+EK64</f>
        <v>0</v>
      </c>
      <c r="EL80" s="348" t="n">
        <f aca="false">EL72+EL64</f>
        <v>0</v>
      </c>
      <c r="EM80" s="348" t="n">
        <f aca="false">EM72+EM64</f>
        <v>0</v>
      </c>
      <c r="EN80" s="348" t="n">
        <f aca="false">EN72+EN64</f>
        <v>0</v>
      </c>
      <c r="EO80" s="348" t="n">
        <f aca="false">EO72+EO64</f>
        <v>0</v>
      </c>
      <c r="EP80" s="348" t="n">
        <f aca="false">EP72+EP64</f>
        <v>0</v>
      </c>
      <c r="EQ80" s="348" t="n">
        <f aca="false">EQ72+EQ64</f>
        <v>0</v>
      </c>
      <c r="ER80" s="348" t="n">
        <f aca="false">ER72+ER64</f>
        <v>0</v>
      </c>
      <c r="ES80" s="348" t="n">
        <f aca="false">ES72+ES64</f>
        <v>0</v>
      </c>
      <c r="ET80" s="348" t="n">
        <f aca="false">ET72+ET64</f>
        <v>0</v>
      </c>
      <c r="EU80" s="348" t="n">
        <f aca="false">EU72+EU64</f>
        <v>0</v>
      </c>
      <c r="EV80" s="348" t="n">
        <f aca="false">EV72+EV64</f>
        <v>0</v>
      </c>
      <c r="EW80" s="348" t="n">
        <f aca="false">EW72+EW64</f>
        <v>0</v>
      </c>
      <c r="EX80" s="348" t="n">
        <f aca="false">EX72+EX64</f>
        <v>0</v>
      </c>
      <c r="EY80" s="348" t="n">
        <f aca="false">EY72+EY64</f>
        <v>0</v>
      </c>
      <c r="EZ80" s="348" t="n">
        <f aca="false">EZ72+EZ64</f>
        <v>0</v>
      </c>
      <c r="FA80" s="348" t="n">
        <f aca="false">FA72+FA64</f>
        <v>0</v>
      </c>
      <c r="FB80" s="348" t="n">
        <f aca="false">FB72+FB64</f>
        <v>0</v>
      </c>
      <c r="FC80" s="348" t="n">
        <f aca="false">FC72+FC64</f>
        <v>0</v>
      </c>
      <c r="FD80" s="348" t="n">
        <f aca="false">FD72+FD64</f>
        <v>0</v>
      </c>
      <c r="FE80" s="348" t="n">
        <f aca="false">FE72+FE64</f>
        <v>0</v>
      </c>
      <c r="FF80" s="348" t="n">
        <f aca="false">FF72+FF64</f>
        <v>0</v>
      </c>
      <c r="FG80" s="348" t="n">
        <f aca="false">FG72+FG64</f>
        <v>0</v>
      </c>
      <c r="FH80" s="348" t="n">
        <f aca="false">FH72+FH64</f>
        <v>0</v>
      </c>
      <c r="FI80" s="348" t="n">
        <f aca="false">FI72+FI64</f>
        <v>0</v>
      </c>
      <c r="FJ80" s="348" t="n">
        <f aca="false">FJ72+FJ64</f>
        <v>0</v>
      </c>
      <c r="FK80" s="348" t="n">
        <f aca="false">FK72+FK64</f>
        <v>0</v>
      </c>
      <c r="FL80" s="348" t="n">
        <f aca="false">FL72+FL64</f>
        <v>0</v>
      </c>
      <c r="FM80" s="348" t="n">
        <f aca="false">FM72+FM64</f>
        <v>0</v>
      </c>
      <c r="FN80" s="348" t="n">
        <f aca="false">FN72+FN64</f>
        <v>0</v>
      </c>
      <c r="FO80" s="348" t="n">
        <f aca="false">FO72+FO64</f>
        <v>0</v>
      </c>
      <c r="FP80" s="348" t="n">
        <f aca="false">FP72+FP64</f>
        <v>0</v>
      </c>
      <c r="FQ80" s="348" t="n">
        <f aca="false">FQ72+FQ64</f>
        <v>0</v>
      </c>
      <c r="FR80" s="348" t="n">
        <f aca="false">FR72+FR64</f>
        <v>0</v>
      </c>
      <c r="FS80" s="348" t="n">
        <f aca="false">FS72+FS64</f>
        <v>0</v>
      </c>
      <c r="FT80" s="348" t="n">
        <f aca="false">FT72+FT64</f>
        <v>0</v>
      </c>
      <c r="FU80" s="348" t="n">
        <f aca="false">FU72+FU64</f>
        <v>0</v>
      </c>
      <c r="FV80" s="348" t="n">
        <f aca="false">FV72+FV64</f>
        <v>0</v>
      </c>
      <c r="FW80" s="348" t="n">
        <f aca="false">FW72+FW64</f>
        <v>0</v>
      </c>
      <c r="FX80" s="348" t="n">
        <f aca="false">FX72+FX64</f>
        <v>0</v>
      </c>
      <c r="FY80" s="348" t="n">
        <f aca="false">FY72+FY64</f>
        <v>0</v>
      </c>
      <c r="FZ80" s="348" t="n">
        <f aca="false">FZ72+FZ64</f>
        <v>0</v>
      </c>
      <c r="GA80" s="348" t="n">
        <f aca="false">GA72+GA64</f>
        <v>0</v>
      </c>
      <c r="GB80" s="348" t="n">
        <f aca="false">GB72+GB64</f>
        <v>0</v>
      </c>
      <c r="GC80" s="348" t="n">
        <f aca="false">GC72+GC64</f>
        <v>0</v>
      </c>
      <c r="GD80" s="348" t="n">
        <f aca="false">GD72+GD64</f>
        <v>0</v>
      </c>
      <c r="GE80" s="348" t="n">
        <f aca="false">GE72+GE64</f>
        <v>0</v>
      </c>
      <c r="GF80" s="348" t="n">
        <f aca="false">GF72+GF64</f>
        <v>0</v>
      </c>
      <c r="GG80" s="348" t="n">
        <f aca="false">GG72+GG64</f>
        <v>0</v>
      </c>
      <c r="GH80" s="348" t="n">
        <f aca="false">GH72+GH64</f>
        <v>0</v>
      </c>
      <c r="GI80" s="348" t="n">
        <f aca="false">GI72+GI64</f>
        <v>0</v>
      </c>
      <c r="GJ80" s="348" t="n">
        <f aca="false">GJ72+GJ64</f>
        <v>0</v>
      </c>
      <c r="GK80" s="348" t="n">
        <f aca="false">GK72+GK64</f>
        <v>0</v>
      </c>
      <c r="GL80" s="348" t="n">
        <f aca="false">GL72+GL64</f>
        <v>0</v>
      </c>
      <c r="GM80" s="348" t="n">
        <f aca="false">GM72+GM64</f>
        <v>0</v>
      </c>
      <c r="GN80" s="348" t="n">
        <f aca="false">GN72+GN64</f>
        <v>0</v>
      </c>
      <c r="GO80" s="348" t="n">
        <f aca="false">GO72+GO64</f>
        <v>0</v>
      </c>
      <c r="GP80" s="348" t="n">
        <f aca="false">GP72+GP64</f>
        <v>0</v>
      </c>
      <c r="GQ80" s="348" t="n">
        <f aca="false">GQ72+GQ64</f>
        <v>0</v>
      </c>
      <c r="GR80" s="348" t="n">
        <f aca="false">GR72+GR64</f>
        <v>0</v>
      </c>
      <c r="GS80" s="348" t="n">
        <f aca="false">GS72+GS64</f>
        <v>0</v>
      </c>
      <c r="GT80" s="348" t="n">
        <f aca="false">GT72+GT64</f>
        <v>0</v>
      </c>
      <c r="GU80" s="348" t="n">
        <f aca="false">GU72+GU64</f>
        <v>0</v>
      </c>
      <c r="GV80" s="348" t="n">
        <f aca="false">GV72+GV64</f>
        <v>0</v>
      </c>
      <c r="GW80" s="348" t="n">
        <f aca="false">GW72+GW64</f>
        <v>0</v>
      </c>
      <c r="GX80" s="348" t="n">
        <f aca="false">GX72+GX64</f>
        <v>0</v>
      </c>
      <c r="GY80" s="348" t="n">
        <f aca="false">GY72+GY64</f>
        <v>0</v>
      </c>
      <c r="GZ80" s="348" t="n">
        <f aca="false">GZ72+GZ64</f>
        <v>0</v>
      </c>
      <c r="HA80" s="348" t="n">
        <f aca="false">HA72+HA64</f>
        <v>0</v>
      </c>
      <c r="HB80" s="348" t="n">
        <f aca="false">HB72+HB64</f>
        <v>0</v>
      </c>
      <c r="HC80" s="348" t="n">
        <f aca="false">HC72+HC64</f>
        <v>0</v>
      </c>
      <c r="HD80" s="348" t="n">
        <f aca="false">HD72+HD64</f>
        <v>0</v>
      </c>
      <c r="HE80" s="348" t="n">
        <f aca="false">HE72+HE64</f>
        <v>0</v>
      </c>
      <c r="HF80" s="348" t="n">
        <f aca="false">HF72+HF64</f>
        <v>0</v>
      </c>
      <c r="HG80" s="348" t="n">
        <f aca="false">HG72+HG64</f>
        <v>0</v>
      </c>
      <c r="HH80" s="348" t="n">
        <f aca="false">HH72+HH64</f>
        <v>0</v>
      </c>
      <c r="HI80" s="348" t="n">
        <f aca="false">HI72+HI64</f>
        <v>0</v>
      </c>
      <c r="HJ80" s="348" t="n">
        <f aca="false">HJ72+HJ64</f>
        <v>0</v>
      </c>
      <c r="HK80" s="348" t="n">
        <f aca="false">HK72+HK64</f>
        <v>0</v>
      </c>
      <c r="HL80" s="348" t="n">
        <f aca="false">HL72+HL64</f>
        <v>0</v>
      </c>
      <c r="HM80" s="348" t="n">
        <f aca="false">HM72+HM64</f>
        <v>0</v>
      </c>
      <c r="HN80" s="348" t="n">
        <f aca="false">HN72+HN64</f>
        <v>0</v>
      </c>
      <c r="HO80" s="348" t="n">
        <f aca="false">HO72+HO64</f>
        <v>0</v>
      </c>
      <c r="HP80" s="348" t="n">
        <f aca="false">HP72+HP64</f>
        <v>0</v>
      </c>
      <c r="HQ80" s="348" t="n">
        <f aca="false">HQ72+HQ64</f>
        <v>0</v>
      </c>
      <c r="HR80" s="348" t="n">
        <f aca="false">HR72+HR64</f>
        <v>0</v>
      </c>
      <c r="HS80" s="348" t="n">
        <f aca="false">HS72+HS64</f>
        <v>0</v>
      </c>
      <c r="HT80" s="348" t="n">
        <f aca="false">HT72+HT64</f>
        <v>0</v>
      </c>
      <c r="HU80" s="348" t="n">
        <f aca="false">HU72+HU64</f>
        <v>0</v>
      </c>
      <c r="HV80" s="348" t="n">
        <f aca="false">HV72+HV64</f>
        <v>0</v>
      </c>
      <c r="HW80" s="348" t="n">
        <f aca="false">HW72+HW64</f>
        <v>0</v>
      </c>
      <c r="HX80" s="348" t="n">
        <f aca="false">HX72+HX64</f>
        <v>0</v>
      </c>
      <c r="HY80" s="348" t="n">
        <f aca="false">HY72+HY64</f>
        <v>0</v>
      </c>
      <c r="HZ80" s="348" t="n">
        <f aca="false">HZ72+HZ64</f>
        <v>0</v>
      </c>
      <c r="IA80" s="348" t="n">
        <f aca="false">IA72+IA64</f>
        <v>0</v>
      </c>
      <c r="IB80" s="348" t="n">
        <f aca="false">IB72+IB64</f>
        <v>0</v>
      </c>
      <c r="IC80" s="348" t="n">
        <f aca="false">IC72+IC64</f>
        <v>0</v>
      </c>
      <c r="ID80" s="348" t="n">
        <f aca="false">ID72+ID64</f>
        <v>0</v>
      </c>
      <c r="IE80" s="348" t="n">
        <f aca="false">IE72+IE64</f>
        <v>0</v>
      </c>
      <c r="IF80" s="348" t="n">
        <f aca="false">IF72+IF64</f>
        <v>0</v>
      </c>
      <c r="IG80" s="348" t="n">
        <f aca="false">IG72+IG64</f>
        <v>0</v>
      </c>
      <c r="IH80" s="348" t="n">
        <f aca="false">IH72+IH64</f>
        <v>0</v>
      </c>
      <c r="II80" s="348" t="n">
        <f aca="false">II72+II64</f>
        <v>0</v>
      </c>
      <c r="IJ80" s="348" t="n">
        <f aca="false">IJ72+IJ64</f>
        <v>0</v>
      </c>
      <c r="IK80" s="348" t="n">
        <f aca="false">IK72+IK64</f>
        <v>0</v>
      </c>
      <c r="IL80" s="348" t="n">
        <f aca="false">IL72+IL64</f>
        <v>0</v>
      </c>
      <c r="IM80" s="348" t="n">
        <f aca="false">IM72+IM64</f>
        <v>0</v>
      </c>
      <c r="IN80" s="348" t="n">
        <f aca="false">IN72+IN64</f>
        <v>0</v>
      </c>
      <c r="IO80" s="348" t="n">
        <f aca="false">IO72+IO64</f>
        <v>0</v>
      </c>
      <c r="IP80" s="348" t="n">
        <f aca="false">IP72+IP64</f>
        <v>0</v>
      </c>
      <c r="IQ80" s="348" t="n">
        <f aca="false">IQ72+IQ64</f>
        <v>0</v>
      </c>
      <c r="IR80" s="348" t="n">
        <f aca="false">IR72+IR64</f>
        <v>0</v>
      </c>
      <c r="IS80" s="348" t="n">
        <f aca="false">IS72+IS64</f>
        <v>0</v>
      </c>
      <c r="IT80" s="348" t="n">
        <f aca="false">IT72+IT64</f>
        <v>0</v>
      </c>
      <c r="IU80" s="348" t="n">
        <f aca="false">IU72+IU64</f>
        <v>0</v>
      </c>
      <c r="IV80" s="348" t="n">
        <f aca="false">IV72+IV64</f>
        <v>0</v>
      </c>
      <c r="IW80" s="325"/>
    </row>
    <row r="81" customFormat="false" ht="13.5" hidden="false" customHeight="true" outlineLevel="0" collapsed="false">
      <c r="A81" s="331"/>
      <c r="B81" s="326"/>
      <c r="C81" s="349" t="s">
        <v>183</v>
      </c>
      <c r="D81" s="350" t="s">
        <v>176</v>
      </c>
      <c r="E81" s="306" t="n">
        <f aca="false">E74+E66</f>
        <v>0</v>
      </c>
      <c r="F81" s="307" t="n">
        <f aca="false">F74+F66</f>
        <v>0</v>
      </c>
      <c r="G81" s="307" t="n">
        <f aca="false">G74+G66</f>
        <v>0</v>
      </c>
      <c r="H81" s="307" t="n">
        <f aca="false">H74+H66</f>
        <v>0</v>
      </c>
      <c r="I81" s="307" t="n">
        <f aca="false">I74+I66</f>
        <v>0</v>
      </c>
      <c r="J81" s="307" t="n">
        <f aca="false">J74+J66</f>
        <v>0</v>
      </c>
      <c r="K81" s="307" t="n">
        <f aca="false">K74+K66</f>
        <v>0</v>
      </c>
      <c r="L81" s="307" t="n">
        <f aca="false">L74+L66</f>
        <v>0</v>
      </c>
      <c r="M81" s="307" t="n">
        <f aca="false">M74+M66</f>
        <v>0</v>
      </c>
      <c r="N81" s="307" t="n">
        <f aca="false">N74+N66</f>
        <v>0</v>
      </c>
      <c r="O81" s="307" t="n">
        <f aca="false">O74+O66</f>
        <v>0</v>
      </c>
      <c r="P81" s="307" t="n">
        <f aca="false">P74+P66</f>
        <v>0</v>
      </c>
      <c r="Q81" s="307" t="n">
        <f aca="false">Q74+Q66</f>
        <v>0</v>
      </c>
      <c r="R81" s="307" t="n">
        <f aca="false">R74+R66</f>
        <v>0</v>
      </c>
      <c r="S81" s="307" t="n">
        <f aca="false">S74+S66</f>
        <v>0</v>
      </c>
      <c r="T81" s="307" t="n">
        <f aca="false">T74+T66</f>
        <v>0</v>
      </c>
      <c r="U81" s="307" t="n">
        <f aca="false">U74+U66</f>
        <v>0</v>
      </c>
      <c r="V81" s="307" t="n">
        <f aca="false">V74+V66</f>
        <v>0</v>
      </c>
      <c r="W81" s="307" t="n">
        <f aca="false">W74+W66</f>
        <v>0</v>
      </c>
      <c r="X81" s="307" t="n">
        <f aca="false">X74+X66</f>
        <v>0</v>
      </c>
      <c r="Y81" s="307" t="n">
        <f aca="false">Y74+Y66</f>
        <v>0</v>
      </c>
      <c r="Z81" s="307" t="n">
        <f aca="false">Z74+Z66</f>
        <v>0</v>
      </c>
      <c r="AA81" s="307" t="n">
        <f aca="false">AA74+AA66</f>
        <v>0</v>
      </c>
      <c r="AB81" s="307" t="n">
        <f aca="false">AB74+AB66</f>
        <v>0</v>
      </c>
      <c r="AC81" s="307" t="n">
        <f aca="false">AC74+AC66</f>
        <v>0</v>
      </c>
      <c r="AD81" s="307" t="n">
        <f aca="false">AD74+AD66</f>
        <v>0</v>
      </c>
      <c r="AE81" s="307" t="n">
        <f aca="false">AE74+AE66</f>
        <v>0</v>
      </c>
      <c r="AF81" s="307" t="n">
        <f aca="false">AF74+AF66</f>
        <v>0</v>
      </c>
      <c r="AG81" s="307" t="n">
        <f aca="false">AG74+AG66</f>
        <v>0</v>
      </c>
      <c r="AH81" s="307" t="n">
        <f aca="false">AH74+AH66</f>
        <v>0</v>
      </c>
      <c r="AI81" s="307" t="n">
        <f aca="false">AI74+AI66</f>
        <v>0</v>
      </c>
      <c r="AJ81" s="307" t="n">
        <f aca="false">AJ74+AJ66</f>
        <v>0</v>
      </c>
      <c r="AK81" s="307" t="n">
        <f aca="false">AK74+AK66</f>
        <v>0</v>
      </c>
      <c r="AL81" s="307" t="n">
        <f aca="false">AL74+AL66</f>
        <v>0</v>
      </c>
      <c r="AM81" s="307" t="n">
        <f aca="false">AM74+AM66</f>
        <v>0</v>
      </c>
      <c r="AN81" s="307" t="n">
        <f aca="false">AN74+AN66</f>
        <v>0</v>
      </c>
      <c r="AO81" s="307" t="n">
        <f aca="false">AO74+AO66</f>
        <v>0</v>
      </c>
      <c r="AP81" s="307" t="n">
        <f aca="false">AP74+AP66</f>
        <v>0</v>
      </c>
      <c r="AQ81" s="307" t="n">
        <f aca="false">AQ74+AQ66</f>
        <v>0</v>
      </c>
      <c r="AR81" s="307" t="n">
        <f aca="false">AR74+AR66</f>
        <v>0</v>
      </c>
      <c r="AS81" s="307" t="n">
        <f aca="false">AS74+AS66</f>
        <v>0</v>
      </c>
      <c r="AT81" s="307" t="n">
        <f aca="false">AT74+AT66</f>
        <v>0</v>
      </c>
      <c r="AU81" s="307" t="n">
        <f aca="false">AU74+AU66</f>
        <v>0</v>
      </c>
      <c r="AV81" s="307" t="n">
        <f aca="false">AV74+AV66</f>
        <v>0</v>
      </c>
      <c r="AW81" s="307" t="n">
        <f aca="false">AW74+AW66</f>
        <v>0</v>
      </c>
      <c r="AX81" s="307" t="n">
        <f aca="false">AX74+AX66</f>
        <v>0</v>
      </c>
      <c r="AY81" s="307" t="n">
        <f aca="false">AY74+AY66</f>
        <v>0</v>
      </c>
      <c r="AZ81" s="307" t="n">
        <f aca="false">AZ74+AZ66</f>
        <v>0</v>
      </c>
      <c r="BA81" s="307" t="n">
        <f aca="false">BA74+BA66</f>
        <v>0</v>
      </c>
      <c r="BB81" s="307" t="n">
        <f aca="false">BB74+BB66</f>
        <v>0</v>
      </c>
      <c r="BC81" s="307" t="n">
        <f aca="false">BC74+BC66</f>
        <v>0</v>
      </c>
      <c r="BD81" s="307" t="n">
        <f aca="false">BD74+BD66</f>
        <v>0</v>
      </c>
      <c r="BE81" s="307" t="n">
        <f aca="false">BE74+BE66</f>
        <v>0</v>
      </c>
      <c r="BF81" s="307" t="n">
        <f aca="false">BF74+BF66</f>
        <v>0</v>
      </c>
      <c r="BG81" s="307" t="n">
        <f aca="false">BG74+BG66</f>
        <v>0</v>
      </c>
      <c r="BH81" s="307" t="n">
        <f aca="false">BH74+BH66</f>
        <v>0</v>
      </c>
      <c r="BI81" s="307" t="n">
        <f aca="false">BI74+BI66</f>
        <v>0</v>
      </c>
      <c r="BJ81" s="307" t="n">
        <f aca="false">BJ74+BJ66</f>
        <v>0</v>
      </c>
      <c r="BK81" s="307" t="n">
        <f aca="false">BK74+BK66</f>
        <v>0</v>
      </c>
      <c r="BL81" s="307" t="n">
        <f aca="false">BL74+BL66</f>
        <v>0</v>
      </c>
      <c r="BM81" s="307" t="n">
        <f aca="false">BM74+BM66</f>
        <v>0</v>
      </c>
      <c r="BN81" s="307" t="n">
        <f aca="false">BN74+BN66</f>
        <v>0</v>
      </c>
      <c r="BO81" s="307" t="n">
        <f aca="false">BO74+BO66</f>
        <v>0</v>
      </c>
      <c r="BP81" s="307" t="n">
        <f aca="false">BP74+BP66</f>
        <v>0</v>
      </c>
      <c r="BQ81" s="307" t="n">
        <f aca="false">BQ74+BQ66</f>
        <v>0</v>
      </c>
      <c r="BR81" s="307" t="n">
        <f aca="false">BR74+BR66</f>
        <v>0</v>
      </c>
      <c r="BS81" s="307" t="n">
        <f aca="false">BS74+BS66</f>
        <v>0</v>
      </c>
      <c r="BT81" s="307" t="n">
        <f aca="false">BT74+BT66</f>
        <v>0</v>
      </c>
      <c r="BU81" s="307" t="n">
        <f aca="false">BU74+BU66</f>
        <v>0</v>
      </c>
      <c r="BV81" s="307" t="n">
        <f aca="false">BV74+BV66</f>
        <v>0</v>
      </c>
      <c r="BW81" s="307" t="n">
        <f aca="false">BW74+BW66</f>
        <v>0</v>
      </c>
      <c r="BX81" s="307" t="n">
        <f aca="false">BX74+BX66</f>
        <v>0</v>
      </c>
      <c r="BY81" s="307" t="n">
        <f aca="false">BY74+BY66</f>
        <v>0</v>
      </c>
      <c r="BZ81" s="307" t="n">
        <f aca="false">BZ74+BZ66</f>
        <v>0</v>
      </c>
      <c r="CA81" s="307" t="n">
        <f aca="false">CA74+CA66</f>
        <v>0</v>
      </c>
      <c r="CB81" s="307" t="n">
        <f aca="false">CB74+CB66</f>
        <v>0</v>
      </c>
      <c r="CC81" s="307" t="n">
        <f aca="false">CC74+CC66</f>
        <v>0</v>
      </c>
      <c r="CD81" s="307" t="n">
        <f aca="false">CD74+CD66</f>
        <v>0</v>
      </c>
      <c r="CE81" s="307" t="n">
        <f aca="false">CE74+CE66</f>
        <v>0</v>
      </c>
      <c r="CF81" s="307" t="n">
        <f aca="false">CF74+CF66</f>
        <v>0</v>
      </c>
      <c r="CG81" s="307" t="n">
        <f aca="false">CG74+CG66</f>
        <v>0</v>
      </c>
      <c r="CH81" s="307" t="n">
        <f aca="false">CH74+CH66</f>
        <v>0</v>
      </c>
      <c r="CI81" s="307" t="n">
        <f aca="false">CI74+CI66</f>
        <v>0</v>
      </c>
      <c r="CJ81" s="307" t="n">
        <f aca="false">CJ74+CJ66</f>
        <v>0</v>
      </c>
      <c r="CK81" s="307" t="n">
        <f aca="false">CK74+CK66</f>
        <v>0</v>
      </c>
      <c r="CL81" s="307" t="n">
        <f aca="false">CL74+CL66</f>
        <v>0</v>
      </c>
      <c r="CM81" s="307" t="n">
        <f aca="false">CM74+CM66</f>
        <v>0</v>
      </c>
      <c r="CN81" s="307" t="n">
        <f aca="false">CN74+CN66</f>
        <v>0</v>
      </c>
      <c r="CO81" s="307" t="n">
        <f aca="false">CO74+CO66</f>
        <v>0</v>
      </c>
      <c r="CP81" s="307" t="n">
        <f aca="false">CP74+CP66</f>
        <v>0</v>
      </c>
      <c r="CQ81" s="307" t="n">
        <f aca="false">CQ74+CQ66</f>
        <v>0</v>
      </c>
      <c r="CR81" s="307" t="n">
        <f aca="false">CR74+CR66</f>
        <v>0</v>
      </c>
      <c r="CS81" s="307" t="n">
        <f aca="false">CS74+CS66</f>
        <v>0</v>
      </c>
      <c r="CT81" s="307" t="n">
        <f aca="false">CT74+CT66</f>
        <v>0</v>
      </c>
      <c r="CU81" s="307" t="n">
        <f aca="false">CU74+CU66</f>
        <v>0</v>
      </c>
      <c r="CV81" s="307" t="n">
        <f aca="false">CV74+CV66</f>
        <v>0</v>
      </c>
      <c r="CW81" s="307" t="n">
        <f aca="false">CW74+CW66</f>
        <v>0</v>
      </c>
      <c r="CX81" s="307" t="n">
        <f aca="false">CX74+CX66</f>
        <v>0</v>
      </c>
      <c r="CY81" s="307" t="n">
        <f aca="false">CY74+CY66</f>
        <v>0</v>
      </c>
      <c r="CZ81" s="307" t="n">
        <f aca="false">CZ74+CZ66</f>
        <v>0</v>
      </c>
      <c r="DA81" s="307" t="n">
        <f aca="false">DA74+DA66</f>
        <v>0</v>
      </c>
      <c r="DB81" s="307" t="n">
        <f aca="false">DB74+DB66</f>
        <v>0</v>
      </c>
      <c r="DC81" s="307" t="n">
        <f aca="false">DC74+DC66</f>
        <v>0</v>
      </c>
      <c r="DD81" s="307" t="n">
        <f aca="false">DD74+DD66</f>
        <v>0</v>
      </c>
      <c r="DE81" s="307" t="n">
        <f aca="false">DE74+DE66</f>
        <v>0</v>
      </c>
      <c r="DF81" s="307" t="n">
        <f aca="false">DF74+DF66</f>
        <v>0</v>
      </c>
      <c r="DG81" s="307" t="n">
        <f aca="false">DG74+DG66</f>
        <v>0</v>
      </c>
      <c r="DH81" s="307" t="n">
        <f aca="false">DH74+DH66</f>
        <v>0</v>
      </c>
      <c r="DI81" s="307" t="n">
        <f aca="false">DI74+DI66</f>
        <v>0</v>
      </c>
      <c r="DJ81" s="307" t="n">
        <f aca="false">DJ74+DJ66</f>
        <v>0</v>
      </c>
      <c r="DK81" s="307" t="n">
        <f aca="false">DK74+DK66</f>
        <v>0</v>
      </c>
      <c r="DL81" s="307" t="n">
        <f aca="false">DL74+DL66</f>
        <v>0</v>
      </c>
      <c r="DM81" s="307" t="n">
        <f aca="false">DM74+DM66</f>
        <v>0</v>
      </c>
      <c r="DN81" s="307" t="n">
        <f aca="false">DN74+DN66</f>
        <v>0</v>
      </c>
      <c r="DO81" s="307" t="n">
        <f aca="false">DO74+DO66</f>
        <v>0</v>
      </c>
      <c r="DP81" s="307" t="n">
        <f aca="false">DP74+DP66</f>
        <v>0</v>
      </c>
      <c r="DQ81" s="307" t="n">
        <f aca="false">DQ74+DQ66</f>
        <v>0</v>
      </c>
      <c r="DR81" s="307" t="n">
        <f aca="false">DR74+DR66</f>
        <v>0</v>
      </c>
      <c r="DS81" s="307" t="n">
        <f aca="false">DS74+DS66</f>
        <v>0</v>
      </c>
      <c r="DT81" s="307" t="n">
        <f aca="false">DT74+DT66</f>
        <v>0</v>
      </c>
      <c r="DU81" s="307" t="n">
        <f aca="false">DU74+DU66</f>
        <v>0</v>
      </c>
      <c r="DV81" s="307" t="n">
        <f aca="false">DV74+DV66</f>
        <v>0</v>
      </c>
      <c r="DW81" s="307" t="n">
        <f aca="false">DW74+DW66</f>
        <v>0</v>
      </c>
      <c r="DX81" s="307" t="n">
        <f aca="false">DX74+DX66</f>
        <v>0</v>
      </c>
      <c r="DY81" s="307" t="n">
        <f aca="false">DY74+DY66</f>
        <v>0</v>
      </c>
      <c r="DZ81" s="307" t="n">
        <f aca="false">DZ74+DZ66</f>
        <v>0</v>
      </c>
      <c r="EA81" s="307" t="n">
        <f aca="false">EA74+EA66</f>
        <v>0</v>
      </c>
      <c r="EB81" s="307" t="n">
        <f aca="false">EB74+EB66</f>
        <v>0</v>
      </c>
      <c r="EC81" s="307" t="n">
        <f aca="false">EC74+EC66</f>
        <v>0</v>
      </c>
      <c r="ED81" s="307" t="n">
        <f aca="false">ED74+ED66</f>
        <v>0</v>
      </c>
      <c r="EE81" s="307" t="n">
        <f aca="false">EE74+EE66</f>
        <v>0</v>
      </c>
      <c r="EF81" s="307" t="n">
        <f aca="false">EF74+EF66</f>
        <v>0</v>
      </c>
      <c r="EG81" s="307" t="n">
        <f aca="false">EG74+EG66</f>
        <v>0</v>
      </c>
      <c r="EH81" s="307" t="n">
        <f aca="false">EH74+EH66</f>
        <v>0</v>
      </c>
      <c r="EI81" s="307" t="n">
        <f aca="false">EI74+EI66</f>
        <v>0</v>
      </c>
      <c r="EJ81" s="307" t="n">
        <f aca="false">EJ74+EJ66</f>
        <v>0</v>
      </c>
      <c r="EK81" s="307" t="n">
        <f aca="false">EK74+EK66</f>
        <v>0</v>
      </c>
      <c r="EL81" s="307" t="n">
        <f aca="false">EL74+EL66</f>
        <v>0</v>
      </c>
      <c r="EM81" s="307" t="n">
        <f aca="false">EM74+EM66</f>
        <v>0</v>
      </c>
      <c r="EN81" s="307" t="n">
        <f aca="false">EN74+EN66</f>
        <v>0</v>
      </c>
      <c r="EO81" s="307" t="n">
        <f aca="false">EO74+EO66</f>
        <v>0</v>
      </c>
      <c r="EP81" s="307" t="n">
        <f aca="false">EP74+EP66</f>
        <v>0</v>
      </c>
      <c r="EQ81" s="307" t="n">
        <f aca="false">EQ74+EQ66</f>
        <v>0</v>
      </c>
      <c r="ER81" s="307" t="n">
        <f aca="false">ER74+ER66</f>
        <v>0</v>
      </c>
      <c r="ES81" s="307" t="n">
        <f aca="false">ES74+ES66</f>
        <v>0</v>
      </c>
      <c r="ET81" s="307" t="n">
        <f aca="false">ET74+ET66</f>
        <v>0</v>
      </c>
      <c r="EU81" s="307" t="n">
        <f aca="false">EU74+EU66</f>
        <v>0</v>
      </c>
      <c r="EV81" s="307" t="n">
        <f aca="false">EV74+EV66</f>
        <v>0</v>
      </c>
      <c r="EW81" s="307" t="n">
        <f aca="false">EW74+EW66</f>
        <v>0</v>
      </c>
      <c r="EX81" s="307" t="n">
        <f aca="false">EX74+EX66</f>
        <v>0</v>
      </c>
      <c r="EY81" s="307" t="n">
        <f aca="false">EY74+EY66</f>
        <v>0</v>
      </c>
      <c r="EZ81" s="307" t="n">
        <f aca="false">EZ74+EZ66</f>
        <v>0</v>
      </c>
      <c r="FA81" s="307" t="n">
        <f aca="false">FA74+FA66</f>
        <v>0</v>
      </c>
      <c r="FB81" s="307" t="n">
        <f aca="false">FB74+FB66</f>
        <v>0</v>
      </c>
      <c r="FC81" s="307" t="n">
        <f aca="false">FC74+FC66</f>
        <v>0</v>
      </c>
      <c r="FD81" s="307" t="n">
        <f aca="false">FD74+FD66</f>
        <v>0</v>
      </c>
      <c r="FE81" s="307" t="n">
        <f aca="false">FE74+FE66</f>
        <v>0</v>
      </c>
      <c r="FF81" s="307" t="n">
        <f aca="false">FF74+FF66</f>
        <v>0</v>
      </c>
      <c r="FG81" s="307" t="n">
        <f aca="false">FG74+FG66</f>
        <v>0</v>
      </c>
      <c r="FH81" s="307" t="n">
        <f aca="false">FH74+FH66</f>
        <v>0</v>
      </c>
      <c r="FI81" s="307" t="n">
        <f aca="false">FI74+FI66</f>
        <v>0</v>
      </c>
      <c r="FJ81" s="307" t="n">
        <f aca="false">FJ74+FJ66</f>
        <v>0</v>
      </c>
      <c r="FK81" s="307" t="n">
        <f aca="false">FK74+FK66</f>
        <v>0</v>
      </c>
      <c r="FL81" s="307" t="n">
        <f aca="false">FL74+FL66</f>
        <v>0</v>
      </c>
      <c r="FM81" s="307" t="n">
        <f aca="false">FM74+FM66</f>
        <v>0</v>
      </c>
      <c r="FN81" s="307" t="n">
        <f aca="false">FN74+FN66</f>
        <v>0</v>
      </c>
      <c r="FO81" s="307" t="n">
        <f aca="false">FO74+FO66</f>
        <v>0</v>
      </c>
      <c r="FP81" s="307" t="n">
        <f aca="false">FP74+FP66</f>
        <v>0</v>
      </c>
      <c r="FQ81" s="307" t="n">
        <f aca="false">FQ74+FQ66</f>
        <v>0</v>
      </c>
      <c r="FR81" s="307" t="n">
        <f aca="false">FR74+FR66</f>
        <v>0</v>
      </c>
      <c r="FS81" s="307" t="n">
        <f aca="false">FS74+FS66</f>
        <v>0</v>
      </c>
      <c r="FT81" s="307" t="n">
        <f aca="false">FT74+FT66</f>
        <v>0</v>
      </c>
      <c r="FU81" s="307" t="n">
        <f aca="false">FU74+FU66</f>
        <v>0</v>
      </c>
      <c r="FV81" s="307" t="n">
        <f aca="false">FV74+FV66</f>
        <v>0</v>
      </c>
      <c r="FW81" s="307" t="n">
        <f aca="false">FW74+FW66</f>
        <v>0</v>
      </c>
      <c r="FX81" s="307" t="n">
        <f aca="false">FX74+FX66</f>
        <v>0</v>
      </c>
      <c r="FY81" s="307" t="n">
        <f aca="false">FY74+FY66</f>
        <v>0</v>
      </c>
      <c r="FZ81" s="307" t="n">
        <f aca="false">FZ74+FZ66</f>
        <v>0</v>
      </c>
      <c r="GA81" s="307" t="n">
        <f aca="false">GA74+GA66</f>
        <v>0</v>
      </c>
      <c r="GB81" s="307" t="n">
        <f aca="false">GB74+GB66</f>
        <v>0</v>
      </c>
      <c r="GC81" s="307" t="n">
        <f aca="false">GC74+GC66</f>
        <v>0</v>
      </c>
      <c r="GD81" s="307" t="n">
        <f aca="false">GD74+GD66</f>
        <v>0</v>
      </c>
      <c r="GE81" s="307" t="n">
        <f aca="false">GE74+GE66</f>
        <v>0</v>
      </c>
      <c r="GF81" s="307" t="n">
        <f aca="false">GF74+GF66</f>
        <v>0</v>
      </c>
      <c r="GG81" s="307" t="n">
        <f aca="false">GG74+GG66</f>
        <v>0</v>
      </c>
      <c r="GH81" s="307" t="n">
        <f aca="false">GH74+GH66</f>
        <v>0</v>
      </c>
      <c r="GI81" s="307" t="n">
        <f aca="false">GI74+GI66</f>
        <v>0</v>
      </c>
      <c r="GJ81" s="307" t="n">
        <f aca="false">GJ74+GJ66</f>
        <v>0</v>
      </c>
      <c r="GK81" s="307" t="n">
        <f aca="false">GK74+GK66</f>
        <v>0</v>
      </c>
      <c r="GL81" s="307" t="n">
        <f aca="false">GL74+GL66</f>
        <v>0</v>
      </c>
      <c r="GM81" s="307" t="n">
        <f aca="false">GM74+GM66</f>
        <v>0</v>
      </c>
      <c r="GN81" s="307" t="n">
        <f aca="false">GN74+GN66</f>
        <v>0</v>
      </c>
      <c r="GO81" s="307" t="n">
        <f aca="false">GO74+GO66</f>
        <v>0</v>
      </c>
      <c r="GP81" s="307" t="n">
        <f aca="false">GP74+GP66</f>
        <v>0</v>
      </c>
      <c r="GQ81" s="307" t="n">
        <f aca="false">GQ74+GQ66</f>
        <v>0</v>
      </c>
      <c r="GR81" s="307" t="n">
        <f aca="false">GR74+GR66</f>
        <v>0</v>
      </c>
      <c r="GS81" s="307" t="n">
        <f aca="false">GS74+GS66</f>
        <v>0</v>
      </c>
      <c r="GT81" s="307" t="n">
        <f aca="false">GT74+GT66</f>
        <v>0</v>
      </c>
      <c r="GU81" s="307" t="n">
        <f aca="false">GU74+GU66</f>
        <v>0</v>
      </c>
      <c r="GV81" s="307" t="n">
        <f aca="false">GV74+GV66</f>
        <v>0</v>
      </c>
      <c r="GW81" s="307" t="n">
        <f aca="false">GW74+GW66</f>
        <v>0</v>
      </c>
      <c r="GX81" s="307" t="n">
        <f aca="false">GX74+GX66</f>
        <v>0</v>
      </c>
      <c r="GY81" s="307" t="n">
        <f aca="false">GY74+GY66</f>
        <v>0</v>
      </c>
      <c r="GZ81" s="307" t="n">
        <f aca="false">GZ74+GZ66</f>
        <v>0</v>
      </c>
      <c r="HA81" s="307" t="n">
        <f aca="false">HA74+HA66</f>
        <v>0</v>
      </c>
      <c r="HB81" s="307" t="n">
        <f aca="false">HB74+HB66</f>
        <v>0</v>
      </c>
      <c r="HC81" s="307" t="n">
        <f aca="false">HC74+HC66</f>
        <v>0</v>
      </c>
      <c r="HD81" s="307" t="n">
        <f aca="false">HD74+HD66</f>
        <v>0</v>
      </c>
      <c r="HE81" s="307" t="n">
        <f aca="false">HE74+HE66</f>
        <v>0</v>
      </c>
      <c r="HF81" s="307" t="n">
        <f aca="false">HF74+HF66</f>
        <v>0</v>
      </c>
      <c r="HG81" s="307" t="n">
        <f aca="false">HG74+HG66</f>
        <v>0</v>
      </c>
      <c r="HH81" s="307" t="n">
        <f aca="false">HH74+HH66</f>
        <v>0</v>
      </c>
      <c r="HI81" s="307" t="n">
        <f aca="false">HI74+HI66</f>
        <v>0</v>
      </c>
      <c r="HJ81" s="307" t="n">
        <f aca="false">HJ74+HJ66</f>
        <v>0</v>
      </c>
      <c r="HK81" s="307" t="n">
        <f aca="false">HK74+HK66</f>
        <v>0</v>
      </c>
      <c r="HL81" s="307" t="n">
        <f aca="false">HL74+HL66</f>
        <v>0</v>
      </c>
      <c r="HM81" s="307" t="n">
        <f aca="false">HM74+HM66</f>
        <v>0</v>
      </c>
      <c r="HN81" s="307" t="n">
        <f aca="false">HN74+HN66</f>
        <v>0</v>
      </c>
      <c r="HO81" s="307" t="n">
        <f aca="false">HO74+HO66</f>
        <v>0</v>
      </c>
      <c r="HP81" s="307" t="n">
        <f aca="false">HP74+HP66</f>
        <v>0</v>
      </c>
      <c r="HQ81" s="307" t="n">
        <f aca="false">HQ74+HQ66</f>
        <v>0</v>
      </c>
      <c r="HR81" s="307" t="n">
        <f aca="false">HR74+HR66</f>
        <v>0</v>
      </c>
      <c r="HS81" s="307" t="n">
        <f aca="false">HS74+HS66</f>
        <v>0</v>
      </c>
      <c r="HT81" s="307" t="n">
        <f aca="false">HT74+HT66</f>
        <v>0</v>
      </c>
      <c r="HU81" s="307" t="n">
        <f aca="false">HU74+HU66</f>
        <v>0</v>
      </c>
      <c r="HV81" s="307" t="n">
        <f aca="false">HV74+HV66</f>
        <v>0</v>
      </c>
      <c r="HW81" s="307" t="n">
        <f aca="false">HW74+HW66</f>
        <v>0</v>
      </c>
      <c r="HX81" s="307" t="n">
        <f aca="false">HX74+HX66</f>
        <v>0</v>
      </c>
      <c r="HY81" s="307" t="n">
        <f aca="false">HY74+HY66</f>
        <v>0</v>
      </c>
      <c r="HZ81" s="307" t="n">
        <f aca="false">HZ74+HZ66</f>
        <v>0</v>
      </c>
      <c r="IA81" s="307" t="n">
        <f aca="false">IA74+IA66</f>
        <v>0</v>
      </c>
      <c r="IB81" s="307" t="n">
        <f aca="false">IB74+IB66</f>
        <v>0</v>
      </c>
      <c r="IC81" s="307" t="n">
        <f aca="false">IC74+IC66</f>
        <v>0</v>
      </c>
      <c r="ID81" s="307" t="n">
        <f aca="false">ID74+ID66</f>
        <v>0</v>
      </c>
      <c r="IE81" s="307" t="n">
        <f aca="false">IE74+IE66</f>
        <v>0</v>
      </c>
      <c r="IF81" s="307" t="n">
        <f aca="false">IF74+IF66</f>
        <v>0</v>
      </c>
      <c r="IG81" s="307" t="n">
        <f aca="false">IG74+IG66</f>
        <v>0</v>
      </c>
      <c r="IH81" s="307" t="n">
        <f aca="false">IH74+IH66</f>
        <v>0</v>
      </c>
      <c r="II81" s="307" t="n">
        <f aca="false">II74+II66</f>
        <v>0</v>
      </c>
      <c r="IJ81" s="307" t="n">
        <f aca="false">IJ74+IJ66</f>
        <v>0</v>
      </c>
      <c r="IK81" s="307" t="n">
        <f aca="false">IK74+IK66</f>
        <v>0</v>
      </c>
      <c r="IL81" s="307" t="n">
        <f aca="false">IL74+IL66</f>
        <v>0</v>
      </c>
      <c r="IM81" s="307" t="n">
        <f aca="false">IM74+IM66</f>
        <v>0</v>
      </c>
      <c r="IN81" s="307" t="n">
        <f aca="false">IN74+IN66</f>
        <v>0</v>
      </c>
      <c r="IO81" s="307" t="n">
        <f aca="false">IO74+IO66</f>
        <v>0</v>
      </c>
      <c r="IP81" s="307" t="n">
        <f aca="false">IP74+IP66</f>
        <v>0</v>
      </c>
      <c r="IQ81" s="307" t="n">
        <f aca="false">IQ74+IQ66</f>
        <v>0</v>
      </c>
      <c r="IR81" s="307" t="n">
        <f aca="false">IR74+IR66</f>
        <v>0</v>
      </c>
      <c r="IS81" s="307" t="n">
        <f aca="false">IS74+IS66</f>
        <v>0</v>
      </c>
      <c r="IT81" s="307" t="n">
        <f aca="false">IT74+IT66</f>
        <v>0</v>
      </c>
      <c r="IU81" s="307" t="n">
        <f aca="false">IU74+IU66</f>
        <v>0</v>
      </c>
      <c r="IV81" s="307" t="n">
        <f aca="false">IV74+IV66</f>
        <v>0</v>
      </c>
      <c r="IW81" s="351"/>
    </row>
    <row r="82" customFormat="false" ht="13.5" hidden="false" customHeight="true" outlineLevel="0" collapsed="false">
      <c r="A82" s="325"/>
      <c r="B82" s="326"/>
      <c r="C82" s="327"/>
      <c r="D82" s="350" t="s">
        <v>178</v>
      </c>
      <c r="E82" s="306" t="n">
        <f aca="false">E76+E68</f>
        <v>0</v>
      </c>
      <c r="F82" s="307" t="n">
        <f aca="false">F76+F68</f>
        <v>0</v>
      </c>
      <c r="G82" s="307" t="n">
        <f aca="false">G76+G68</f>
        <v>0</v>
      </c>
      <c r="H82" s="307" t="n">
        <f aca="false">H76+H68</f>
        <v>0</v>
      </c>
      <c r="I82" s="307" t="n">
        <f aca="false">I76+I68</f>
        <v>0</v>
      </c>
      <c r="J82" s="307" t="n">
        <f aca="false">J76+J68</f>
        <v>0</v>
      </c>
      <c r="K82" s="307" t="n">
        <f aca="false">K76+K68</f>
        <v>0</v>
      </c>
      <c r="L82" s="307" t="n">
        <f aca="false">L76+L68</f>
        <v>0</v>
      </c>
      <c r="M82" s="307" t="n">
        <f aca="false">M76+M68</f>
        <v>0</v>
      </c>
      <c r="N82" s="307" t="n">
        <f aca="false">N76+N68</f>
        <v>0</v>
      </c>
      <c r="O82" s="307" t="n">
        <f aca="false">O76+O68</f>
        <v>0</v>
      </c>
      <c r="P82" s="307" t="n">
        <f aca="false">P76+P68</f>
        <v>0</v>
      </c>
      <c r="Q82" s="307" t="n">
        <f aca="false">Q76+Q68</f>
        <v>0</v>
      </c>
      <c r="R82" s="307" t="n">
        <f aca="false">R76+R68</f>
        <v>0</v>
      </c>
      <c r="S82" s="307" t="n">
        <f aca="false">S76+S68</f>
        <v>0</v>
      </c>
      <c r="T82" s="307" t="n">
        <f aca="false">T76+T68</f>
        <v>0</v>
      </c>
      <c r="U82" s="307" t="n">
        <f aca="false">U76+U68</f>
        <v>0</v>
      </c>
      <c r="V82" s="307" t="n">
        <f aca="false">V76+V68</f>
        <v>0</v>
      </c>
      <c r="W82" s="307" t="n">
        <f aca="false">W76+W68</f>
        <v>0</v>
      </c>
      <c r="X82" s="307" t="n">
        <f aca="false">X76+X68</f>
        <v>0</v>
      </c>
      <c r="Y82" s="307" t="n">
        <f aca="false">Y76+Y68</f>
        <v>0</v>
      </c>
      <c r="Z82" s="307" t="n">
        <f aca="false">Z76+Z68</f>
        <v>0</v>
      </c>
      <c r="AA82" s="307" t="n">
        <f aca="false">AA76+AA68</f>
        <v>0</v>
      </c>
      <c r="AB82" s="307" t="n">
        <f aca="false">AB76+AB68</f>
        <v>0</v>
      </c>
      <c r="AC82" s="307" t="n">
        <f aca="false">AC76+AC68</f>
        <v>0</v>
      </c>
      <c r="AD82" s="307" t="n">
        <f aca="false">AD76+AD68</f>
        <v>0</v>
      </c>
      <c r="AE82" s="307" t="n">
        <f aca="false">AE76+AE68</f>
        <v>0</v>
      </c>
      <c r="AF82" s="307" t="n">
        <f aca="false">AF76+AF68</f>
        <v>0</v>
      </c>
      <c r="AG82" s="307" t="n">
        <f aca="false">AG76+AG68</f>
        <v>0</v>
      </c>
      <c r="AH82" s="307" t="n">
        <f aca="false">AH76+AH68</f>
        <v>0</v>
      </c>
      <c r="AI82" s="307" t="n">
        <f aca="false">AI76+AI68</f>
        <v>0</v>
      </c>
      <c r="AJ82" s="307" t="n">
        <f aca="false">AJ76+AJ68</f>
        <v>0</v>
      </c>
      <c r="AK82" s="307" t="n">
        <f aca="false">AK76+AK68</f>
        <v>0</v>
      </c>
      <c r="AL82" s="307" t="n">
        <f aca="false">AL76+AL68</f>
        <v>0</v>
      </c>
      <c r="AM82" s="307" t="n">
        <f aca="false">AM76+AM68</f>
        <v>0</v>
      </c>
      <c r="AN82" s="307" t="n">
        <f aca="false">AN76+AN68</f>
        <v>0</v>
      </c>
      <c r="AO82" s="307" t="n">
        <f aca="false">AO76+AO68</f>
        <v>0</v>
      </c>
      <c r="AP82" s="307" t="n">
        <f aca="false">AP76+AP68</f>
        <v>0</v>
      </c>
      <c r="AQ82" s="307" t="n">
        <f aca="false">AQ76+AQ68</f>
        <v>0</v>
      </c>
      <c r="AR82" s="307" t="n">
        <f aca="false">AR76+AR68</f>
        <v>0</v>
      </c>
      <c r="AS82" s="307" t="n">
        <f aca="false">AS76+AS68</f>
        <v>0</v>
      </c>
      <c r="AT82" s="307" t="n">
        <f aca="false">AT76+AT68</f>
        <v>0</v>
      </c>
      <c r="AU82" s="307" t="n">
        <f aca="false">AU76+AU68</f>
        <v>0</v>
      </c>
      <c r="AV82" s="307" t="n">
        <f aca="false">AV76+AV68</f>
        <v>0</v>
      </c>
      <c r="AW82" s="307" t="n">
        <f aca="false">AW76+AW68</f>
        <v>0</v>
      </c>
      <c r="AX82" s="307" t="n">
        <f aca="false">AX76+AX68</f>
        <v>0</v>
      </c>
      <c r="AY82" s="307" t="n">
        <f aca="false">AY76+AY68</f>
        <v>0</v>
      </c>
      <c r="AZ82" s="307" t="n">
        <f aca="false">AZ76+AZ68</f>
        <v>0</v>
      </c>
      <c r="BA82" s="307" t="n">
        <f aca="false">BA76+BA68</f>
        <v>0</v>
      </c>
      <c r="BB82" s="307" t="n">
        <f aca="false">BB76+BB68</f>
        <v>0</v>
      </c>
      <c r="BC82" s="307" t="n">
        <f aca="false">BC76+BC68</f>
        <v>0</v>
      </c>
      <c r="BD82" s="307" t="n">
        <f aca="false">BD76+BD68</f>
        <v>0</v>
      </c>
      <c r="BE82" s="307" t="n">
        <f aca="false">BE76+BE68</f>
        <v>0</v>
      </c>
      <c r="BF82" s="307" t="n">
        <f aca="false">BF76+BF68</f>
        <v>0</v>
      </c>
      <c r="BG82" s="307" t="n">
        <f aca="false">BG76+BG68</f>
        <v>0</v>
      </c>
      <c r="BH82" s="307" t="n">
        <f aca="false">BH76+BH68</f>
        <v>0</v>
      </c>
      <c r="BI82" s="307" t="n">
        <f aca="false">BI76+BI68</f>
        <v>0</v>
      </c>
      <c r="BJ82" s="307" t="n">
        <f aca="false">BJ76+BJ68</f>
        <v>0</v>
      </c>
      <c r="BK82" s="307" t="n">
        <f aca="false">BK76+BK68</f>
        <v>0</v>
      </c>
      <c r="BL82" s="307" t="n">
        <f aca="false">BL76+BL68</f>
        <v>0</v>
      </c>
      <c r="BM82" s="307" t="n">
        <f aca="false">BM76+BM68</f>
        <v>0</v>
      </c>
      <c r="BN82" s="307" t="n">
        <f aca="false">BN76+BN68</f>
        <v>0</v>
      </c>
      <c r="BO82" s="307" t="n">
        <f aca="false">BO76+BO68</f>
        <v>0</v>
      </c>
      <c r="BP82" s="307" t="n">
        <f aca="false">BP76+BP68</f>
        <v>0</v>
      </c>
      <c r="BQ82" s="307" t="n">
        <f aca="false">BQ76+BQ68</f>
        <v>0</v>
      </c>
      <c r="BR82" s="307" t="n">
        <f aca="false">BR76+BR68</f>
        <v>0</v>
      </c>
      <c r="BS82" s="307" t="n">
        <f aca="false">BS76+BS68</f>
        <v>0</v>
      </c>
      <c r="BT82" s="307" t="n">
        <f aca="false">BT76+BT68</f>
        <v>0</v>
      </c>
      <c r="BU82" s="307" t="n">
        <f aca="false">BU76+BU68</f>
        <v>0</v>
      </c>
      <c r="BV82" s="307" t="n">
        <f aca="false">BV76+BV68</f>
        <v>0</v>
      </c>
      <c r="BW82" s="307" t="n">
        <f aca="false">BW76+BW68</f>
        <v>0</v>
      </c>
      <c r="BX82" s="307" t="n">
        <f aca="false">BX76+BX68</f>
        <v>0</v>
      </c>
      <c r="BY82" s="307" t="n">
        <f aca="false">BY76+BY68</f>
        <v>0</v>
      </c>
      <c r="BZ82" s="307" t="n">
        <f aca="false">BZ76+BZ68</f>
        <v>0</v>
      </c>
      <c r="CA82" s="307" t="n">
        <f aca="false">CA76+CA68</f>
        <v>0</v>
      </c>
      <c r="CB82" s="307" t="n">
        <f aca="false">CB76+CB68</f>
        <v>0</v>
      </c>
      <c r="CC82" s="307" t="n">
        <f aca="false">CC76+CC68</f>
        <v>0</v>
      </c>
      <c r="CD82" s="307" t="n">
        <f aca="false">CD76+CD68</f>
        <v>0</v>
      </c>
      <c r="CE82" s="307" t="n">
        <f aca="false">CE76+CE68</f>
        <v>0</v>
      </c>
      <c r="CF82" s="307" t="n">
        <f aca="false">CF76+CF68</f>
        <v>0</v>
      </c>
      <c r="CG82" s="307" t="n">
        <f aca="false">CG76+CG68</f>
        <v>0</v>
      </c>
      <c r="CH82" s="307" t="n">
        <f aca="false">CH76+CH68</f>
        <v>0</v>
      </c>
      <c r="CI82" s="307" t="n">
        <f aca="false">CI76+CI68</f>
        <v>0</v>
      </c>
      <c r="CJ82" s="307" t="n">
        <f aca="false">CJ76+CJ68</f>
        <v>0</v>
      </c>
      <c r="CK82" s="307" t="n">
        <f aca="false">CK76+CK68</f>
        <v>0</v>
      </c>
      <c r="CL82" s="307" t="n">
        <f aca="false">CL76+CL68</f>
        <v>0</v>
      </c>
      <c r="CM82" s="307" t="n">
        <f aca="false">CM76+CM68</f>
        <v>0</v>
      </c>
      <c r="CN82" s="307" t="n">
        <f aca="false">CN76+CN68</f>
        <v>0</v>
      </c>
      <c r="CO82" s="307" t="n">
        <f aca="false">CO76+CO68</f>
        <v>0</v>
      </c>
      <c r="CP82" s="307" t="n">
        <f aca="false">CP76+CP68</f>
        <v>0</v>
      </c>
      <c r="CQ82" s="307" t="n">
        <f aca="false">CQ76+CQ68</f>
        <v>0</v>
      </c>
      <c r="CR82" s="307" t="n">
        <f aca="false">CR76+CR68</f>
        <v>0</v>
      </c>
      <c r="CS82" s="307" t="n">
        <f aca="false">CS76+CS68</f>
        <v>0</v>
      </c>
      <c r="CT82" s="307" t="n">
        <f aca="false">CT76+CT68</f>
        <v>0</v>
      </c>
      <c r="CU82" s="307" t="n">
        <f aca="false">CU76+CU68</f>
        <v>0</v>
      </c>
      <c r="CV82" s="307" t="n">
        <f aca="false">CV76+CV68</f>
        <v>0</v>
      </c>
      <c r="CW82" s="307" t="n">
        <f aca="false">CW76+CW68</f>
        <v>0</v>
      </c>
      <c r="CX82" s="307" t="n">
        <f aca="false">CX76+CX68</f>
        <v>0</v>
      </c>
      <c r="CY82" s="307" t="n">
        <f aca="false">CY76+CY68</f>
        <v>0</v>
      </c>
      <c r="CZ82" s="307" t="n">
        <f aca="false">CZ76+CZ68</f>
        <v>0</v>
      </c>
      <c r="DA82" s="307" t="n">
        <f aca="false">DA76+DA68</f>
        <v>0</v>
      </c>
      <c r="DB82" s="307" t="n">
        <f aca="false">DB76+DB68</f>
        <v>0</v>
      </c>
      <c r="DC82" s="307" t="n">
        <f aca="false">DC76+DC68</f>
        <v>0</v>
      </c>
      <c r="DD82" s="307" t="n">
        <f aca="false">DD76+DD68</f>
        <v>0</v>
      </c>
      <c r="DE82" s="307" t="n">
        <f aca="false">DE76+DE68</f>
        <v>0</v>
      </c>
      <c r="DF82" s="307" t="n">
        <f aca="false">DF76+DF68</f>
        <v>0</v>
      </c>
      <c r="DG82" s="307" t="n">
        <f aca="false">DG76+DG68</f>
        <v>0</v>
      </c>
      <c r="DH82" s="307" t="n">
        <f aca="false">DH76+DH68</f>
        <v>0</v>
      </c>
      <c r="DI82" s="307" t="n">
        <f aca="false">DI76+DI68</f>
        <v>0</v>
      </c>
      <c r="DJ82" s="307" t="n">
        <f aca="false">DJ76+DJ68</f>
        <v>0</v>
      </c>
      <c r="DK82" s="307" t="n">
        <f aca="false">DK76+DK68</f>
        <v>0</v>
      </c>
      <c r="DL82" s="307" t="n">
        <f aca="false">DL76+DL68</f>
        <v>0</v>
      </c>
      <c r="DM82" s="307" t="n">
        <f aca="false">DM76+DM68</f>
        <v>0</v>
      </c>
      <c r="DN82" s="307" t="n">
        <f aca="false">DN76+DN68</f>
        <v>0</v>
      </c>
      <c r="DO82" s="307" t="n">
        <f aca="false">DO76+DO68</f>
        <v>0</v>
      </c>
      <c r="DP82" s="307" t="n">
        <f aca="false">DP76+DP68</f>
        <v>0</v>
      </c>
      <c r="DQ82" s="307" t="n">
        <f aca="false">DQ76+DQ68</f>
        <v>0</v>
      </c>
      <c r="DR82" s="307" t="n">
        <f aca="false">DR76+DR68</f>
        <v>0</v>
      </c>
      <c r="DS82" s="307" t="n">
        <f aca="false">DS76+DS68</f>
        <v>0</v>
      </c>
      <c r="DT82" s="307" t="n">
        <f aca="false">DT76+DT68</f>
        <v>0</v>
      </c>
      <c r="DU82" s="307" t="n">
        <f aca="false">DU76+DU68</f>
        <v>0</v>
      </c>
      <c r="DV82" s="307" t="n">
        <f aca="false">DV76+DV68</f>
        <v>0</v>
      </c>
      <c r="DW82" s="307" t="n">
        <f aca="false">DW76+DW68</f>
        <v>0</v>
      </c>
      <c r="DX82" s="307" t="n">
        <f aca="false">DX76+DX68</f>
        <v>0</v>
      </c>
      <c r="DY82" s="307" t="n">
        <f aca="false">DY76+DY68</f>
        <v>0</v>
      </c>
      <c r="DZ82" s="307" t="n">
        <f aca="false">DZ76+DZ68</f>
        <v>0</v>
      </c>
      <c r="EA82" s="307" t="n">
        <f aca="false">EA76+EA68</f>
        <v>0</v>
      </c>
      <c r="EB82" s="307" t="n">
        <f aca="false">EB76+EB68</f>
        <v>0</v>
      </c>
      <c r="EC82" s="307" t="n">
        <f aca="false">EC76+EC68</f>
        <v>0</v>
      </c>
      <c r="ED82" s="307" t="n">
        <f aca="false">ED76+ED68</f>
        <v>0</v>
      </c>
      <c r="EE82" s="307" t="n">
        <f aca="false">EE76+EE68</f>
        <v>0</v>
      </c>
      <c r="EF82" s="307" t="n">
        <f aca="false">EF76+EF68</f>
        <v>0</v>
      </c>
      <c r="EG82" s="307" t="n">
        <f aca="false">EG76+EG68</f>
        <v>0</v>
      </c>
      <c r="EH82" s="307" t="n">
        <f aca="false">EH76+EH68</f>
        <v>0</v>
      </c>
      <c r="EI82" s="307" t="n">
        <f aca="false">EI76+EI68</f>
        <v>0</v>
      </c>
      <c r="EJ82" s="307" t="n">
        <f aca="false">EJ76+EJ68</f>
        <v>0</v>
      </c>
      <c r="EK82" s="307" t="n">
        <f aca="false">EK76+EK68</f>
        <v>0</v>
      </c>
      <c r="EL82" s="307" t="n">
        <f aca="false">EL76+EL68</f>
        <v>0</v>
      </c>
      <c r="EM82" s="307" t="n">
        <f aca="false">EM76+EM68</f>
        <v>0</v>
      </c>
      <c r="EN82" s="307" t="n">
        <f aca="false">EN76+EN68</f>
        <v>0</v>
      </c>
      <c r="EO82" s="307" t="n">
        <f aca="false">EO76+EO68</f>
        <v>0</v>
      </c>
      <c r="EP82" s="307" t="n">
        <f aca="false">EP76+EP68</f>
        <v>0</v>
      </c>
      <c r="EQ82" s="307" t="n">
        <f aca="false">EQ76+EQ68</f>
        <v>0</v>
      </c>
      <c r="ER82" s="307" t="n">
        <f aca="false">ER76+ER68</f>
        <v>0</v>
      </c>
      <c r="ES82" s="307" t="n">
        <f aca="false">ES76+ES68</f>
        <v>0</v>
      </c>
      <c r="ET82" s="307" t="n">
        <f aca="false">ET76+ET68</f>
        <v>0</v>
      </c>
      <c r="EU82" s="307" t="n">
        <f aca="false">EU76+EU68</f>
        <v>0</v>
      </c>
      <c r="EV82" s="307" t="n">
        <f aca="false">EV76+EV68</f>
        <v>0</v>
      </c>
      <c r="EW82" s="307" t="n">
        <f aca="false">EW76+EW68</f>
        <v>0</v>
      </c>
      <c r="EX82" s="307" t="n">
        <f aca="false">EX76+EX68</f>
        <v>0</v>
      </c>
      <c r="EY82" s="307" t="n">
        <f aca="false">EY76+EY68</f>
        <v>0</v>
      </c>
      <c r="EZ82" s="307" t="n">
        <f aca="false">EZ76+EZ68</f>
        <v>0</v>
      </c>
      <c r="FA82" s="307" t="n">
        <f aca="false">FA76+FA68</f>
        <v>0</v>
      </c>
      <c r="FB82" s="307" t="n">
        <f aca="false">FB76+FB68</f>
        <v>0</v>
      </c>
      <c r="FC82" s="307" t="n">
        <f aca="false">FC76+FC68</f>
        <v>0</v>
      </c>
      <c r="FD82" s="307" t="n">
        <f aca="false">FD76+FD68</f>
        <v>0</v>
      </c>
      <c r="FE82" s="307" t="n">
        <f aca="false">FE76+FE68</f>
        <v>0</v>
      </c>
      <c r="FF82" s="307" t="n">
        <f aca="false">FF76+FF68</f>
        <v>0</v>
      </c>
      <c r="FG82" s="307" t="n">
        <f aca="false">FG76+FG68</f>
        <v>0</v>
      </c>
      <c r="FH82" s="307" t="n">
        <f aca="false">FH76+FH68</f>
        <v>0</v>
      </c>
      <c r="FI82" s="307" t="n">
        <f aca="false">FI76+FI68</f>
        <v>0</v>
      </c>
      <c r="FJ82" s="307" t="n">
        <f aca="false">FJ76+FJ68</f>
        <v>0</v>
      </c>
      <c r="FK82" s="307" t="n">
        <f aca="false">FK76+FK68</f>
        <v>0</v>
      </c>
      <c r="FL82" s="307" t="n">
        <f aca="false">FL76+FL68</f>
        <v>0</v>
      </c>
      <c r="FM82" s="307" t="n">
        <f aca="false">FM76+FM68</f>
        <v>0</v>
      </c>
      <c r="FN82" s="307" t="n">
        <f aca="false">FN76+FN68</f>
        <v>0</v>
      </c>
      <c r="FO82" s="307" t="n">
        <f aca="false">FO76+FO68</f>
        <v>0</v>
      </c>
      <c r="FP82" s="307" t="n">
        <f aca="false">FP76+FP68</f>
        <v>0</v>
      </c>
      <c r="FQ82" s="307" t="n">
        <f aca="false">FQ76+FQ68</f>
        <v>0</v>
      </c>
      <c r="FR82" s="307" t="n">
        <f aca="false">FR76+FR68</f>
        <v>0</v>
      </c>
      <c r="FS82" s="307" t="n">
        <f aca="false">FS76+FS68</f>
        <v>0</v>
      </c>
      <c r="FT82" s="307" t="n">
        <f aca="false">FT76+FT68</f>
        <v>0</v>
      </c>
      <c r="FU82" s="307" t="n">
        <f aca="false">FU76+FU68</f>
        <v>0</v>
      </c>
      <c r="FV82" s="307" t="n">
        <f aca="false">FV76+FV68</f>
        <v>0</v>
      </c>
      <c r="FW82" s="307" t="n">
        <f aca="false">FW76+FW68</f>
        <v>0</v>
      </c>
      <c r="FX82" s="307" t="n">
        <f aca="false">FX76+FX68</f>
        <v>0</v>
      </c>
      <c r="FY82" s="307" t="n">
        <f aca="false">FY76+FY68</f>
        <v>0</v>
      </c>
      <c r="FZ82" s="307" t="n">
        <f aca="false">FZ76+FZ68</f>
        <v>0</v>
      </c>
      <c r="GA82" s="307" t="n">
        <f aca="false">GA76+GA68</f>
        <v>0</v>
      </c>
      <c r="GB82" s="307" t="n">
        <f aca="false">GB76+GB68</f>
        <v>0</v>
      </c>
      <c r="GC82" s="307" t="n">
        <f aca="false">GC76+GC68</f>
        <v>0</v>
      </c>
      <c r="GD82" s="307" t="n">
        <f aca="false">GD76+GD68</f>
        <v>0</v>
      </c>
      <c r="GE82" s="307" t="n">
        <f aca="false">GE76+GE68</f>
        <v>0</v>
      </c>
      <c r="GF82" s="307" t="n">
        <f aca="false">GF76+GF68</f>
        <v>0</v>
      </c>
      <c r="GG82" s="307" t="n">
        <f aca="false">GG76+GG68</f>
        <v>0</v>
      </c>
      <c r="GH82" s="307" t="n">
        <f aca="false">GH76+GH68</f>
        <v>0</v>
      </c>
      <c r="GI82" s="307" t="n">
        <f aca="false">GI76+GI68</f>
        <v>0</v>
      </c>
      <c r="GJ82" s="307" t="n">
        <f aca="false">GJ76+GJ68</f>
        <v>0</v>
      </c>
      <c r="GK82" s="307" t="n">
        <f aca="false">GK76+GK68</f>
        <v>0</v>
      </c>
      <c r="GL82" s="307" t="n">
        <f aca="false">GL76+GL68</f>
        <v>0</v>
      </c>
      <c r="GM82" s="307" t="n">
        <f aca="false">GM76+GM68</f>
        <v>0</v>
      </c>
      <c r="GN82" s="307" t="n">
        <f aca="false">GN76+GN68</f>
        <v>0</v>
      </c>
      <c r="GO82" s="307" t="n">
        <f aca="false">GO76+GO68</f>
        <v>0</v>
      </c>
      <c r="GP82" s="307" t="n">
        <f aca="false">GP76+GP68</f>
        <v>0</v>
      </c>
      <c r="GQ82" s="307" t="n">
        <f aca="false">GQ76+GQ68</f>
        <v>0</v>
      </c>
      <c r="GR82" s="307" t="n">
        <f aca="false">GR76+GR68</f>
        <v>0</v>
      </c>
      <c r="GS82" s="307" t="n">
        <f aca="false">GS76+GS68</f>
        <v>0</v>
      </c>
      <c r="GT82" s="307" t="n">
        <f aca="false">GT76+GT68</f>
        <v>0</v>
      </c>
      <c r="GU82" s="307" t="n">
        <f aca="false">GU76+GU68</f>
        <v>0</v>
      </c>
      <c r="GV82" s="307" t="n">
        <f aca="false">GV76+GV68</f>
        <v>0</v>
      </c>
      <c r="GW82" s="307" t="n">
        <f aca="false">GW76+GW68</f>
        <v>0</v>
      </c>
      <c r="GX82" s="307" t="n">
        <f aca="false">GX76+GX68</f>
        <v>0</v>
      </c>
      <c r="GY82" s="307" t="n">
        <f aca="false">GY76+GY68</f>
        <v>0</v>
      </c>
      <c r="GZ82" s="307" t="n">
        <f aca="false">GZ76+GZ68</f>
        <v>0</v>
      </c>
      <c r="HA82" s="307" t="n">
        <f aca="false">HA76+HA68</f>
        <v>0</v>
      </c>
      <c r="HB82" s="307" t="n">
        <f aca="false">HB76+HB68</f>
        <v>0</v>
      </c>
      <c r="HC82" s="307" t="n">
        <f aca="false">HC76+HC68</f>
        <v>0</v>
      </c>
      <c r="HD82" s="307" t="n">
        <f aca="false">HD76+HD68</f>
        <v>0</v>
      </c>
      <c r="HE82" s="307" t="n">
        <f aca="false">HE76+HE68</f>
        <v>0</v>
      </c>
      <c r="HF82" s="307" t="n">
        <f aca="false">HF76+HF68</f>
        <v>0</v>
      </c>
      <c r="HG82" s="307" t="n">
        <f aca="false">HG76+HG68</f>
        <v>0</v>
      </c>
      <c r="HH82" s="307" t="n">
        <f aca="false">HH76+HH68</f>
        <v>0</v>
      </c>
      <c r="HI82" s="307" t="n">
        <f aca="false">HI76+HI68</f>
        <v>0</v>
      </c>
      <c r="HJ82" s="307" t="n">
        <f aca="false">HJ76+HJ68</f>
        <v>0</v>
      </c>
      <c r="HK82" s="307" t="n">
        <f aca="false">HK76+HK68</f>
        <v>0</v>
      </c>
      <c r="HL82" s="307" t="n">
        <f aca="false">HL76+HL68</f>
        <v>0</v>
      </c>
      <c r="HM82" s="307" t="n">
        <f aca="false">HM76+HM68</f>
        <v>0</v>
      </c>
      <c r="HN82" s="307" t="n">
        <f aca="false">HN76+HN68</f>
        <v>0</v>
      </c>
      <c r="HO82" s="307" t="n">
        <f aca="false">HO76+HO68</f>
        <v>0</v>
      </c>
      <c r="HP82" s="307" t="n">
        <f aca="false">HP76+HP68</f>
        <v>0</v>
      </c>
      <c r="HQ82" s="307" t="n">
        <f aca="false">HQ76+HQ68</f>
        <v>0</v>
      </c>
      <c r="HR82" s="307" t="n">
        <f aca="false">HR76+HR68</f>
        <v>0</v>
      </c>
      <c r="HS82" s="307" t="n">
        <f aca="false">HS76+HS68</f>
        <v>0</v>
      </c>
      <c r="HT82" s="307" t="n">
        <f aca="false">HT76+HT68</f>
        <v>0</v>
      </c>
      <c r="HU82" s="307" t="n">
        <f aca="false">HU76+HU68</f>
        <v>0</v>
      </c>
      <c r="HV82" s="307" t="n">
        <f aca="false">HV76+HV68</f>
        <v>0</v>
      </c>
      <c r="HW82" s="307" t="n">
        <f aca="false">HW76+HW68</f>
        <v>0</v>
      </c>
      <c r="HX82" s="307" t="n">
        <f aca="false">HX76+HX68</f>
        <v>0</v>
      </c>
      <c r="HY82" s="307" t="n">
        <f aca="false">HY76+HY68</f>
        <v>0</v>
      </c>
      <c r="HZ82" s="307" t="n">
        <f aca="false">HZ76+HZ68</f>
        <v>0</v>
      </c>
      <c r="IA82" s="307" t="n">
        <f aca="false">IA76+IA68</f>
        <v>0</v>
      </c>
      <c r="IB82" s="307" t="n">
        <f aca="false">IB76+IB68</f>
        <v>0</v>
      </c>
      <c r="IC82" s="307" t="n">
        <f aca="false">IC76+IC68</f>
        <v>0</v>
      </c>
      <c r="ID82" s="307" t="n">
        <f aca="false">ID76+ID68</f>
        <v>0</v>
      </c>
      <c r="IE82" s="307" t="n">
        <f aca="false">IE76+IE68</f>
        <v>0</v>
      </c>
      <c r="IF82" s="307" t="n">
        <f aca="false">IF76+IF68</f>
        <v>0</v>
      </c>
      <c r="IG82" s="307" t="n">
        <f aca="false">IG76+IG68</f>
        <v>0</v>
      </c>
      <c r="IH82" s="307" t="n">
        <f aca="false">IH76+IH68</f>
        <v>0</v>
      </c>
      <c r="II82" s="307" t="n">
        <f aca="false">II76+II68</f>
        <v>0</v>
      </c>
      <c r="IJ82" s="307" t="n">
        <f aca="false">IJ76+IJ68</f>
        <v>0</v>
      </c>
      <c r="IK82" s="307" t="n">
        <f aca="false">IK76+IK68</f>
        <v>0</v>
      </c>
      <c r="IL82" s="307" t="n">
        <f aca="false">IL76+IL68</f>
        <v>0</v>
      </c>
      <c r="IM82" s="307" t="n">
        <f aca="false">IM76+IM68</f>
        <v>0</v>
      </c>
      <c r="IN82" s="307" t="n">
        <f aca="false">IN76+IN68</f>
        <v>0</v>
      </c>
      <c r="IO82" s="307" t="n">
        <f aca="false">IO76+IO68</f>
        <v>0</v>
      </c>
      <c r="IP82" s="307" t="n">
        <f aca="false">IP76+IP68</f>
        <v>0</v>
      </c>
      <c r="IQ82" s="307" t="n">
        <f aca="false">IQ76+IQ68</f>
        <v>0</v>
      </c>
      <c r="IR82" s="307" t="n">
        <f aca="false">IR76+IR68</f>
        <v>0</v>
      </c>
      <c r="IS82" s="307" t="n">
        <f aca="false">IS76+IS68</f>
        <v>0</v>
      </c>
      <c r="IT82" s="307" t="n">
        <f aca="false">IT76+IT68</f>
        <v>0</v>
      </c>
      <c r="IU82" s="307" t="n">
        <f aca="false">IU76+IU68</f>
        <v>0</v>
      </c>
      <c r="IV82" s="307" t="n">
        <f aca="false">IV76+IV68</f>
        <v>0</v>
      </c>
      <c r="IW82" s="351"/>
    </row>
    <row r="83" customFormat="false" ht="13.5" hidden="false" customHeight="true" outlineLevel="0" collapsed="false">
      <c r="A83" s="331"/>
      <c r="B83" s="352"/>
      <c r="C83" s="353"/>
      <c r="D83" s="354" t="s">
        <v>180</v>
      </c>
      <c r="E83" s="355" t="n">
        <f aca="false">E78+E70</f>
        <v>0</v>
      </c>
      <c r="F83" s="356" t="n">
        <f aca="false">F78+F70</f>
        <v>0</v>
      </c>
      <c r="G83" s="356" t="n">
        <f aca="false">G78+G70</f>
        <v>0</v>
      </c>
      <c r="H83" s="356" t="n">
        <f aca="false">H78+H70</f>
        <v>0</v>
      </c>
      <c r="I83" s="356" t="n">
        <f aca="false">I78+I70</f>
        <v>0</v>
      </c>
      <c r="J83" s="356" t="n">
        <f aca="false">J78+J70</f>
        <v>0</v>
      </c>
      <c r="K83" s="356" t="n">
        <f aca="false">K78+K70</f>
        <v>0</v>
      </c>
      <c r="L83" s="356" t="n">
        <f aca="false">L78+L70</f>
        <v>0</v>
      </c>
      <c r="M83" s="356" t="n">
        <f aca="false">M78+M70</f>
        <v>0</v>
      </c>
      <c r="N83" s="356" t="n">
        <f aca="false">N78+N70</f>
        <v>0</v>
      </c>
      <c r="O83" s="356" t="n">
        <f aca="false">O78+O70</f>
        <v>0</v>
      </c>
      <c r="P83" s="356" t="n">
        <f aca="false">P78+P70</f>
        <v>0</v>
      </c>
      <c r="Q83" s="356" t="n">
        <f aca="false">Q78+Q70</f>
        <v>0</v>
      </c>
      <c r="R83" s="356" t="n">
        <f aca="false">R78+R70</f>
        <v>0</v>
      </c>
      <c r="S83" s="356" t="n">
        <f aca="false">S78+S70</f>
        <v>0</v>
      </c>
      <c r="T83" s="356" t="n">
        <f aca="false">T78+T70</f>
        <v>0</v>
      </c>
      <c r="U83" s="356" t="n">
        <f aca="false">U78+U70</f>
        <v>0</v>
      </c>
      <c r="V83" s="356" t="n">
        <f aca="false">V78+V70</f>
        <v>0</v>
      </c>
      <c r="W83" s="356" t="n">
        <f aca="false">W78+W70</f>
        <v>0</v>
      </c>
      <c r="X83" s="356" t="n">
        <f aca="false">X78+X70</f>
        <v>0</v>
      </c>
      <c r="Y83" s="356" t="n">
        <f aca="false">Y78+Y70</f>
        <v>0</v>
      </c>
      <c r="Z83" s="356" t="n">
        <f aca="false">Z78+Z70</f>
        <v>0</v>
      </c>
      <c r="AA83" s="356" t="n">
        <f aca="false">AA78+AA70</f>
        <v>0</v>
      </c>
      <c r="AB83" s="356" t="n">
        <f aca="false">AB78+AB70</f>
        <v>0</v>
      </c>
      <c r="AC83" s="356" t="n">
        <f aca="false">AC78+AC70</f>
        <v>0</v>
      </c>
      <c r="AD83" s="356" t="n">
        <f aca="false">AD78+AD70</f>
        <v>0</v>
      </c>
      <c r="AE83" s="356" t="n">
        <f aca="false">AE78+AE70</f>
        <v>0</v>
      </c>
      <c r="AF83" s="356" t="n">
        <f aca="false">AF78+AF70</f>
        <v>0</v>
      </c>
      <c r="AG83" s="356" t="n">
        <f aca="false">AG78+AG70</f>
        <v>0</v>
      </c>
      <c r="AH83" s="356" t="n">
        <f aca="false">AH78+AH70</f>
        <v>0</v>
      </c>
      <c r="AI83" s="356" t="n">
        <f aca="false">AI78+AI70</f>
        <v>0</v>
      </c>
      <c r="AJ83" s="356" t="n">
        <f aca="false">AJ78+AJ70</f>
        <v>0</v>
      </c>
      <c r="AK83" s="356" t="n">
        <f aca="false">AK78+AK70</f>
        <v>0</v>
      </c>
      <c r="AL83" s="356" t="n">
        <f aca="false">AL78+AL70</f>
        <v>0</v>
      </c>
      <c r="AM83" s="356" t="n">
        <f aca="false">AM78+AM70</f>
        <v>0</v>
      </c>
      <c r="AN83" s="356" t="n">
        <f aca="false">AN78+AN70</f>
        <v>0</v>
      </c>
      <c r="AO83" s="356" t="n">
        <f aca="false">AO78+AO70</f>
        <v>0</v>
      </c>
      <c r="AP83" s="356" t="n">
        <f aca="false">AP78+AP70</f>
        <v>0</v>
      </c>
      <c r="AQ83" s="356" t="n">
        <f aca="false">AQ78+AQ70</f>
        <v>0</v>
      </c>
      <c r="AR83" s="356" t="n">
        <f aca="false">AR78+AR70</f>
        <v>0</v>
      </c>
      <c r="AS83" s="356" t="n">
        <f aca="false">AS78+AS70</f>
        <v>0</v>
      </c>
      <c r="AT83" s="356" t="n">
        <f aca="false">AT78+AT70</f>
        <v>0</v>
      </c>
      <c r="AU83" s="356" t="n">
        <f aca="false">AU78+AU70</f>
        <v>0</v>
      </c>
      <c r="AV83" s="356" t="n">
        <f aca="false">AV78+AV70</f>
        <v>0</v>
      </c>
      <c r="AW83" s="356" t="n">
        <f aca="false">AW78+AW70</f>
        <v>0</v>
      </c>
      <c r="AX83" s="356" t="n">
        <f aca="false">AX78+AX70</f>
        <v>0</v>
      </c>
      <c r="AY83" s="356" t="n">
        <f aca="false">AY78+AY70</f>
        <v>0</v>
      </c>
      <c r="AZ83" s="356" t="n">
        <f aca="false">AZ78+AZ70</f>
        <v>0</v>
      </c>
      <c r="BA83" s="356" t="n">
        <f aca="false">BA78+BA70</f>
        <v>0</v>
      </c>
      <c r="BB83" s="356" t="n">
        <f aca="false">BB78+BB70</f>
        <v>0</v>
      </c>
      <c r="BC83" s="356" t="n">
        <f aca="false">BC78+BC70</f>
        <v>0</v>
      </c>
      <c r="BD83" s="356" t="n">
        <f aca="false">BD78+BD70</f>
        <v>0</v>
      </c>
      <c r="BE83" s="356" t="n">
        <f aca="false">BE78+BE70</f>
        <v>0</v>
      </c>
      <c r="BF83" s="356" t="n">
        <f aca="false">BF78+BF70</f>
        <v>0</v>
      </c>
      <c r="BG83" s="356" t="n">
        <f aca="false">BG78+BG70</f>
        <v>0</v>
      </c>
      <c r="BH83" s="356" t="n">
        <f aca="false">BH78+BH70</f>
        <v>0</v>
      </c>
      <c r="BI83" s="356" t="n">
        <f aca="false">BI78+BI70</f>
        <v>0</v>
      </c>
      <c r="BJ83" s="356" t="n">
        <f aca="false">BJ78+BJ70</f>
        <v>0</v>
      </c>
      <c r="BK83" s="356" t="n">
        <f aca="false">BK78+BK70</f>
        <v>0</v>
      </c>
      <c r="BL83" s="356" t="n">
        <f aca="false">BL78+BL70</f>
        <v>0</v>
      </c>
      <c r="BM83" s="356" t="n">
        <f aca="false">BM78+BM70</f>
        <v>0</v>
      </c>
      <c r="BN83" s="356" t="n">
        <f aca="false">BN78+BN70</f>
        <v>0</v>
      </c>
      <c r="BO83" s="356" t="n">
        <f aca="false">BO78+BO70</f>
        <v>0</v>
      </c>
      <c r="BP83" s="356" t="n">
        <f aca="false">BP78+BP70</f>
        <v>0</v>
      </c>
      <c r="BQ83" s="356" t="n">
        <f aca="false">BQ78+BQ70</f>
        <v>0</v>
      </c>
      <c r="BR83" s="356" t="n">
        <f aca="false">BR78+BR70</f>
        <v>0</v>
      </c>
      <c r="BS83" s="356" t="n">
        <f aca="false">BS78+BS70</f>
        <v>0</v>
      </c>
      <c r="BT83" s="356" t="n">
        <f aca="false">BT78+BT70</f>
        <v>0</v>
      </c>
      <c r="BU83" s="356" t="n">
        <f aca="false">BU78+BU70</f>
        <v>0</v>
      </c>
      <c r="BV83" s="356" t="n">
        <f aca="false">BV78+BV70</f>
        <v>0</v>
      </c>
      <c r="BW83" s="356" t="n">
        <f aca="false">BW78+BW70</f>
        <v>0</v>
      </c>
      <c r="BX83" s="356" t="n">
        <f aca="false">BX78+BX70</f>
        <v>0</v>
      </c>
      <c r="BY83" s="356" t="n">
        <f aca="false">BY78+BY70</f>
        <v>0</v>
      </c>
      <c r="BZ83" s="356" t="n">
        <f aca="false">BZ78+BZ70</f>
        <v>0</v>
      </c>
      <c r="CA83" s="356" t="n">
        <f aca="false">CA78+CA70</f>
        <v>0</v>
      </c>
      <c r="CB83" s="356" t="n">
        <f aca="false">CB78+CB70</f>
        <v>0</v>
      </c>
      <c r="CC83" s="356" t="n">
        <f aca="false">CC78+CC70</f>
        <v>0</v>
      </c>
      <c r="CD83" s="356" t="n">
        <f aca="false">CD78+CD70</f>
        <v>0</v>
      </c>
      <c r="CE83" s="356" t="n">
        <f aca="false">CE78+CE70</f>
        <v>0</v>
      </c>
      <c r="CF83" s="356" t="n">
        <f aca="false">CF78+CF70</f>
        <v>0</v>
      </c>
      <c r="CG83" s="356" t="n">
        <f aca="false">CG78+CG70</f>
        <v>0</v>
      </c>
      <c r="CH83" s="356" t="n">
        <f aca="false">CH78+CH70</f>
        <v>0</v>
      </c>
      <c r="CI83" s="356" t="n">
        <f aca="false">CI78+CI70</f>
        <v>0</v>
      </c>
      <c r="CJ83" s="356" t="n">
        <f aca="false">CJ78+CJ70</f>
        <v>0</v>
      </c>
      <c r="CK83" s="356" t="n">
        <f aca="false">CK78+CK70</f>
        <v>0</v>
      </c>
      <c r="CL83" s="356" t="n">
        <f aca="false">CL78+CL70</f>
        <v>0</v>
      </c>
      <c r="CM83" s="356" t="n">
        <f aca="false">CM78+CM70</f>
        <v>0</v>
      </c>
      <c r="CN83" s="356" t="n">
        <f aca="false">CN78+CN70</f>
        <v>0</v>
      </c>
      <c r="CO83" s="356" t="n">
        <f aca="false">CO78+CO70</f>
        <v>0</v>
      </c>
      <c r="CP83" s="356" t="n">
        <f aca="false">CP78+CP70</f>
        <v>0</v>
      </c>
      <c r="CQ83" s="356" t="n">
        <f aca="false">CQ78+CQ70</f>
        <v>0</v>
      </c>
      <c r="CR83" s="356" t="n">
        <f aca="false">CR78+CR70</f>
        <v>0</v>
      </c>
      <c r="CS83" s="356" t="n">
        <f aca="false">CS78+CS70</f>
        <v>0</v>
      </c>
      <c r="CT83" s="356" t="n">
        <f aca="false">CT78+CT70</f>
        <v>0</v>
      </c>
      <c r="CU83" s="356" t="n">
        <f aca="false">CU78+CU70</f>
        <v>0</v>
      </c>
      <c r="CV83" s="356" t="n">
        <f aca="false">CV78+CV70</f>
        <v>0</v>
      </c>
      <c r="CW83" s="356" t="n">
        <f aca="false">CW78+CW70</f>
        <v>0</v>
      </c>
      <c r="CX83" s="356" t="n">
        <f aca="false">CX78+CX70</f>
        <v>0</v>
      </c>
      <c r="CY83" s="356" t="n">
        <f aca="false">CY78+CY70</f>
        <v>0</v>
      </c>
      <c r="CZ83" s="356" t="n">
        <f aca="false">CZ78+CZ70</f>
        <v>0</v>
      </c>
      <c r="DA83" s="356" t="n">
        <f aca="false">DA78+DA70</f>
        <v>0</v>
      </c>
      <c r="DB83" s="356" t="n">
        <f aca="false">DB78+DB70</f>
        <v>0</v>
      </c>
      <c r="DC83" s="356" t="n">
        <f aca="false">DC78+DC70</f>
        <v>0</v>
      </c>
      <c r="DD83" s="356" t="n">
        <f aca="false">DD78+DD70</f>
        <v>0</v>
      </c>
      <c r="DE83" s="356" t="n">
        <f aca="false">DE78+DE70</f>
        <v>0</v>
      </c>
      <c r="DF83" s="356" t="n">
        <f aca="false">DF78+DF70</f>
        <v>0</v>
      </c>
      <c r="DG83" s="356" t="n">
        <f aca="false">DG78+DG70</f>
        <v>0</v>
      </c>
      <c r="DH83" s="356" t="n">
        <f aca="false">DH78+DH70</f>
        <v>0</v>
      </c>
      <c r="DI83" s="356" t="n">
        <f aca="false">DI78+DI70</f>
        <v>0</v>
      </c>
      <c r="DJ83" s="356" t="n">
        <f aca="false">DJ78+DJ70</f>
        <v>0</v>
      </c>
      <c r="DK83" s="356" t="n">
        <f aca="false">DK78+DK70</f>
        <v>0</v>
      </c>
      <c r="DL83" s="356" t="n">
        <f aca="false">DL78+DL70</f>
        <v>0</v>
      </c>
      <c r="DM83" s="356" t="n">
        <f aca="false">DM78+DM70</f>
        <v>0</v>
      </c>
      <c r="DN83" s="356" t="n">
        <f aca="false">DN78+DN70</f>
        <v>0</v>
      </c>
      <c r="DO83" s="356" t="n">
        <f aca="false">DO78+DO70</f>
        <v>0</v>
      </c>
      <c r="DP83" s="356" t="n">
        <f aca="false">DP78+DP70</f>
        <v>0</v>
      </c>
      <c r="DQ83" s="356" t="n">
        <f aca="false">DQ78+DQ70</f>
        <v>0</v>
      </c>
      <c r="DR83" s="356" t="n">
        <f aca="false">DR78+DR70</f>
        <v>0</v>
      </c>
      <c r="DS83" s="356" t="n">
        <f aca="false">DS78+DS70</f>
        <v>0</v>
      </c>
      <c r="DT83" s="356" t="n">
        <f aca="false">DT78+DT70</f>
        <v>0</v>
      </c>
      <c r="DU83" s="356" t="n">
        <f aca="false">DU78+DU70</f>
        <v>0</v>
      </c>
      <c r="DV83" s="356" t="n">
        <f aca="false">DV78+DV70</f>
        <v>0</v>
      </c>
      <c r="DW83" s="356" t="n">
        <f aca="false">DW78+DW70</f>
        <v>0</v>
      </c>
      <c r="DX83" s="356" t="n">
        <f aca="false">DX78+DX70</f>
        <v>0</v>
      </c>
      <c r="DY83" s="356" t="n">
        <f aca="false">DY78+DY70</f>
        <v>0</v>
      </c>
      <c r="DZ83" s="356" t="n">
        <f aca="false">DZ78+DZ70</f>
        <v>0</v>
      </c>
      <c r="EA83" s="356" t="n">
        <f aca="false">EA78+EA70</f>
        <v>0</v>
      </c>
      <c r="EB83" s="356" t="n">
        <f aca="false">EB78+EB70</f>
        <v>0</v>
      </c>
      <c r="EC83" s="356" t="n">
        <f aca="false">EC78+EC70</f>
        <v>0</v>
      </c>
      <c r="ED83" s="356" t="n">
        <f aca="false">ED78+ED70</f>
        <v>0</v>
      </c>
      <c r="EE83" s="356" t="n">
        <f aca="false">EE78+EE70</f>
        <v>0</v>
      </c>
      <c r="EF83" s="356" t="n">
        <f aca="false">EF78+EF70</f>
        <v>0</v>
      </c>
      <c r="EG83" s="356" t="n">
        <f aca="false">EG78+EG70</f>
        <v>0</v>
      </c>
      <c r="EH83" s="356" t="n">
        <f aca="false">EH78+EH70</f>
        <v>0</v>
      </c>
      <c r="EI83" s="356" t="n">
        <f aca="false">EI78+EI70</f>
        <v>0</v>
      </c>
      <c r="EJ83" s="356" t="n">
        <f aca="false">EJ78+EJ70</f>
        <v>0</v>
      </c>
      <c r="EK83" s="356" t="n">
        <f aca="false">EK78+EK70</f>
        <v>0</v>
      </c>
      <c r="EL83" s="356" t="n">
        <f aca="false">EL78+EL70</f>
        <v>0</v>
      </c>
      <c r="EM83" s="356" t="n">
        <f aca="false">EM78+EM70</f>
        <v>0</v>
      </c>
      <c r="EN83" s="356" t="n">
        <f aca="false">EN78+EN70</f>
        <v>0</v>
      </c>
      <c r="EO83" s="356" t="n">
        <f aca="false">EO78+EO70</f>
        <v>0</v>
      </c>
      <c r="EP83" s="356" t="n">
        <f aca="false">EP78+EP70</f>
        <v>0</v>
      </c>
      <c r="EQ83" s="356" t="n">
        <f aca="false">EQ78+EQ70</f>
        <v>0</v>
      </c>
      <c r="ER83" s="356" t="n">
        <f aca="false">ER78+ER70</f>
        <v>0</v>
      </c>
      <c r="ES83" s="356" t="n">
        <f aca="false">ES78+ES70</f>
        <v>0</v>
      </c>
      <c r="ET83" s="356" t="n">
        <f aca="false">ET78+ET70</f>
        <v>0</v>
      </c>
      <c r="EU83" s="356" t="n">
        <f aca="false">EU78+EU70</f>
        <v>0</v>
      </c>
      <c r="EV83" s="356" t="n">
        <f aca="false">EV78+EV70</f>
        <v>0</v>
      </c>
      <c r="EW83" s="356" t="n">
        <f aca="false">EW78+EW70</f>
        <v>0</v>
      </c>
      <c r="EX83" s="356" t="n">
        <f aca="false">EX78+EX70</f>
        <v>0</v>
      </c>
      <c r="EY83" s="356" t="n">
        <f aca="false">EY78+EY70</f>
        <v>0</v>
      </c>
      <c r="EZ83" s="356" t="n">
        <f aca="false">EZ78+EZ70</f>
        <v>0</v>
      </c>
      <c r="FA83" s="356" t="n">
        <f aca="false">FA78+FA70</f>
        <v>0</v>
      </c>
      <c r="FB83" s="356" t="n">
        <f aca="false">FB78+FB70</f>
        <v>0</v>
      </c>
      <c r="FC83" s="356" t="n">
        <f aca="false">FC78+FC70</f>
        <v>0</v>
      </c>
      <c r="FD83" s="356" t="n">
        <f aca="false">FD78+FD70</f>
        <v>0</v>
      </c>
      <c r="FE83" s="356" t="n">
        <f aca="false">FE78+FE70</f>
        <v>0</v>
      </c>
      <c r="FF83" s="356" t="n">
        <f aca="false">FF78+FF70</f>
        <v>0</v>
      </c>
      <c r="FG83" s="356" t="n">
        <f aca="false">FG78+FG70</f>
        <v>0</v>
      </c>
      <c r="FH83" s="356" t="n">
        <f aca="false">FH78+FH70</f>
        <v>0</v>
      </c>
      <c r="FI83" s="356" t="n">
        <f aca="false">FI78+FI70</f>
        <v>0</v>
      </c>
      <c r="FJ83" s="356" t="n">
        <f aca="false">FJ78+FJ70</f>
        <v>0</v>
      </c>
      <c r="FK83" s="356" t="n">
        <f aca="false">FK78+FK70</f>
        <v>0</v>
      </c>
      <c r="FL83" s="356" t="n">
        <f aca="false">FL78+FL70</f>
        <v>0</v>
      </c>
      <c r="FM83" s="356" t="n">
        <f aca="false">FM78+FM70</f>
        <v>0</v>
      </c>
      <c r="FN83" s="356" t="n">
        <f aca="false">FN78+FN70</f>
        <v>0</v>
      </c>
      <c r="FO83" s="356" t="n">
        <f aca="false">FO78+FO70</f>
        <v>0</v>
      </c>
      <c r="FP83" s="356" t="n">
        <f aca="false">FP78+FP70</f>
        <v>0</v>
      </c>
      <c r="FQ83" s="356" t="n">
        <f aca="false">FQ78+FQ70</f>
        <v>0</v>
      </c>
      <c r="FR83" s="356" t="n">
        <f aca="false">FR78+FR70</f>
        <v>0</v>
      </c>
      <c r="FS83" s="356" t="n">
        <f aca="false">FS78+FS70</f>
        <v>0</v>
      </c>
      <c r="FT83" s="356" t="n">
        <f aca="false">FT78+FT70</f>
        <v>0</v>
      </c>
      <c r="FU83" s="356" t="n">
        <f aca="false">FU78+FU70</f>
        <v>0</v>
      </c>
      <c r="FV83" s="356" t="n">
        <f aca="false">FV78+FV70</f>
        <v>0</v>
      </c>
      <c r="FW83" s="356" t="n">
        <f aca="false">FW78+FW70</f>
        <v>0</v>
      </c>
      <c r="FX83" s="356" t="n">
        <f aca="false">FX78+FX70</f>
        <v>0</v>
      </c>
      <c r="FY83" s="356" t="n">
        <f aca="false">FY78+FY70</f>
        <v>0</v>
      </c>
      <c r="FZ83" s="356" t="n">
        <f aca="false">FZ78+FZ70</f>
        <v>0</v>
      </c>
      <c r="GA83" s="356" t="n">
        <f aca="false">GA78+GA70</f>
        <v>0</v>
      </c>
      <c r="GB83" s="356" t="n">
        <f aca="false">GB78+GB70</f>
        <v>0</v>
      </c>
      <c r="GC83" s="356" t="n">
        <f aca="false">GC78+GC70</f>
        <v>0</v>
      </c>
      <c r="GD83" s="356" t="n">
        <f aca="false">GD78+GD70</f>
        <v>0</v>
      </c>
      <c r="GE83" s="356" t="n">
        <f aca="false">GE78+GE70</f>
        <v>0</v>
      </c>
      <c r="GF83" s="356" t="n">
        <f aca="false">GF78+GF70</f>
        <v>0</v>
      </c>
      <c r="GG83" s="356" t="n">
        <f aca="false">GG78+GG70</f>
        <v>0</v>
      </c>
      <c r="GH83" s="356" t="n">
        <f aca="false">GH78+GH70</f>
        <v>0</v>
      </c>
      <c r="GI83" s="356" t="n">
        <f aca="false">GI78+GI70</f>
        <v>0</v>
      </c>
      <c r="GJ83" s="356" t="n">
        <f aca="false">GJ78+GJ70</f>
        <v>0</v>
      </c>
      <c r="GK83" s="356" t="n">
        <f aca="false">GK78+GK70</f>
        <v>0</v>
      </c>
      <c r="GL83" s="356" t="n">
        <f aca="false">GL78+GL70</f>
        <v>0</v>
      </c>
      <c r="GM83" s="356" t="n">
        <f aca="false">GM78+GM70</f>
        <v>0</v>
      </c>
      <c r="GN83" s="356" t="n">
        <f aca="false">GN78+GN70</f>
        <v>0</v>
      </c>
      <c r="GO83" s="356" t="n">
        <f aca="false">GO78+GO70</f>
        <v>0</v>
      </c>
      <c r="GP83" s="356" t="n">
        <f aca="false">GP78+GP70</f>
        <v>0</v>
      </c>
      <c r="GQ83" s="356" t="n">
        <f aca="false">GQ78+GQ70</f>
        <v>0</v>
      </c>
      <c r="GR83" s="356" t="n">
        <f aca="false">GR78+GR70</f>
        <v>0</v>
      </c>
      <c r="GS83" s="356" t="n">
        <f aca="false">GS78+GS70</f>
        <v>0</v>
      </c>
      <c r="GT83" s="356" t="n">
        <f aca="false">GT78+GT70</f>
        <v>0</v>
      </c>
      <c r="GU83" s="356" t="n">
        <f aca="false">GU78+GU70</f>
        <v>0</v>
      </c>
      <c r="GV83" s="356" t="n">
        <f aca="false">GV78+GV70</f>
        <v>0</v>
      </c>
      <c r="GW83" s="356" t="n">
        <f aca="false">GW78+GW70</f>
        <v>0</v>
      </c>
      <c r="GX83" s="356" t="n">
        <f aca="false">GX78+GX70</f>
        <v>0</v>
      </c>
      <c r="GY83" s="356" t="n">
        <f aca="false">GY78+GY70</f>
        <v>0</v>
      </c>
      <c r="GZ83" s="356" t="n">
        <f aca="false">GZ78+GZ70</f>
        <v>0</v>
      </c>
      <c r="HA83" s="356" t="n">
        <f aca="false">HA78+HA70</f>
        <v>0</v>
      </c>
      <c r="HB83" s="356" t="n">
        <f aca="false">HB78+HB70</f>
        <v>0</v>
      </c>
      <c r="HC83" s="356" t="n">
        <f aca="false">HC78+HC70</f>
        <v>0</v>
      </c>
      <c r="HD83" s="356" t="n">
        <f aca="false">HD78+HD70</f>
        <v>0</v>
      </c>
      <c r="HE83" s="356" t="n">
        <f aca="false">HE78+HE70</f>
        <v>0</v>
      </c>
      <c r="HF83" s="356" t="n">
        <f aca="false">HF78+HF70</f>
        <v>0</v>
      </c>
      <c r="HG83" s="356" t="n">
        <f aca="false">HG78+HG70</f>
        <v>0</v>
      </c>
      <c r="HH83" s="356" t="n">
        <f aca="false">HH78+HH70</f>
        <v>0</v>
      </c>
      <c r="HI83" s="356" t="n">
        <f aca="false">HI78+HI70</f>
        <v>0</v>
      </c>
      <c r="HJ83" s="356" t="n">
        <f aca="false">HJ78+HJ70</f>
        <v>0</v>
      </c>
      <c r="HK83" s="356" t="n">
        <f aca="false">HK78+HK70</f>
        <v>0</v>
      </c>
      <c r="HL83" s="356" t="n">
        <f aca="false">HL78+HL70</f>
        <v>0</v>
      </c>
      <c r="HM83" s="356" t="n">
        <f aca="false">HM78+HM70</f>
        <v>0</v>
      </c>
      <c r="HN83" s="356" t="n">
        <f aca="false">HN78+HN70</f>
        <v>0</v>
      </c>
      <c r="HO83" s="356" t="n">
        <f aca="false">HO78+HO70</f>
        <v>0</v>
      </c>
      <c r="HP83" s="356" t="n">
        <f aca="false">HP78+HP70</f>
        <v>0</v>
      </c>
      <c r="HQ83" s="356" t="n">
        <f aca="false">HQ78+HQ70</f>
        <v>0</v>
      </c>
      <c r="HR83" s="356" t="n">
        <f aca="false">HR78+HR70</f>
        <v>0</v>
      </c>
      <c r="HS83" s="356" t="n">
        <f aca="false">HS78+HS70</f>
        <v>0</v>
      </c>
      <c r="HT83" s="356" t="n">
        <f aca="false">HT78+HT70</f>
        <v>0</v>
      </c>
      <c r="HU83" s="356" t="n">
        <f aca="false">HU78+HU70</f>
        <v>0</v>
      </c>
      <c r="HV83" s="356" t="n">
        <f aca="false">HV78+HV70</f>
        <v>0</v>
      </c>
      <c r="HW83" s="356" t="n">
        <f aca="false">HW78+HW70</f>
        <v>0</v>
      </c>
      <c r="HX83" s="356" t="n">
        <f aca="false">HX78+HX70</f>
        <v>0</v>
      </c>
      <c r="HY83" s="356" t="n">
        <f aca="false">HY78+HY70</f>
        <v>0</v>
      </c>
      <c r="HZ83" s="356" t="n">
        <f aca="false">HZ78+HZ70</f>
        <v>0</v>
      </c>
      <c r="IA83" s="356" t="n">
        <f aca="false">IA78+IA70</f>
        <v>0</v>
      </c>
      <c r="IB83" s="356" t="n">
        <f aca="false">IB78+IB70</f>
        <v>0</v>
      </c>
      <c r="IC83" s="356" t="n">
        <f aca="false">IC78+IC70</f>
        <v>0</v>
      </c>
      <c r="ID83" s="356" t="n">
        <f aca="false">ID78+ID70</f>
        <v>0</v>
      </c>
      <c r="IE83" s="356" t="n">
        <f aca="false">IE78+IE70</f>
        <v>0</v>
      </c>
      <c r="IF83" s="356" t="n">
        <f aca="false">IF78+IF70</f>
        <v>0</v>
      </c>
      <c r="IG83" s="356" t="n">
        <f aca="false">IG78+IG70</f>
        <v>0</v>
      </c>
      <c r="IH83" s="356" t="n">
        <f aca="false">IH78+IH70</f>
        <v>0</v>
      </c>
      <c r="II83" s="356" t="n">
        <f aca="false">II78+II70</f>
        <v>0</v>
      </c>
      <c r="IJ83" s="356" t="n">
        <f aca="false">IJ78+IJ70</f>
        <v>0</v>
      </c>
      <c r="IK83" s="356" t="n">
        <f aca="false">IK78+IK70</f>
        <v>0</v>
      </c>
      <c r="IL83" s="356" t="n">
        <f aca="false">IL78+IL70</f>
        <v>0</v>
      </c>
      <c r="IM83" s="356" t="n">
        <f aca="false">IM78+IM70</f>
        <v>0</v>
      </c>
      <c r="IN83" s="356" t="n">
        <f aca="false">IN78+IN70</f>
        <v>0</v>
      </c>
      <c r="IO83" s="356" t="n">
        <f aca="false">IO78+IO70</f>
        <v>0</v>
      </c>
      <c r="IP83" s="356" t="n">
        <f aca="false">IP78+IP70</f>
        <v>0</v>
      </c>
      <c r="IQ83" s="356" t="n">
        <f aca="false">IQ78+IQ70</f>
        <v>0</v>
      </c>
      <c r="IR83" s="356" t="n">
        <f aca="false">IR78+IR70</f>
        <v>0</v>
      </c>
      <c r="IS83" s="356" t="n">
        <f aca="false">IS78+IS70</f>
        <v>0</v>
      </c>
      <c r="IT83" s="356" t="n">
        <f aca="false">IT78+IT70</f>
        <v>0</v>
      </c>
      <c r="IU83" s="356" t="n">
        <f aca="false">IU78+IU70</f>
        <v>0</v>
      </c>
      <c r="IV83" s="356" t="n">
        <f aca="false">IV78+IV70</f>
        <v>0</v>
      </c>
      <c r="IW83" s="357"/>
    </row>
    <row r="84" customFormat="false" ht="13.5" hidden="false" customHeight="true" outlineLevel="0" collapsed="false">
      <c r="A84" s="325"/>
      <c r="B84" s="358"/>
      <c r="C84" s="359"/>
      <c r="D84" s="328" t="s">
        <v>174</v>
      </c>
      <c r="E84" s="329"/>
      <c r="F84" s="281"/>
      <c r="G84" s="281"/>
      <c r="H84" s="281"/>
      <c r="I84" s="281"/>
      <c r="J84" s="281"/>
      <c r="K84" s="281"/>
      <c r="L84" s="281"/>
      <c r="M84" s="281"/>
      <c r="N84" s="281"/>
      <c r="O84" s="281"/>
      <c r="P84" s="281"/>
      <c r="Q84" s="281"/>
      <c r="R84" s="281"/>
      <c r="S84" s="281"/>
      <c r="T84" s="281"/>
      <c r="U84" s="281"/>
      <c r="V84" s="281"/>
      <c r="W84" s="281"/>
      <c r="X84" s="281"/>
      <c r="Y84" s="281"/>
      <c r="Z84" s="281"/>
      <c r="AA84" s="281"/>
      <c r="AB84" s="281"/>
      <c r="AC84" s="281"/>
      <c r="AD84" s="281"/>
      <c r="AE84" s="281"/>
      <c r="AF84" s="281"/>
      <c r="AG84" s="281"/>
      <c r="AH84" s="281"/>
      <c r="AI84" s="281"/>
      <c r="AJ84" s="281"/>
      <c r="AK84" s="281"/>
      <c r="AL84" s="281"/>
      <c r="AM84" s="281"/>
      <c r="AN84" s="281"/>
      <c r="AO84" s="281"/>
      <c r="AP84" s="281"/>
      <c r="AQ84" s="281"/>
      <c r="AR84" s="281"/>
      <c r="AS84" s="281"/>
      <c r="AT84" s="281"/>
      <c r="AU84" s="281"/>
      <c r="AV84" s="281"/>
      <c r="AW84" s="281"/>
      <c r="AX84" s="281"/>
      <c r="AY84" s="281"/>
      <c r="AZ84" s="281"/>
      <c r="BA84" s="281"/>
      <c r="BB84" s="281"/>
      <c r="BC84" s="281"/>
      <c r="BD84" s="281"/>
      <c r="BE84" s="281"/>
      <c r="BF84" s="281"/>
      <c r="BG84" s="281"/>
      <c r="BH84" s="281"/>
      <c r="BI84" s="281"/>
      <c r="BJ84" s="281"/>
      <c r="BK84" s="281"/>
      <c r="BL84" s="281"/>
      <c r="BM84" s="281"/>
      <c r="BN84" s="281"/>
      <c r="BO84" s="281"/>
      <c r="BP84" s="281"/>
      <c r="BQ84" s="281"/>
      <c r="BR84" s="281"/>
      <c r="BS84" s="281"/>
      <c r="BT84" s="281"/>
      <c r="BU84" s="281"/>
      <c r="BV84" s="281"/>
      <c r="BW84" s="281"/>
      <c r="BX84" s="281"/>
      <c r="BY84" s="281"/>
      <c r="BZ84" s="281"/>
      <c r="CA84" s="281"/>
      <c r="CB84" s="281"/>
      <c r="CC84" s="281"/>
      <c r="CD84" s="281"/>
      <c r="CE84" s="281"/>
      <c r="CF84" s="281"/>
      <c r="CG84" s="281"/>
      <c r="CH84" s="281"/>
      <c r="CI84" s="281"/>
      <c r="CJ84" s="281"/>
      <c r="CK84" s="281"/>
      <c r="CL84" s="281"/>
      <c r="CM84" s="281"/>
      <c r="CN84" s="281"/>
      <c r="CO84" s="281"/>
      <c r="CP84" s="281"/>
      <c r="CQ84" s="281"/>
      <c r="CR84" s="281"/>
      <c r="CS84" s="281"/>
      <c r="CT84" s="281"/>
      <c r="CU84" s="281"/>
      <c r="CV84" s="281"/>
      <c r="CW84" s="281"/>
      <c r="CX84" s="281"/>
      <c r="CY84" s="281"/>
      <c r="CZ84" s="281"/>
      <c r="DA84" s="281"/>
      <c r="DB84" s="281"/>
      <c r="DC84" s="281"/>
      <c r="DD84" s="281"/>
      <c r="DE84" s="281"/>
      <c r="DF84" s="281"/>
      <c r="DG84" s="281"/>
      <c r="DH84" s="281"/>
      <c r="DI84" s="281"/>
      <c r="DJ84" s="281"/>
      <c r="DK84" s="281"/>
      <c r="DL84" s="281"/>
      <c r="DM84" s="281"/>
      <c r="DN84" s="281"/>
      <c r="DO84" s="281"/>
      <c r="DP84" s="281"/>
      <c r="DQ84" s="281"/>
      <c r="DR84" s="281"/>
      <c r="DS84" s="281"/>
      <c r="DT84" s="281"/>
      <c r="DU84" s="281"/>
      <c r="DV84" s="281"/>
      <c r="DW84" s="281"/>
      <c r="DX84" s="281"/>
      <c r="DY84" s="281"/>
      <c r="DZ84" s="281"/>
      <c r="EA84" s="281"/>
      <c r="EB84" s="281"/>
      <c r="EC84" s="281"/>
      <c r="ED84" s="281"/>
      <c r="EE84" s="281"/>
      <c r="EF84" s="281"/>
      <c r="EG84" s="281"/>
      <c r="EH84" s="281"/>
      <c r="EI84" s="281"/>
      <c r="EJ84" s="281"/>
      <c r="EK84" s="281"/>
      <c r="EL84" s="281"/>
      <c r="EM84" s="281"/>
      <c r="EN84" s="281"/>
      <c r="EO84" s="281"/>
      <c r="EP84" s="281"/>
      <c r="EQ84" s="281"/>
      <c r="ER84" s="281"/>
      <c r="ES84" s="281"/>
      <c r="ET84" s="281"/>
      <c r="EU84" s="281"/>
      <c r="EV84" s="281"/>
      <c r="EW84" s="281"/>
      <c r="EX84" s="281"/>
      <c r="EY84" s="281"/>
      <c r="EZ84" s="281"/>
      <c r="FA84" s="281"/>
      <c r="FB84" s="281"/>
      <c r="FC84" s="281"/>
      <c r="FD84" s="281"/>
      <c r="FE84" s="281"/>
      <c r="FF84" s="281"/>
      <c r="FG84" s="281"/>
      <c r="FH84" s="281"/>
      <c r="FI84" s="281"/>
      <c r="FJ84" s="281"/>
      <c r="FK84" s="281"/>
      <c r="FL84" s="281"/>
      <c r="FM84" s="281"/>
      <c r="FN84" s="281"/>
      <c r="FO84" s="281"/>
      <c r="FP84" s="281"/>
      <c r="FQ84" s="281"/>
      <c r="FR84" s="281"/>
      <c r="FS84" s="281"/>
      <c r="FT84" s="281"/>
      <c r="FU84" s="281"/>
      <c r="FV84" s="281"/>
      <c r="FW84" s="281"/>
      <c r="FX84" s="281"/>
      <c r="FY84" s="281"/>
      <c r="FZ84" s="281"/>
      <c r="GA84" s="281"/>
      <c r="GB84" s="281"/>
      <c r="GC84" s="281"/>
      <c r="GD84" s="281"/>
      <c r="GE84" s="281"/>
      <c r="GF84" s="281"/>
      <c r="GG84" s="281"/>
      <c r="GH84" s="281"/>
      <c r="GI84" s="281"/>
      <c r="GJ84" s="281"/>
      <c r="GK84" s="281"/>
      <c r="GL84" s="281"/>
      <c r="GM84" s="281"/>
      <c r="GN84" s="281"/>
      <c r="GO84" s="281"/>
      <c r="GP84" s="281"/>
      <c r="GQ84" s="281"/>
      <c r="GR84" s="281"/>
      <c r="GS84" s="281"/>
      <c r="GT84" s="281"/>
      <c r="GU84" s="281"/>
      <c r="GV84" s="281"/>
      <c r="GW84" s="281"/>
      <c r="GX84" s="281"/>
      <c r="GY84" s="281"/>
      <c r="GZ84" s="281"/>
      <c r="HA84" s="281"/>
      <c r="HB84" s="281"/>
      <c r="HC84" s="281"/>
      <c r="HD84" s="281"/>
      <c r="HE84" s="281"/>
      <c r="HF84" s="281"/>
      <c r="HG84" s="281"/>
      <c r="HH84" s="281"/>
      <c r="HI84" s="281"/>
      <c r="HJ84" s="281"/>
      <c r="HK84" s="281"/>
      <c r="HL84" s="281"/>
      <c r="HM84" s="281"/>
      <c r="HN84" s="281"/>
      <c r="HO84" s="281"/>
      <c r="HP84" s="281"/>
      <c r="HQ84" s="281"/>
      <c r="HR84" s="281"/>
      <c r="HS84" s="281"/>
      <c r="HT84" s="281"/>
      <c r="HU84" s="281"/>
      <c r="HV84" s="281"/>
      <c r="HW84" s="281"/>
      <c r="HX84" s="281"/>
      <c r="HY84" s="281"/>
      <c r="HZ84" s="281"/>
      <c r="IA84" s="281"/>
      <c r="IB84" s="281"/>
      <c r="IC84" s="281"/>
      <c r="ID84" s="281"/>
      <c r="IE84" s="281"/>
      <c r="IF84" s="281"/>
      <c r="IG84" s="281"/>
      <c r="IH84" s="281"/>
      <c r="II84" s="281"/>
      <c r="IJ84" s="281"/>
      <c r="IK84" s="281"/>
      <c r="IL84" s="281"/>
      <c r="IM84" s="281"/>
      <c r="IN84" s="281"/>
      <c r="IO84" s="281"/>
      <c r="IP84" s="281"/>
      <c r="IQ84" s="281"/>
      <c r="IR84" s="281"/>
      <c r="IS84" s="281"/>
      <c r="IT84" s="281"/>
      <c r="IU84" s="281"/>
      <c r="IV84" s="281"/>
      <c r="IW84" s="330"/>
    </row>
    <row r="85" customFormat="false" ht="13.5" hidden="false" customHeight="true" outlineLevel="0" collapsed="false">
      <c r="A85" s="331"/>
      <c r="B85" s="332"/>
      <c r="C85" s="333"/>
      <c r="D85" s="334" t="s">
        <v>175</v>
      </c>
      <c r="E85" s="335"/>
      <c r="F85" s="336"/>
      <c r="G85" s="336"/>
      <c r="H85" s="336"/>
      <c r="I85" s="336"/>
      <c r="J85" s="336"/>
      <c r="K85" s="336"/>
      <c r="L85" s="336"/>
      <c r="M85" s="336"/>
      <c r="N85" s="336"/>
      <c r="O85" s="336"/>
      <c r="P85" s="336"/>
      <c r="Q85" s="336"/>
      <c r="R85" s="336"/>
      <c r="S85" s="336"/>
      <c r="T85" s="336"/>
      <c r="U85" s="336"/>
      <c r="V85" s="336"/>
      <c r="W85" s="336"/>
      <c r="X85" s="336"/>
      <c r="Y85" s="336"/>
      <c r="Z85" s="336"/>
      <c r="AA85" s="336"/>
      <c r="AB85" s="336"/>
      <c r="AC85" s="336"/>
      <c r="AD85" s="336"/>
      <c r="AE85" s="336"/>
      <c r="AF85" s="336"/>
      <c r="AG85" s="336"/>
      <c r="AH85" s="336"/>
      <c r="AI85" s="336"/>
      <c r="AJ85" s="336"/>
      <c r="AK85" s="336"/>
      <c r="AL85" s="336"/>
      <c r="AM85" s="336"/>
      <c r="AN85" s="336"/>
      <c r="AO85" s="336"/>
      <c r="AP85" s="336"/>
      <c r="AQ85" s="336"/>
      <c r="AR85" s="336"/>
      <c r="AS85" s="336"/>
      <c r="AT85" s="336"/>
      <c r="AU85" s="336"/>
      <c r="AV85" s="336"/>
      <c r="AW85" s="336"/>
      <c r="AX85" s="336"/>
      <c r="AY85" s="336"/>
      <c r="AZ85" s="336"/>
      <c r="BA85" s="336"/>
      <c r="BB85" s="336"/>
      <c r="BC85" s="336"/>
      <c r="BD85" s="336"/>
      <c r="BE85" s="336"/>
      <c r="BF85" s="336"/>
      <c r="BG85" s="336"/>
      <c r="BH85" s="336"/>
      <c r="BI85" s="336"/>
      <c r="BJ85" s="336"/>
      <c r="BK85" s="336"/>
      <c r="BL85" s="336"/>
      <c r="BM85" s="336"/>
      <c r="BN85" s="336"/>
      <c r="BO85" s="336"/>
      <c r="BP85" s="336"/>
      <c r="BQ85" s="336"/>
      <c r="BR85" s="336"/>
      <c r="BS85" s="336"/>
      <c r="BT85" s="336"/>
      <c r="BU85" s="336"/>
      <c r="BV85" s="336"/>
      <c r="BW85" s="336"/>
      <c r="BX85" s="336"/>
      <c r="BY85" s="336"/>
      <c r="BZ85" s="336"/>
      <c r="CA85" s="336"/>
      <c r="CB85" s="336"/>
      <c r="CC85" s="336"/>
      <c r="CD85" s="336"/>
      <c r="CE85" s="336"/>
      <c r="CF85" s="336"/>
      <c r="CG85" s="336"/>
      <c r="CH85" s="336"/>
      <c r="CI85" s="336"/>
      <c r="CJ85" s="336"/>
      <c r="CK85" s="336"/>
      <c r="CL85" s="336"/>
      <c r="CM85" s="336"/>
      <c r="CN85" s="336"/>
      <c r="CO85" s="336"/>
      <c r="CP85" s="336"/>
      <c r="CQ85" s="336"/>
      <c r="CR85" s="336"/>
      <c r="CS85" s="336"/>
      <c r="CT85" s="336"/>
      <c r="CU85" s="336"/>
      <c r="CV85" s="336"/>
      <c r="CW85" s="336"/>
      <c r="CX85" s="336"/>
      <c r="CY85" s="336"/>
      <c r="CZ85" s="336"/>
      <c r="DA85" s="336"/>
      <c r="DB85" s="336"/>
      <c r="DC85" s="336"/>
      <c r="DD85" s="336"/>
      <c r="DE85" s="336"/>
      <c r="DF85" s="336"/>
      <c r="DG85" s="336"/>
      <c r="DH85" s="336"/>
      <c r="DI85" s="336"/>
      <c r="DJ85" s="336"/>
      <c r="DK85" s="336"/>
      <c r="DL85" s="336"/>
      <c r="DM85" s="336"/>
      <c r="DN85" s="336"/>
      <c r="DO85" s="336"/>
      <c r="DP85" s="336"/>
      <c r="DQ85" s="336"/>
      <c r="DR85" s="336"/>
      <c r="DS85" s="336"/>
      <c r="DT85" s="336"/>
      <c r="DU85" s="336"/>
      <c r="DV85" s="336"/>
      <c r="DW85" s="336"/>
      <c r="DX85" s="336"/>
      <c r="DY85" s="336"/>
      <c r="DZ85" s="336"/>
      <c r="EA85" s="336"/>
      <c r="EB85" s="336"/>
      <c r="EC85" s="336"/>
      <c r="ED85" s="336"/>
      <c r="EE85" s="336"/>
      <c r="EF85" s="336"/>
      <c r="EG85" s="336"/>
      <c r="EH85" s="336"/>
      <c r="EI85" s="336"/>
      <c r="EJ85" s="336"/>
      <c r="EK85" s="336"/>
      <c r="EL85" s="336"/>
      <c r="EM85" s="336"/>
      <c r="EN85" s="336"/>
      <c r="EO85" s="336"/>
      <c r="EP85" s="336"/>
      <c r="EQ85" s="336"/>
      <c r="ER85" s="336"/>
      <c r="ES85" s="336"/>
      <c r="ET85" s="336"/>
      <c r="EU85" s="336"/>
      <c r="EV85" s="336"/>
      <c r="EW85" s="336"/>
      <c r="EX85" s="336"/>
      <c r="EY85" s="336"/>
      <c r="EZ85" s="336"/>
      <c r="FA85" s="336"/>
      <c r="FB85" s="336"/>
      <c r="FC85" s="336"/>
      <c r="FD85" s="336"/>
      <c r="FE85" s="336"/>
      <c r="FF85" s="336"/>
      <c r="FG85" s="336"/>
      <c r="FH85" s="336"/>
      <c r="FI85" s="336"/>
      <c r="FJ85" s="336"/>
      <c r="FK85" s="336"/>
      <c r="FL85" s="336"/>
      <c r="FM85" s="336"/>
      <c r="FN85" s="336"/>
      <c r="FO85" s="336"/>
      <c r="FP85" s="336"/>
      <c r="FQ85" s="336"/>
      <c r="FR85" s="336"/>
      <c r="FS85" s="336"/>
      <c r="FT85" s="336"/>
      <c r="FU85" s="336"/>
      <c r="FV85" s="336"/>
      <c r="FW85" s="336"/>
      <c r="FX85" s="336"/>
      <c r="FY85" s="336"/>
      <c r="FZ85" s="336"/>
      <c r="GA85" s="336"/>
      <c r="GB85" s="336"/>
      <c r="GC85" s="336"/>
      <c r="GD85" s="336"/>
      <c r="GE85" s="336"/>
      <c r="GF85" s="336"/>
      <c r="GG85" s="336"/>
      <c r="GH85" s="336"/>
      <c r="GI85" s="336"/>
      <c r="GJ85" s="336"/>
      <c r="GK85" s="336"/>
      <c r="GL85" s="336"/>
      <c r="GM85" s="336"/>
      <c r="GN85" s="336"/>
      <c r="GO85" s="336"/>
      <c r="GP85" s="336"/>
      <c r="GQ85" s="336"/>
      <c r="GR85" s="336"/>
      <c r="GS85" s="336"/>
      <c r="GT85" s="336"/>
      <c r="GU85" s="336"/>
      <c r="GV85" s="336"/>
      <c r="GW85" s="336"/>
      <c r="GX85" s="336"/>
      <c r="GY85" s="336"/>
      <c r="GZ85" s="336"/>
      <c r="HA85" s="336"/>
      <c r="HB85" s="336"/>
      <c r="HC85" s="336"/>
      <c r="HD85" s="336"/>
      <c r="HE85" s="336"/>
      <c r="HF85" s="336"/>
      <c r="HG85" s="336"/>
      <c r="HH85" s="336"/>
      <c r="HI85" s="336"/>
      <c r="HJ85" s="336"/>
      <c r="HK85" s="336"/>
      <c r="HL85" s="336"/>
      <c r="HM85" s="336"/>
      <c r="HN85" s="336"/>
      <c r="HO85" s="336"/>
      <c r="HP85" s="336"/>
      <c r="HQ85" s="336"/>
      <c r="HR85" s="336"/>
      <c r="HS85" s="336"/>
      <c r="HT85" s="336"/>
      <c r="HU85" s="336"/>
      <c r="HV85" s="336"/>
      <c r="HW85" s="336"/>
      <c r="HX85" s="336"/>
      <c r="HY85" s="336"/>
      <c r="HZ85" s="336"/>
      <c r="IA85" s="336"/>
      <c r="IB85" s="336"/>
      <c r="IC85" s="336"/>
      <c r="ID85" s="336"/>
      <c r="IE85" s="336"/>
      <c r="IF85" s="336"/>
      <c r="IG85" s="336"/>
      <c r="IH85" s="336"/>
      <c r="II85" s="336"/>
      <c r="IJ85" s="336"/>
      <c r="IK85" s="336"/>
      <c r="IL85" s="336"/>
      <c r="IM85" s="336"/>
      <c r="IN85" s="336"/>
      <c r="IO85" s="336"/>
      <c r="IP85" s="336"/>
      <c r="IQ85" s="336"/>
      <c r="IR85" s="336"/>
      <c r="IS85" s="336"/>
      <c r="IT85" s="336"/>
      <c r="IU85" s="336"/>
      <c r="IV85" s="336"/>
      <c r="IW85" s="337"/>
    </row>
    <row r="86" customFormat="false" ht="13.5" hidden="false" customHeight="true" outlineLevel="0" collapsed="false">
      <c r="A86" s="325"/>
      <c r="B86" s="358"/>
      <c r="C86" s="359"/>
      <c r="D86" s="328" t="s">
        <v>176</v>
      </c>
      <c r="E86" s="338"/>
      <c r="F86" s="281"/>
      <c r="G86" s="281"/>
      <c r="H86" s="281"/>
      <c r="I86" s="281"/>
      <c r="J86" s="281"/>
      <c r="K86" s="281"/>
      <c r="L86" s="281"/>
      <c r="M86" s="281"/>
      <c r="N86" s="281"/>
      <c r="O86" s="281"/>
      <c r="P86" s="281"/>
      <c r="Q86" s="281"/>
      <c r="R86" s="281"/>
      <c r="S86" s="281"/>
      <c r="T86" s="281"/>
      <c r="U86" s="281"/>
      <c r="V86" s="281"/>
      <c r="W86" s="281"/>
      <c r="X86" s="281"/>
      <c r="Y86" s="281"/>
      <c r="Z86" s="281"/>
      <c r="AA86" s="281"/>
      <c r="AB86" s="281"/>
      <c r="AC86" s="281"/>
      <c r="AD86" s="281"/>
      <c r="AE86" s="281"/>
      <c r="AF86" s="281"/>
      <c r="AG86" s="281"/>
      <c r="AH86" s="281"/>
      <c r="AI86" s="281"/>
      <c r="AJ86" s="281"/>
      <c r="AK86" s="281"/>
      <c r="AL86" s="281"/>
      <c r="AM86" s="281"/>
      <c r="AN86" s="281"/>
      <c r="AO86" s="281"/>
      <c r="AP86" s="281"/>
      <c r="AQ86" s="281"/>
      <c r="AR86" s="281"/>
      <c r="AS86" s="281"/>
      <c r="AT86" s="281"/>
      <c r="AU86" s="281"/>
      <c r="AV86" s="281"/>
      <c r="AW86" s="281"/>
      <c r="AX86" s="281"/>
      <c r="AY86" s="281"/>
      <c r="AZ86" s="281"/>
      <c r="BA86" s="281"/>
      <c r="BB86" s="281"/>
      <c r="BC86" s="281"/>
      <c r="BD86" s="281"/>
      <c r="BE86" s="281"/>
      <c r="BF86" s="281"/>
      <c r="BG86" s="281"/>
      <c r="BH86" s="281"/>
      <c r="BI86" s="281"/>
      <c r="BJ86" s="281"/>
      <c r="BK86" s="281"/>
      <c r="BL86" s="281"/>
      <c r="BM86" s="281"/>
      <c r="BN86" s="281"/>
      <c r="BO86" s="281"/>
      <c r="BP86" s="281"/>
      <c r="BQ86" s="281"/>
      <c r="BR86" s="281"/>
      <c r="BS86" s="281"/>
      <c r="BT86" s="281"/>
      <c r="BU86" s="281"/>
      <c r="BV86" s="281"/>
      <c r="BW86" s="281"/>
      <c r="BX86" s="281"/>
      <c r="BY86" s="281"/>
      <c r="BZ86" s="281"/>
      <c r="CA86" s="281"/>
      <c r="CB86" s="281"/>
      <c r="CC86" s="281"/>
      <c r="CD86" s="281"/>
      <c r="CE86" s="281"/>
      <c r="CF86" s="281"/>
      <c r="CG86" s="281"/>
      <c r="CH86" s="281"/>
      <c r="CI86" s="281"/>
      <c r="CJ86" s="281"/>
      <c r="CK86" s="281"/>
      <c r="CL86" s="281"/>
      <c r="CM86" s="281"/>
      <c r="CN86" s="281"/>
      <c r="CO86" s="281"/>
      <c r="CP86" s="281"/>
      <c r="CQ86" s="281"/>
      <c r="CR86" s="281"/>
      <c r="CS86" s="281"/>
      <c r="CT86" s="281"/>
      <c r="CU86" s="281"/>
      <c r="CV86" s="281"/>
      <c r="CW86" s="281"/>
      <c r="CX86" s="281"/>
      <c r="CY86" s="281"/>
      <c r="CZ86" s="281"/>
      <c r="DA86" s="281"/>
      <c r="DB86" s="281"/>
      <c r="DC86" s="281"/>
      <c r="DD86" s="281"/>
      <c r="DE86" s="281"/>
      <c r="DF86" s="281"/>
      <c r="DG86" s="281"/>
      <c r="DH86" s="281"/>
      <c r="DI86" s="281"/>
      <c r="DJ86" s="281"/>
      <c r="DK86" s="281"/>
      <c r="DL86" s="281"/>
      <c r="DM86" s="281"/>
      <c r="DN86" s="281"/>
      <c r="DO86" s="281"/>
      <c r="DP86" s="281"/>
      <c r="DQ86" s="281"/>
      <c r="DR86" s="281"/>
      <c r="DS86" s="281"/>
      <c r="DT86" s="281"/>
      <c r="DU86" s="281"/>
      <c r="DV86" s="281"/>
      <c r="DW86" s="281"/>
      <c r="DX86" s="281"/>
      <c r="DY86" s="281"/>
      <c r="DZ86" s="281"/>
      <c r="EA86" s="281"/>
      <c r="EB86" s="281"/>
      <c r="EC86" s="281"/>
      <c r="ED86" s="281"/>
      <c r="EE86" s="281"/>
      <c r="EF86" s="281"/>
      <c r="EG86" s="281"/>
      <c r="EH86" s="281"/>
      <c r="EI86" s="281"/>
      <c r="EJ86" s="281"/>
      <c r="EK86" s="281"/>
      <c r="EL86" s="281"/>
      <c r="EM86" s="281"/>
      <c r="EN86" s="281"/>
      <c r="EO86" s="281"/>
      <c r="EP86" s="281"/>
      <c r="EQ86" s="281"/>
      <c r="ER86" s="281"/>
      <c r="ES86" s="281"/>
      <c r="ET86" s="281"/>
      <c r="EU86" s="281"/>
      <c r="EV86" s="281"/>
      <c r="EW86" s="281"/>
      <c r="EX86" s="281"/>
      <c r="EY86" s="281"/>
      <c r="EZ86" s="281"/>
      <c r="FA86" s="281"/>
      <c r="FB86" s="281"/>
      <c r="FC86" s="281"/>
      <c r="FD86" s="281"/>
      <c r="FE86" s="281"/>
      <c r="FF86" s="281"/>
      <c r="FG86" s="281"/>
      <c r="FH86" s="281"/>
      <c r="FI86" s="281"/>
      <c r="FJ86" s="281"/>
      <c r="FK86" s="281"/>
      <c r="FL86" s="281"/>
      <c r="FM86" s="281"/>
      <c r="FN86" s="281"/>
      <c r="FO86" s="281"/>
      <c r="FP86" s="281"/>
      <c r="FQ86" s="281"/>
      <c r="FR86" s="281"/>
      <c r="FS86" s="281"/>
      <c r="FT86" s="281"/>
      <c r="FU86" s="281"/>
      <c r="FV86" s="281"/>
      <c r="FW86" s="281"/>
      <c r="FX86" s="281"/>
      <c r="FY86" s="281"/>
      <c r="FZ86" s="281"/>
      <c r="GA86" s="281"/>
      <c r="GB86" s="281"/>
      <c r="GC86" s="281"/>
      <c r="GD86" s="281"/>
      <c r="GE86" s="281"/>
      <c r="GF86" s="281"/>
      <c r="GG86" s="281"/>
      <c r="GH86" s="281"/>
      <c r="GI86" s="281"/>
      <c r="GJ86" s="281"/>
      <c r="GK86" s="281"/>
      <c r="GL86" s="281"/>
      <c r="GM86" s="281"/>
      <c r="GN86" s="281"/>
      <c r="GO86" s="281"/>
      <c r="GP86" s="281"/>
      <c r="GQ86" s="281"/>
      <c r="GR86" s="281"/>
      <c r="GS86" s="281"/>
      <c r="GT86" s="281"/>
      <c r="GU86" s="281"/>
      <c r="GV86" s="281"/>
      <c r="GW86" s="281"/>
      <c r="GX86" s="281"/>
      <c r="GY86" s="281"/>
      <c r="GZ86" s="281"/>
      <c r="HA86" s="281"/>
      <c r="HB86" s="281"/>
      <c r="HC86" s="281"/>
      <c r="HD86" s="281"/>
      <c r="HE86" s="281"/>
      <c r="HF86" s="281"/>
      <c r="HG86" s="281"/>
      <c r="HH86" s="281"/>
      <c r="HI86" s="281"/>
      <c r="HJ86" s="281"/>
      <c r="HK86" s="281"/>
      <c r="HL86" s="281"/>
      <c r="HM86" s="281"/>
      <c r="HN86" s="281"/>
      <c r="HO86" s="281"/>
      <c r="HP86" s="281"/>
      <c r="HQ86" s="281"/>
      <c r="HR86" s="281"/>
      <c r="HS86" s="281"/>
      <c r="HT86" s="281"/>
      <c r="HU86" s="281"/>
      <c r="HV86" s="281"/>
      <c r="HW86" s="281"/>
      <c r="HX86" s="281"/>
      <c r="HY86" s="281"/>
      <c r="HZ86" s="281"/>
      <c r="IA86" s="281"/>
      <c r="IB86" s="281"/>
      <c r="IC86" s="281"/>
      <c r="ID86" s="281"/>
      <c r="IE86" s="281"/>
      <c r="IF86" s="281"/>
      <c r="IG86" s="281"/>
      <c r="IH86" s="281"/>
      <c r="II86" s="281"/>
      <c r="IJ86" s="281"/>
      <c r="IK86" s="281"/>
      <c r="IL86" s="281"/>
      <c r="IM86" s="281"/>
      <c r="IN86" s="281"/>
      <c r="IO86" s="281"/>
      <c r="IP86" s="281"/>
      <c r="IQ86" s="281"/>
      <c r="IR86" s="281"/>
      <c r="IS86" s="281"/>
      <c r="IT86" s="281"/>
      <c r="IU86" s="281"/>
      <c r="IV86" s="281"/>
      <c r="IW86" s="325"/>
    </row>
    <row r="87" customFormat="false" ht="13.5" hidden="false" customHeight="true" outlineLevel="0" collapsed="false">
      <c r="A87" s="331"/>
      <c r="B87" s="332"/>
      <c r="C87" s="339" t="s">
        <v>162</v>
      </c>
      <c r="D87" s="334" t="s">
        <v>177</v>
      </c>
      <c r="E87" s="340"/>
      <c r="F87" s="336"/>
      <c r="G87" s="336"/>
      <c r="H87" s="336"/>
      <c r="I87" s="336"/>
      <c r="J87" s="336"/>
      <c r="K87" s="336"/>
      <c r="L87" s="336"/>
      <c r="M87" s="336"/>
      <c r="N87" s="336"/>
      <c r="O87" s="336"/>
      <c r="P87" s="336"/>
      <c r="Q87" s="336"/>
      <c r="R87" s="336"/>
      <c r="S87" s="336"/>
      <c r="T87" s="336"/>
      <c r="U87" s="336"/>
      <c r="V87" s="336"/>
      <c r="W87" s="336"/>
      <c r="X87" s="336"/>
      <c r="Y87" s="336"/>
      <c r="Z87" s="336"/>
      <c r="AA87" s="336"/>
      <c r="AB87" s="336"/>
      <c r="AC87" s="336"/>
      <c r="AD87" s="336"/>
      <c r="AE87" s="336"/>
      <c r="AF87" s="336"/>
      <c r="AG87" s="336"/>
      <c r="AH87" s="336"/>
      <c r="AI87" s="336"/>
      <c r="AJ87" s="336"/>
      <c r="AK87" s="336"/>
      <c r="AL87" s="336"/>
      <c r="AM87" s="336"/>
      <c r="AN87" s="336"/>
      <c r="AO87" s="336"/>
      <c r="AP87" s="336"/>
      <c r="AQ87" s="336"/>
      <c r="AR87" s="336"/>
      <c r="AS87" s="336"/>
      <c r="AT87" s="336"/>
      <c r="AU87" s="336"/>
      <c r="AV87" s="336"/>
      <c r="AW87" s="336"/>
      <c r="AX87" s="336"/>
      <c r="AY87" s="336"/>
      <c r="AZ87" s="336"/>
      <c r="BA87" s="336"/>
      <c r="BB87" s="336"/>
      <c r="BC87" s="336"/>
      <c r="BD87" s="336"/>
      <c r="BE87" s="336"/>
      <c r="BF87" s="336"/>
      <c r="BG87" s="336"/>
      <c r="BH87" s="336"/>
      <c r="BI87" s="336"/>
      <c r="BJ87" s="336"/>
      <c r="BK87" s="336"/>
      <c r="BL87" s="336"/>
      <c r="BM87" s="336"/>
      <c r="BN87" s="336"/>
      <c r="BO87" s="336"/>
      <c r="BP87" s="336"/>
      <c r="BQ87" s="336"/>
      <c r="BR87" s="336"/>
      <c r="BS87" s="336"/>
      <c r="BT87" s="336"/>
      <c r="BU87" s="336"/>
      <c r="BV87" s="336"/>
      <c r="BW87" s="336"/>
      <c r="BX87" s="336"/>
      <c r="BY87" s="336"/>
      <c r="BZ87" s="336"/>
      <c r="CA87" s="336"/>
      <c r="CB87" s="336"/>
      <c r="CC87" s="336"/>
      <c r="CD87" s="336"/>
      <c r="CE87" s="336"/>
      <c r="CF87" s="336"/>
      <c r="CG87" s="336"/>
      <c r="CH87" s="336"/>
      <c r="CI87" s="336"/>
      <c r="CJ87" s="336"/>
      <c r="CK87" s="336"/>
      <c r="CL87" s="336"/>
      <c r="CM87" s="336"/>
      <c r="CN87" s="336"/>
      <c r="CO87" s="336"/>
      <c r="CP87" s="336"/>
      <c r="CQ87" s="336"/>
      <c r="CR87" s="336"/>
      <c r="CS87" s="336"/>
      <c r="CT87" s="336"/>
      <c r="CU87" s="336"/>
      <c r="CV87" s="336"/>
      <c r="CW87" s="336"/>
      <c r="CX87" s="336"/>
      <c r="CY87" s="336"/>
      <c r="CZ87" s="336"/>
      <c r="DA87" s="336"/>
      <c r="DB87" s="336"/>
      <c r="DC87" s="336"/>
      <c r="DD87" s="336"/>
      <c r="DE87" s="336"/>
      <c r="DF87" s="336"/>
      <c r="DG87" s="336"/>
      <c r="DH87" s="336"/>
      <c r="DI87" s="336"/>
      <c r="DJ87" s="336"/>
      <c r="DK87" s="336"/>
      <c r="DL87" s="336"/>
      <c r="DM87" s="336"/>
      <c r="DN87" s="336"/>
      <c r="DO87" s="336"/>
      <c r="DP87" s="336"/>
      <c r="DQ87" s="336"/>
      <c r="DR87" s="336"/>
      <c r="DS87" s="336"/>
      <c r="DT87" s="336"/>
      <c r="DU87" s="336"/>
      <c r="DV87" s="336"/>
      <c r="DW87" s="336"/>
      <c r="DX87" s="336"/>
      <c r="DY87" s="336"/>
      <c r="DZ87" s="336"/>
      <c r="EA87" s="336"/>
      <c r="EB87" s="336"/>
      <c r="EC87" s="336"/>
      <c r="ED87" s="336"/>
      <c r="EE87" s="336"/>
      <c r="EF87" s="336"/>
      <c r="EG87" s="336"/>
      <c r="EH87" s="336"/>
      <c r="EI87" s="336"/>
      <c r="EJ87" s="336"/>
      <c r="EK87" s="336"/>
      <c r="EL87" s="336"/>
      <c r="EM87" s="336"/>
      <c r="EN87" s="336"/>
      <c r="EO87" s="336"/>
      <c r="EP87" s="336"/>
      <c r="EQ87" s="336"/>
      <c r="ER87" s="336"/>
      <c r="ES87" s="336"/>
      <c r="ET87" s="336"/>
      <c r="EU87" s="336"/>
      <c r="EV87" s="336"/>
      <c r="EW87" s="336"/>
      <c r="EX87" s="336"/>
      <c r="EY87" s="336"/>
      <c r="EZ87" s="336"/>
      <c r="FA87" s="336"/>
      <c r="FB87" s="336"/>
      <c r="FC87" s="336"/>
      <c r="FD87" s="336"/>
      <c r="FE87" s="336"/>
      <c r="FF87" s="336"/>
      <c r="FG87" s="336"/>
      <c r="FH87" s="336"/>
      <c r="FI87" s="336"/>
      <c r="FJ87" s="336"/>
      <c r="FK87" s="336"/>
      <c r="FL87" s="336"/>
      <c r="FM87" s="336"/>
      <c r="FN87" s="336"/>
      <c r="FO87" s="336"/>
      <c r="FP87" s="336"/>
      <c r="FQ87" s="336"/>
      <c r="FR87" s="336"/>
      <c r="FS87" s="336"/>
      <c r="FT87" s="336"/>
      <c r="FU87" s="336"/>
      <c r="FV87" s="336"/>
      <c r="FW87" s="336"/>
      <c r="FX87" s="336"/>
      <c r="FY87" s="336"/>
      <c r="FZ87" s="336"/>
      <c r="GA87" s="336"/>
      <c r="GB87" s="336"/>
      <c r="GC87" s="336"/>
      <c r="GD87" s="336"/>
      <c r="GE87" s="336"/>
      <c r="GF87" s="336"/>
      <c r="GG87" s="336"/>
      <c r="GH87" s="336"/>
      <c r="GI87" s="336"/>
      <c r="GJ87" s="336"/>
      <c r="GK87" s="336"/>
      <c r="GL87" s="336"/>
      <c r="GM87" s="336"/>
      <c r="GN87" s="336"/>
      <c r="GO87" s="336"/>
      <c r="GP87" s="336"/>
      <c r="GQ87" s="336"/>
      <c r="GR87" s="336"/>
      <c r="GS87" s="336"/>
      <c r="GT87" s="336"/>
      <c r="GU87" s="336"/>
      <c r="GV87" s="336"/>
      <c r="GW87" s="336"/>
      <c r="GX87" s="336"/>
      <c r="GY87" s="336"/>
      <c r="GZ87" s="336"/>
      <c r="HA87" s="336"/>
      <c r="HB87" s="336"/>
      <c r="HC87" s="336"/>
      <c r="HD87" s="336"/>
      <c r="HE87" s="336"/>
      <c r="HF87" s="336"/>
      <c r="HG87" s="336"/>
      <c r="HH87" s="336"/>
      <c r="HI87" s="336"/>
      <c r="HJ87" s="336"/>
      <c r="HK87" s="336"/>
      <c r="HL87" s="336"/>
      <c r="HM87" s="336"/>
      <c r="HN87" s="336"/>
      <c r="HO87" s="336"/>
      <c r="HP87" s="336"/>
      <c r="HQ87" s="336"/>
      <c r="HR87" s="336"/>
      <c r="HS87" s="336"/>
      <c r="HT87" s="336"/>
      <c r="HU87" s="336"/>
      <c r="HV87" s="336"/>
      <c r="HW87" s="336"/>
      <c r="HX87" s="336"/>
      <c r="HY87" s="336"/>
      <c r="HZ87" s="336"/>
      <c r="IA87" s="336"/>
      <c r="IB87" s="336"/>
      <c r="IC87" s="336"/>
      <c r="ID87" s="336"/>
      <c r="IE87" s="336"/>
      <c r="IF87" s="336"/>
      <c r="IG87" s="336"/>
      <c r="IH87" s="336"/>
      <c r="II87" s="336"/>
      <c r="IJ87" s="336"/>
      <c r="IK87" s="336"/>
      <c r="IL87" s="336"/>
      <c r="IM87" s="336"/>
      <c r="IN87" s="336"/>
      <c r="IO87" s="336"/>
      <c r="IP87" s="336"/>
      <c r="IQ87" s="336"/>
      <c r="IR87" s="336"/>
      <c r="IS87" s="336"/>
      <c r="IT87" s="336"/>
      <c r="IU87" s="336"/>
      <c r="IV87" s="336"/>
      <c r="IW87" s="337"/>
    </row>
    <row r="88" customFormat="false" ht="13.5" hidden="false" customHeight="true" outlineLevel="0" collapsed="false">
      <c r="A88" s="325"/>
      <c r="B88" s="358"/>
      <c r="C88" s="359"/>
      <c r="D88" s="328" t="s">
        <v>178</v>
      </c>
      <c r="E88" s="338"/>
      <c r="F88" s="281"/>
      <c r="G88" s="281"/>
      <c r="H88" s="281"/>
      <c r="I88" s="281"/>
      <c r="J88" s="281"/>
      <c r="K88" s="281"/>
      <c r="L88" s="281"/>
      <c r="M88" s="281"/>
      <c r="N88" s="281"/>
      <c r="O88" s="281"/>
      <c r="P88" s="281"/>
      <c r="Q88" s="281"/>
      <c r="R88" s="281"/>
      <c r="S88" s="281"/>
      <c r="T88" s="281"/>
      <c r="U88" s="281"/>
      <c r="V88" s="281"/>
      <c r="W88" s="281"/>
      <c r="X88" s="281"/>
      <c r="Y88" s="281"/>
      <c r="Z88" s="281"/>
      <c r="AA88" s="281"/>
      <c r="AB88" s="281"/>
      <c r="AC88" s="281"/>
      <c r="AD88" s="281"/>
      <c r="AE88" s="281"/>
      <c r="AF88" s="281"/>
      <c r="AG88" s="281"/>
      <c r="AH88" s="281"/>
      <c r="AI88" s="281"/>
      <c r="AJ88" s="281"/>
      <c r="AK88" s="281"/>
      <c r="AL88" s="281"/>
      <c r="AM88" s="281"/>
      <c r="AN88" s="281"/>
      <c r="AO88" s="281"/>
      <c r="AP88" s="281"/>
      <c r="AQ88" s="281"/>
      <c r="AR88" s="281"/>
      <c r="AS88" s="281"/>
      <c r="AT88" s="281"/>
      <c r="AU88" s="281"/>
      <c r="AV88" s="281"/>
      <c r="AW88" s="281"/>
      <c r="AX88" s="281"/>
      <c r="AY88" s="281"/>
      <c r="AZ88" s="281"/>
      <c r="BA88" s="281"/>
      <c r="BB88" s="281"/>
      <c r="BC88" s="281"/>
      <c r="BD88" s="281"/>
      <c r="BE88" s="281"/>
      <c r="BF88" s="281"/>
      <c r="BG88" s="281"/>
      <c r="BH88" s="281"/>
      <c r="BI88" s="281"/>
      <c r="BJ88" s="281"/>
      <c r="BK88" s="281"/>
      <c r="BL88" s="281"/>
      <c r="BM88" s="281"/>
      <c r="BN88" s="281"/>
      <c r="BO88" s="281"/>
      <c r="BP88" s="281"/>
      <c r="BQ88" s="281"/>
      <c r="BR88" s="281"/>
      <c r="BS88" s="281"/>
      <c r="BT88" s="281"/>
      <c r="BU88" s="281"/>
      <c r="BV88" s="281"/>
      <c r="BW88" s="281"/>
      <c r="BX88" s="281"/>
      <c r="BY88" s="281"/>
      <c r="BZ88" s="281"/>
      <c r="CA88" s="281"/>
      <c r="CB88" s="281"/>
      <c r="CC88" s="281"/>
      <c r="CD88" s="281"/>
      <c r="CE88" s="281"/>
      <c r="CF88" s="281"/>
      <c r="CG88" s="281"/>
      <c r="CH88" s="281"/>
      <c r="CI88" s="281"/>
      <c r="CJ88" s="281"/>
      <c r="CK88" s="281"/>
      <c r="CL88" s="281"/>
      <c r="CM88" s="281"/>
      <c r="CN88" s="281"/>
      <c r="CO88" s="281"/>
      <c r="CP88" s="281"/>
      <c r="CQ88" s="281"/>
      <c r="CR88" s="281"/>
      <c r="CS88" s="281"/>
      <c r="CT88" s="281"/>
      <c r="CU88" s="281"/>
      <c r="CV88" s="281"/>
      <c r="CW88" s="281"/>
      <c r="CX88" s="281"/>
      <c r="CY88" s="281"/>
      <c r="CZ88" s="281"/>
      <c r="DA88" s="281"/>
      <c r="DB88" s="281"/>
      <c r="DC88" s="281"/>
      <c r="DD88" s="281"/>
      <c r="DE88" s="281"/>
      <c r="DF88" s="281"/>
      <c r="DG88" s="281"/>
      <c r="DH88" s="281"/>
      <c r="DI88" s="281"/>
      <c r="DJ88" s="281"/>
      <c r="DK88" s="281"/>
      <c r="DL88" s="281"/>
      <c r="DM88" s="281"/>
      <c r="DN88" s="281"/>
      <c r="DO88" s="281"/>
      <c r="DP88" s="281"/>
      <c r="DQ88" s="281"/>
      <c r="DR88" s="281"/>
      <c r="DS88" s="281"/>
      <c r="DT88" s="281"/>
      <c r="DU88" s="281"/>
      <c r="DV88" s="281"/>
      <c r="DW88" s="281"/>
      <c r="DX88" s="281"/>
      <c r="DY88" s="281"/>
      <c r="DZ88" s="281"/>
      <c r="EA88" s="281"/>
      <c r="EB88" s="281"/>
      <c r="EC88" s="281"/>
      <c r="ED88" s="281"/>
      <c r="EE88" s="281"/>
      <c r="EF88" s="281"/>
      <c r="EG88" s="281"/>
      <c r="EH88" s="281"/>
      <c r="EI88" s="281"/>
      <c r="EJ88" s="281"/>
      <c r="EK88" s="281"/>
      <c r="EL88" s="281"/>
      <c r="EM88" s="281"/>
      <c r="EN88" s="281"/>
      <c r="EO88" s="281"/>
      <c r="EP88" s="281"/>
      <c r="EQ88" s="281"/>
      <c r="ER88" s="281"/>
      <c r="ES88" s="281"/>
      <c r="ET88" s="281"/>
      <c r="EU88" s="281"/>
      <c r="EV88" s="281"/>
      <c r="EW88" s="281"/>
      <c r="EX88" s="281"/>
      <c r="EY88" s="281"/>
      <c r="EZ88" s="281"/>
      <c r="FA88" s="281"/>
      <c r="FB88" s="281"/>
      <c r="FC88" s="281"/>
      <c r="FD88" s="281"/>
      <c r="FE88" s="281"/>
      <c r="FF88" s="281"/>
      <c r="FG88" s="281"/>
      <c r="FH88" s="281"/>
      <c r="FI88" s="281"/>
      <c r="FJ88" s="281"/>
      <c r="FK88" s="281"/>
      <c r="FL88" s="281"/>
      <c r="FM88" s="281"/>
      <c r="FN88" s="281"/>
      <c r="FO88" s="281"/>
      <c r="FP88" s="281"/>
      <c r="FQ88" s="281"/>
      <c r="FR88" s="281"/>
      <c r="FS88" s="281"/>
      <c r="FT88" s="281"/>
      <c r="FU88" s="281"/>
      <c r="FV88" s="281"/>
      <c r="FW88" s="281"/>
      <c r="FX88" s="281"/>
      <c r="FY88" s="281"/>
      <c r="FZ88" s="281"/>
      <c r="GA88" s="281"/>
      <c r="GB88" s="281"/>
      <c r="GC88" s="281"/>
      <c r="GD88" s="281"/>
      <c r="GE88" s="281"/>
      <c r="GF88" s="281"/>
      <c r="GG88" s="281"/>
      <c r="GH88" s="281"/>
      <c r="GI88" s="281"/>
      <c r="GJ88" s="281"/>
      <c r="GK88" s="281"/>
      <c r="GL88" s="281"/>
      <c r="GM88" s="281"/>
      <c r="GN88" s="281"/>
      <c r="GO88" s="281"/>
      <c r="GP88" s="281"/>
      <c r="GQ88" s="281"/>
      <c r="GR88" s="281"/>
      <c r="GS88" s="281"/>
      <c r="GT88" s="281"/>
      <c r="GU88" s="281"/>
      <c r="GV88" s="281"/>
      <c r="GW88" s="281"/>
      <c r="GX88" s="281"/>
      <c r="GY88" s="281"/>
      <c r="GZ88" s="281"/>
      <c r="HA88" s="281"/>
      <c r="HB88" s="281"/>
      <c r="HC88" s="281"/>
      <c r="HD88" s="281"/>
      <c r="HE88" s="281"/>
      <c r="HF88" s="281"/>
      <c r="HG88" s="281"/>
      <c r="HH88" s="281"/>
      <c r="HI88" s="281"/>
      <c r="HJ88" s="281"/>
      <c r="HK88" s="281"/>
      <c r="HL88" s="281"/>
      <c r="HM88" s="281"/>
      <c r="HN88" s="281"/>
      <c r="HO88" s="281"/>
      <c r="HP88" s="281"/>
      <c r="HQ88" s="281"/>
      <c r="HR88" s="281"/>
      <c r="HS88" s="281"/>
      <c r="HT88" s="281"/>
      <c r="HU88" s="281"/>
      <c r="HV88" s="281"/>
      <c r="HW88" s="281"/>
      <c r="HX88" s="281"/>
      <c r="HY88" s="281"/>
      <c r="HZ88" s="281"/>
      <c r="IA88" s="281"/>
      <c r="IB88" s="281"/>
      <c r="IC88" s="281"/>
      <c r="ID88" s="281"/>
      <c r="IE88" s="281"/>
      <c r="IF88" s="281"/>
      <c r="IG88" s="281"/>
      <c r="IH88" s="281"/>
      <c r="II88" s="281"/>
      <c r="IJ88" s="281"/>
      <c r="IK88" s="281"/>
      <c r="IL88" s="281"/>
      <c r="IM88" s="281"/>
      <c r="IN88" s="281"/>
      <c r="IO88" s="281"/>
      <c r="IP88" s="281"/>
      <c r="IQ88" s="281"/>
      <c r="IR88" s="281"/>
      <c r="IS88" s="281"/>
      <c r="IT88" s="281"/>
      <c r="IU88" s="281"/>
      <c r="IV88" s="281"/>
      <c r="IW88" s="325"/>
    </row>
    <row r="89" customFormat="false" ht="13.5" hidden="false" customHeight="true" outlineLevel="0" collapsed="false">
      <c r="A89" s="331"/>
      <c r="B89" s="332"/>
      <c r="C89" s="333"/>
      <c r="D89" s="334" t="s">
        <v>179</v>
      </c>
      <c r="E89" s="340"/>
      <c r="F89" s="336"/>
      <c r="G89" s="336"/>
      <c r="H89" s="336"/>
      <c r="I89" s="336"/>
      <c r="J89" s="336"/>
      <c r="K89" s="336"/>
      <c r="L89" s="336"/>
      <c r="M89" s="336"/>
      <c r="N89" s="336"/>
      <c r="O89" s="336"/>
      <c r="P89" s="336"/>
      <c r="Q89" s="336"/>
      <c r="R89" s="336"/>
      <c r="S89" s="336"/>
      <c r="T89" s="336"/>
      <c r="U89" s="336"/>
      <c r="V89" s="336"/>
      <c r="W89" s="336"/>
      <c r="X89" s="336"/>
      <c r="Y89" s="336"/>
      <c r="Z89" s="336"/>
      <c r="AA89" s="336"/>
      <c r="AB89" s="336"/>
      <c r="AC89" s="336"/>
      <c r="AD89" s="336"/>
      <c r="AE89" s="336"/>
      <c r="AF89" s="336"/>
      <c r="AG89" s="336"/>
      <c r="AH89" s="336"/>
      <c r="AI89" s="336"/>
      <c r="AJ89" s="336"/>
      <c r="AK89" s="336"/>
      <c r="AL89" s="336"/>
      <c r="AM89" s="336"/>
      <c r="AN89" s="336"/>
      <c r="AO89" s="336"/>
      <c r="AP89" s="336"/>
      <c r="AQ89" s="336"/>
      <c r="AR89" s="336"/>
      <c r="AS89" s="336"/>
      <c r="AT89" s="336"/>
      <c r="AU89" s="336"/>
      <c r="AV89" s="336"/>
      <c r="AW89" s="336"/>
      <c r="AX89" s="336"/>
      <c r="AY89" s="336"/>
      <c r="AZ89" s="336"/>
      <c r="BA89" s="336"/>
      <c r="BB89" s="336"/>
      <c r="BC89" s="336"/>
      <c r="BD89" s="336"/>
      <c r="BE89" s="336"/>
      <c r="BF89" s="336"/>
      <c r="BG89" s="336"/>
      <c r="BH89" s="336"/>
      <c r="BI89" s="336"/>
      <c r="BJ89" s="336"/>
      <c r="BK89" s="336"/>
      <c r="BL89" s="336"/>
      <c r="BM89" s="336"/>
      <c r="BN89" s="336"/>
      <c r="BO89" s="336"/>
      <c r="BP89" s="336"/>
      <c r="BQ89" s="336"/>
      <c r="BR89" s="336"/>
      <c r="BS89" s="336"/>
      <c r="BT89" s="336"/>
      <c r="BU89" s="336"/>
      <c r="BV89" s="336"/>
      <c r="BW89" s="336"/>
      <c r="BX89" s="336"/>
      <c r="BY89" s="336"/>
      <c r="BZ89" s="336"/>
      <c r="CA89" s="336"/>
      <c r="CB89" s="336"/>
      <c r="CC89" s="336"/>
      <c r="CD89" s="336"/>
      <c r="CE89" s="336"/>
      <c r="CF89" s="336"/>
      <c r="CG89" s="336"/>
      <c r="CH89" s="336"/>
      <c r="CI89" s="336"/>
      <c r="CJ89" s="336"/>
      <c r="CK89" s="336"/>
      <c r="CL89" s="336"/>
      <c r="CM89" s="336"/>
      <c r="CN89" s="336"/>
      <c r="CO89" s="336"/>
      <c r="CP89" s="336"/>
      <c r="CQ89" s="336"/>
      <c r="CR89" s="336"/>
      <c r="CS89" s="336"/>
      <c r="CT89" s="336"/>
      <c r="CU89" s="336"/>
      <c r="CV89" s="336"/>
      <c r="CW89" s="336"/>
      <c r="CX89" s="336"/>
      <c r="CY89" s="336"/>
      <c r="CZ89" s="336"/>
      <c r="DA89" s="336"/>
      <c r="DB89" s="336"/>
      <c r="DC89" s="336"/>
      <c r="DD89" s="336"/>
      <c r="DE89" s="336"/>
      <c r="DF89" s="336"/>
      <c r="DG89" s="336"/>
      <c r="DH89" s="336"/>
      <c r="DI89" s="336"/>
      <c r="DJ89" s="336"/>
      <c r="DK89" s="336"/>
      <c r="DL89" s="336"/>
      <c r="DM89" s="336"/>
      <c r="DN89" s="336"/>
      <c r="DO89" s="336"/>
      <c r="DP89" s="336"/>
      <c r="DQ89" s="336"/>
      <c r="DR89" s="336"/>
      <c r="DS89" s="336"/>
      <c r="DT89" s="336"/>
      <c r="DU89" s="336"/>
      <c r="DV89" s="336"/>
      <c r="DW89" s="336"/>
      <c r="DX89" s="336"/>
      <c r="DY89" s="336"/>
      <c r="DZ89" s="336"/>
      <c r="EA89" s="336"/>
      <c r="EB89" s="336"/>
      <c r="EC89" s="336"/>
      <c r="ED89" s="336"/>
      <c r="EE89" s="336"/>
      <c r="EF89" s="336"/>
      <c r="EG89" s="336"/>
      <c r="EH89" s="336"/>
      <c r="EI89" s="336"/>
      <c r="EJ89" s="336"/>
      <c r="EK89" s="336"/>
      <c r="EL89" s="336"/>
      <c r="EM89" s="336"/>
      <c r="EN89" s="336"/>
      <c r="EO89" s="336"/>
      <c r="EP89" s="336"/>
      <c r="EQ89" s="336"/>
      <c r="ER89" s="336"/>
      <c r="ES89" s="336"/>
      <c r="ET89" s="336"/>
      <c r="EU89" s="336"/>
      <c r="EV89" s="336"/>
      <c r="EW89" s="336"/>
      <c r="EX89" s="336"/>
      <c r="EY89" s="336"/>
      <c r="EZ89" s="336"/>
      <c r="FA89" s="336"/>
      <c r="FB89" s="336"/>
      <c r="FC89" s="336"/>
      <c r="FD89" s="336"/>
      <c r="FE89" s="336"/>
      <c r="FF89" s="336"/>
      <c r="FG89" s="336"/>
      <c r="FH89" s="336"/>
      <c r="FI89" s="336"/>
      <c r="FJ89" s="336"/>
      <c r="FK89" s="336"/>
      <c r="FL89" s="336"/>
      <c r="FM89" s="336"/>
      <c r="FN89" s="336"/>
      <c r="FO89" s="336"/>
      <c r="FP89" s="336"/>
      <c r="FQ89" s="336"/>
      <c r="FR89" s="336"/>
      <c r="FS89" s="336"/>
      <c r="FT89" s="336"/>
      <c r="FU89" s="336"/>
      <c r="FV89" s="336"/>
      <c r="FW89" s="336"/>
      <c r="FX89" s="336"/>
      <c r="FY89" s="336"/>
      <c r="FZ89" s="336"/>
      <c r="GA89" s="336"/>
      <c r="GB89" s="336"/>
      <c r="GC89" s="336"/>
      <c r="GD89" s="336"/>
      <c r="GE89" s="336"/>
      <c r="GF89" s="336"/>
      <c r="GG89" s="336"/>
      <c r="GH89" s="336"/>
      <c r="GI89" s="336"/>
      <c r="GJ89" s="336"/>
      <c r="GK89" s="336"/>
      <c r="GL89" s="336"/>
      <c r="GM89" s="336"/>
      <c r="GN89" s="336"/>
      <c r="GO89" s="336"/>
      <c r="GP89" s="336"/>
      <c r="GQ89" s="336"/>
      <c r="GR89" s="336"/>
      <c r="GS89" s="336"/>
      <c r="GT89" s="336"/>
      <c r="GU89" s="336"/>
      <c r="GV89" s="336"/>
      <c r="GW89" s="336"/>
      <c r="GX89" s="336"/>
      <c r="GY89" s="336"/>
      <c r="GZ89" s="336"/>
      <c r="HA89" s="336"/>
      <c r="HB89" s="336"/>
      <c r="HC89" s="336"/>
      <c r="HD89" s="336"/>
      <c r="HE89" s="336"/>
      <c r="HF89" s="336"/>
      <c r="HG89" s="336"/>
      <c r="HH89" s="336"/>
      <c r="HI89" s="336"/>
      <c r="HJ89" s="336"/>
      <c r="HK89" s="336"/>
      <c r="HL89" s="336"/>
      <c r="HM89" s="336"/>
      <c r="HN89" s="336"/>
      <c r="HO89" s="336"/>
      <c r="HP89" s="336"/>
      <c r="HQ89" s="336"/>
      <c r="HR89" s="336"/>
      <c r="HS89" s="336"/>
      <c r="HT89" s="336"/>
      <c r="HU89" s="336"/>
      <c r="HV89" s="336"/>
      <c r="HW89" s="336"/>
      <c r="HX89" s="336"/>
      <c r="HY89" s="336"/>
      <c r="HZ89" s="336"/>
      <c r="IA89" s="336"/>
      <c r="IB89" s="336"/>
      <c r="IC89" s="336"/>
      <c r="ID89" s="336"/>
      <c r="IE89" s="336"/>
      <c r="IF89" s="336"/>
      <c r="IG89" s="336"/>
      <c r="IH89" s="336"/>
      <c r="II89" s="336"/>
      <c r="IJ89" s="336"/>
      <c r="IK89" s="336"/>
      <c r="IL89" s="336"/>
      <c r="IM89" s="336"/>
      <c r="IN89" s="336"/>
      <c r="IO89" s="336"/>
      <c r="IP89" s="336"/>
      <c r="IQ89" s="336"/>
      <c r="IR89" s="336"/>
      <c r="IS89" s="336"/>
      <c r="IT89" s="336"/>
      <c r="IU89" s="336"/>
      <c r="IV89" s="336"/>
      <c r="IW89" s="337"/>
    </row>
    <row r="90" customFormat="false" ht="13.5" hidden="false" customHeight="true" outlineLevel="0" collapsed="false">
      <c r="A90" s="325"/>
      <c r="B90" s="358"/>
      <c r="C90" s="359"/>
      <c r="D90" s="328" t="s">
        <v>180</v>
      </c>
      <c r="E90" s="338"/>
      <c r="F90" s="281"/>
      <c r="G90" s="281"/>
      <c r="H90" s="281"/>
      <c r="I90" s="281"/>
      <c r="J90" s="281"/>
      <c r="K90" s="281"/>
      <c r="L90" s="281"/>
      <c r="M90" s="281"/>
      <c r="N90" s="281"/>
      <c r="O90" s="281"/>
      <c r="P90" s="281"/>
      <c r="Q90" s="281"/>
      <c r="R90" s="281"/>
      <c r="S90" s="281"/>
      <c r="T90" s="281"/>
      <c r="U90" s="281"/>
      <c r="V90" s="281"/>
      <c r="W90" s="281"/>
      <c r="X90" s="281"/>
      <c r="Y90" s="281"/>
      <c r="Z90" s="281"/>
      <c r="AA90" s="281"/>
      <c r="AB90" s="281"/>
      <c r="AC90" s="281"/>
      <c r="AD90" s="281"/>
      <c r="AE90" s="281"/>
      <c r="AF90" s="281"/>
      <c r="AG90" s="281"/>
      <c r="AH90" s="281"/>
      <c r="AI90" s="281"/>
      <c r="AJ90" s="281"/>
      <c r="AK90" s="281"/>
      <c r="AL90" s="281"/>
      <c r="AM90" s="281"/>
      <c r="AN90" s="281"/>
      <c r="AO90" s="281"/>
      <c r="AP90" s="281"/>
      <c r="AQ90" s="281"/>
      <c r="AR90" s="281"/>
      <c r="AS90" s="281"/>
      <c r="AT90" s="281"/>
      <c r="AU90" s="281"/>
      <c r="AV90" s="281"/>
      <c r="AW90" s="281"/>
      <c r="AX90" s="281"/>
      <c r="AY90" s="281"/>
      <c r="AZ90" s="281"/>
      <c r="BA90" s="281"/>
      <c r="BB90" s="281"/>
      <c r="BC90" s="281"/>
      <c r="BD90" s="281"/>
      <c r="BE90" s="281"/>
      <c r="BF90" s="281"/>
      <c r="BG90" s="281"/>
      <c r="BH90" s="281"/>
      <c r="BI90" s="281"/>
      <c r="BJ90" s="281"/>
      <c r="BK90" s="281"/>
      <c r="BL90" s="281"/>
      <c r="BM90" s="281"/>
      <c r="BN90" s="281"/>
      <c r="BO90" s="281"/>
      <c r="BP90" s="281"/>
      <c r="BQ90" s="281"/>
      <c r="BR90" s="281"/>
      <c r="BS90" s="281"/>
      <c r="BT90" s="281"/>
      <c r="BU90" s="281"/>
      <c r="BV90" s="281"/>
      <c r="BW90" s="281"/>
      <c r="BX90" s="281"/>
      <c r="BY90" s="281"/>
      <c r="BZ90" s="281"/>
      <c r="CA90" s="281"/>
      <c r="CB90" s="281"/>
      <c r="CC90" s="281"/>
      <c r="CD90" s="281"/>
      <c r="CE90" s="281"/>
      <c r="CF90" s="281"/>
      <c r="CG90" s="281"/>
      <c r="CH90" s="281"/>
      <c r="CI90" s="281"/>
      <c r="CJ90" s="281"/>
      <c r="CK90" s="281"/>
      <c r="CL90" s="281"/>
      <c r="CM90" s="281"/>
      <c r="CN90" s="281"/>
      <c r="CO90" s="281"/>
      <c r="CP90" s="281"/>
      <c r="CQ90" s="281"/>
      <c r="CR90" s="281"/>
      <c r="CS90" s="281"/>
      <c r="CT90" s="281"/>
      <c r="CU90" s="281"/>
      <c r="CV90" s="281"/>
      <c r="CW90" s="281"/>
      <c r="CX90" s="281"/>
      <c r="CY90" s="281"/>
      <c r="CZ90" s="281"/>
      <c r="DA90" s="281"/>
      <c r="DB90" s="281"/>
      <c r="DC90" s="281"/>
      <c r="DD90" s="281"/>
      <c r="DE90" s="281"/>
      <c r="DF90" s="281"/>
      <c r="DG90" s="281"/>
      <c r="DH90" s="281"/>
      <c r="DI90" s="281"/>
      <c r="DJ90" s="281"/>
      <c r="DK90" s="281"/>
      <c r="DL90" s="281"/>
      <c r="DM90" s="281"/>
      <c r="DN90" s="281"/>
      <c r="DO90" s="281"/>
      <c r="DP90" s="281"/>
      <c r="DQ90" s="281"/>
      <c r="DR90" s="281"/>
      <c r="DS90" s="281"/>
      <c r="DT90" s="281"/>
      <c r="DU90" s="281"/>
      <c r="DV90" s="281"/>
      <c r="DW90" s="281"/>
      <c r="DX90" s="281"/>
      <c r="DY90" s="281"/>
      <c r="DZ90" s="281"/>
      <c r="EA90" s="281"/>
      <c r="EB90" s="281"/>
      <c r="EC90" s="281"/>
      <c r="ED90" s="281"/>
      <c r="EE90" s="281"/>
      <c r="EF90" s="281"/>
      <c r="EG90" s="281"/>
      <c r="EH90" s="281"/>
      <c r="EI90" s="281"/>
      <c r="EJ90" s="281"/>
      <c r="EK90" s="281"/>
      <c r="EL90" s="281"/>
      <c r="EM90" s="281"/>
      <c r="EN90" s="281"/>
      <c r="EO90" s="281"/>
      <c r="EP90" s="281"/>
      <c r="EQ90" s="281"/>
      <c r="ER90" s="281"/>
      <c r="ES90" s="281"/>
      <c r="ET90" s="281"/>
      <c r="EU90" s="281"/>
      <c r="EV90" s="281"/>
      <c r="EW90" s="281"/>
      <c r="EX90" s="281"/>
      <c r="EY90" s="281"/>
      <c r="EZ90" s="281"/>
      <c r="FA90" s="281"/>
      <c r="FB90" s="281"/>
      <c r="FC90" s="281"/>
      <c r="FD90" s="281"/>
      <c r="FE90" s="281"/>
      <c r="FF90" s="281"/>
      <c r="FG90" s="281"/>
      <c r="FH90" s="281"/>
      <c r="FI90" s="281"/>
      <c r="FJ90" s="281"/>
      <c r="FK90" s="281"/>
      <c r="FL90" s="281"/>
      <c r="FM90" s="281"/>
      <c r="FN90" s="281"/>
      <c r="FO90" s="281"/>
      <c r="FP90" s="281"/>
      <c r="FQ90" s="281"/>
      <c r="FR90" s="281"/>
      <c r="FS90" s="281"/>
      <c r="FT90" s="281"/>
      <c r="FU90" s="281"/>
      <c r="FV90" s="281"/>
      <c r="FW90" s="281"/>
      <c r="FX90" s="281"/>
      <c r="FY90" s="281"/>
      <c r="FZ90" s="281"/>
      <c r="GA90" s="281"/>
      <c r="GB90" s="281"/>
      <c r="GC90" s="281"/>
      <c r="GD90" s="281"/>
      <c r="GE90" s="281"/>
      <c r="GF90" s="281"/>
      <c r="GG90" s="281"/>
      <c r="GH90" s="281"/>
      <c r="GI90" s="281"/>
      <c r="GJ90" s="281"/>
      <c r="GK90" s="281"/>
      <c r="GL90" s="281"/>
      <c r="GM90" s="281"/>
      <c r="GN90" s="281"/>
      <c r="GO90" s="281"/>
      <c r="GP90" s="281"/>
      <c r="GQ90" s="281"/>
      <c r="GR90" s="281"/>
      <c r="GS90" s="281"/>
      <c r="GT90" s="281"/>
      <c r="GU90" s="281"/>
      <c r="GV90" s="281"/>
      <c r="GW90" s="281"/>
      <c r="GX90" s="281"/>
      <c r="GY90" s="281"/>
      <c r="GZ90" s="281"/>
      <c r="HA90" s="281"/>
      <c r="HB90" s="281"/>
      <c r="HC90" s="281"/>
      <c r="HD90" s="281"/>
      <c r="HE90" s="281"/>
      <c r="HF90" s="281"/>
      <c r="HG90" s="281"/>
      <c r="HH90" s="281"/>
      <c r="HI90" s="281"/>
      <c r="HJ90" s="281"/>
      <c r="HK90" s="281"/>
      <c r="HL90" s="281"/>
      <c r="HM90" s="281"/>
      <c r="HN90" s="281"/>
      <c r="HO90" s="281"/>
      <c r="HP90" s="281"/>
      <c r="HQ90" s="281"/>
      <c r="HR90" s="281"/>
      <c r="HS90" s="281"/>
      <c r="HT90" s="281"/>
      <c r="HU90" s="281"/>
      <c r="HV90" s="281"/>
      <c r="HW90" s="281"/>
      <c r="HX90" s="281"/>
      <c r="HY90" s="281"/>
      <c r="HZ90" s="281"/>
      <c r="IA90" s="281"/>
      <c r="IB90" s="281"/>
      <c r="IC90" s="281"/>
      <c r="ID90" s="281"/>
      <c r="IE90" s="281"/>
      <c r="IF90" s="281"/>
      <c r="IG90" s="281"/>
      <c r="IH90" s="281"/>
      <c r="II90" s="281"/>
      <c r="IJ90" s="281"/>
      <c r="IK90" s="281"/>
      <c r="IL90" s="281"/>
      <c r="IM90" s="281"/>
      <c r="IN90" s="281"/>
      <c r="IO90" s="281"/>
      <c r="IP90" s="281"/>
      <c r="IQ90" s="281"/>
      <c r="IR90" s="281"/>
      <c r="IS90" s="281"/>
      <c r="IT90" s="281"/>
      <c r="IU90" s="281"/>
      <c r="IV90" s="281"/>
      <c r="IW90" s="325"/>
    </row>
    <row r="91" customFormat="false" ht="13.5" hidden="false" customHeight="true" outlineLevel="0" collapsed="false">
      <c r="A91" s="331"/>
      <c r="B91" s="332"/>
      <c r="C91" s="341"/>
      <c r="D91" s="342" t="s">
        <v>181</v>
      </c>
      <c r="E91" s="343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4"/>
      <c r="R91" s="344"/>
      <c r="S91" s="344"/>
      <c r="T91" s="344"/>
      <c r="U91" s="344"/>
      <c r="V91" s="344"/>
      <c r="W91" s="344"/>
      <c r="X91" s="344"/>
      <c r="Y91" s="344"/>
      <c r="Z91" s="344"/>
      <c r="AA91" s="344"/>
      <c r="AB91" s="344"/>
      <c r="AC91" s="344"/>
      <c r="AD91" s="344"/>
      <c r="AE91" s="344"/>
      <c r="AF91" s="344"/>
      <c r="AG91" s="344"/>
      <c r="AH91" s="344"/>
      <c r="AI91" s="344"/>
      <c r="AJ91" s="344"/>
      <c r="AK91" s="344"/>
      <c r="AL91" s="344"/>
      <c r="AM91" s="344"/>
      <c r="AN91" s="344"/>
      <c r="AO91" s="344"/>
      <c r="AP91" s="344"/>
      <c r="AQ91" s="344"/>
      <c r="AR91" s="344"/>
      <c r="AS91" s="344"/>
      <c r="AT91" s="344"/>
      <c r="AU91" s="344"/>
      <c r="AV91" s="344"/>
      <c r="AW91" s="344"/>
      <c r="AX91" s="344"/>
      <c r="AY91" s="344"/>
      <c r="AZ91" s="344"/>
      <c r="BA91" s="344"/>
      <c r="BB91" s="344"/>
      <c r="BC91" s="344"/>
      <c r="BD91" s="344"/>
      <c r="BE91" s="344"/>
      <c r="BF91" s="344"/>
      <c r="BG91" s="344"/>
      <c r="BH91" s="344"/>
      <c r="BI91" s="344"/>
      <c r="BJ91" s="344"/>
      <c r="BK91" s="344"/>
      <c r="BL91" s="344"/>
      <c r="BM91" s="344"/>
      <c r="BN91" s="344"/>
      <c r="BO91" s="344"/>
      <c r="BP91" s="344"/>
      <c r="BQ91" s="344"/>
      <c r="BR91" s="344"/>
      <c r="BS91" s="344"/>
      <c r="BT91" s="344"/>
      <c r="BU91" s="344"/>
      <c r="BV91" s="344"/>
      <c r="BW91" s="344"/>
      <c r="BX91" s="344"/>
      <c r="BY91" s="344"/>
      <c r="BZ91" s="344"/>
      <c r="CA91" s="344"/>
      <c r="CB91" s="344"/>
      <c r="CC91" s="344"/>
      <c r="CD91" s="344"/>
      <c r="CE91" s="344"/>
      <c r="CF91" s="344"/>
      <c r="CG91" s="344"/>
      <c r="CH91" s="344"/>
      <c r="CI91" s="344"/>
      <c r="CJ91" s="344"/>
      <c r="CK91" s="344"/>
      <c r="CL91" s="344"/>
      <c r="CM91" s="344"/>
      <c r="CN91" s="344"/>
      <c r="CO91" s="344"/>
      <c r="CP91" s="344"/>
      <c r="CQ91" s="344"/>
      <c r="CR91" s="344"/>
      <c r="CS91" s="344"/>
      <c r="CT91" s="344"/>
      <c r="CU91" s="344"/>
      <c r="CV91" s="344"/>
      <c r="CW91" s="344"/>
      <c r="CX91" s="344"/>
      <c r="CY91" s="344"/>
      <c r="CZ91" s="344"/>
      <c r="DA91" s="344"/>
      <c r="DB91" s="344"/>
      <c r="DC91" s="344"/>
      <c r="DD91" s="344"/>
      <c r="DE91" s="344"/>
      <c r="DF91" s="344"/>
      <c r="DG91" s="344"/>
      <c r="DH91" s="344"/>
      <c r="DI91" s="344"/>
      <c r="DJ91" s="344"/>
      <c r="DK91" s="344"/>
      <c r="DL91" s="344"/>
      <c r="DM91" s="344"/>
      <c r="DN91" s="344"/>
      <c r="DO91" s="344"/>
      <c r="DP91" s="344"/>
      <c r="DQ91" s="344"/>
      <c r="DR91" s="344"/>
      <c r="DS91" s="344"/>
      <c r="DT91" s="344"/>
      <c r="DU91" s="344"/>
      <c r="DV91" s="344"/>
      <c r="DW91" s="344"/>
      <c r="DX91" s="344"/>
      <c r="DY91" s="344"/>
      <c r="DZ91" s="344"/>
      <c r="EA91" s="344"/>
      <c r="EB91" s="344"/>
      <c r="EC91" s="344"/>
      <c r="ED91" s="344"/>
      <c r="EE91" s="344"/>
      <c r="EF91" s="344"/>
      <c r="EG91" s="344"/>
      <c r="EH91" s="344"/>
      <c r="EI91" s="344"/>
      <c r="EJ91" s="344"/>
      <c r="EK91" s="344"/>
      <c r="EL91" s="344"/>
      <c r="EM91" s="344"/>
      <c r="EN91" s="344"/>
      <c r="EO91" s="344"/>
      <c r="EP91" s="344"/>
      <c r="EQ91" s="344"/>
      <c r="ER91" s="344"/>
      <c r="ES91" s="344"/>
      <c r="ET91" s="344"/>
      <c r="EU91" s="344"/>
      <c r="EV91" s="344"/>
      <c r="EW91" s="344"/>
      <c r="EX91" s="344"/>
      <c r="EY91" s="344"/>
      <c r="EZ91" s="344"/>
      <c r="FA91" s="344"/>
      <c r="FB91" s="344"/>
      <c r="FC91" s="344"/>
      <c r="FD91" s="344"/>
      <c r="FE91" s="344"/>
      <c r="FF91" s="344"/>
      <c r="FG91" s="344"/>
      <c r="FH91" s="344"/>
      <c r="FI91" s="344"/>
      <c r="FJ91" s="344"/>
      <c r="FK91" s="344"/>
      <c r="FL91" s="344"/>
      <c r="FM91" s="344"/>
      <c r="FN91" s="344"/>
      <c r="FO91" s="344"/>
      <c r="FP91" s="344"/>
      <c r="FQ91" s="344"/>
      <c r="FR91" s="344"/>
      <c r="FS91" s="344"/>
      <c r="FT91" s="344"/>
      <c r="FU91" s="344"/>
      <c r="FV91" s="344"/>
      <c r="FW91" s="344"/>
      <c r="FX91" s="344"/>
      <c r="FY91" s="344"/>
      <c r="FZ91" s="344"/>
      <c r="GA91" s="344"/>
      <c r="GB91" s="344"/>
      <c r="GC91" s="344"/>
      <c r="GD91" s="344"/>
      <c r="GE91" s="344"/>
      <c r="GF91" s="344"/>
      <c r="GG91" s="344"/>
      <c r="GH91" s="344"/>
      <c r="GI91" s="344"/>
      <c r="GJ91" s="344"/>
      <c r="GK91" s="344"/>
      <c r="GL91" s="344"/>
      <c r="GM91" s="344"/>
      <c r="GN91" s="344"/>
      <c r="GO91" s="344"/>
      <c r="GP91" s="344"/>
      <c r="GQ91" s="344"/>
      <c r="GR91" s="344"/>
      <c r="GS91" s="344"/>
      <c r="GT91" s="344"/>
      <c r="GU91" s="344"/>
      <c r="GV91" s="344"/>
      <c r="GW91" s="344"/>
      <c r="GX91" s="344"/>
      <c r="GY91" s="344"/>
      <c r="GZ91" s="344"/>
      <c r="HA91" s="344"/>
      <c r="HB91" s="344"/>
      <c r="HC91" s="344"/>
      <c r="HD91" s="344"/>
      <c r="HE91" s="344"/>
      <c r="HF91" s="344"/>
      <c r="HG91" s="344"/>
      <c r="HH91" s="344"/>
      <c r="HI91" s="344"/>
      <c r="HJ91" s="344"/>
      <c r="HK91" s="344"/>
      <c r="HL91" s="344"/>
      <c r="HM91" s="344"/>
      <c r="HN91" s="344"/>
      <c r="HO91" s="344"/>
      <c r="HP91" s="344"/>
      <c r="HQ91" s="344"/>
      <c r="HR91" s="344"/>
      <c r="HS91" s="344"/>
      <c r="HT91" s="344"/>
      <c r="HU91" s="344"/>
      <c r="HV91" s="344"/>
      <c r="HW91" s="344"/>
      <c r="HX91" s="344"/>
      <c r="HY91" s="344"/>
      <c r="HZ91" s="344"/>
      <c r="IA91" s="344"/>
      <c r="IB91" s="344"/>
      <c r="IC91" s="344"/>
      <c r="ID91" s="344"/>
      <c r="IE91" s="344"/>
      <c r="IF91" s="344"/>
      <c r="IG91" s="344"/>
      <c r="IH91" s="344"/>
      <c r="II91" s="344"/>
      <c r="IJ91" s="344"/>
      <c r="IK91" s="344"/>
      <c r="IL91" s="344"/>
      <c r="IM91" s="344"/>
      <c r="IN91" s="344"/>
      <c r="IO91" s="344"/>
      <c r="IP91" s="344"/>
      <c r="IQ91" s="344"/>
      <c r="IR91" s="344"/>
      <c r="IS91" s="344"/>
      <c r="IT91" s="344"/>
      <c r="IU91" s="344"/>
      <c r="IV91" s="344"/>
      <c r="IW91" s="345"/>
    </row>
    <row r="92" customFormat="false" ht="13.5" hidden="false" customHeight="true" outlineLevel="0" collapsed="false">
      <c r="A92" s="325"/>
      <c r="B92" s="332"/>
      <c r="C92" s="333"/>
      <c r="D92" s="346" t="s">
        <v>174</v>
      </c>
      <c r="E92" s="338"/>
      <c r="F92" s="281"/>
      <c r="G92" s="281"/>
      <c r="H92" s="281"/>
      <c r="I92" s="281"/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1"/>
      <c r="AF92" s="281"/>
      <c r="AG92" s="281"/>
      <c r="AH92" s="281"/>
      <c r="AI92" s="281"/>
      <c r="AJ92" s="281"/>
      <c r="AK92" s="281"/>
      <c r="AL92" s="281"/>
      <c r="AM92" s="281"/>
      <c r="AN92" s="281"/>
      <c r="AO92" s="281"/>
      <c r="AP92" s="281"/>
      <c r="AQ92" s="281"/>
      <c r="AR92" s="281"/>
      <c r="AS92" s="281"/>
      <c r="AT92" s="281"/>
      <c r="AU92" s="281"/>
      <c r="AV92" s="281"/>
      <c r="AW92" s="281"/>
      <c r="AX92" s="281"/>
      <c r="AY92" s="281"/>
      <c r="AZ92" s="281"/>
      <c r="BA92" s="281"/>
      <c r="BB92" s="281"/>
      <c r="BC92" s="281"/>
      <c r="BD92" s="281"/>
      <c r="BE92" s="281"/>
      <c r="BF92" s="281"/>
      <c r="BG92" s="281"/>
      <c r="BH92" s="281"/>
      <c r="BI92" s="281"/>
      <c r="BJ92" s="281"/>
      <c r="BK92" s="281"/>
      <c r="BL92" s="281"/>
      <c r="BM92" s="281"/>
      <c r="BN92" s="281"/>
      <c r="BO92" s="281"/>
      <c r="BP92" s="281"/>
      <c r="BQ92" s="281"/>
      <c r="BR92" s="281"/>
      <c r="BS92" s="281"/>
      <c r="BT92" s="281"/>
      <c r="BU92" s="281"/>
      <c r="BV92" s="281"/>
      <c r="BW92" s="281"/>
      <c r="BX92" s="281"/>
      <c r="BY92" s="281"/>
      <c r="BZ92" s="281"/>
      <c r="CA92" s="281"/>
      <c r="CB92" s="281"/>
      <c r="CC92" s="281"/>
      <c r="CD92" s="281"/>
      <c r="CE92" s="281"/>
      <c r="CF92" s="281"/>
      <c r="CG92" s="281"/>
      <c r="CH92" s="281"/>
      <c r="CI92" s="281"/>
      <c r="CJ92" s="281"/>
      <c r="CK92" s="281"/>
      <c r="CL92" s="281"/>
      <c r="CM92" s="281"/>
      <c r="CN92" s="281"/>
      <c r="CO92" s="281"/>
      <c r="CP92" s="281"/>
      <c r="CQ92" s="281"/>
      <c r="CR92" s="281"/>
      <c r="CS92" s="281"/>
      <c r="CT92" s="281"/>
      <c r="CU92" s="281"/>
      <c r="CV92" s="281"/>
      <c r="CW92" s="281"/>
      <c r="CX92" s="281"/>
      <c r="CY92" s="281"/>
      <c r="CZ92" s="281"/>
      <c r="DA92" s="281"/>
      <c r="DB92" s="281"/>
      <c r="DC92" s="281"/>
      <c r="DD92" s="281"/>
      <c r="DE92" s="281"/>
      <c r="DF92" s="281"/>
      <c r="DG92" s="281"/>
      <c r="DH92" s="281"/>
      <c r="DI92" s="281"/>
      <c r="DJ92" s="281"/>
      <c r="DK92" s="281"/>
      <c r="DL92" s="281"/>
      <c r="DM92" s="281"/>
      <c r="DN92" s="281"/>
      <c r="DO92" s="281"/>
      <c r="DP92" s="281"/>
      <c r="DQ92" s="281"/>
      <c r="DR92" s="281"/>
      <c r="DS92" s="281"/>
      <c r="DT92" s="281"/>
      <c r="DU92" s="281"/>
      <c r="DV92" s="281"/>
      <c r="DW92" s="281"/>
      <c r="DX92" s="281"/>
      <c r="DY92" s="281"/>
      <c r="DZ92" s="281"/>
      <c r="EA92" s="281"/>
      <c r="EB92" s="281"/>
      <c r="EC92" s="281"/>
      <c r="ED92" s="281"/>
      <c r="EE92" s="281"/>
      <c r="EF92" s="281"/>
      <c r="EG92" s="281"/>
      <c r="EH92" s="281"/>
      <c r="EI92" s="281"/>
      <c r="EJ92" s="281"/>
      <c r="EK92" s="281"/>
      <c r="EL92" s="281"/>
      <c r="EM92" s="281"/>
      <c r="EN92" s="281"/>
      <c r="EO92" s="281"/>
      <c r="EP92" s="281"/>
      <c r="EQ92" s="281"/>
      <c r="ER92" s="281"/>
      <c r="ES92" s="281"/>
      <c r="ET92" s="281"/>
      <c r="EU92" s="281"/>
      <c r="EV92" s="281"/>
      <c r="EW92" s="281"/>
      <c r="EX92" s="281"/>
      <c r="EY92" s="281"/>
      <c r="EZ92" s="281"/>
      <c r="FA92" s="281"/>
      <c r="FB92" s="281"/>
      <c r="FC92" s="281"/>
      <c r="FD92" s="281"/>
      <c r="FE92" s="281"/>
      <c r="FF92" s="281"/>
      <c r="FG92" s="281"/>
      <c r="FH92" s="281"/>
      <c r="FI92" s="281"/>
      <c r="FJ92" s="281"/>
      <c r="FK92" s="281"/>
      <c r="FL92" s="281"/>
      <c r="FM92" s="281"/>
      <c r="FN92" s="281"/>
      <c r="FO92" s="281"/>
      <c r="FP92" s="281"/>
      <c r="FQ92" s="281"/>
      <c r="FR92" s="281"/>
      <c r="FS92" s="281"/>
      <c r="FT92" s="281"/>
      <c r="FU92" s="281"/>
      <c r="FV92" s="281"/>
      <c r="FW92" s="281"/>
      <c r="FX92" s="281"/>
      <c r="FY92" s="281"/>
      <c r="FZ92" s="281"/>
      <c r="GA92" s="281"/>
      <c r="GB92" s="281"/>
      <c r="GC92" s="281"/>
      <c r="GD92" s="281"/>
      <c r="GE92" s="281"/>
      <c r="GF92" s="281"/>
      <c r="GG92" s="281"/>
      <c r="GH92" s="281"/>
      <c r="GI92" s="281"/>
      <c r="GJ92" s="281"/>
      <c r="GK92" s="281"/>
      <c r="GL92" s="281"/>
      <c r="GM92" s="281"/>
      <c r="GN92" s="281"/>
      <c r="GO92" s="281"/>
      <c r="GP92" s="281"/>
      <c r="GQ92" s="281"/>
      <c r="GR92" s="281"/>
      <c r="GS92" s="281"/>
      <c r="GT92" s="281"/>
      <c r="GU92" s="281"/>
      <c r="GV92" s="281"/>
      <c r="GW92" s="281"/>
      <c r="GX92" s="281"/>
      <c r="GY92" s="281"/>
      <c r="GZ92" s="281"/>
      <c r="HA92" s="281"/>
      <c r="HB92" s="281"/>
      <c r="HC92" s="281"/>
      <c r="HD92" s="281"/>
      <c r="HE92" s="281"/>
      <c r="HF92" s="281"/>
      <c r="HG92" s="281"/>
      <c r="HH92" s="281"/>
      <c r="HI92" s="281"/>
      <c r="HJ92" s="281"/>
      <c r="HK92" s="281"/>
      <c r="HL92" s="281"/>
      <c r="HM92" s="281"/>
      <c r="HN92" s="281"/>
      <c r="HO92" s="281"/>
      <c r="HP92" s="281"/>
      <c r="HQ92" s="281"/>
      <c r="HR92" s="281"/>
      <c r="HS92" s="281"/>
      <c r="HT92" s="281"/>
      <c r="HU92" s="281"/>
      <c r="HV92" s="281"/>
      <c r="HW92" s="281"/>
      <c r="HX92" s="281"/>
      <c r="HY92" s="281"/>
      <c r="HZ92" s="281"/>
      <c r="IA92" s="281"/>
      <c r="IB92" s="281"/>
      <c r="IC92" s="281"/>
      <c r="ID92" s="281"/>
      <c r="IE92" s="281"/>
      <c r="IF92" s="281"/>
      <c r="IG92" s="281"/>
      <c r="IH92" s="281"/>
      <c r="II92" s="281"/>
      <c r="IJ92" s="281"/>
      <c r="IK92" s="281"/>
      <c r="IL92" s="281"/>
      <c r="IM92" s="281"/>
      <c r="IN92" s="281"/>
      <c r="IO92" s="281"/>
      <c r="IP92" s="281"/>
      <c r="IQ92" s="281"/>
      <c r="IR92" s="281"/>
      <c r="IS92" s="281"/>
      <c r="IT92" s="281"/>
      <c r="IU92" s="281"/>
      <c r="IV92" s="281"/>
      <c r="IW92" s="331"/>
    </row>
    <row r="93" customFormat="false" ht="13.5" hidden="false" customHeight="true" outlineLevel="0" collapsed="false">
      <c r="A93" s="331"/>
      <c r="B93" s="360" t="s">
        <v>114</v>
      </c>
      <c r="C93" s="333"/>
      <c r="D93" s="334" t="s">
        <v>175</v>
      </c>
      <c r="E93" s="340"/>
      <c r="F93" s="336"/>
      <c r="G93" s="336"/>
      <c r="H93" s="336"/>
      <c r="I93" s="336"/>
      <c r="J93" s="336"/>
      <c r="K93" s="336"/>
      <c r="L93" s="336"/>
      <c r="M93" s="336"/>
      <c r="N93" s="336"/>
      <c r="O93" s="336"/>
      <c r="P93" s="336"/>
      <c r="Q93" s="336"/>
      <c r="R93" s="336"/>
      <c r="S93" s="336"/>
      <c r="T93" s="336"/>
      <c r="U93" s="336"/>
      <c r="V93" s="336"/>
      <c r="W93" s="336"/>
      <c r="X93" s="336"/>
      <c r="Y93" s="336"/>
      <c r="Z93" s="336"/>
      <c r="AA93" s="336"/>
      <c r="AB93" s="336"/>
      <c r="AC93" s="336"/>
      <c r="AD93" s="336"/>
      <c r="AE93" s="336"/>
      <c r="AF93" s="336"/>
      <c r="AG93" s="336"/>
      <c r="AH93" s="336"/>
      <c r="AI93" s="336"/>
      <c r="AJ93" s="336"/>
      <c r="AK93" s="336"/>
      <c r="AL93" s="336"/>
      <c r="AM93" s="336"/>
      <c r="AN93" s="336"/>
      <c r="AO93" s="336"/>
      <c r="AP93" s="336"/>
      <c r="AQ93" s="336"/>
      <c r="AR93" s="336"/>
      <c r="AS93" s="336"/>
      <c r="AT93" s="336"/>
      <c r="AU93" s="336"/>
      <c r="AV93" s="336"/>
      <c r="AW93" s="336"/>
      <c r="AX93" s="336"/>
      <c r="AY93" s="336"/>
      <c r="AZ93" s="336"/>
      <c r="BA93" s="336"/>
      <c r="BB93" s="336"/>
      <c r="BC93" s="336"/>
      <c r="BD93" s="336"/>
      <c r="BE93" s="336"/>
      <c r="BF93" s="336"/>
      <c r="BG93" s="336"/>
      <c r="BH93" s="336"/>
      <c r="BI93" s="336"/>
      <c r="BJ93" s="336"/>
      <c r="BK93" s="336"/>
      <c r="BL93" s="336"/>
      <c r="BM93" s="336"/>
      <c r="BN93" s="336"/>
      <c r="BO93" s="336"/>
      <c r="BP93" s="336"/>
      <c r="BQ93" s="336"/>
      <c r="BR93" s="336"/>
      <c r="BS93" s="336"/>
      <c r="BT93" s="336"/>
      <c r="BU93" s="336"/>
      <c r="BV93" s="336"/>
      <c r="BW93" s="336"/>
      <c r="BX93" s="336"/>
      <c r="BY93" s="336"/>
      <c r="BZ93" s="336"/>
      <c r="CA93" s="336"/>
      <c r="CB93" s="336"/>
      <c r="CC93" s="336"/>
      <c r="CD93" s="336"/>
      <c r="CE93" s="336"/>
      <c r="CF93" s="336"/>
      <c r="CG93" s="336"/>
      <c r="CH93" s="336"/>
      <c r="CI93" s="336"/>
      <c r="CJ93" s="336"/>
      <c r="CK93" s="336"/>
      <c r="CL93" s="336"/>
      <c r="CM93" s="336"/>
      <c r="CN93" s="336"/>
      <c r="CO93" s="336"/>
      <c r="CP93" s="336"/>
      <c r="CQ93" s="336"/>
      <c r="CR93" s="336"/>
      <c r="CS93" s="336"/>
      <c r="CT93" s="336"/>
      <c r="CU93" s="336"/>
      <c r="CV93" s="336"/>
      <c r="CW93" s="336"/>
      <c r="CX93" s="336"/>
      <c r="CY93" s="336"/>
      <c r="CZ93" s="336"/>
      <c r="DA93" s="336"/>
      <c r="DB93" s="336"/>
      <c r="DC93" s="336"/>
      <c r="DD93" s="336"/>
      <c r="DE93" s="336"/>
      <c r="DF93" s="336"/>
      <c r="DG93" s="336"/>
      <c r="DH93" s="336"/>
      <c r="DI93" s="336"/>
      <c r="DJ93" s="336"/>
      <c r="DK93" s="336"/>
      <c r="DL93" s="336"/>
      <c r="DM93" s="336"/>
      <c r="DN93" s="336"/>
      <c r="DO93" s="336"/>
      <c r="DP93" s="336"/>
      <c r="DQ93" s="336"/>
      <c r="DR93" s="336"/>
      <c r="DS93" s="336"/>
      <c r="DT93" s="336"/>
      <c r="DU93" s="336"/>
      <c r="DV93" s="336"/>
      <c r="DW93" s="336"/>
      <c r="DX93" s="336"/>
      <c r="DY93" s="336"/>
      <c r="DZ93" s="336"/>
      <c r="EA93" s="336"/>
      <c r="EB93" s="336"/>
      <c r="EC93" s="336"/>
      <c r="ED93" s="336"/>
      <c r="EE93" s="336"/>
      <c r="EF93" s="336"/>
      <c r="EG93" s="336"/>
      <c r="EH93" s="336"/>
      <c r="EI93" s="336"/>
      <c r="EJ93" s="336"/>
      <c r="EK93" s="336"/>
      <c r="EL93" s="336"/>
      <c r="EM93" s="336"/>
      <c r="EN93" s="336"/>
      <c r="EO93" s="336"/>
      <c r="EP93" s="336"/>
      <c r="EQ93" s="336"/>
      <c r="ER93" s="336"/>
      <c r="ES93" s="336"/>
      <c r="ET93" s="336"/>
      <c r="EU93" s="336"/>
      <c r="EV93" s="336"/>
      <c r="EW93" s="336"/>
      <c r="EX93" s="336"/>
      <c r="EY93" s="336"/>
      <c r="EZ93" s="336"/>
      <c r="FA93" s="336"/>
      <c r="FB93" s="336"/>
      <c r="FC93" s="336"/>
      <c r="FD93" s="336"/>
      <c r="FE93" s="336"/>
      <c r="FF93" s="336"/>
      <c r="FG93" s="336"/>
      <c r="FH93" s="336"/>
      <c r="FI93" s="336"/>
      <c r="FJ93" s="336"/>
      <c r="FK93" s="336"/>
      <c r="FL93" s="336"/>
      <c r="FM93" s="336"/>
      <c r="FN93" s="336"/>
      <c r="FO93" s="336"/>
      <c r="FP93" s="336"/>
      <c r="FQ93" s="336"/>
      <c r="FR93" s="336"/>
      <c r="FS93" s="336"/>
      <c r="FT93" s="336"/>
      <c r="FU93" s="336"/>
      <c r="FV93" s="336"/>
      <c r="FW93" s="336"/>
      <c r="FX93" s="336"/>
      <c r="FY93" s="336"/>
      <c r="FZ93" s="336"/>
      <c r="GA93" s="336"/>
      <c r="GB93" s="336"/>
      <c r="GC93" s="336"/>
      <c r="GD93" s="336"/>
      <c r="GE93" s="336"/>
      <c r="GF93" s="336"/>
      <c r="GG93" s="336"/>
      <c r="GH93" s="336"/>
      <c r="GI93" s="336"/>
      <c r="GJ93" s="336"/>
      <c r="GK93" s="336"/>
      <c r="GL93" s="336"/>
      <c r="GM93" s="336"/>
      <c r="GN93" s="336"/>
      <c r="GO93" s="336"/>
      <c r="GP93" s="336"/>
      <c r="GQ93" s="336"/>
      <c r="GR93" s="336"/>
      <c r="GS93" s="336"/>
      <c r="GT93" s="336"/>
      <c r="GU93" s="336"/>
      <c r="GV93" s="336"/>
      <c r="GW93" s="336"/>
      <c r="GX93" s="336"/>
      <c r="GY93" s="336"/>
      <c r="GZ93" s="336"/>
      <c r="HA93" s="336"/>
      <c r="HB93" s="336"/>
      <c r="HC93" s="336"/>
      <c r="HD93" s="336"/>
      <c r="HE93" s="336"/>
      <c r="HF93" s="336"/>
      <c r="HG93" s="336"/>
      <c r="HH93" s="336"/>
      <c r="HI93" s="336"/>
      <c r="HJ93" s="336"/>
      <c r="HK93" s="336"/>
      <c r="HL93" s="336"/>
      <c r="HM93" s="336"/>
      <c r="HN93" s="336"/>
      <c r="HO93" s="336"/>
      <c r="HP93" s="336"/>
      <c r="HQ93" s="336"/>
      <c r="HR93" s="336"/>
      <c r="HS93" s="336"/>
      <c r="HT93" s="336"/>
      <c r="HU93" s="336"/>
      <c r="HV93" s="336"/>
      <c r="HW93" s="336"/>
      <c r="HX93" s="336"/>
      <c r="HY93" s="336"/>
      <c r="HZ93" s="336"/>
      <c r="IA93" s="336"/>
      <c r="IB93" s="336"/>
      <c r="IC93" s="336"/>
      <c r="ID93" s="336"/>
      <c r="IE93" s="336"/>
      <c r="IF93" s="336"/>
      <c r="IG93" s="336"/>
      <c r="IH93" s="336"/>
      <c r="II93" s="336"/>
      <c r="IJ93" s="336"/>
      <c r="IK93" s="336"/>
      <c r="IL93" s="336"/>
      <c r="IM93" s="336"/>
      <c r="IN93" s="336"/>
      <c r="IO93" s="336"/>
      <c r="IP93" s="336"/>
      <c r="IQ93" s="336"/>
      <c r="IR93" s="336"/>
      <c r="IS93" s="336"/>
      <c r="IT93" s="336"/>
      <c r="IU93" s="336"/>
      <c r="IV93" s="336"/>
      <c r="IW93" s="331"/>
    </row>
    <row r="94" customFormat="false" ht="13.5" hidden="false" customHeight="true" outlineLevel="0" collapsed="false">
      <c r="A94" s="325"/>
      <c r="B94" s="332"/>
      <c r="C94" s="333"/>
      <c r="D94" s="328" t="s">
        <v>176</v>
      </c>
      <c r="E94" s="338"/>
      <c r="F94" s="281"/>
      <c r="G94" s="281"/>
      <c r="H94" s="281"/>
      <c r="I94" s="281"/>
      <c r="J94" s="281"/>
      <c r="K94" s="281"/>
      <c r="L94" s="281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1"/>
      <c r="Z94" s="281"/>
      <c r="AA94" s="281"/>
      <c r="AB94" s="281"/>
      <c r="AC94" s="281"/>
      <c r="AD94" s="281"/>
      <c r="AE94" s="281"/>
      <c r="AF94" s="281"/>
      <c r="AG94" s="281"/>
      <c r="AH94" s="281"/>
      <c r="AI94" s="281"/>
      <c r="AJ94" s="281"/>
      <c r="AK94" s="281"/>
      <c r="AL94" s="281"/>
      <c r="AM94" s="281"/>
      <c r="AN94" s="281"/>
      <c r="AO94" s="281"/>
      <c r="AP94" s="281"/>
      <c r="AQ94" s="281"/>
      <c r="AR94" s="281"/>
      <c r="AS94" s="281"/>
      <c r="AT94" s="281"/>
      <c r="AU94" s="281"/>
      <c r="AV94" s="281"/>
      <c r="AW94" s="281"/>
      <c r="AX94" s="281"/>
      <c r="AY94" s="281"/>
      <c r="AZ94" s="281"/>
      <c r="BA94" s="281"/>
      <c r="BB94" s="281"/>
      <c r="BC94" s="281"/>
      <c r="BD94" s="281"/>
      <c r="BE94" s="281"/>
      <c r="BF94" s="281"/>
      <c r="BG94" s="281"/>
      <c r="BH94" s="281"/>
      <c r="BI94" s="281"/>
      <c r="BJ94" s="281"/>
      <c r="BK94" s="281"/>
      <c r="BL94" s="281"/>
      <c r="BM94" s="281"/>
      <c r="BN94" s="281"/>
      <c r="BO94" s="281"/>
      <c r="BP94" s="281"/>
      <c r="BQ94" s="281"/>
      <c r="BR94" s="281"/>
      <c r="BS94" s="281"/>
      <c r="BT94" s="281"/>
      <c r="BU94" s="281"/>
      <c r="BV94" s="281"/>
      <c r="BW94" s="281"/>
      <c r="BX94" s="281"/>
      <c r="BY94" s="281"/>
      <c r="BZ94" s="281"/>
      <c r="CA94" s="281"/>
      <c r="CB94" s="281"/>
      <c r="CC94" s="281"/>
      <c r="CD94" s="281"/>
      <c r="CE94" s="281"/>
      <c r="CF94" s="281"/>
      <c r="CG94" s="281"/>
      <c r="CH94" s="281"/>
      <c r="CI94" s="281"/>
      <c r="CJ94" s="281"/>
      <c r="CK94" s="281"/>
      <c r="CL94" s="281"/>
      <c r="CM94" s="281"/>
      <c r="CN94" s="281"/>
      <c r="CO94" s="281"/>
      <c r="CP94" s="281"/>
      <c r="CQ94" s="281"/>
      <c r="CR94" s="281"/>
      <c r="CS94" s="281"/>
      <c r="CT94" s="281"/>
      <c r="CU94" s="281"/>
      <c r="CV94" s="281"/>
      <c r="CW94" s="281"/>
      <c r="CX94" s="281"/>
      <c r="CY94" s="281"/>
      <c r="CZ94" s="281"/>
      <c r="DA94" s="281"/>
      <c r="DB94" s="281"/>
      <c r="DC94" s="281"/>
      <c r="DD94" s="281"/>
      <c r="DE94" s="281"/>
      <c r="DF94" s="281"/>
      <c r="DG94" s="281"/>
      <c r="DH94" s="281"/>
      <c r="DI94" s="281"/>
      <c r="DJ94" s="281"/>
      <c r="DK94" s="281"/>
      <c r="DL94" s="281"/>
      <c r="DM94" s="281"/>
      <c r="DN94" s="281"/>
      <c r="DO94" s="281"/>
      <c r="DP94" s="281"/>
      <c r="DQ94" s="281"/>
      <c r="DR94" s="281"/>
      <c r="DS94" s="281"/>
      <c r="DT94" s="281"/>
      <c r="DU94" s="281"/>
      <c r="DV94" s="281"/>
      <c r="DW94" s="281"/>
      <c r="DX94" s="281"/>
      <c r="DY94" s="281"/>
      <c r="DZ94" s="281"/>
      <c r="EA94" s="281"/>
      <c r="EB94" s="281"/>
      <c r="EC94" s="281"/>
      <c r="ED94" s="281"/>
      <c r="EE94" s="281"/>
      <c r="EF94" s="281"/>
      <c r="EG94" s="281"/>
      <c r="EH94" s="281"/>
      <c r="EI94" s="281"/>
      <c r="EJ94" s="281"/>
      <c r="EK94" s="281"/>
      <c r="EL94" s="281"/>
      <c r="EM94" s="281"/>
      <c r="EN94" s="281"/>
      <c r="EO94" s="281"/>
      <c r="EP94" s="281"/>
      <c r="EQ94" s="281"/>
      <c r="ER94" s="281"/>
      <c r="ES94" s="281"/>
      <c r="ET94" s="281"/>
      <c r="EU94" s="281"/>
      <c r="EV94" s="281"/>
      <c r="EW94" s="281"/>
      <c r="EX94" s="281"/>
      <c r="EY94" s="281"/>
      <c r="EZ94" s="281"/>
      <c r="FA94" s="281"/>
      <c r="FB94" s="281"/>
      <c r="FC94" s="281"/>
      <c r="FD94" s="281"/>
      <c r="FE94" s="281"/>
      <c r="FF94" s="281"/>
      <c r="FG94" s="281"/>
      <c r="FH94" s="281"/>
      <c r="FI94" s="281"/>
      <c r="FJ94" s="281"/>
      <c r="FK94" s="281"/>
      <c r="FL94" s="281"/>
      <c r="FM94" s="281"/>
      <c r="FN94" s="281"/>
      <c r="FO94" s="281"/>
      <c r="FP94" s="281"/>
      <c r="FQ94" s="281"/>
      <c r="FR94" s="281"/>
      <c r="FS94" s="281"/>
      <c r="FT94" s="281"/>
      <c r="FU94" s="281"/>
      <c r="FV94" s="281"/>
      <c r="FW94" s="281"/>
      <c r="FX94" s="281"/>
      <c r="FY94" s="281"/>
      <c r="FZ94" s="281"/>
      <c r="GA94" s="281"/>
      <c r="GB94" s="281"/>
      <c r="GC94" s="281"/>
      <c r="GD94" s="281"/>
      <c r="GE94" s="281"/>
      <c r="GF94" s="281"/>
      <c r="GG94" s="281"/>
      <c r="GH94" s="281"/>
      <c r="GI94" s="281"/>
      <c r="GJ94" s="281"/>
      <c r="GK94" s="281"/>
      <c r="GL94" s="281"/>
      <c r="GM94" s="281"/>
      <c r="GN94" s="281"/>
      <c r="GO94" s="281"/>
      <c r="GP94" s="281"/>
      <c r="GQ94" s="281"/>
      <c r="GR94" s="281"/>
      <c r="GS94" s="281"/>
      <c r="GT94" s="281"/>
      <c r="GU94" s="281"/>
      <c r="GV94" s="281"/>
      <c r="GW94" s="281"/>
      <c r="GX94" s="281"/>
      <c r="GY94" s="281"/>
      <c r="GZ94" s="281"/>
      <c r="HA94" s="281"/>
      <c r="HB94" s="281"/>
      <c r="HC94" s="281"/>
      <c r="HD94" s="281"/>
      <c r="HE94" s="281"/>
      <c r="HF94" s="281"/>
      <c r="HG94" s="281"/>
      <c r="HH94" s="281"/>
      <c r="HI94" s="281"/>
      <c r="HJ94" s="281"/>
      <c r="HK94" s="281"/>
      <c r="HL94" s="281"/>
      <c r="HM94" s="281"/>
      <c r="HN94" s="281"/>
      <c r="HO94" s="281"/>
      <c r="HP94" s="281"/>
      <c r="HQ94" s="281"/>
      <c r="HR94" s="281"/>
      <c r="HS94" s="281"/>
      <c r="HT94" s="281"/>
      <c r="HU94" s="281"/>
      <c r="HV94" s="281"/>
      <c r="HW94" s="281"/>
      <c r="HX94" s="281"/>
      <c r="HY94" s="281"/>
      <c r="HZ94" s="281"/>
      <c r="IA94" s="281"/>
      <c r="IB94" s="281"/>
      <c r="IC94" s="281"/>
      <c r="ID94" s="281"/>
      <c r="IE94" s="281"/>
      <c r="IF94" s="281"/>
      <c r="IG94" s="281"/>
      <c r="IH94" s="281"/>
      <c r="II94" s="281"/>
      <c r="IJ94" s="281"/>
      <c r="IK94" s="281"/>
      <c r="IL94" s="281"/>
      <c r="IM94" s="281"/>
      <c r="IN94" s="281"/>
      <c r="IO94" s="281"/>
      <c r="IP94" s="281"/>
      <c r="IQ94" s="281"/>
      <c r="IR94" s="281"/>
      <c r="IS94" s="281"/>
      <c r="IT94" s="281"/>
      <c r="IU94" s="281"/>
      <c r="IV94" s="281"/>
      <c r="IW94" s="331"/>
    </row>
    <row r="95" customFormat="false" ht="13.5" hidden="false" customHeight="true" outlineLevel="0" collapsed="false">
      <c r="A95" s="331"/>
      <c r="B95" s="332"/>
      <c r="C95" s="339" t="s">
        <v>163</v>
      </c>
      <c r="D95" s="334" t="s">
        <v>177</v>
      </c>
      <c r="E95" s="340"/>
      <c r="F95" s="336"/>
      <c r="G95" s="336"/>
      <c r="H95" s="336"/>
      <c r="I95" s="336"/>
      <c r="J95" s="336"/>
      <c r="K95" s="336"/>
      <c r="L95" s="336"/>
      <c r="M95" s="336"/>
      <c r="N95" s="336"/>
      <c r="O95" s="336"/>
      <c r="P95" s="336"/>
      <c r="Q95" s="336"/>
      <c r="R95" s="336"/>
      <c r="S95" s="336"/>
      <c r="T95" s="336"/>
      <c r="U95" s="336"/>
      <c r="V95" s="336"/>
      <c r="W95" s="336"/>
      <c r="X95" s="336"/>
      <c r="Y95" s="336"/>
      <c r="Z95" s="336"/>
      <c r="AA95" s="336"/>
      <c r="AB95" s="336"/>
      <c r="AC95" s="336"/>
      <c r="AD95" s="336"/>
      <c r="AE95" s="336"/>
      <c r="AF95" s="336"/>
      <c r="AG95" s="336"/>
      <c r="AH95" s="336"/>
      <c r="AI95" s="336"/>
      <c r="AJ95" s="336"/>
      <c r="AK95" s="336"/>
      <c r="AL95" s="336"/>
      <c r="AM95" s="336"/>
      <c r="AN95" s="336"/>
      <c r="AO95" s="336"/>
      <c r="AP95" s="336"/>
      <c r="AQ95" s="336"/>
      <c r="AR95" s="336"/>
      <c r="AS95" s="336"/>
      <c r="AT95" s="336"/>
      <c r="AU95" s="336"/>
      <c r="AV95" s="336"/>
      <c r="AW95" s="336"/>
      <c r="AX95" s="336"/>
      <c r="AY95" s="336"/>
      <c r="AZ95" s="336"/>
      <c r="BA95" s="336"/>
      <c r="BB95" s="336"/>
      <c r="BC95" s="336"/>
      <c r="BD95" s="336"/>
      <c r="BE95" s="336"/>
      <c r="BF95" s="336"/>
      <c r="BG95" s="336"/>
      <c r="BH95" s="336"/>
      <c r="BI95" s="336"/>
      <c r="BJ95" s="336"/>
      <c r="BK95" s="336"/>
      <c r="BL95" s="336"/>
      <c r="BM95" s="336"/>
      <c r="BN95" s="336"/>
      <c r="BO95" s="336"/>
      <c r="BP95" s="336"/>
      <c r="BQ95" s="336"/>
      <c r="BR95" s="336"/>
      <c r="BS95" s="336"/>
      <c r="BT95" s="336"/>
      <c r="BU95" s="336"/>
      <c r="BV95" s="336"/>
      <c r="BW95" s="336"/>
      <c r="BX95" s="336"/>
      <c r="BY95" s="336"/>
      <c r="BZ95" s="336"/>
      <c r="CA95" s="336"/>
      <c r="CB95" s="336"/>
      <c r="CC95" s="336"/>
      <c r="CD95" s="336"/>
      <c r="CE95" s="336"/>
      <c r="CF95" s="336"/>
      <c r="CG95" s="336"/>
      <c r="CH95" s="336"/>
      <c r="CI95" s="336"/>
      <c r="CJ95" s="336"/>
      <c r="CK95" s="336"/>
      <c r="CL95" s="336"/>
      <c r="CM95" s="336"/>
      <c r="CN95" s="336"/>
      <c r="CO95" s="336"/>
      <c r="CP95" s="336"/>
      <c r="CQ95" s="336"/>
      <c r="CR95" s="336"/>
      <c r="CS95" s="336"/>
      <c r="CT95" s="336"/>
      <c r="CU95" s="336"/>
      <c r="CV95" s="336"/>
      <c r="CW95" s="336"/>
      <c r="CX95" s="336"/>
      <c r="CY95" s="336"/>
      <c r="CZ95" s="336"/>
      <c r="DA95" s="336"/>
      <c r="DB95" s="336"/>
      <c r="DC95" s="336"/>
      <c r="DD95" s="336"/>
      <c r="DE95" s="336"/>
      <c r="DF95" s="336"/>
      <c r="DG95" s="336"/>
      <c r="DH95" s="336"/>
      <c r="DI95" s="336"/>
      <c r="DJ95" s="336"/>
      <c r="DK95" s="336"/>
      <c r="DL95" s="336"/>
      <c r="DM95" s="336"/>
      <c r="DN95" s="336"/>
      <c r="DO95" s="336"/>
      <c r="DP95" s="336"/>
      <c r="DQ95" s="336"/>
      <c r="DR95" s="336"/>
      <c r="DS95" s="336"/>
      <c r="DT95" s="336"/>
      <c r="DU95" s="336"/>
      <c r="DV95" s="336"/>
      <c r="DW95" s="336"/>
      <c r="DX95" s="336"/>
      <c r="DY95" s="336"/>
      <c r="DZ95" s="336"/>
      <c r="EA95" s="336"/>
      <c r="EB95" s="336"/>
      <c r="EC95" s="336"/>
      <c r="ED95" s="336"/>
      <c r="EE95" s="336"/>
      <c r="EF95" s="336"/>
      <c r="EG95" s="336"/>
      <c r="EH95" s="336"/>
      <c r="EI95" s="336"/>
      <c r="EJ95" s="336"/>
      <c r="EK95" s="336"/>
      <c r="EL95" s="336"/>
      <c r="EM95" s="336"/>
      <c r="EN95" s="336"/>
      <c r="EO95" s="336"/>
      <c r="EP95" s="336"/>
      <c r="EQ95" s="336"/>
      <c r="ER95" s="336"/>
      <c r="ES95" s="336"/>
      <c r="ET95" s="336"/>
      <c r="EU95" s="336"/>
      <c r="EV95" s="336"/>
      <c r="EW95" s="336"/>
      <c r="EX95" s="336"/>
      <c r="EY95" s="336"/>
      <c r="EZ95" s="336"/>
      <c r="FA95" s="336"/>
      <c r="FB95" s="336"/>
      <c r="FC95" s="336"/>
      <c r="FD95" s="336"/>
      <c r="FE95" s="336"/>
      <c r="FF95" s="336"/>
      <c r="FG95" s="336"/>
      <c r="FH95" s="336"/>
      <c r="FI95" s="336"/>
      <c r="FJ95" s="336"/>
      <c r="FK95" s="336"/>
      <c r="FL95" s="336"/>
      <c r="FM95" s="336"/>
      <c r="FN95" s="336"/>
      <c r="FO95" s="336"/>
      <c r="FP95" s="336"/>
      <c r="FQ95" s="336"/>
      <c r="FR95" s="336"/>
      <c r="FS95" s="336"/>
      <c r="FT95" s="336"/>
      <c r="FU95" s="336"/>
      <c r="FV95" s="336"/>
      <c r="FW95" s="336"/>
      <c r="FX95" s="336"/>
      <c r="FY95" s="336"/>
      <c r="FZ95" s="336"/>
      <c r="GA95" s="336"/>
      <c r="GB95" s="336"/>
      <c r="GC95" s="336"/>
      <c r="GD95" s="336"/>
      <c r="GE95" s="336"/>
      <c r="GF95" s="336"/>
      <c r="GG95" s="336"/>
      <c r="GH95" s="336"/>
      <c r="GI95" s="336"/>
      <c r="GJ95" s="336"/>
      <c r="GK95" s="336"/>
      <c r="GL95" s="336"/>
      <c r="GM95" s="336"/>
      <c r="GN95" s="336"/>
      <c r="GO95" s="336"/>
      <c r="GP95" s="336"/>
      <c r="GQ95" s="336"/>
      <c r="GR95" s="336"/>
      <c r="GS95" s="336"/>
      <c r="GT95" s="336"/>
      <c r="GU95" s="336"/>
      <c r="GV95" s="336"/>
      <c r="GW95" s="336"/>
      <c r="GX95" s="336"/>
      <c r="GY95" s="336"/>
      <c r="GZ95" s="336"/>
      <c r="HA95" s="336"/>
      <c r="HB95" s="336"/>
      <c r="HC95" s="336"/>
      <c r="HD95" s="336"/>
      <c r="HE95" s="336"/>
      <c r="HF95" s="336"/>
      <c r="HG95" s="336"/>
      <c r="HH95" s="336"/>
      <c r="HI95" s="336"/>
      <c r="HJ95" s="336"/>
      <c r="HK95" s="336"/>
      <c r="HL95" s="336"/>
      <c r="HM95" s="336"/>
      <c r="HN95" s="336"/>
      <c r="HO95" s="336"/>
      <c r="HP95" s="336"/>
      <c r="HQ95" s="336"/>
      <c r="HR95" s="336"/>
      <c r="HS95" s="336"/>
      <c r="HT95" s="336"/>
      <c r="HU95" s="336"/>
      <c r="HV95" s="336"/>
      <c r="HW95" s="336"/>
      <c r="HX95" s="336"/>
      <c r="HY95" s="336"/>
      <c r="HZ95" s="336"/>
      <c r="IA95" s="336"/>
      <c r="IB95" s="336"/>
      <c r="IC95" s="336"/>
      <c r="ID95" s="336"/>
      <c r="IE95" s="336"/>
      <c r="IF95" s="336"/>
      <c r="IG95" s="336"/>
      <c r="IH95" s="336"/>
      <c r="II95" s="336"/>
      <c r="IJ95" s="336"/>
      <c r="IK95" s="336"/>
      <c r="IL95" s="336"/>
      <c r="IM95" s="336"/>
      <c r="IN95" s="336"/>
      <c r="IO95" s="336"/>
      <c r="IP95" s="336"/>
      <c r="IQ95" s="336"/>
      <c r="IR95" s="336"/>
      <c r="IS95" s="336"/>
      <c r="IT95" s="336"/>
      <c r="IU95" s="336"/>
      <c r="IV95" s="336"/>
      <c r="IW95" s="331"/>
    </row>
    <row r="96" customFormat="false" ht="13.5" hidden="false" customHeight="true" outlineLevel="0" collapsed="false">
      <c r="A96" s="325"/>
      <c r="B96" s="332"/>
      <c r="C96" s="333"/>
      <c r="D96" s="328" t="s">
        <v>178</v>
      </c>
      <c r="E96" s="338"/>
      <c r="F96" s="281"/>
      <c r="G96" s="281"/>
      <c r="H96" s="281"/>
      <c r="I96" s="281"/>
      <c r="J96" s="281"/>
      <c r="K96" s="281"/>
      <c r="L96" s="281"/>
      <c r="M96" s="281"/>
      <c r="N96" s="281"/>
      <c r="O96" s="281"/>
      <c r="P96" s="281"/>
      <c r="Q96" s="281"/>
      <c r="R96" s="281"/>
      <c r="S96" s="281"/>
      <c r="T96" s="281"/>
      <c r="U96" s="281"/>
      <c r="V96" s="281"/>
      <c r="W96" s="281"/>
      <c r="X96" s="281"/>
      <c r="Y96" s="281"/>
      <c r="Z96" s="281"/>
      <c r="AA96" s="281"/>
      <c r="AB96" s="281"/>
      <c r="AC96" s="281"/>
      <c r="AD96" s="281"/>
      <c r="AE96" s="281"/>
      <c r="AF96" s="281"/>
      <c r="AG96" s="281"/>
      <c r="AH96" s="281"/>
      <c r="AI96" s="281"/>
      <c r="AJ96" s="281"/>
      <c r="AK96" s="281"/>
      <c r="AL96" s="281"/>
      <c r="AM96" s="281"/>
      <c r="AN96" s="281"/>
      <c r="AO96" s="281"/>
      <c r="AP96" s="281"/>
      <c r="AQ96" s="281"/>
      <c r="AR96" s="281"/>
      <c r="AS96" s="281"/>
      <c r="AT96" s="281"/>
      <c r="AU96" s="281"/>
      <c r="AV96" s="281"/>
      <c r="AW96" s="281"/>
      <c r="AX96" s="281"/>
      <c r="AY96" s="281"/>
      <c r="AZ96" s="281"/>
      <c r="BA96" s="281"/>
      <c r="BB96" s="281"/>
      <c r="BC96" s="281"/>
      <c r="BD96" s="281"/>
      <c r="BE96" s="281"/>
      <c r="BF96" s="281"/>
      <c r="BG96" s="281"/>
      <c r="BH96" s="281"/>
      <c r="BI96" s="281"/>
      <c r="BJ96" s="281"/>
      <c r="BK96" s="281"/>
      <c r="BL96" s="281"/>
      <c r="BM96" s="281"/>
      <c r="BN96" s="281"/>
      <c r="BO96" s="281"/>
      <c r="BP96" s="281"/>
      <c r="BQ96" s="281"/>
      <c r="BR96" s="281"/>
      <c r="BS96" s="281"/>
      <c r="BT96" s="281"/>
      <c r="BU96" s="281"/>
      <c r="BV96" s="281"/>
      <c r="BW96" s="281"/>
      <c r="BX96" s="281"/>
      <c r="BY96" s="281"/>
      <c r="BZ96" s="281"/>
      <c r="CA96" s="281"/>
      <c r="CB96" s="281"/>
      <c r="CC96" s="281"/>
      <c r="CD96" s="281"/>
      <c r="CE96" s="281"/>
      <c r="CF96" s="281"/>
      <c r="CG96" s="281"/>
      <c r="CH96" s="281"/>
      <c r="CI96" s="281"/>
      <c r="CJ96" s="281"/>
      <c r="CK96" s="281"/>
      <c r="CL96" s="281"/>
      <c r="CM96" s="281"/>
      <c r="CN96" s="281"/>
      <c r="CO96" s="281"/>
      <c r="CP96" s="281"/>
      <c r="CQ96" s="281"/>
      <c r="CR96" s="281"/>
      <c r="CS96" s="281"/>
      <c r="CT96" s="281"/>
      <c r="CU96" s="281"/>
      <c r="CV96" s="281"/>
      <c r="CW96" s="281"/>
      <c r="CX96" s="281"/>
      <c r="CY96" s="281"/>
      <c r="CZ96" s="281"/>
      <c r="DA96" s="281"/>
      <c r="DB96" s="281"/>
      <c r="DC96" s="281"/>
      <c r="DD96" s="281"/>
      <c r="DE96" s="281"/>
      <c r="DF96" s="281"/>
      <c r="DG96" s="281"/>
      <c r="DH96" s="281"/>
      <c r="DI96" s="281"/>
      <c r="DJ96" s="281"/>
      <c r="DK96" s="281"/>
      <c r="DL96" s="281"/>
      <c r="DM96" s="281"/>
      <c r="DN96" s="281"/>
      <c r="DO96" s="281"/>
      <c r="DP96" s="281"/>
      <c r="DQ96" s="281"/>
      <c r="DR96" s="281"/>
      <c r="DS96" s="281"/>
      <c r="DT96" s="281"/>
      <c r="DU96" s="281"/>
      <c r="DV96" s="281"/>
      <c r="DW96" s="281"/>
      <c r="DX96" s="281"/>
      <c r="DY96" s="281"/>
      <c r="DZ96" s="281"/>
      <c r="EA96" s="281"/>
      <c r="EB96" s="281"/>
      <c r="EC96" s="281"/>
      <c r="ED96" s="281"/>
      <c r="EE96" s="281"/>
      <c r="EF96" s="281"/>
      <c r="EG96" s="281"/>
      <c r="EH96" s="281"/>
      <c r="EI96" s="281"/>
      <c r="EJ96" s="281"/>
      <c r="EK96" s="281"/>
      <c r="EL96" s="281"/>
      <c r="EM96" s="281"/>
      <c r="EN96" s="281"/>
      <c r="EO96" s="281"/>
      <c r="EP96" s="281"/>
      <c r="EQ96" s="281"/>
      <c r="ER96" s="281"/>
      <c r="ES96" s="281"/>
      <c r="ET96" s="281"/>
      <c r="EU96" s="281"/>
      <c r="EV96" s="281"/>
      <c r="EW96" s="281"/>
      <c r="EX96" s="281"/>
      <c r="EY96" s="281"/>
      <c r="EZ96" s="281"/>
      <c r="FA96" s="281"/>
      <c r="FB96" s="281"/>
      <c r="FC96" s="281"/>
      <c r="FD96" s="281"/>
      <c r="FE96" s="281"/>
      <c r="FF96" s="281"/>
      <c r="FG96" s="281"/>
      <c r="FH96" s="281"/>
      <c r="FI96" s="281"/>
      <c r="FJ96" s="281"/>
      <c r="FK96" s="281"/>
      <c r="FL96" s="281"/>
      <c r="FM96" s="281"/>
      <c r="FN96" s="281"/>
      <c r="FO96" s="281"/>
      <c r="FP96" s="281"/>
      <c r="FQ96" s="281"/>
      <c r="FR96" s="281"/>
      <c r="FS96" s="281"/>
      <c r="FT96" s="281"/>
      <c r="FU96" s="281"/>
      <c r="FV96" s="281"/>
      <c r="FW96" s="281"/>
      <c r="FX96" s="281"/>
      <c r="FY96" s="281"/>
      <c r="FZ96" s="281"/>
      <c r="GA96" s="281"/>
      <c r="GB96" s="281"/>
      <c r="GC96" s="281"/>
      <c r="GD96" s="281"/>
      <c r="GE96" s="281"/>
      <c r="GF96" s="281"/>
      <c r="GG96" s="281"/>
      <c r="GH96" s="281"/>
      <c r="GI96" s="281"/>
      <c r="GJ96" s="281"/>
      <c r="GK96" s="281"/>
      <c r="GL96" s="281"/>
      <c r="GM96" s="281"/>
      <c r="GN96" s="281"/>
      <c r="GO96" s="281"/>
      <c r="GP96" s="281"/>
      <c r="GQ96" s="281"/>
      <c r="GR96" s="281"/>
      <c r="GS96" s="281"/>
      <c r="GT96" s="281"/>
      <c r="GU96" s="281"/>
      <c r="GV96" s="281"/>
      <c r="GW96" s="281"/>
      <c r="GX96" s="281"/>
      <c r="GY96" s="281"/>
      <c r="GZ96" s="281"/>
      <c r="HA96" s="281"/>
      <c r="HB96" s="281"/>
      <c r="HC96" s="281"/>
      <c r="HD96" s="281"/>
      <c r="HE96" s="281"/>
      <c r="HF96" s="281"/>
      <c r="HG96" s="281"/>
      <c r="HH96" s="281"/>
      <c r="HI96" s="281"/>
      <c r="HJ96" s="281"/>
      <c r="HK96" s="281"/>
      <c r="HL96" s="281"/>
      <c r="HM96" s="281"/>
      <c r="HN96" s="281"/>
      <c r="HO96" s="281"/>
      <c r="HP96" s="281"/>
      <c r="HQ96" s="281"/>
      <c r="HR96" s="281"/>
      <c r="HS96" s="281"/>
      <c r="HT96" s="281"/>
      <c r="HU96" s="281"/>
      <c r="HV96" s="281"/>
      <c r="HW96" s="281"/>
      <c r="HX96" s="281"/>
      <c r="HY96" s="281"/>
      <c r="HZ96" s="281"/>
      <c r="IA96" s="281"/>
      <c r="IB96" s="281"/>
      <c r="IC96" s="281"/>
      <c r="ID96" s="281"/>
      <c r="IE96" s="281"/>
      <c r="IF96" s="281"/>
      <c r="IG96" s="281"/>
      <c r="IH96" s="281"/>
      <c r="II96" s="281"/>
      <c r="IJ96" s="281"/>
      <c r="IK96" s="281"/>
      <c r="IL96" s="281"/>
      <c r="IM96" s="281"/>
      <c r="IN96" s="281"/>
      <c r="IO96" s="281"/>
      <c r="IP96" s="281"/>
      <c r="IQ96" s="281"/>
      <c r="IR96" s="281"/>
      <c r="IS96" s="281"/>
      <c r="IT96" s="281"/>
      <c r="IU96" s="281"/>
      <c r="IV96" s="281"/>
      <c r="IW96" s="331"/>
    </row>
    <row r="97" customFormat="false" ht="13.5" hidden="false" customHeight="true" outlineLevel="0" collapsed="false">
      <c r="A97" s="331"/>
      <c r="B97" s="332"/>
      <c r="C97" s="333"/>
      <c r="D97" s="334" t="s">
        <v>179</v>
      </c>
      <c r="E97" s="340"/>
      <c r="F97" s="336"/>
      <c r="G97" s="336"/>
      <c r="H97" s="336"/>
      <c r="I97" s="336"/>
      <c r="J97" s="336"/>
      <c r="K97" s="336"/>
      <c r="L97" s="336"/>
      <c r="M97" s="336"/>
      <c r="N97" s="336"/>
      <c r="O97" s="336"/>
      <c r="P97" s="336"/>
      <c r="Q97" s="336"/>
      <c r="R97" s="336"/>
      <c r="S97" s="336"/>
      <c r="T97" s="336"/>
      <c r="U97" s="336"/>
      <c r="V97" s="336"/>
      <c r="W97" s="336"/>
      <c r="X97" s="336"/>
      <c r="Y97" s="336"/>
      <c r="Z97" s="336"/>
      <c r="AA97" s="336"/>
      <c r="AB97" s="336"/>
      <c r="AC97" s="336"/>
      <c r="AD97" s="336"/>
      <c r="AE97" s="336"/>
      <c r="AF97" s="336"/>
      <c r="AG97" s="336"/>
      <c r="AH97" s="336"/>
      <c r="AI97" s="336"/>
      <c r="AJ97" s="336"/>
      <c r="AK97" s="336"/>
      <c r="AL97" s="336"/>
      <c r="AM97" s="336"/>
      <c r="AN97" s="336"/>
      <c r="AO97" s="336"/>
      <c r="AP97" s="336"/>
      <c r="AQ97" s="336"/>
      <c r="AR97" s="336"/>
      <c r="AS97" s="336"/>
      <c r="AT97" s="336"/>
      <c r="AU97" s="336"/>
      <c r="AV97" s="336"/>
      <c r="AW97" s="336"/>
      <c r="AX97" s="336"/>
      <c r="AY97" s="336"/>
      <c r="AZ97" s="336"/>
      <c r="BA97" s="336"/>
      <c r="BB97" s="336"/>
      <c r="BC97" s="336"/>
      <c r="BD97" s="336"/>
      <c r="BE97" s="336"/>
      <c r="BF97" s="336"/>
      <c r="BG97" s="336"/>
      <c r="BH97" s="336"/>
      <c r="BI97" s="336"/>
      <c r="BJ97" s="336"/>
      <c r="BK97" s="336"/>
      <c r="BL97" s="336"/>
      <c r="BM97" s="336"/>
      <c r="BN97" s="336"/>
      <c r="BO97" s="336"/>
      <c r="BP97" s="336"/>
      <c r="BQ97" s="336"/>
      <c r="BR97" s="336"/>
      <c r="BS97" s="336"/>
      <c r="BT97" s="336"/>
      <c r="BU97" s="336"/>
      <c r="BV97" s="336"/>
      <c r="BW97" s="336"/>
      <c r="BX97" s="336"/>
      <c r="BY97" s="336"/>
      <c r="BZ97" s="336"/>
      <c r="CA97" s="336"/>
      <c r="CB97" s="336"/>
      <c r="CC97" s="336"/>
      <c r="CD97" s="336"/>
      <c r="CE97" s="336"/>
      <c r="CF97" s="336"/>
      <c r="CG97" s="336"/>
      <c r="CH97" s="336"/>
      <c r="CI97" s="336"/>
      <c r="CJ97" s="336"/>
      <c r="CK97" s="336"/>
      <c r="CL97" s="336"/>
      <c r="CM97" s="336"/>
      <c r="CN97" s="336"/>
      <c r="CO97" s="336"/>
      <c r="CP97" s="336"/>
      <c r="CQ97" s="336"/>
      <c r="CR97" s="336"/>
      <c r="CS97" s="336"/>
      <c r="CT97" s="336"/>
      <c r="CU97" s="336"/>
      <c r="CV97" s="336"/>
      <c r="CW97" s="336"/>
      <c r="CX97" s="336"/>
      <c r="CY97" s="336"/>
      <c r="CZ97" s="336"/>
      <c r="DA97" s="336"/>
      <c r="DB97" s="336"/>
      <c r="DC97" s="336"/>
      <c r="DD97" s="336"/>
      <c r="DE97" s="336"/>
      <c r="DF97" s="336"/>
      <c r="DG97" s="336"/>
      <c r="DH97" s="336"/>
      <c r="DI97" s="336"/>
      <c r="DJ97" s="336"/>
      <c r="DK97" s="336"/>
      <c r="DL97" s="336"/>
      <c r="DM97" s="336"/>
      <c r="DN97" s="336"/>
      <c r="DO97" s="336"/>
      <c r="DP97" s="336"/>
      <c r="DQ97" s="336"/>
      <c r="DR97" s="336"/>
      <c r="DS97" s="336"/>
      <c r="DT97" s="336"/>
      <c r="DU97" s="336"/>
      <c r="DV97" s="336"/>
      <c r="DW97" s="336"/>
      <c r="DX97" s="336"/>
      <c r="DY97" s="336"/>
      <c r="DZ97" s="336"/>
      <c r="EA97" s="336"/>
      <c r="EB97" s="336"/>
      <c r="EC97" s="336"/>
      <c r="ED97" s="336"/>
      <c r="EE97" s="336"/>
      <c r="EF97" s="336"/>
      <c r="EG97" s="336"/>
      <c r="EH97" s="336"/>
      <c r="EI97" s="336"/>
      <c r="EJ97" s="336"/>
      <c r="EK97" s="336"/>
      <c r="EL97" s="336"/>
      <c r="EM97" s="336"/>
      <c r="EN97" s="336"/>
      <c r="EO97" s="336"/>
      <c r="EP97" s="336"/>
      <c r="EQ97" s="336"/>
      <c r="ER97" s="336"/>
      <c r="ES97" s="336"/>
      <c r="ET97" s="336"/>
      <c r="EU97" s="336"/>
      <c r="EV97" s="336"/>
      <c r="EW97" s="336"/>
      <c r="EX97" s="336"/>
      <c r="EY97" s="336"/>
      <c r="EZ97" s="336"/>
      <c r="FA97" s="336"/>
      <c r="FB97" s="336"/>
      <c r="FC97" s="336"/>
      <c r="FD97" s="336"/>
      <c r="FE97" s="336"/>
      <c r="FF97" s="336"/>
      <c r="FG97" s="336"/>
      <c r="FH97" s="336"/>
      <c r="FI97" s="336"/>
      <c r="FJ97" s="336"/>
      <c r="FK97" s="336"/>
      <c r="FL97" s="336"/>
      <c r="FM97" s="336"/>
      <c r="FN97" s="336"/>
      <c r="FO97" s="336"/>
      <c r="FP97" s="336"/>
      <c r="FQ97" s="336"/>
      <c r="FR97" s="336"/>
      <c r="FS97" s="336"/>
      <c r="FT97" s="336"/>
      <c r="FU97" s="336"/>
      <c r="FV97" s="336"/>
      <c r="FW97" s="336"/>
      <c r="FX97" s="336"/>
      <c r="FY97" s="336"/>
      <c r="FZ97" s="336"/>
      <c r="GA97" s="336"/>
      <c r="GB97" s="336"/>
      <c r="GC97" s="336"/>
      <c r="GD97" s="336"/>
      <c r="GE97" s="336"/>
      <c r="GF97" s="336"/>
      <c r="GG97" s="336"/>
      <c r="GH97" s="336"/>
      <c r="GI97" s="336"/>
      <c r="GJ97" s="336"/>
      <c r="GK97" s="336"/>
      <c r="GL97" s="336"/>
      <c r="GM97" s="336"/>
      <c r="GN97" s="336"/>
      <c r="GO97" s="336"/>
      <c r="GP97" s="336"/>
      <c r="GQ97" s="336"/>
      <c r="GR97" s="336"/>
      <c r="GS97" s="336"/>
      <c r="GT97" s="336"/>
      <c r="GU97" s="336"/>
      <c r="GV97" s="336"/>
      <c r="GW97" s="336"/>
      <c r="GX97" s="336"/>
      <c r="GY97" s="336"/>
      <c r="GZ97" s="336"/>
      <c r="HA97" s="336"/>
      <c r="HB97" s="336"/>
      <c r="HC97" s="336"/>
      <c r="HD97" s="336"/>
      <c r="HE97" s="336"/>
      <c r="HF97" s="336"/>
      <c r="HG97" s="336"/>
      <c r="HH97" s="336"/>
      <c r="HI97" s="336"/>
      <c r="HJ97" s="336"/>
      <c r="HK97" s="336"/>
      <c r="HL97" s="336"/>
      <c r="HM97" s="336"/>
      <c r="HN97" s="336"/>
      <c r="HO97" s="336"/>
      <c r="HP97" s="336"/>
      <c r="HQ97" s="336"/>
      <c r="HR97" s="336"/>
      <c r="HS97" s="336"/>
      <c r="HT97" s="336"/>
      <c r="HU97" s="336"/>
      <c r="HV97" s="336"/>
      <c r="HW97" s="336"/>
      <c r="HX97" s="336"/>
      <c r="HY97" s="336"/>
      <c r="HZ97" s="336"/>
      <c r="IA97" s="336"/>
      <c r="IB97" s="336"/>
      <c r="IC97" s="336"/>
      <c r="ID97" s="336"/>
      <c r="IE97" s="336"/>
      <c r="IF97" s="336"/>
      <c r="IG97" s="336"/>
      <c r="IH97" s="336"/>
      <c r="II97" s="336"/>
      <c r="IJ97" s="336"/>
      <c r="IK97" s="336"/>
      <c r="IL97" s="336"/>
      <c r="IM97" s="336"/>
      <c r="IN97" s="336"/>
      <c r="IO97" s="336"/>
      <c r="IP97" s="336"/>
      <c r="IQ97" s="336"/>
      <c r="IR97" s="336"/>
      <c r="IS97" s="336"/>
      <c r="IT97" s="336"/>
      <c r="IU97" s="336"/>
      <c r="IV97" s="336"/>
      <c r="IW97" s="331"/>
    </row>
    <row r="98" customFormat="false" ht="13.5" hidden="false" customHeight="true" outlineLevel="0" collapsed="false">
      <c r="A98" s="325"/>
      <c r="B98" s="332"/>
      <c r="C98" s="333"/>
      <c r="D98" s="328" t="s">
        <v>180</v>
      </c>
      <c r="E98" s="338"/>
      <c r="F98" s="281"/>
      <c r="G98" s="281"/>
      <c r="H98" s="281"/>
      <c r="I98" s="281"/>
      <c r="J98" s="281"/>
      <c r="K98" s="281"/>
      <c r="L98" s="281"/>
      <c r="M98" s="281"/>
      <c r="N98" s="281"/>
      <c r="O98" s="281"/>
      <c r="P98" s="281"/>
      <c r="Q98" s="281"/>
      <c r="R98" s="281"/>
      <c r="S98" s="281"/>
      <c r="T98" s="281"/>
      <c r="U98" s="281"/>
      <c r="V98" s="281"/>
      <c r="W98" s="281"/>
      <c r="X98" s="281"/>
      <c r="Y98" s="281"/>
      <c r="Z98" s="281"/>
      <c r="AA98" s="281"/>
      <c r="AB98" s="281"/>
      <c r="AC98" s="281"/>
      <c r="AD98" s="281"/>
      <c r="AE98" s="281"/>
      <c r="AF98" s="281"/>
      <c r="AG98" s="281"/>
      <c r="AH98" s="281"/>
      <c r="AI98" s="281"/>
      <c r="AJ98" s="281"/>
      <c r="AK98" s="281"/>
      <c r="AL98" s="281"/>
      <c r="AM98" s="281"/>
      <c r="AN98" s="281"/>
      <c r="AO98" s="281"/>
      <c r="AP98" s="281"/>
      <c r="AQ98" s="281"/>
      <c r="AR98" s="281"/>
      <c r="AS98" s="281"/>
      <c r="AT98" s="281"/>
      <c r="AU98" s="281"/>
      <c r="AV98" s="281"/>
      <c r="AW98" s="281"/>
      <c r="AX98" s="281"/>
      <c r="AY98" s="281"/>
      <c r="AZ98" s="281"/>
      <c r="BA98" s="281"/>
      <c r="BB98" s="281"/>
      <c r="BC98" s="281"/>
      <c r="BD98" s="281"/>
      <c r="BE98" s="281"/>
      <c r="BF98" s="281"/>
      <c r="BG98" s="281"/>
      <c r="BH98" s="281"/>
      <c r="BI98" s="281"/>
      <c r="BJ98" s="281"/>
      <c r="BK98" s="281"/>
      <c r="BL98" s="281"/>
      <c r="BM98" s="281"/>
      <c r="BN98" s="281"/>
      <c r="BO98" s="281"/>
      <c r="BP98" s="281"/>
      <c r="BQ98" s="281"/>
      <c r="BR98" s="281"/>
      <c r="BS98" s="281"/>
      <c r="BT98" s="281"/>
      <c r="BU98" s="281"/>
      <c r="BV98" s="281"/>
      <c r="BW98" s="281"/>
      <c r="BX98" s="281"/>
      <c r="BY98" s="281"/>
      <c r="BZ98" s="281"/>
      <c r="CA98" s="281"/>
      <c r="CB98" s="281"/>
      <c r="CC98" s="281"/>
      <c r="CD98" s="281"/>
      <c r="CE98" s="281"/>
      <c r="CF98" s="281"/>
      <c r="CG98" s="281"/>
      <c r="CH98" s="281"/>
      <c r="CI98" s="281"/>
      <c r="CJ98" s="281"/>
      <c r="CK98" s="281"/>
      <c r="CL98" s="281"/>
      <c r="CM98" s="281"/>
      <c r="CN98" s="281"/>
      <c r="CO98" s="281"/>
      <c r="CP98" s="281"/>
      <c r="CQ98" s="281"/>
      <c r="CR98" s="281"/>
      <c r="CS98" s="281"/>
      <c r="CT98" s="281"/>
      <c r="CU98" s="281"/>
      <c r="CV98" s="281"/>
      <c r="CW98" s="281"/>
      <c r="CX98" s="281"/>
      <c r="CY98" s="281"/>
      <c r="CZ98" s="281"/>
      <c r="DA98" s="281"/>
      <c r="DB98" s="281"/>
      <c r="DC98" s="281"/>
      <c r="DD98" s="281"/>
      <c r="DE98" s="281"/>
      <c r="DF98" s="281"/>
      <c r="DG98" s="281"/>
      <c r="DH98" s="281"/>
      <c r="DI98" s="281"/>
      <c r="DJ98" s="281"/>
      <c r="DK98" s="281"/>
      <c r="DL98" s="281"/>
      <c r="DM98" s="281"/>
      <c r="DN98" s="281"/>
      <c r="DO98" s="281"/>
      <c r="DP98" s="281"/>
      <c r="DQ98" s="281"/>
      <c r="DR98" s="281"/>
      <c r="DS98" s="281"/>
      <c r="DT98" s="281"/>
      <c r="DU98" s="281"/>
      <c r="DV98" s="281"/>
      <c r="DW98" s="281"/>
      <c r="DX98" s="281"/>
      <c r="DY98" s="281"/>
      <c r="DZ98" s="281"/>
      <c r="EA98" s="281"/>
      <c r="EB98" s="281"/>
      <c r="EC98" s="281"/>
      <c r="ED98" s="281"/>
      <c r="EE98" s="281"/>
      <c r="EF98" s="281"/>
      <c r="EG98" s="281"/>
      <c r="EH98" s="281"/>
      <c r="EI98" s="281"/>
      <c r="EJ98" s="281"/>
      <c r="EK98" s="281"/>
      <c r="EL98" s="281"/>
      <c r="EM98" s="281"/>
      <c r="EN98" s="281"/>
      <c r="EO98" s="281"/>
      <c r="EP98" s="281"/>
      <c r="EQ98" s="281"/>
      <c r="ER98" s="281"/>
      <c r="ES98" s="281"/>
      <c r="ET98" s="281"/>
      <c r="EU98" s="281"/>
      <c r="EV98" s="281"/>
      <c r="EW98" s="281"/>
      <c r="EX98" s="281"/>
      <c r="EY98" s="281"/>
      <c r="EZ98" s="281"/>
      <c r="FA98" s="281"/>
      <c r="FB98" s="281"/>
      <c r="FC98" s="281"/>
      <c r="FD98" s="281"/>
      <c r="FE98" s="281"/>
      <c r="FF98" s="281"/>
      <c r="FG98" s="281"/>
      <c r="FH98" s="281"/>
      <c r="FI98" s="281"/>
      <c r="FJ98" s="281"/>
      <c r="FK98" s="281"/>
      <c r="FL98" s="281"/>
      <c r="FM98" s="281"/>
      <c r="FN98" s="281"/>
      <c r="FO98" s="281"/>
      <c r="FP98" s="281"/>
      <c r="FQ98" s="281"/>
      <c r="FR98" s="281"/>
      <c r="FS98" s="281"/>
      <c r="FT98" s="281"/>
      <c r="FU98" s="281"/>
      <c r="FV98" s="281"/>
      <c r="FW98" s="281"/>
      <c r="FX98" s="281"/>
      <c r="FY98" s="281"/>
      <c r="FZ98" s="281"/>
      <c r="GA98" s="281"/>
      <c r="GB98" s="281"/>
      <c r="GC98" s="281"/>
      <c r="GD98" s="281"/>
      <c r="GE98" s="281"/>
      <c r="GF98" s="281"/>
      <c r="GG98" s="281"/>
      <c r="GH98" s="281"/>
      <c r="GI98" s="281"/>
      <c r="GJ98" s="281"/>
      <c r="GK98" s="281"/>
      <c r="GL98" s="281"/>
      <c r="GM98" s="281"/>
      <c r="GN98" s="281"/>
      <c r="GO98" s="281"/>
      <c r="GP98" s="281"/>
      <c r="GQ98" s="281"/>
      <c r="GR98" s="281"/>
      <c r="GS98" s="281"/>
      <c r="GT98" s="281"/>
      <c r="GU98" s="281"/>
      <c r="GV98" s="281"/>
      <c r="GW98" s="281"/>
      <c r="GX98" s="281"/>
      <c r="GY98" s="281"/>
      <c r="GZ98" s="281"/>
      <c r="HA98" s="281"/>
      <c r="HB98" s="281"/>
      <c r="HC98" s="281"/>
      <c r="HD98" s="281"/>
      <c r="HE98" s="281"/>
      <c r="HF98" s="281"/>
      <c r="HG98" s="281"/>
      <c r="HH98" s="281"/>
      <c r="HI98" s="281"/>
      <c r="HJ98" s="281"/>
      <c r="HK98" s="281"/>
      <c r="HL98" s="281"/>
      <c r="HM98" s="281"/>
      <c r="HN98" s="281"/>
      <c r="HO98" s="281"/>
      <c r="HP98" s="281"/>
      <c r="HQ98" s="281"/>
      <c r="HR98" s="281"/>
      <c r="HS98" s="281"/>
      <c r="HT98" s="281"/>
      <c r="HU98" s="281"/>
      <c r="HV98" s="281"/>
      <c r="HW98" s="281"/>
      <c r="HX98" s="281"/>
      <c r="HY98" s="281"/>
      <c r="HZ98" s="281"/>
      <c r="IA98" s="281"/>
      <c r="IB98" s="281"/>
      <c r="IC98" s="281"/>
      <c r="ID98" s="281"/>
      <c r="IE98" s="281"/>
      <c r="IF98" s="281"/>
      <c r="IG98" s="281"/>
      <c r="IH98" s="281"/>
      <c r="II98" s="281"/>
      <c r="IJ98" s="281"/>
      <c r="IK98" s="281"/>
      <c r="IL98" s="281"/>
      <c r="IM98" s="281"/>
      <c r="IN98" s="281"/>
      <c r="IO98" s="281"/>
      <c r="IP98" s="281"/>
      <c r="IQ98" s="281"/>
      <c r="IR98" s="281"/>
      <c r="IS98" s="281"/>
      <c r="IT98" s="281"/>
      <c r="IU98" s="281"/>
      <c r="IV98" s="281"/>
      <c r="IW98" s="331"/>
    </row>
    <row r="99" customFormat="false" ht="13.5" hidden="false" customHeight="true" outlineLevel="0" collapsed="false">
      <c r="A99" s="331"/>
      <c r="B99" s="332"/>
      <c r="C99" s="341"/>
      <c r="D99" s="342" t="s">
        <v>181</v>
      </c>
      <c r="E99" s="343"/>
      <c r="F99" s="344"/>
      <c r="G99" s="344"/>
      <c r="H99" s="344"/>
      <c r="I99" s="344"/>
      <c r="J99" s="344"/>
      <c r="K99" s="344"/>
      <c r="L99" s="344"/>
      <c r="M99" s="344"/>
      <c r="N99" s="344"/>
      <c r="O99" s="344"/>
      <c r="P99" s="344"/>
      <c r="Q99" s="344"/>
      <c r="R99" s="344"/>
      <c r="S99" s="344"/>
      <c r="T99" s="344"/>
      <c r="U99" s="344"/>
      <c r="V99" s="344"/>
      <c r="W99" s="344"/>
      <c r="X99" s="344"/>
      <c r="Y99" s="344"/>
      <c r="Z99" s="344"/>
      <c r="AA99" s="344"/>
      <c r="AB99" s="344"/>
      <c r="AC99" s="344"/>
      <c r="AD99" s="344"/>
      <c r="AE99" s="344"/>
      <c r="AF99" s="344"/>
      <c r="AG99" s="344"/>
      <c r="AH99" s="344"/>
      <c r="AI99" s="344"/>
      <c r="AJ99" s="344"/>
      <c r="AK99" s="344"/>
      <c r="AL99" s="344"/>
      <c r="AM99" s="344"/>
      <c r="AN99" s="344"/>
      <c r="AO99" s="344"/>
      <c r="AP99" s="344"/>
      <c r="AQ99" s="344"/>
      <c r="AR99" s="344"/>
      <c r="AS99" s="344"/>
      <c r="AT99" s="344"/>
      <c r="AU99" s="344"/>
      <c r="AV99" s="344"/>
      <c r="AW99" s="344"/>
      <c r="AX99" s="344"/>
      <c r="AY99" s="344"/>
      <c r="AZ99" s="344"/>
      <c r="BA99" s="344"/>
      <c r="BB99" s="344"/>
      <c r="BC99" s="344"/>
      <c r="BD99" s="344"/>
      <c r="BE99" s="344"/>
      <c r="BF99" s="344"/>
      <c r="BG99" s="344"/>
      <c r="BH99" s="344"/>
      <c r="BI99" s="344"/>
      <c r="BJ99" s="344"/>
      <c r="BK99" s="344"/>
      <c r="BL99" s="344"/>
      <c r="BM99" s="344"/>
      <c r="BN99" s="344"/>
      <c r="BO99" s="344"/>
      <c r="BP99" s="344"/>
      <c r="BQ99" s="344"/>
      <c r="BR99" s="344"/>
      <c r="BS99" s="344"/>
      <c r="BT99" s="344"/>
      <c r="BU99" s="344"/>
      <c r="BV99" s="344"/>
      <c r="BW99" s="344"/>
      <c r="BX99" s="344"/>
      <c r="BY99" s="344"/>
      <c r="BZ99" s="344"/>
      <c r="CA99" s="344"/>
      <c r="CB99" s="344"/>
      <c r="CC99" s="344"/>
      <c r="CD99" s="344"/>
      <c r="CE99" s="344"/>
      <c r="CF99" s="344"/>
      <c r="CG99" s="344"/>
      <c r="CH99" s="344"/>
      <c r="CI99" s="344"/>
      <c r="CJ99" s="344"/>
      <c r="CK99" s="344"/>
      <c r="CL99" s="344"/>
      <c r="CM99" s="344"/>
      <c r="CN99" s="344"/>
      <c r="CO99" s="344"/>
      <c r="CP99" s="344"/>
      <c r="CQ99" s="344"/>
      <c r="CR99" s="344"/>
      <c r="CS99" s="344"/>
      <c r="CT99" s="344"/>
      <c r="CU99" s="344"/>
      <c r="CV99" s="344"/>
      <c r="CW99" s="344"/>
      <c r="CX99" s="344"/>
      <c r="CY99" s="344"/>
      <c r="CZ99" s="344"/>
      <c r="DA99" s="344"/>
      <c r="DB99" s="344"/>
      <c r="DC99" s="344"/>
      <c r="DD99" s="344"/>
      <c r="DE99" s="344"/>
      <c r="DF99" s="344"/>
      <c r="DG99" s="344"/>
      <c r="DH99" s="344"/>
      <c r="DI99" s="344"/>
      <c r="DJ99" s="344"/>
      <c r="DK99" s="344"/>
      <c r="DL99" s="344"/>
      <c r="DM99" s="344"/>
      <c r="DN99" s="344"/>
      <c r="DO99" s="344"/>
      <c r="DP99" s="344"/>
      <c r="DQ99" s="344"/>
      <c r="DR99" s="344"/>
      <c r="DS99" s="344"/>
      <c r="DT99" s="344"/>
      <c r="DU99" s="344"/>
      <c r="DV99" s="344"/>
      <c r="DW99" s="344"/>
      <c r="DX99" s="344"/>
      <c r="DY99" s="344"/>
      <c r="DZ99" s="344"/>
      <c r="EA99" s="344"/>
      <c r="EB99" s="344"/>
      <c r="EC99" s="344"/>
      <c r="ED99" s="344"/>
      <c r="EE99" s="344"/>
      <c r="EF99" s="344"/>
      <c r="EG99" s="344"/>
      <c r="EH99" s="344"/>
      <c r="EI99" s="344"/>
      <c r="EJ99" s="344"/>
      <c r="EK99" s="344"/>
      <c r="EL99" s="344"/>
      <c r="EM99" s="344"/>
      <c r="EN99" s="344"/>
      <c r="EO99" s="344"/>
      <c r="EP99" s="344"/>
      <c r="EQ99" s="344"/>
      <c r="ER99" s="344"/>
      <c r="ES99" s="344"/>
      <c r="ET99" s="344"/>
      <c r="EU99" s="344"/>
      <c r="EV99" s="344"/>
      <c r="EW99" s="344"/>
      <c r="EX99" s="344"/>
      <c r="EY99" s="344"/>
      <c r="EZ99" s="344"/>
      <c r="FA99" s="344"/>
      <c r="FB99" s="344"/>
      <c r="FC99" s="344"/>
      <c r="FD99" s="344"/>
      <c r="FE99" s="344"/>
      <c r="FF99" s="344"/>
      <c r="FG99" s="344"/>
      <c r="FH99" s="344"/>
      <c r="FI99" s="344"/>
      <c r="FJ99" s="344"/>
      <c r="FK99" s="344"/>
      <c r="FL99" s="344"/>
      <c r="FM99" s="344"/>
      <c r="FN99" s="344"/>
      <c r="FO99" s="344"/>
      <c r="FP99" s="344"/>
      <c r="FQ99" s="344"/>
      <c r="FR99" s="344"/>
      <c r="FS99" s="344"/>
      <c r="FT99" s="344"/>
      <c r="FU99" s="344"/>
      <c r="FV99" s="344"/>
      <c r="FW99" s="344"/>
      <c r="FX99" s="344"/>
      <c r="FY99" s="344"/>
      <c r="FZ99" s="344"/>
      <c r="GA99" s="344"/>
      <c r="GB99" s="344"/>
      <c r="GC99" s="344"/>
      <c r="GD99" s="344"/>
      <c r="GE99" s="344"/>
      <c r="GF99" s="344"/>
      <c r="GG99" s="344"/>
      <c r="GH99" s="344"/>
      <c r="GI99" s="344"/>
      <c r="GJ99" s="344"/>
      <c r="GK99" s="344"/>
      <c r="GL99" s="344"/>
      <c r="GM99" s="344"/>
      <c r="GN99" s="344"/>
      <c r="GO99" s="344"/>
      <c r="GP99" s="344"/>
      <c r="GQ99" s="344"/>
      <c r="GR99" s="344"/>
      <c r="GS99" s="344"/>
      <c r="GT99" s="344"/>
      <c r="GU99" s="344"/>
      <c r="GV99" s="344"/>
      <c r="GW99" s="344"/>
      <c r="GX99" s="344"/>
      <c r="GY99" s="344"/>
      <c r="GZ99" s="344"/>
      <c r="HA99" s="344"/>
      <c r="HB99" s="344"/>
      <c r="HC99" s="344"/>
      <c r="HD99" s="344"/>
      <c r="HE99" s="344"/>
      <c r="HF99" s="344"/>
      <c r="HG99" s="344"/>
      <c r="HH99" s="344"/>
      <c r="HI99" s="344"/>
      <c r="HJ99" s="344"/>
      <c r="HK99" s="344"/>
      <c r="HL99" s="344"/>
      <c r="HM99" s="344"/>
      <c r="HN99" s="344"/>
      <c r="HO99" s="344"/>
      <c r="HP99" s="344"/>
      <c r="HQ99" s="344"/>
      <c r="HR99" s="344"/>
      <c r="HS99" s="344"/>
      <c r="HT99" s="344"/>
      <c r="HU99" s="344"/>
      <c r="HV99" s="344"/>
      <c r="HW99" s="344"/>
      <c r="HX99" s="344"/>
      <c r="HY99" s="344"/>
      <c r="HZ99" s="344"/>
      <c r="IA99" s="344"/>
      <c r="IB99" s="344"/>
      <c r="IC99" s="344"/>
      <c r="ID99" s="344"/>
      <c r="IE99" s="344"/>
      <c r="IF99" s="344"/>
      <c r="IG99" s="344"/>
      <c r="IH99" s="344"/>
      <c r="II99" s="344"/>
      <c r="IJ99" s="344"/>
      <c r="IK99" s="344"/>
      <c r="IL99" s="344"/>
      <c r="IM99" s="344"/>
      <c r="IN99" s="344"/>
      <c r="IO99" s="344"/>
      <c r="IP99" s="344"/>
      <c r="IQ99" s="344"/>
      <c r="IR99" s="344"/>
      <c r="IS99" s="344"/>
      <c r="IT99" s="344"/>
      <c r="IU99" s="344"/>
      <c r="IV99" s="344"/>
      <c r="IW99" s="345"/>
    </row>
    <row r="100" customFormat="false" ht="13.5" hidden="false" customHeight="true" outlineLevel="0" collapsed="false">
      <c r="A100" s="325"/>
      <c r="B100" s="326"/>
      <c r="C100" s="327"/>
      <c r="D100" s="346" t="s">
        <v>174</v>
      </c>
      <c r="E100" s="280" t="n">
        <f aca="false">E92+E84</f>
        <v>0</v>
      </c>
      <c r="F100" s="348" t="n">
        <f aca="false">F92+F84</f>
        <v>0</v>
      </c>
      <c r="G100" s="348" t="n">
        <f aca="false">G92+G84</f>
        <v>0</v>
      </c>
      <c r="H100" s="348" t="n">
        <f aca="false">H92+H84</f>
        <v>0</v>
      </c>
      <c r="I100" s="348" t="n">
        <f aca="false">I92+I84</f>
        <v>0</v>
      </c>
      <c r="J100" s="348" t="n">
        <f aca="false">J92+J84</f>
        <v>0</v>
      </c>
      <c r="K100" s="348" t="n">
        <f aca="false">K92+K84</f>
        <v>0</v>
      </c>
      <c r="L100" s="348" t="n">
        <f aca="false">L92+L84</f>
        <v>0</v>
      </c>
      <c r="M100" s="348" t="n">
        <f aca="false">M92+M84</f>
        <v>0</v>
      </c>
      <c r="N100" s="348" t="n">
        <f aca="false">N92+N84</f>
        <v>0</v>
      </c>
      <c r="O100" s="348" t="n">
        <f aca="false">O92+O84</f>
        <v>0</v>
      </c>
      <c r="P100" s="348" t="n">
        <f aca="false">P92+P84</f>
        <v>0</v>
      </c>
      <c r="Q100" s="348" t="n">
        <f aca="false">Q92+Q84</f>
        <v>0</v>
      </c>
      <c r="R100" s="348" t="n">
        <f aca="false">R92+R84</f>
        <v>0</v>
      </c>
      <c r="S100" s="348" t="n">
        <f aca="false">S92+S84</f>
        <v>0</v>
      </c>
      <c r="T100" s="348" t="n">
        <f aca="false">T92+T84</f>
        <v>0</v>
      </c>
      <c r="U100" s="348" t="n">
        <f aca="false">U92+U84</f>
        <v>0</v>
      </c>
      <c r="V100" s="348" t="n">
        <f aca="false">V92+V84</f>
        <v>0</v>
      </c>
      <c r="W100" s="348" t="n">
        <f aca="false">W92+W84</f>
        <v>0</v>
      </c>
      <c r="X100" s="348" t="n">
        <f aca="false">X92+X84</f>
        <v>0</v>
      </c>
      <c r="Y100" s="348" t="n">
        <f aca="false">Y92+Y84</f>
        <v>0</v>
      </c>
      <c r="Z100" s="348" t="n">
        <f aca="false">Z92+Z84</f>
        <v>0</v>
      </c>
      <c r="AA100" s="348" t="n">
        <f aca="false">AA92+AA84</f>
        <v>0</v>
      </c>
      <c r="AB100" s="348" t="n">
        <f aca="false">AB92+AB84</f>
        <v>0</v>
      </c>
      <c r="AC100" s="348" t="n">
        <f aca="false">AC92+AC84</f>
        <v>0</v>
      </c>
      <c r="AD100" s="348" t="n">
        <f aca="false">AD92+AD84</f>
        <v>0</v>
      </c>
      <c r="AE100" s="348" t="n">
        <f aca="false">AE92+AE84</f>
        <v>0</v>
      </c>
      <c r="AF100" s="348" t="n">
        <f aca="false">AF92+AF84</f>
        <v>0</v>
      </c>
      <c r="AG100" s="348" t="n">
        <f aca="false">AG92+AG84</f>
        <v>0</v>
      </c>
      <c r="AH100" s="348" t="n">
        <f aca="false">AH92+AH84</f>
        <v>0</v>
      </c>
      <c r="AI100" s="348" t="n">
        <f aca="false">AI92+AI84</f>
        <v>0</v>
      </c>
      <c r="AJ100" s="348" t="n">
        <f aca="false">AJ92+AJ84</f>
        <v>0</v>
      </c>
      <c r="AK100" s="348" t="n">
        <f aca="false">AK92+AK84</f>
        <v>0</v>
      </c>
      <c r="AL100" s="348" t="n">
        <f aca="false">AL92+AL84</f>
        <v>0</v>
      </c>
      <c r="AM100" s="348" t="n">
        <f aca="false">AM92+AM84</f>
        <v>0</v>
      </c>
      <c r="AN100" s="348" t="n">
        <f aca="false">AN92+AN84</f>
        <v>0</v>
      </c>
      <c r="AO100" s="348" t="n">
        <f aca="false">AO92+AO84</f>
        <v>0</v>
      </c>
      <c r="AP100" s="348" t="n">
        <f aca="false">AP92+AP84</f>
        <v>0</v>
      </c>
      <c r="AQ100" s="348" t="n">
        <f aca="false">AQ92+AQ84</f>
        <v>0</v>
      </c>
      <c r="AR100" s="348" t="n">
        <f aca="false">AR92+AR84</f>
        <v>0</v>
      </c>
      <c r="AS100" s="348" t="n">
        <f aca="false">AS92+AS84</f>
        <v>0</v>
      </c>
      <c r="AT100" s="348" t="n">
        <f aca="false">AT92+AT84</f>
        <v>0</v>
      </c>
      <c r="AU100" s="348" t="n">
        <f aca="false">AU92+AU84</f>
        <v>0</v>
      </c>
      <c r="AV100" s="348" t="n">
        <f aca="false">AV92+AV84</f>
        <v>0</v>
      </c>
      <c r="AW100" s="348" t="n">
        <f aca="false">AW92+AW84</f>
        <v>0</v>
      </c>
      <c r="AX100" s="348" t="n">
        <f aca="false">AX92+AX84</f>
        <v>0</v>
      </c>
      <c r="AY100" s="348" t="n">
        <f aca="false">AY92+AY84</f>
        <v>0</v>
      </c>
      <c r="AZ100" s="348" t="n">
        <f aca="false">AZ92+AZ84</f>
        <v>0</v>
      </c>
      <c r="BA100" s="348" t="n">
        <f aca="false">BA92+BA84</f>
        <v>0</v>
      </c>
      <c r="BB100" s="348" t="n">
        <f aca="false">BB92+BB84</f>
        <v>0</v>
      </c>
      <c r="BC100" s="348" t="n">
        <f aca="false">BC92+BC84</f>
        <v>0</v>
      </c>
      <c r="BD100" s="348" t="n">
        <f aca="false">BD92+BD84</f>
        <v>0</v>
      </c>
      <c r="BE100" s="348" t="n">
        <f aca="false">BE92+BE84</f>
        <v>0</v>
      </c>
      <c r="BF100" s="348" t="n">
        <f aca="false">BF92+BF84</f>
        <v>0</v>
      </c>
      <c r="BG100" s="348" t="n">
        <f aca="false">BG92+BG84</f>
        <v>0</v>
      </c>
      <c r="BH100" s="348" t="n">
        <f aca="false">BH92+BH84</f>
        <v>0</v>
      </c>
      <c r="BI100" s="348" t="n">
        <f aca="false">BI92+BI84</f>
        <v>0</v>
      </c>
      <c r="BJ100" s="348" t="n">
        <f aca="false">BJ92+BJ84</f>
        <v>0</v>
      </c>
      <c r="BK100" s="348" t="n">
        <f aca="false">BK92+BK84</f>
        <v>0</v>
      </c>
      <c r="BL100" s="348" t="n">
        <f aca="false">BL92+BL84</f>
        <v>0</v>
      </c>
      <c r="BM100" s="348" t="n">
        <f aca="false">BM92+BM84</f>
        <v>0</v>
      </c>
      <c r="BN100" s="348" t="n">
        <f aca="false">BN92+BN84</f>
        <v>0</v>
      </c>
      <c r="BO100" s="348" t="n">
        <f aca="false">BO92+BO84</f>
        <v>0</v>
      </c>
      <c r="BP100" s="348" t="n">
        <f aca="false">BP92+BP84</f>
        <v>0</v>
      </c>
      <c r="BQ100" s="348" t="n">
        <f aca="false">BQ92+BQ84</f>
        <v>0</v>
      </c>
      <c r="BR100" s="348" t="n">
        <f aca="false">BR92+BR84</f>
        <v>0</v>
      </c>
      <c r="BS100" s="348" t="n">
        <f aca="false">BS92+BS84</f>
        <v>0</v>
      </c>
      <c r="BT100" s="348" t="n">
        <f aca="false">BT92+BT84</f>
        <v>0</v>
      </c>
      <c r="BU100" s="348" t="n">
        <f aca="false">BU92+BU84</f>
        <v>0</v>
      </c>
      <c r="BV100" s="348" t="n">
        <f aca="false">BV92+BV84</f>
        <v>0</v>
      </c>
      <c r="BW100" s="348" t="n">
        <f aca="false">BW92+BW84</f>
        <v>0</v>
      </c>
      <c r="BX100" s="348" t="n">
        <f aca="false">BX92+BX84</f>
        <v>0</v>
      </c>
      <c r="BY100" s="348" t="n">
        <f aca="false">BY92+BY84</f>
        <v>0</v>
      </c>
      <c r="BZ100" s="348" t="n">
        <f aca="false">BZ92+BZ84</f>
        <v>0</v>
      </c>
      <c r="CA100" s="348" t="n">
        <f aca="false">CA92+CA84</f>
        <v>0</v>
      </c>
      <c r="CB100" s="348" t="n">
        <f aca="false">CB92+CB84</f>
        <v>0</v>
      </c>
      <c r="CC100" s="348" t="n">
        <f aca="false">CC92+CC84</f>
        <v>0</v>
      </c>
      <c r="CD100" s="348" t="n">
        <f aca="false">CD92+CD84</f>
        <v>0</v>
      </c>
      <c r="CE100" s="348" t="n">
        <f aca="false">CE92+CE84</f>
        <v>0</v>
      </c>
      <c r="CF100" s="348" t="n">
        <f aca="false">CF92+CF84</f>
        <v>0</v>
      </c>
      <c r="CG100" s="348" t="n">
        <f aca="false">CG92+CG84</f>
        <v>0</v>
      </c>
      <c r="CH100" s="348" t="n">
        <f aca="false">CH92+CH84</f>
        <v>0</v>
      </c>
      <c r="CI100" s="348" t="n">
        <f aca="false">CI92+CI84</f>
        <v>0</v>
      </c>
      <c r="CJ100" s="348" t="n">
        <f aca="false">CJ92+CJ84</f>
        <v>0</v>
      </c>
      <c r="CK100" s="348" t="n">
        <f aca="false">CK92+CK84</f>
        <v>0</v>
      </c>
      <c r="CL100" s="348" t="n">
        <f aca="false">CL92+CL84</f>
        <v>0</v>
      </c>
      <c r="CM100" s="348" t="n">
        <f aca="false">CM92+CM84</f>
        <v>0</v>
      </c>
      <c r="CN100" s="348" t="n">
        <f aca="false">CN92+CN84</f>
        <v>0</v>
      </c>
      <c r="CO100" s="348" t="n">
        <f aca="false">CO92+CO84</f>
        <v>0</v>
      </c>
      <c r="CP100" s="348" t="n">
        <f aca="false">CP92+CP84</f>
        <v>0</v>
      </c>
      <c r="CQ100" s="348" t="n">
        <f aca="false">CQ92+CQ84</f>
        <v>0</v>
      </c>
      <c r="CR100" s="348" t="n">
        <f aca="false">CR92+CR84</f>
        <v>0</v>
      </c>
      <c r="CS100" s="348" t="n">
        <f aca="false">CS92+CS84</f>
        <v>0</v>
      </c>
      <c r="CT100" s="348" t="n">
        <f aca="false">CT92+CT84</f>
        <v>0</v>
      </c>
      <c r="CU100" s="348" t="n">
        <f aca="false">CU92+CU84</f>
        <v>0</v>
      </c>
      <c r="CV100" s="348" t="n">
        <f aca="false">CV92+CV84</f>
        <v>0</v>
      </c>
      <c r="CW100" s="348" t="n">
        <f aca="false">CW92+CW84</f>
        <v>0</v>
      </c>
      <c r="CX100" s="348" t="n">
        <f aca="false">CX92+CX84</f>
        <v>0</v>
      </c>
      <c r="CY100" s="348" t="n">
        <f aca="false">CY92+CY84</f>
        <v>0</v>
      </c>
      <c r="CZ100" s="348" t="n">
        <f aca="false">CZ92+CZ84</f>
        <v>0</v>
      </c>
      <c r="DA100" s="348" t="n">
        <f aca="false">DA92+DA84</f>
        <v>0</v>
      </c>
      <c r="DB100" s="348" t="n">
        <f aca="false">DB92+DB84</f>
        <v>0</v>
      </c>
      <c r="DC100" s="348" t="n">
        <f aca="false">DC92+DC84</f>
        <v>0</v>
      </c>
      <c r="DD100" s="348" t="n">
        <f aca="false">DD92+DD84</f>
        <v>0</v>
      </c>
      <c r="DE100" s="348" t="n">
        <f aca="false">DE92+DE84</f>
        <v>0</v>
      </c>
      <c r="DF100" s="348" t="n">
        <f aca="false">DF92+DF84</f>
        <v>0</v>
      </c>
      <c r="DG100" s="348" t="n">
        <f aca="false">DG92+DG84</f>
        <v>0</v>
      </c>
      <c r="DH100" s="348" t="n">
        <f aca="false">DH92+DH84</f>
        <v>0</v>
      </c>
      <c r="DI100" s="348" t="n">
        <f aca="false">DI92+DI84</f>
        <v>0</v>
      </c>
      <c r="DJ100" s="348" t="n">
        <f aca="false">DJ92+DJ84</f>
        <v>0</v>
      </c>
      <c r="DK100" s="348" t="n">
        <f aca="false">DK92+DK84</f>
        <v>0</v>
      </c>
      <c r="DL100" s="348" t="n">
        <f aca="false">DL92+DL84</f>
        <v>0</v>
      </c>
      <c r="DM100" s="348" t="n">
        <f aca="false">DM92+DM84</f>
        <v>0</v>
      </c>
      <c r="DN100" s="348" t="n">
        <f aca="false">DN92+DN84</f>
        <v>0</v>
      </c>
      <c r="DO100" s="348" t="n">
        <f aca="false">DO92+DO84</f>
        <v>0</v>
      </c>
      <c r="DP100" s="348" t="n">
        <f aca="false">DP92+DP84</f>
        <v>0</v>
      </c>
      <c r="DQ100" s="348" t="n">
        <f aca="false">DQ92+DQ84</f>
        <v>0</v>
      </c>
      <c r="DR100" s="348" t="n">
        <f aca="false">DR92+DR84</f>
        <v>0</v>
      </c>
      <c r="DS100" s="348" t="n">
        <f aca="false">DS92+DS84</f>
        <v>0</v>
      </c>
      <c r="DT100" s="348" t="n">
        <f aca="false">DT92+DT84</f>
        <v>0</v>
      </c>
      <c r="DU100" s="348" t="n">
        <f aca="false">DU92+DU84</f>
        <v>0</v>
      </c>
      <c r="DV100" s="348" t="n">
        <f aca="false">DV92+DV84</f>
        <v>0</v>
      </c>
      <c r="DW100" s="348" t="n">
        <f aca="false">DW92+DW84</f>
        <v>0</v>
      </c>
      <c r="DX100" s="348" t="n">
        <f aca="false">DX92+DX84</f>
        <v>0</v>
      </c>
      <c r="DY100" s="348" t="n">
        <f aca="false">DY92+DY84</f>
        <v>0</v>
      </c>
      <c r="DZ100" s="348" t="n">
        <f aca="false">DZ92+DZ84</f>
        <v>0</v>
      </c>
      <c r="EA100" s="348" t="n">
        <f aca="false">EA92+EA84</f>
        <v>0</v>
      </c>
      <c r="EB100" s="348" t="n">
        <f aca="false">EB92+EB84</f>
        <v>0</v>
      </c>
      <c r="EC100" s="348" t="n">
        <f aca="false">EC92+EC84</f>
        <v>0</v>
      </c>
      <c r="ED100" s="348" t="n">
        <f aca="false">ED92+ED84</f>
        <v>0</v>
      </c>
      <c r="EE100" s="348" t="n">
        <f aca="false">EE92+EE84</f>
        <v>0</v>
      </c>
      <c r="EF100" s="348" t="n">
        <f aca="false">EF92+EF84</f>
        <v>0</v>
      </c>
      <c r="EG100" s="348" t="n">
        <f aca="false">EG92+EG84</f>
        <v>0</v>
      </c>
      <c r="EH100" s="348" t="n">
        <f aca="false">EH92+EH84</f>
        <v>0</v>
      </c>
      <c r="EI100" s="348" t="n">
        <f aca="false">EI92+EI84</f>
        <v>0</v>
      </c>
      <c r="EJ100" s="348" t="n">
        <f aca="false">EJ92+EJ84</f>
        <v>0</v>
      </c>
      <c r="EK100" s="348" t="n">
        <f aca="false">EK92+EK84</f>
        <v>0</v>
      </c>
      <c r="EL100" s="348" t="n">
        <f aca="false">EL92+EL84</f>
        <v>0</v>
      </c>
      <c r="EM100" s="348" t="n">
        <f aca="false">EM92+EM84</f>
        <v>0</v>
      </c>
      <c r="EN100" s="348" t="n">
        <f aca="false">EN92+EN84</f>
        <v>0</v>
      </c>
      <c r="EO100" s="348" t="n">
        <f aca="false">EO92+EO84</f>
        <v>0</v>
      </c>
      <c r="EP100" s="348" t="n">
        <f aca="false">EP92+EP84</f>
        <v>0</v>
      </c>
      <c r="EQ100" s="348" t="n">
        <f aca="false">EQ92+EQ84</f>
        <v>0</v>
      </c>
      <c r="ER100" s="348" t="n">
        <f aca="false">ER92+ER84</f>
        <v>0</v>
      </c>
      <c r="ES100" s="348" t="n">
        <f aca="false">ES92+ES84</f>
        <v>0</v>
      </c>
      <c r="ET100" s="348" t="n">
        <f aca="false">ET92+ET84</f>
        <v>0</v>
      </c>
      <c r="EU100" s="348" t="n">
        <f aca="false">EU92+EU84</f>
        <v>0</v>
      </c>
      <c r="EV100" s="348" t="n">
        <f aca="false">EV92+EV84</f>
        <v>0</v>
      </c>
      <c r="EW100" s="348" t="n">
        <f aca="false">EW92+EW84</f>
        <v>0</v>
      </c>
      <c r="EX100" s="348" t="n">
        <f aca="false">EX92+EX84</f>
        <v>0</v>
      </c>
      <c r="EY100" s="348" t="n">
        <f aca="false">EY92+EY84</f>
        <v>0</v>
      </c>
      <c r="EZ100" s="348" t="n">
        <f aca="false">EZ92+EZ84</f>
        <v>0</v>
      </c>
      <c r="FA100" s="348" t="n">
        <f aca="false">FA92+FA84</f>
        <v>0</v>
      </c>
      <c r="FB100" s="348" t="n">
        <f aca="false">FB92+FB84</f>
        <v>0</v>
      </c>
      <c r="FC100" s="348" t="n">
        <f aca="false">FC92+FC84</f>
        <v>0</v>
      </c>
      <c r="FD100" s="348" t="n">
        <f aca="false">FD92+FD84</f>
        <v>0</v>
      </c>
      <c r="FE100" s="348" t="n">
        <f aca="false">FE92+FE84</f>
        <v>0</v>
      </c>
      <c r="FF100" s="348" t="n">
        <f aca="false">FF92+FF84</f>
        <v>0</v>
      </c>
      <c r="FG100" s="348" t="n">
        <f aca="false">FG92+FG84</f>
        <v>0</v>
      </c>
      <c r="FH100" s="348" t="n">
        <f aca="false">FH92+FH84</f>
        <v>0</v>
      </c>
      <c r="FI100" s="348" t="n">
        <f aca="false">FI92+FI84</f>
        <v>0</v>
      </c>
      <c r="FJ100" s="348" t="n">
        <f aca="false">FJ92+FJ84</f>
        <v>0</v>
      </c>
      <c r="FK100" s="348" t="n">
        <f aca="false">FK92+FK84</f>
        <v>0</v>
      </c>
      <c r="FL100" s="348" t="n">
        <f aca="false">FL92+FL84</f>
        <v>0</v>
      </c>
      <c r="FM100" s="348" t="n">
        <f aca="false">FM92+FM84</f>
        <v>0</v>
      </c>
      <c r="FN100" s="348" t="n">
        <f aca="false">FN92+FN84</f>
        <v>0</v>
      </c>
      <c r="FO100" s="348" t="n">
        <f aca="false">FO92+FO84</f>
        <v>0</v>
      </c>
      <c r="FP100" s="348" t="n">
        <f aca="false">FP92+FP84</f>
        <v>0</v>
      </c>
      <c r="FQ100" s="348" t="n">
        <f aca="false">FQ92+FQ84</f>
        <v>0</v>
      </c>
      <c r="FR100" s="348" t="n">
        <f aca="false">FR92+FR84</f>
        <v>0</v>
      </c>
      <c r="FS100" s="348" t="n">
        <f aca="false">FS92+FS84</f>
        <v>0</v>
      </c>
      <c r="FT100" s="348" t="n">
        <f aca="false">FT92+FT84</f>
        <v>0</v>
      </c>
      <c r="FU100" s="348" t="n">
        <f aca="false">FU92+FU84</f>
        <v>0</v>
      </c>
      <c r="FV100" s="348" t="n">
        <f aca="false">FV92+FV84</f>
        <v>0</v>
      </c>
      <c r="FW100" s="348" t="n">
        <f aca="false">FW92+FW84</f>
        <v>0</v>
      </c>
      <c r="FX100" s="348" t="n">
        <f aca="false">FX92+FX84</f>
        <v>0</v>
      </c>
      <c r="FY100" s="348" t="n">
        <f aca="false">FY92+FY84</f>
        <v>0</v>
      </c>
      <c r="FZ100" s="348" t="n">
        <f aca="false">FZ92+FZ84</f>
        <v>0</v>
      </c>
      <c r="GA100" s="348" t="n">
        <f aca="false">GA92+GA84</f>
        <v>0</v>
      </c>
      <c r="GB100" s="348" t="n">
        <f aca="false">GB92+GB84</f>
        <v>0</v>
      </c>
      <c r="GC100" s="348" t="n">
        <f aca="false">GC92+GC84</f>
        <v>0</v>
      </c>
      <c r="GD100" s="348" t="n">
        <f aca="false">GD92+GD84</f>
        <v>0</v>
      </c>
      <c r="GE100" s="348" t="n">
        <f aca="false">GE92+GE84</f>
        <v>0</v>
      </c>
      <c r="GF100" s="348" t="n">
        <f aca="false">GF92+GF84</f>
        <v>0</v>
      </c>
      <c r="GG100" s="348" t="n">
        <f aca="false">GG92+GG84</f>
        <v>0</v>
      </c>
      <c r="GH100" s="348" t="n">
        <f aca="false">GH92+GH84</f>
        <v>0</v>
      </c>
      <c r="GI100" s="348" t="n">
        <f aca="false">GI92+GI84</f>
        <v>0</v>
      </c>
      <c r="GJ100" s="348" t="n">
        <f aca="false">GJ92+GJ84</f>
        <v>0</v>
      </c>
      <c r="GK100" s="348" t="n">
        <f aca="false">GK92+GK84</f>
        <v>0</v>
      </c>
      <c r="GL100" s="348" t="n">
        <f aca="false">GL92+GL84</f>
        <v>0</v>
      </c>
      <c r="GM100" s="348" t="n">
        <f aca="false">GM92+GM84</f>
        <v>0</v>
      </c>
      <c r="GN100" s="348" t="n">
        <f aca="false">GN92+GN84</f>
        <v>0</v>
      </c>
      <c r="GO100" s="348" t="n">
        <f aca="false">GO92+GO84</f>
        <v>0</v>
      </c>
      <c r="GP100" s="348" t="n">
        <f aca="false">GP92+GP84</f>
        <v>0</v>
      </c>
      <c r="GQ100" s="348" t="n">
        <f aca="false">GQ92+GQ84</f>
        <v>0</v>
      </c>
      <c r="GR100" s="348" t="n">
        <f aca="false">GR92+GR84</f>
        <v>0</v>
      </c>
      <c r="GS100" s="348" t="n">
        <f aca="false">GS92+GS84</f>
        <v>0</v>
      </c>
      <c r="GT100" s="348" t="n">
        <f aca="false">GT92+GT84</f>
        <v>0</v>
      </c>
      <c r="GU100" s="348" t="n">
        <f aca="false">GU92+GU84</f>
        <v>0</v>
      </c>
      <c r="GV100" s="348" t="n">
        <f aca="false">GV92+GV84</f>
        <v>0</v>
      </c>
      <c r="GW100" s="348" t="n">
        <f aca="false">GW92+GW84</f>
        <v>0</v>
      </c>
      <c r="GX100" s="348" t="n">
        <f aca="false">GX92+GX84</f>
        <v>0</v>
      </c>
      <c r="GY100" s="348" t="n">
        <f aca="false">GY92+GY84</f>
        <v>0</v>
      </c>
      <c r="GZ100" s="348" t="n">
        <f aca="false">GZ92+GZ84</f>
        <v>0</v>
      </c>
      <c r="HA100" s="348" t="n">
        <f aca="false">HA92+HA84</f>
        <v>0</v>
      </c>
      <c r="HB100" s="348" t="n">
        <f aca="false">HB92+HB84</f>
        <v>0</v>
      </c>
      <c r="HC100" s="348" t="n">
        <f aca="false">HC92+HC84</f>
        <v>0</v>
      </c>
      <c r="HD100" s="348" t="n">
        <f aca="false">HD92+HD84</f>
        <v>0</v>
      </c>
      <c r="HE100" s="348" t="n">
        <f aca="false">HE92+HE84</f>
        <v>0</v>
      </c>
      <c r="HF100" s="348" t="n">
        <f aca="false">HF92+HF84</f>
        <v>0</v>
      </c>
      <c r="HG100" s="348" t="n">
        <f aca="false">HG92+HG84</f>
        <v>0</v>
      </c>
      <c r="HH100" s="348" t="n">
        <f aca="false">HH92+HH84</f>
        <v>0</v>
      </c>
      <c r="HI100" s="348" t="n">
        <f aca="false">HI92+HI84</f>
        <v>0</v>
      </c>
      <c r="HJ100" s="348" t="n">
        <f aca="false">HJ92+HJ84</f>
        <v>0</v>
      </c>
      <c r="HK100" s="348" t="n">
        <f aca="false">HK92+HK84</f>
        <v>0</v>
      </c>
      <c r="HL100" s="348" t="n">
        <f aca="false">HL92+HL84</f>
        <v>0</v>
      </c>
      <c r="HM100" s="348" t="n">
        <f aca="false">HM92+HM84</f>
        <v>0</v>
      </c>
      <c r="HN100" s="348" t="n">
        <f aca="false">HN92+HN84</f>
        <v>0</v>
      </c>
      <c r="HO100" s="348" t="n">
        <f aca="false">HO92+HO84</f>
        <v>0</v>
      </c>
      <c r="HP100" s="348" t="n">
        <f aca="false">HP92+HP84</f>
        <v>0</v>
      </c>
      <c r="HQ100" s="348" t="n">
        <f aca="false">HQ92+HQ84</f>
        <v>0</v>
      </c>
      <c r="HR100" s="348" t="n">
        <f aca="false">HR92+HR84</f>
        <v>0</v>
      </c>
      <c r="HS100" s="348" t="n">
        <f aca="false">HS92+HS84</f>
        <v>0</v>
      </c>
      <c r="HT100" s="348" t="n">
        <f aca="false">HT92+HT84</f>
        <v>0</v>
      </c>
      <c r="HU100" s="348" t="n">
        <f aca="false">HU92+HU84</f>
        <v>0</v>
      </c>
      <c r="HV100" s="348" t="n">
        <f aca="false">HV92+HV84</f>
        <v>0</v>
      </c>
      <c r="HW100" s="348" t="n">
        <f aca="false">HW92+HW84</f>
        <v>0</v>
      </c>
      <c r="HX100" s="348" t="n">
        <f aca="false">HX92+HX84</f>
        <v>0</v>
      </c>
      <c r="HY100" s="348" t="n">
        <f aca="false">HY92+HY84</f>
        <v>0</v>
      </c>
      <c r="HZ100" s="348" t="n">
        <f aca="false">HZ92+HZ84</f>
        <v>0</v>
      </c>
      <c r="IA100" s="348" t="n">
        <f aca="false">IA92+IA84</f>
        <v>0</v>
      </c>
      <c r="IB100" s="348" t="n">
        <f aca="false">IB92+IB84</f>
        <v>0</v>
      </c>
      <c r="IC100" s="348" t="n">
        <f aca="false">IC92+IC84</f>
        <v>0</v>
      </c>
      <c r="ID100" s="348" t="n">
        <f aca="false">ID92+ID84</f>
        <v>0</v>
      </c>
      <c r="IE100" s="348" t="n">
        <f aca="false">IE92+IE84</f>
        <v>0</v>
      </c>
      <c r="IF100" s="348" t="n">
        <f aca="false">IF92+IF84</f>
        <v>0</v>
      </c>
      <c r="IG100" s="348" t="n">
        <f aca="false">IG92+IG84</f>
        <v>0</v>
      </c>
      <c r="IH100" s="348" t="n">
        <f aca="false">IH92+IH84</f>
        <v>0</v>
      </c>
      <c r="II100" s="348" t="n">
        <f aca="false">II92+II84</f>
        <v>0</v>
      </c>
      <c r="IJ100" s="348" t="n">
        <f aca="false">IJ92+IJ84</f>
        <v>0</v>
      </c>
      <c r="IK100" s="348" t="n">
        <f aca="false">IK92+IK84</f>
        <v>0</v>
      </c>
      <c r="IL100" s="348" t="n">
        <f aca="false">IL92+IL84</f>
        <v>0</v>
      </c>
      <c r="IM100" s="348" t="n">
        <f aca="false">IM92+IM84</f>
        <v>0</v>
      </c>
      <c r="IN100" s="348" t="n">
        <f aca="false">IN92+IN84</f>
        <v>0</v>
      </c>
      <c r="IO100" s="348" t="n">
        <f aca="false">IO92+IO84</f>
        <v>0</v>
      </c>
      <c r="IP100" s="348" t="n">
        <f aca="false">IP92+IP84</f>
        <v>0</v>
      </c>
      <c r="IQ100" s="348" t="n">
        <f aca="false">IQ92+IQ84</f>
        <v>0</v>
      </c>
      <c r="IR100" s="348" t="n">
        <f aca="false">IR92+IR84</f>
        <v>0</v>
      </c>
      <c r="IS100" s="348" t="n">
        <f aca="false">IS92+IS84</f>
        <v>0</v>
      </c>
      <c r="IT100" s="348" t="n">
        <f aca="false">IT92+IT84</f>
        <v>0</v>
      </c>
      <c r="IU100" s="348" t="n">
        <f aca="false">IU92+IU84</f>
        <v>0</v>
      </c>
      <c r="IV100" s="348" t="n">
        <f aca="false">IV92+IV84</f>
        <v>0</v>
      </c>
      <c r="IW100" s="325"/>
    </row>
    <row r="101" customFormat="false" ht="13.5" hidden="false" customHeight="true" outlineLevel="0" collapsed="false">
      <c r="A101" s="331"/>
      <c r="B101" s="326"/>
      <c r="C101" s="349" t="s">
        <v>183</v>
      </c>
      <c r="D101" s="350" t="s">
        <v>176</v>
      </c>
      <c r="E101" s="306" t="n">
        <f aca="false">E94+E86</f>
        <v>0</v>
      </c>
      <c r="F101" s="307" t="n">
        <f aca="false">F94+F86</f>
        <v>0</v>
      </c>
      <c r="G101" s="307" t="n">
        <f aca="false">G94+G86</f>
        <v>0</v>
      </c>
      <c r="H101" s="307" t="n">
        <f aca="false">H94+H86</f>
        <v>0</v>
      </c>
      <c r="I101" s="307" t="n">
        <f aca="false">I94+I86</f>
        <v>0</v>
      </c>
      <c r="J101" s="307" t="n">
        <f aca="false">J94+J86</f>
        <v>0</v>
      </c>
      <c r="K101" s="307" t="n">
        <f aca="false">K94+K86</f>
        <v>0</v>
      </c>
      <c r="L101" s="307" t="n">
        <f aca="false">L94+L86</f>
        <v>0</v>
      </c>
      <c r="M101" s="307" t="n">
        <f aca="false">M94+M86</f>
        <v>0</v>
      </c>
      <c r="N101" s="307" t="n">
        <f aca="false">N94+N86</f>
        <v>0</v>
      </c>
      <c r="O101" s="307" t="n">
        <f aca="false">O94+O86</f>
        <v>0</v>
      </c>
      <c r="P101" s="307" t="n">
        <f aca="false">P94+P86</f>
        <v>0</v>
      </c>
      <c r="Q101" s="307" t="n">
        <f aca="false">Q94+Q86</f>
        <v>0</v>
      </c>
      <c r="R101" s="307" t="n">
        <f aca="false">R94+R86</f>
        <v>0</v>
      </c>
      <c r="S101" s="307" t="n">
        <f aca="false">S94+S86</f>
        <v>0</v>
      </c>
      <c r="T101" s="307" t="n">
        <f aca="false">T94+T86</f>
        <v>0</v>
      </c>
      <c r="U101" s="307" t="n">
        <f aca="false">U94+U86</f>
        <v>0</v>
      </c>
      <c r="V101" s="307" t="n">
        <f aca="false">V94+V86</f>
        <v>0</v>
      </c>
      <c r="W101" s="307" t="n">
        <f aca="false">W94+W86</f>
        <v>0</v>
      </c>
      <c r="X101" s="307" t="n">
        <f aca="false">X94+X86</f>
        <v>0</v>
      </c>
      <c r="Y101" s="307" t="n">
        <f aca="false">Y94+Y86</f>
        <v>0</v>
      </c>
      <c r="Z101" s="307" t="n">
        <f aca="false">Z94+Z86</f>
        <v>0</v>
      </c>
      <c r="AA101" s="307" t="n">
        <f aca="false">AA94+AA86</f>
        <v>0</v>
      </c>
      <c r="AB101" s="307" t="n">
        <f aca="false">AB94+AB86</f>
        <v>0</v>
      </c>
      <c r="AC101" s="307" t="n">
        <f aca="false">AC94+AC86</f>
        <v>0</v>
      </c>
      <c r="AD101" s="307" t="n">
        <f aca="false">AD94+AD86</f>
        <v>0</v>
      </c>
      <c r="AE101" s="307" t="n">
        <f aca="false">AE94+AE86</f>
        <v>0</v>
      </c>
      <c r="AF101" s="307" t="n">
        <f aca="false">AF94+AF86</f>
        <v>0</v>
      </c>
      <c r="AG101" s="307" t="n">
        <f aca="false">AG94+AG86</f>
        <v>0</v>
      </c>
      <c r="AH101" s="307" t="n">
        <f aca="false">AH94+AH86</f>
        <v>0</v>
      </c>
      <c r="AI101" s="307" t="n">
        <f aca="false">AI94+AI86</f>
        <v>0</v>
      </c>
      <c r="AJ101" s="307" t="n">
        <f aca="false">AJ94+AJ86</f>
        <v>0</v>
      </c>
      <c r="AK101" s="307" t="n">
        <f aca="false">AK94+AK86</f>
        <v>0</v>
      </c>
      <c r="AL101" s="307" t="n">
        <f aca="false">AL94+AL86</f>
        <v>0</v>
      </c>
      <c r="AM101" s="307" t="n">
        <f aca="false">AM94+AM86</f>
        <v>0</v>
      </c>
      <c r="AN101" s="307" t="n">
        <f aca="false">AN94+AN86</f>
        <v>0</v>
      </c>
      <c r="AO101" s="307" t="n">
        <f aca="false">AO94+AO86</f>
        <v>0</v>
      </c>
      <c r="AP101" s="307" t="n">
        <f aca="false">AP94+AP86</f>
        <v>0</v>
      </c>
      <c r="AQ101" s="307" t="n">
        <f aca="false">AQ94+AQ86</f>
        <v>0</v>
      </c>
      <c r="AR101" s="307" t="n">
        <f aca="false">AR94+AR86</f>
        <v>0</v>
      </c>
      <c r="AS101" s="307" t="n">
        <f aca="false">AS94+AS86</f>
        <v>0</v>
      </c>
      <c r="AT101" s="307" t="n">
        <f aca="false">AT94+AT86</f>
        <v>0</v>
      </c>
      <c r="AU101" s="307" t="n">
        <f aca="false">AU94+AU86</f>
        <v>0</v>
      </c>
      <c r="AV101" s="307" t="n">
        <f aca="false">AV94+AV86</f>
        <v>0</v>
      </c>
      <c r="AW101" s="307" t="n">
        <f aca="false">AW94+AW86</f>
        <v>0</v>
      </c>
      <c r="AX101" s="307" t="n">
        <f aca="false">AX94+AX86</f>
        <v>0</v>
      </c>
      <c r="AY101" s="307" t="n">
        <f aca="false">AY94+AY86</f>
        <v>0</v>
      </c>
      <c r="AZ101" s="307" t="n">
        <f aca="false">AZ94+AZ86</f>
        <v>0</v>
      </c>
      <c r="BA101" s="307" t="n">
        <f aca="false">BA94+BA86</f>
        <v>0</v>
      </c>
      <c r="BB101" s="307" t="n">
        <f aca="false">BB94+BB86</f>
        <v>0</v>
      </c>
      <c r="BC101" s="307" t="n">
        <f aca="false">BC94+BC86</f>
        <v>0</v>
      </c>
      <c r="BD101" s="307" t="n">
        <f aca="false">BD94+BD86</f>
        <v>0</v>
      </c>
      <c r="BE101" s="307" t="n">
        <f aca="false">BE94+BE86</f>
        <v>0</v>
      </c>
      <c r="BF101" s="307" t="n">
        <f aca="false">BF94+BF86</f>
        <v>0</v>
      </c>
      <c r="BG101" s="307" t="n">
        <f aca="false">BG94+BG86</f>
        <v>0</v>
      </c>
      <c r="BH101" s="307" t="n">
        <f aca="false">BH94+BH86</f>
        <v>0</v>
      </c>
      <c r="BI101" s="307" t="n">
        <f aca="false">BI94+BI86</f>
        <v>0</v>
      </c>
      <c r="BJ101" s="307" t="n">
        <f aca="false">BJ94+BJ86</f>
        <v>0</v>
      </c>
      <c r="BK101" s="307" t="n">
        <f aca="false">BK94+BK86</f>
        <v>0</v>
      </c>
      <c r="BL101" s="307" t="n">
        <f aca="false">BL94+BL86</f>
        <v>0</v>
      </c>
      <c r="BM101" s="307" t="n">
        <f aca="false">BM94+BM86</f>
        <v>0</v>
      </c>
      <c r="BN101" s="307" t="n">
        <f aca="false">BN94+BN86</f>
        <v>0</v>
      </c>
      <c r="BO101" s="307" t="n">
        <f aca="false">BO94+BO86</f>
        <v>0</v>
      </c>
      <c r="BP101" s="307" t="n">
        <f aca="false">BP94+BP86</f>
        <v>0</v>
      </c>
      <c r="BQ101" s="307" t="n">
        <f aca="false">BQ94+BQ86</f>
        <v>0</v>
      </c>
      <c r="BR101" s="307" t="n">
        <f aca="false">BR94+BR86</f>
        <v>0</v>
      </c>
      <c r="BS101" s="307" t="n">
        <f aca="false">BS94+BS86</f>
        <v>0</v>
      </c>
      <c r="BT101" s="307" t="n">
        <f aca="false">BT94+BT86</f>
        <v>0</v>
      </c>
      <c r="BU101" s="307" t="n">
        <f aca="false">BU94+BU86</f>
        <v>0</v>
      </c>
      <c r="BV101" s="307" t="n">
        <f aca="false">BV94+BV86</f>
        <v>0</v>
      </c>
      <c r="BW101" s="307" t="n">
        <f aca="false">BW94+BW86</f>
        <v>0</v>
      </c>
      <c r="BX101" s="307" t="n">
        <f aca="false">BX94+BX86</f>
        <v>0</v>
      </c>
      <c r="BY101" s="307" t="n">
        <f aca="false">BY94+BY86</f>
        <v>0</v>
      </c>
      <c r="BZ101" s="307" t="n">
        <f aca="false">BZ94+BZ86</f>
        <v>0</v>
      </c>
      <c r="CA101" s="307" t="n">
        <f aca="false">CA94+CA86</f>
        <v>0</v>
      </c>
      <c r="CB101" s="307" t="n">
        <f aca="false">CB94+CB86</f>
        <v>0</v>
      </c>
      <c r="CC101" s="307" t="n">
        <f aca="false">CC94+CC86</f>
        <v>0</v>
      </c>
      <c r="CD101" s="307" t="n">
        <f aca="false">CD94+CD86</f>
        <v>0</v>
      </c>
      <c r="CE101" s="307" t="n">
        <f aca="false">CE94+CE86</f>
        <v>0</v>
      </c>
      <c r="CF101" s="307" t="n">
        <f aca="false">CF94+CF86</f>
        <v>0</v>
      </c>
      <c r="CG101" s="307" t="n">
        <f aca="false">CG94+CG86</f>
        <v>0</v>
      </c>
      <c r="CH101" s="307" t="n">
        <f aca="false">CH94+CH86</f>
        <v>0</v>
      </c>
      <c r="CI101" s="307" t="n">
        <f aca="false">CI94+CI86</f>
        <v>0</v>
      </c>
      <c r="CJ101" s="307" t="n">
        <f aca="false">CJ94+CJ86</f>
        <v>0</v>
      </c>
      <c r="CK101" s="307" t="n">
        <f aca="false">CK94+CK86</f>
        <v>0</v>
      </c>
      <c r="CL101" s="307" t="n">
        <f aca="false">CL94+CL86</f>
        <v>0</v>
      </c>
      <c r="CM101" s="307" t="n">
        <f aca="false">CM94+CM86</f>
        <v>0</v>
      </c>
      <c r="CN101" s="307" t="n">
        <f aca="false">CN94+CN86</f>
        <v>0</v>
      </c>
      <c r="CO101" s="307" t="n">
        <f aca="false">CO94+CO86</f>
        <v>0</v>
      </c>
      <c r="CP101" s="307" t="n">
        <f aca="false">CP94+CP86</f>
        <v>0</v>
      </c>
      <c r="CQ101" s="307" t="n">
        <f aca="false">CQ94+CQ86</f>
        <v>0</v>
      </c>
      <c r="CR101" s="307" t="n">
        <f aca="false">CR94+CR86</f>
        <v>0</v>
      </c>
      <c r="CS101" s="307" t="n">
        <f aca="false">CS94+CS86</f>
        <v>0</v>
      </c>
      <c r="CT101" s="307" t="n">
        <f aca="false">CT94+CT86</f>
        <v>0</v>
      </c>
      <c r="CU101" s="307" t="n">
        <f aca="false">CU94+CU86</f>
        <v>0</v>
      </c>
      <c r="CV101" s="307" t="n">
        <f aca="false">CV94+CV86</f>
        <v>0</v>
      </c>
      <c r="CW101" s="307" t="n">
        <f aca="false">CW94+CW86</f>
        <v>0</v>
      </c>
      <c r="CX101" s="307" t="n">
        <f aca="false">CX94+CX86</f>
        <v>0</v>
      </c>
      <c r="CY101" s="307" t="n">
        <f aca="false">CY94+CY86</f>
        <v>0</v>
      </c>
      <c r="CZ101" s="307" t="n">
        <f aca="false">CZ94+CZ86</f>
        <v>0</v>
      </c>
      <c r="DA101" s="307" t="n">
        <f aca="false">DA94+DA86</f>
        <v>0</v>
      </c>
      <c r="DB101" s="307" t="n">
        <f aca="false">DB94+DB86</f>
        <v>0</v>
      </c>
      <c r="DC101" s="307" t="n">
        <f aca="false">DC94+DC86</f>
        <v>0</v>
      </c>
      <c r="DD101" s="307" t="n">
        <f aca="false">DD94+DD86</f>
        <v>0</v>
      </c>
      <c r="DE101" s="307" t="n">
        <f aca="false">DE94+DE86</f>
        <v>0</v>
      </c>
      <c r="DF101" s="307" t="n">
        <f aca="false">DF94+DF86</f>
        <v>0</v>
      </c>
      <c r="DG101" s="307" t="n">
        <f aca="false">DG94+DG86</f>
        <v>0</v>
      </c>
      <c r="DH101" s="307" t="n">
        <f aca="false">DH94+DH86</f>
        <v>0</v>
      </c>
      <c r="DI101" s="307" t="n">
        <f aca="false">DI94+DI86</f>
        <v>0</v>
      </c>
      <c r="DJ101" s="307" t="n">
        <f aca="false">DJ94+DJ86</f>
        <v>0</v>
      </c>
      <c r="DK101" s="307" t="n">
        <f aca="false">DK94+DK86</f>
        <v>0</v>
      </c>
      <c r="DL101" s="307" t="n">
        <f aca="false">DL94+DL86</f>
        <v>0</v>
      </c>
      <c r="DM101" s="307" t="n">
        <f aca="false">DM94+DM86</f>
        <v>0</v>
      </c>
      <c r="DN101" s="307" t="n">
        <f aca="false">DN94+DN86</f>
        <v>0</v>
      </c>
      <c r="DO101" s="307" t="n">
        <f aca="false">DO94+DO86</f>
        <v>0</v>
      </c>
      <c r="DP101" s="307" t="n">
        <f aca="false">DP94+DP86</f>
        <v>0</v>
      </c>
      <c r="DQ101" s="307" t="n">
        <f aca="false">DQ94+DQ86</f>
        <v>0</v>
      </c>
      <c r="DR101" s="307" t="n">
        <f aca="false">DR94+DR86</f>
        <v>0</v>
      </c>
      <c r="DS101" s="307" t="n">
        <f aca="false">DS94+DS86</f>
        <v>0</v>
      </c>
      <c r="DT101" s="307" t="n">
        <f aca="false">DT94+DT86</f>
        <v>0</v>
      </c>
      <c r="DU101" s="307" t="n">
        <f aca="false">DU94+DU86</f>
        <v>0</v>
      </c>
      <c r="DV101" s="307" t="n">
        <f aca="false">DV94+DV86</f>
        <v>0</v>
      </c>
      <c r="DW101" s="307" t="n">
        <f aca="false">DW94+DW86</f>
        <v>0</v>
      </c>
      <c r="DX101" s="307" t="n">
        <f aca="false">DX94+DX86</f>
        <v>0</v>
      </c>
      <c r="DY101" s="307" t="n">
        <f aca="false">DY94+DY86</f>
        <v>0</v>
      </c>
      <c r="DZ101" s="307" t="n">
        <f aca="false">DZ94+DZ86</f>
        <v>0</v>
      </c>
      <c r="EA101" s="307" t="n">
        <f aca="false">EA94+EA86</f>
        <v>0</v>
      </c>
      <c r="EB101" s="307" t="n">
        <f aca="false">EB94+EB86</f>
        <v>0</v>
      </c>
      <c r="EC101" s="307" t="n">
        <f aca="false">EC94+EC86</f>
        <v>0</v>
      </c>
      <c r="ED101" s="307" t="n">
        <f aca="false">ED94+ED86</f>
        <v>0</v>
      </c>
      <c r="EE101" s="307" t="n">
        <f aca="false">EE94+EE86</f>
        <v>0</v>
      </c>
      <c r="EF101" s="307" t="n">
        <f aca="false">EF94+EF86</f>
        <v>0</v>
      </c>
      <c r="EG101" s="307" t="n">
        <f aca="false">EG94+EG86</f>
        <v>0</v>
      </c>
      <c r="EH101" s="307" t="n">
        <f aca="false">EH94+EH86</f>
        <v>0</v>
      </c>
      <c r="EI101" s="307" t="n">
        <f aca="false">EI94+EI86</f>
        <v>0</v>
      </c>
      <c r="EJ101" s="307" t="n">
        <f aca="false">EJ94+EJ86</f>
        <v>0</v>
      </c>
      <c r="EK101" s="307" t="n">
        <f aca="false">EK94+EK86</f>
        <v>0</v>
      </c>
      <c r="EL101" s="307" t="n">
        <f aca="false">EL94+EL86</f>
        <v>0</v>
      </c>
      <c r="EM101" s="307" t="n">
        <f aca="false">EM94+EM86</f>
        <v>0</v>
      </c>
      <c r="EN101" s="307" t="n">
        <f aca="false">EN94+EN86</f>
        <v>0</v>
      </c>
      <c r="EO101" s="307" t="n">
        <f aca="false">EO94+EO86</f>
        <v>0</v>
      </c>
      <c r="EP101" s="307" t="n">
        <f aca="false">EP94+EP86</f>
        <v>0</v>
      </c>
      <c r="EQ101" s="307" t="n">
        <f aca="false">EQ94+EQ86</f>
        <v>0</v>
      </c>
      <c r="ER101" s="307" t="n">
        <f aca="false">ER94+ER86</f>
        <v>0</v>
      </c>
      <c r="ES101" s="307" t="n">
        <f aca="false">ES94+ES86</f>
        <v>0</v>
      </c>
      <c r="ET101" s="307" t="n">
        <f aca="false">ET94+ET86</f>
        <v>0</v>
      </c>
      <c r="EU101" s="307" t="n">
        <f aca="false">EU94+EU86</f>
        <v>0</v>
      </c>
      <c r="EV101" s="307" t="n">
        <f aca="false">EV94+EV86</f>
        <v>0</v>
      </c>
      <c r="EW101" s="307" t="n">
        <f aca="false">EW94+EW86</f>
        <v>0</v>
      </c>
      <c r="EX101" s="307" t="n">
        <f aca="false">EX94+EX86</f>
        <v>0</v>
      </c>
      <c r="EY101" s="307" t="n">
        <f aca="false">EY94+EY86</f>
        <v>0</v>
      </c>
      <c r="EZ101" s="307" t="n">
        <f aca="false">EZ94+EZ86</f>
        <v>0</v>
      </c>
      <c r="FA101" s="307" t="n">
        <f aca="false">FA94+FA86</f>
        <v>0</v>
      </c>
      <c r="FB101" s="307" t="n">
        <f aca="false">FB94+FB86</f>
        <v>0</v>
      </c>
      <c r="FC101" s="307" t="n">
        <f aca="false">FC94+FC86</f>
        <v>0</v>
      </c>
      <c r="FD101" s="307" t="n">
        <f aca="false">FD94+FD86</f>
        <v>0</v>
      </c>
      <c r="FE101" s="307" t="n">
        <f aca="false">FE94+FE86</f>
        <v>0</v>
      </c>
      <c r="FF101" s="307" t="n">
        <f aca="false">FF94+FF86</f>
        <v>0</v>
      </c>
      <c r="FG101" s="307" t="n">
        <f aca="false">FG94+FG86</f>
        <v>0</v>
      </c>
      <c r="FH101" s="307" t="n">
        <f aca="false">FH94+FH86</f>
        <v>0</v>
      </c>
      <c r="FI101" s="307" t="n">
        <f aca="false">FI94+FI86</f>
        <v>0</v>
      </c>
      <c r="FJ101" s="307" t="n">
        <f aca="false">FJ94+FJ86</f>
        <v>0</v>
      </c>
      <c r="FK101" s="307" t="n">
        <f aca="false">FK94+FK86</f>
        <v>0</v>
      </c>
      <c r="FL101" s="307" t="n">
        <f aca="false">FL94+FL86</f>
        <v>0</v>
      </c>
      <c r="FM101" s="307" t="n">
        <f aca="false">FM94+FM86</f>
        <v>0</v>
      </c>
      <c r="FN101" s="307" t="n">
        <f aca="false">FN94+FN86</f>
        <v>0</v>
      </c>
      <c r="FO101" s="307" t="n">
        <f aca="false">FO94+FO86</f>
        <v>0</v>
      </c>
      <c r="FP101" s="307" t="n">
        <f aca="false">FP94+FP86</f>
        <v>0</v>
      </c>
      <c r="FQ101" s="307" t="n">
        <f aca="false">FQ94+FQ86</f>
        <v>0</v>
      </c>
      <c r="FR101" s="307" t="n">
        <f aca="false">FR94+FR86</f>
        <v>0</v>
      </c>
      <c r="FS101" s="307" t="n">
        <f aca="false">FS94+FS86</f>
        <v>0</v>
      </c>
      <c r="FT101" s="307" t="n">
        <f aca="false">FT94+FT86</f>
        <v>0</v>
      </c>
      <c r="FU101" s="307" t="n">
        <f aca="false">FU94+FU86</f>
        <v>0</v>
      </c>
      <c r="FV101" s="307" t="n">
        <f aca="false">FV94+FV86</f>
        <v>0</v>
      </c>
      <c r="FW101" s="307" t="n">
        <f aca="false">FW94+FW86</f>
        <v>0</v>
      </c>
      <c r="FX101" s="307" t="n">
        <f aca="false">FX94+FX86</f>
        <v>0</v>
      </c>
      <c r="FY101" s="307" t="n">
        <f aca="false">FY94+FY86</f>
        <v>0</v>
      </c>
      <c r="FZ101" s="307" t="n">
        <f aca="false">FZ94+FZ86</f>
        <v>0</v>
      </c>
      <c r="GA101" s="307" t="n">
        <f aca="false">GA94+GA86</f>
        <v>0</v>
      </c>
      <c r="GB101" s="307" t="n">
        <f aca="false">GB94+GB86</f>
        <v>0</v>
      </c>
      <c r="GC101" s="307" t="n">
        <f aca="false">GC94+GC86</f>
        <v>0</v>
      </c>
      <c r="GD101" s="307" t="n">
        <f aca="false">GD94+GD86</f>
        <v>0</v>
      </c>
      <c r="GE101" s="307" t="n">
        <f aca="false">GE94+GE86</f>
        <v>0</v>
      </c>
      <c r="GF101" s="307" t="n">
        <f aca="false">GF94+GF86</f>
        <v>0</v>
      </c>
      <c r="GG101" s="307" t="n">
        <f aca="false">GG94+GG86</f>
        <v>0</v>
      </c>
      <c r="GH101" s="307" t="n">
        <f aca="false">GH94+GH86</f>
        <v>0</v>
      </c>
      <c r="GI101" s="307" t="n">
        <f aca="false">GI94+GI86</f>
        <v>0</v>
      </c>
      <c r="GJ101" s="307" t="n">
        <f aca="false">GJ94+GJ86</f>
        <v>0</v>
      </c>
      <c r="GK101" s="307" t="n">
        <f aca="false">GK94+GK86</f>
        <v>0</v>
      </c>
      <c r="GL101" s="307" t="n">
        <f aca="false">GL94+GL86</f>
        <v>0</v>
      </c>
      <c r="GM101" s="307" t="n">
        <f aca="false">GM94+GM86</f>
        <v>0</v>
      </c>
      <c r="GN101" s="307" t="n">
        <f aca="false">GN94+GN86</f>
        <v>0</v>
      </c>
      <c r="GO101" s="307" t="n">
        <f aca="false">GO94+GO86</f>
        <v>0</v>
      </c>
      <c r="GP101" s="307" t="n">
        <f aca="false">GP94+GP86</f>
        <v>0</v>
      </c>
      <c r="GQ101" s="307" t="n">
        <f aca="false">GQ94+GQ86</f>
        <v>0</v>
      </c>
      <c r="GR101" s="307" t="n">
        <f aca="false">GR94+GR86</f>
        <v>0</v>
      </c>
      <c r="GS101" s="307" t="n">
        <f aca="false">GS94+GS86</f>
        <v>0</v>
      </c>
      <c r="GT101" s="307" t="n">
        <f aca="false">GT94+GT86</f>
        <v>0</v>
      </c>
      <c r="GU101" s="307" t="n">
        <f aca="false">GU94+GU86</f>
        <v>0</v>
      </c>
      <c r="GV101" s="307" t="n">
        <f aca="false">GV94+GV86</f>
        <v>0</v>
      </c>
      <c r="GW101" s="307" t="n">
        <f aca="false">GW94+GW86</f>
        <v>0</v>
      </c>
      <c r="GX101" s="307" t="n">
        <f aca="false">GX94+GX86</f>
        <v>0</v>
      </c>
      <c r="GY101" s="307" t="n">
        <f aca="false">GY94+GY86</f>
        <v>0</v>
      </c>
      <c r="GZ101" s="307" t="n">
        <f aca="false">GZ94+GZ86</f>
        <v>0</v>
      </c>
      <c r="HA101" s="307" t="n">
        <f aca="false">HA94+HA86</f>
        <v>0</v>
      </c>
      <c r="HB101" s="307" t="n">
        <f aca="false">HB94+HB86</f>
        <v>0</v>
      </c>
      <c r="HC101" s="307" t="n">
        <f aca="false">HC94+HC86</f>
        <v>0</v>
      </c>
      <c r="HD101" s="307" t="n">
        <f aca="false">HD94+HD86</f>
        <v>0</v>
      </c>
      <c r="HE101" s="307" t="n">
        <f aca="false">HE94+HE86</f>
        <v>0</v>
      </c>
      <c r="HF101" s="307" t="n">
        <f aca="false">HF94+HF86</f>
        <v>0</v>
      </c>
      <c r="HG101" s="307" t="n">
        <f aca="false">HG94+HG86</f>
        <v>0</v>
      </c>
      <c r="HH101" s="307" t="n">
        <f aca="false">HH94+HH86</f>
        <v>0</v>
      </c>
      <c r="HI101" s="307" t="n">
        <f aca="false">HI94+HI86</f>
        <v>0</v>
      </c>
      <c r="HJ101" s="307" t="n">
        <f aca="false">HJ94+HJ86</f>
        <v>0</v>
      </c>
      <c r="HK101" s="307" t="n">
        <f aca="false">HK94+HK86</f>
        <v>0</v>
      </c>
      <c r="HL101" s="307" t="n">
        <f aca="false">HL94+HL86</f>
        <v>0</v>
      </c>
      <c r="HM101" s="307" t="n">
        <f aca="false">HM94+HM86</f>
        <v>0</v>
      </c>
      <c r="HN101" s="307" t="n">
        <f aca="false">HN94+HN86</f>
        <v>0</v>
      </c>
      <c r="HO101" s="307" t="n">
        <f aca="false">HO94+HO86</f>
        <v>0</v>
      </c>
      <c r="HP101" s="307" t="n">
        <f aca="false">HP94+HP86</f>
        <v>0</v>
      </c>
      <c r="HQ101" s="307" t="n">
        <f aca="false">HQ94+HQ86</f>
        <v>0</v>
      </c>
      <c r="HR101" s="307" t="n">
        <f aca="false">HR94+HR86</f>
        <v>0</v>
      </c>
      <c r="HS101" s="307" t="n">
        <f aca="false">HS94+HS86</f>
        <v>0</v>
      </c>
      <c r="HT101" s="307" t="n">
        <f aca="false">HT94+HT86</f>
        <v>0</v>
      </c>
      <c r="HU101" s="307" t="n">
        <f aca="false">HU94+HU86</f>
        <v>0</v>
      </c>
      <c r="HV101" s="307" t="n">
        <f aca="false">HV94+HV86</f>
        <v>0</v>
      </c>
      <c r="HW101" s="307" t="n">
        <f aca="false">HW94+HW86</f>
        <v>0</v>
      </c>
      <c r="HX101" s="307" t="n">
        <f aca="false">HX94+HX86</f>
        <v>0</v>
      </c>
      <c r="HY101" s="307" t="n">
        <f aca="false">HY94+HY86</f>
        <v>0</v>
      </c>
      <c r="HZ101" s="307" t="n">
        <f aca="false">HZ94+HZ86</f>
        <v>0</v>
      </c>
      <c r="IA101" s="307" t="n">
        <f aca="false">IA94+IA86</f>
        <v>0</v>
      </c>
      <c r="IB101" s="307" t="n">
        <f aca="false">IB94+IB86</f>
        <v>0</v>
      </c>
      <c r="IC101" s="307" t="n">
        <f aca="false">IC94+IC86</f>
        <v>0</v>
      </c>
      <c r="ID101" s="307" t="n">
        <f aca="false">ID94+ID86</f>
        <v>0</v>
      </c>
      <c r="IE101" s="307" t="n">
        <f aca="false">IE94+IE86</f>
        <v>0</v>
      </c>
      <c r="IF101" s="307" t="n">
        <f aca="false">IF94+IF86</f>
        <v>0</v>
      </c>
      <c r="IG101" s="307" t="n">
        <f aca="false">IG94+IG86</f>
        <v>0</v>
      </c>
      <c r="IH101" s="307" t="n">
        <f aca="false">IH94+IH86</f>
        <v>0</v>
      </c>
      <c r="II101" s="307" t="n">
        <f aca="false">II94+II86</f>
        <v>0</v>
      </c>
      <c r="IJ101" s="307" t="n">
        <f aca="false">IJ94+IJ86</f>
        <v>0</v>
      </c>
      <c r="IK101" s="307" t="n">
        <f aca="false">IK94+IK86</f>
        <v>0</v>
      </c>
      <c r="IL101" s="307" t="n">
        <f aca="false">IL94+IL86</f>
        <v>0</v>
      </c>
      <c r="IM101" s="307" t="n">
        <f aca="false">IM94+IM86</f>
        <v>0</v>
      </c>
      <c r="IN101" s="307" t="n">
        <f aca="false">IN94+IN86</f>
        <v>0</v>
      </c>
      <c r="IO101" s="307" t="n">
        <f aca="false">IO94+IO86</f>
        <v>0</v>
      </c>
      <c r="IP101" s="307" t="n">
        <f aca="false">IP94+IP86</f>
        <v>0</v>
      </c>
      <c r="IQ101" s="307" t="n">
        <f aca="false">IQ94+IQ86</f>
        <v>0</v>
      </c>
      <c r="IR101" s="307" t="n">
        <f aca="false">IR94+IR86</f>
        <v>0</v>
      </c>
      <c r="IS101" s="307" t="n">
        <f aca="false">IS94+IS86</f>
        <v>0</v>
      </c>
      <c r="IT101" s="307" t="n">
        <f aca="false">IT94+IT86</f>
        <v>0</v>
      </c>
      <c r="IU101" s="307" t="n">
        <f aca="false">IU94+IU86</f>
        <v>0</v>
      </c>
      <c r="IV101" s="307" t="n">
        <f aca="false">IV94+IV86</f>
        <v>0</v>
      </c>
      <c r="IW101" s="351"/>
    </row>
    <row r="102" customFormat="false" ht="13.5" hidden="false" customHeight="true" outlineLevel="0" collapsed="false">
      <c r="A102" s="325"/>
      <c r="B102" s="326"/>
      <c r="C102" s="327"/>
      <c r="D102" s="350" t="s">
        <v>178</v>
      </c>
      <c r="E102" s="306" t="n">
        <f aca="false">E96+E88</f>
        <v>0</v>
      </c>
      <c r="F102" s="307" t="n">
        <f aca="false">F96+F88</f>
        <v>0</v>
      </c>
      <c r="G102" s="307" t="n">
        <f aca="false">G96+G88</f>
        <v>0</v>
      </c>
      <c r="H102" s="307" t="n">
        <f aca="false">H96+H88</f>
        <v>0</v>
      </c>
      <c r="I102" s="307" t="n">
        <f aca="false">I96+I88</f>
        <v>0</v>
      </c>
      <c r="J102" s="307" t="n">
        <f aca="false">J96+J88</f>
        <v>0</v>
      </c>
      <c r="K102" s="307" t="n">
        <f aca="false">K96+K88</f>
        <v>0</v>
      </c>
      <c r="L102" s="307" t="n">
        <f aca="false">L96+L88</f>
        <v>0</v>
      </c>
      <c r="M102" s="307" t="n">
        <f aca="false">M96+M88</f>
        <v>0</v>
      </c>
      <c r="N102" s="307" t="n">
        <f aca="false">N96+N88</f>
        <v>0</v>
      </c>
      <c r="O102" s="307" t="n">
        <f aca="false">O96+O88</f>
        <v>0</v>
      </c>
      <c r="P102" s="307" t="n">
        <f aca="false">P96+P88</f>
        <v>0</v>
      </c>
      <c r="Q102" s="307" t="n">
        <f aca="false">Q96+Q88</f>
        <v>0</v>
      </c>
      <c r="R102" s="307" t="n">
        <f aca="false">R96+R88</f>
        <v>0</v>
      </c>
      <c r="S102" s="307" t="n">
        <f aca="false">S96+S88</f>
        <v>0</v>
      </c>
      <c r="T102" s="307" t="n">
        <f aca="false">T96+T88</f>
        <v>0</v>
      </c>
      <c r="U102" s="307" t="n">
        <f aca="false">U96+U88</f>
        <v>0</v>
      </c>
      <c r="V102" s="307" t="n">
        <f aca="false">V96+V88</f>
        <v>0</v>
      </c>
      <c r="W102" s="307" t="n">
        <f aca="false">W96+W88</f>
        <v>0</v>
      </c>
      <c r="X102" s="307" t="n">
        <f aca="false">X96+X88</f>
        <v>0</v>
      </c>
      <c r="Y102" s="307" t="n">
        <f aca="false">Y96+Y88</f>
        <v>0</v>
      </c>
      <c r="Z102" s="307" t="n">
        <f aca="false">Z96+Z88</f>
        <v>0</v>
      </c>
      <c r="AA102" s="307" t="n">
        <f aca="false">AA96+AA88</f>
        <v>0</v>
      </c>
      <c r="AB102" s="307" t="n">
        <f aca="false">AB96+AB88</f>
        <v>0</v>
      </c>
      <c r="AC102" s="307" t="n">
        <f aca="false">AC96+AC88</f>
        <v>0</v>
      </c>
      <c r="AD102" s="307" t="n">
        <f aca="false">AD96+AD88</f>
        <v>0</v>
      </c>
      <c r="AE102" s="307" t="n">
        <f aca="false">AE96+AE88</f>
        <v>0</v>
      </c>
      <c r="AF102" s="307" t="n">
        <f aca="false">AF96+AF88</f>
        <v>0</v>
      </c>
      <c r="AG102" s="307" t="n">
        <f aca="false">AG96+AG88</f>
        <v>0</v>
      </c>
      <c r="AH102" s="307" t="n">
        <f aca="false">AH96+AH88</f>
        <v>0</v>
      </c>
      <c r="AI102" s="307" t="n">
        <f aca="false">AI96+AI88</f>
        <v>0</v>
      </c>
      <c r="AJ102" s="307" t="n">
        <f aca="false">AJ96+AJ88</f>
        <v>0</v>
      </c>
      <c r="AK102" s="307" t="n">
        <f aca="false">AK96+AK88</f>
        <v>0</v>
      </c>
      <c r="AL102" s="307" t="n">
        <f aca="false">AL96+AL88</f>
        <v>0</v>
      </c>
      <c r="AM102" s="307" t="n">
        <f aca="false">AM96+AM88</f>
        <v>0</v>
      </c>
      <c r="AN102" s="307" t="n">
        <f aca="false">AN96+AN88</f>
        <v>0</v>
      </c>
      <c r="AO102" s="307" t="n">
        <f aca="false">AO96+AO88</f>
        <v>0</v>
      </c>
      <c r="AP102" s="307" t="n">
        <f aca="false">AP96+AP88</f>
        <v>0</v>
      </c>
      <c r="AQ102" s="307" t="n">
        <f aca="false">AQ96+AQ88</f>
        <v>0</v>
      </c>
      <c r="AR102" s="307" t="n">
        <f aca="false">AR96+AR88</f>
        <v>0</v>
      </c>
      <c r="AS102" s="307" t="n">
        <f aca="false">AS96+AS88</f>
        <v>0</v>
      </c>
      <c r="AT102" s="307" t="n">
        <f aca="false">AT96+AT88</f>
        <v>0</v>
      </c>
      <c r="AU102" s="307" t="n">
        <f aca="false">AU96+AU88</f>
        <v>0</v>
      </c>
      <c r="AV102" s="307" t="n">
        <f aca="false">AV96+AV88</f>
        <v>0</v>
      </c>
      <c r="AW102" s="307" t="n">
        <f aca="false">AW96+AW88</f>
        <v>0</v>
      </c>
      <c r="AX102" s="307" t="n">
        <f aca="false">AX96+AX88</f>
        <v>0</v>
      </c>
      <c r="AY102" s="307" t="n">
        <f aca="false">AY96+AY88</f>
        <v>0</v>
      </c>
      <c r="AZ102" s="307" t="n">
        <f aca="false">AZ96+AZ88</f>
        <v>0</v>
      </c>
      <c r="BA102" s="307" t="n">
        <f aca="false">BA96+BA88</f>
        <v>0</v>
      </c>
      <c r="BB102" s="307" t="n">
        <f aca="false">BB96+BB88</f>
        <v>0</v>
      </c>
      <c r="BC102" s="307" t="n">
        <f aca="false">BC96+BC88</f>
        <v>0</v>
      </c>
      <c r="BD102" s="307" t="n">
        <f aca="false">BD96+BD88</f>
        <v>0</v>
      </c>
      <c r="BE102" s="307" t="n">
        <f aca="false">BE96+BE88</f>
        <v>0</v>
      </c>
      <c r="BF102" s="307" t="n">
        <f aca="false">BF96+BF88</f>
        <v>0</v>
      </c>
      <c r="BG102" s="307" t="n">
        <f aca="false">BG96+BG88</f>
        <v>0</v>
      </c>
      <c r="BH102" s="307" t="n">
        <f aca="false">BH96+BH88</f>
        <v>0</v>
      </c>
      <c r="BI102" s="307" t="n">
        <f aca="false">BI96+BI88</f>
        <v>0</v>
      </c>
      <c r="BJ102" s="307" t="n">
        <f aca="false">BJ96+BJ88</f>
        <v>0</v>
      </c>
      <c r="BK102" s="307" t="n">
        <f aca="false">BK96+BK88</f>
        <v>0</v>
      </c>
      <c r="BL102" s="307" t="n">
        <f aca="false">BL96+BL88</f>
        <v>0</v>
      </c>
      <c r="BM102" s="307" t="n">
        <f aca="false">BM96+BM88</f>
        <v>0</v>
      </c>
      <c r="BN102" s="307" t="n">
        <f aca="false">BN96+BN88</f>
        <v>0</v>
      </c>
      <c r="BO102" s="307" t="n">
        <f aca="false">BO96+BO88</f>
        <v>0</v>
      </c>
      <c r="BP102" s="307" t="n">
        <f aca="false">BP96+BP88</f>
        <v>0</v>
      </c>
      <c r="BQ102" s="307" t="n">
        <f aca="false">BQ96+BQ88</f>
        <v>0</v>
      </c>
      <c r="BR102" s="307" t="n">
        <f aca="false">BR96+BR88</f>
        <v>0</v>
      </c>
      <c r="BS102" s="307" t="n">
        <f aca="false">BS96+BS88</f>
        <v>0</v>
      </c>
      <c r="BT102" s="307" t="n">
        <f aca="false">BT96+BT88</f>
        <v>0</v>
      </c>
      <c r="BU102" s="307" t="n">
        <f aca="false">BU96+BU88</f>
        <v>0</v>
      </c>
      <c r="BV102" s="307" t="n">
        <f aca="false">BV96+BV88</f>
        <v>0</v>
      </c>
      <c r="BW102" s="307" t="n">
        <f aca="false">BW96+BW88</f>
        <v>0</v>
      </c>
      <c r="BX102" s="307" t="n">
        <f aca="false">BX96+BX88</f>
        <v>0</v>
      </c>
      <c r="BY102" s="307" t="n">
        <f aca="false">BY96+BY88</f>
        <v>0</v>
      </c>
      <c r="BZ102" s="307" t="n">
        <f aca="false">BZ96+BZ88</f>
        <v>0</v>
      </c>
      <c r="CA102" s="307" t="n">
        <f aca="false">CA96+CA88</f>
        <v>0</v>
      </c>
      <c r="CB102" s="307" t="n">
        <f aca="false">CB96+CB88</f>
        <v>0</v>
      </c>
      <c r="CC102" s="307" t="n">
        <f aca="false">CC96+CC88</f>
        <v>0</v>
      </c>
      <c r="CD102" s="307" t="n">
        <f aca="false">CD96+CD88</f>
        <v>0</v>
      </c>
      <c r="CE102" s="307" t="n">
        <f aca="false">CE96+CE88</f>
        <v>0</v>
      </c>
      <c r="CF102" s="307" t="n">
        <f aca="false">CF96+CF88</f>
        <v>0</v>
      </c>
      <c r="CG102" s="307" t="n">
        <f aca="false">CG96+CG88</f>
        <v>0</v>
      </c>
      <c r="CH102" s="307" t="n">
        <f aca="false">CH96+CH88</f>
        <v>0</v>
      </c>
      <c r="CI102" s="307" t="n">
        <f aca="false">CI96+CI88</f>
        <v>0</v>
      </c>
      <c r="CJ102" s="307" t="n">
        <f aca="false">CJ96+CJ88</f>
        <v>0</v>
      </c>
      <c r="CK102" s="307" t="n">
        <f aca="false">CK96+CK88</f>
        <v>0</v>
      </c>
      <c r="CL102" s="307" t="n">
        <f aca="false">CL96+CL88</f>
        <v>0</v>
      </c>
      <c r="CM102" s="307" t="n">
        <f aca="false">CM96+CM88</f>
        <v>0</v>
      </c>
      <c r="CN102" s="307" t="n">
        <f aca="false">CN96+CN88</f>
        <v>0</v>
      </c>
      <c r="CO102" s="307" t="n">
        <f aca="false">CO96+CO88</f>
        <v>0</v>
      </c>
      <c r="CP102" s="307" t="n">
        <f aca="false">CP96+CP88</f>
        <v>0</v>
      </c>
      <c r="CQ102" s="307" t="n">
        <f aca="false">CQ96+CQ88</f>
        <v>0</v>
      </c>
      <c r="CR102" s="307" t="n">
        <f aca="false">CR96+CR88</f>
        <v>0</v>
      </c>
      <c r="CS102" s="307" t="n">
        <f aca="false">CS96+CS88</f>
        <v>0</v>
      </c>
      <c r="CT102" s="307" t="n">
        <f aca="false">CT96+CT88</f>
        <v>0</v>
      </c>
      <c r="CU102" s="307" t="n">
        <f aca="false">CU96+CU88</f>
        <v>0</v>
      </c>
      <c r="CV102" s="307" t="n">
        <f aca="false">CV96+CV88</f>
        <v>0</v>
      </c>
      <c r="CW102" s="307" t="n">
        <f aca="false">CW96+CW88</f>
        <v>0</v>
      </c>
      <c r="CX102" s="307" t="n">
        <f aca="false">CX96+CX88</f>
        <v>0</v>
      </c>
      <c r="CY102" s="307" t="n">
        <f aca="false">CY96+CY88</f>
        <v>0</v>
      </c>
      <c r="CZ102" s="307" t="n">
        <f aca="false">CZ96+CZ88</f>
        <v>0</v>
      </c>
      <c r="DA102" s="307" t="n">
        <f aca="false">DA96+DA88</f>
        <v>0</v>
      </c>
      <c r="DB102" s="307" t="n">
        <f aca="false">DB96+DB88</f>
        <v>0</v>
      </c>
      <c r="DC102" s="307" t="n">
        <f aca="false">DC96+DC88</f>
        <v>0</v>
      </c>
      <c r="DD102" s="307" t="n">
        <f aca="false">DD96+DD88</f>
        <v>0</v>
      </c>
      <c r="DE102" s="307" t="n">
        <f aca="false">DE96+DE88</f>
        <v>0</v>
      </c>
      <c r="DF102" s="307" t="n">
        <f aca="false">DF96+DF88</f>
        <v>0</v>
      </c>
      <c r="DG102" s="307" t="n">
        <f aca="false">DG96+DG88</f>
        <v>0</v>
      </c>
      <c r="DH102" s="307" t="n">
        <f aca="false">DH96+DH88</f>
        <v>0</v>
      </c>
      <c r="DI102" s="307" t="n">
        <f aca="false">DI96+DI88</f>
        <v>0</v>
      </c>
      <c r="DJ102" s="307" t="n">
        <f aca="false">DJ96+DJ88</f>
        <v>0</v>
      </c>
      <c r="DK102" s="307" t="n">
        <f aca="false">DK96+DK88</f>
        <v>0</v>
      </c>
      <c r="DL102" s="307" t="n">
        <f aca="false">DL96+DL88</f>
        <v>0</v>
      </c>
      <c r="DM102" s="307" t="n">
        <f aca="false">DM96+DM88</f>
        <v>0</v>
      </c>
      <c r="DN102" s="307" t="n">
        <f aca="false">DN96+DN88</f>
        <v>0</v>
      </c>
      <c r="DO102" s="307" t="n">
        <f aca="false">DO96+DO88</f>
        <v>0</v>
      </c>
      <c r="DP102" s="307" t="n">
        <f aca="false">DP96+DP88</f>
        <v>0</v>
      </c>
      <c r="DQ102" s="307" t="n">
        <f aca="false">DQ96+DQ88</f>
        <v>0</v>
      </c>
      <c r="DR102" s="307" t="n">
        <f aca="false">DR96+DR88</f>
        <v>0</v>
      </c>
      <c r="DS102" s="307" t="n">
        <f aca="false">DS96+DS88</f>
        <v>0</v>
      </c>
      <c r="DT102" s="307" t="n">
        <f aca="false">DT96+DT88</f>
        <v>0</v>
      </c>
      <c r="DU102" s="307" t="n">
        <f aca="false">DU96+DU88</f>
        <v>0</v>
      </c>
      <c r="DV102" s="307" t="n">
        <f aca="false">DV96+DV88</f>
        <v>0</v>
      </c>
      <c r="DW102" s="307" t="n">
        <f aca="false">DW96+DW88</f>
        <v>0</v>
      </c>
      <c r="DX102" s="307" t="n">
        <f aca="false">DX96+DX88</f>
        <v>0</v>
      </c>
      <c r="DY102" s="307" t="n">
        <f aca="false">DY96+DY88</f>
        <v>0</v>
      </c>
      <c r="DZ102" s="307" t="n">
        <f aca="false">DZ96+DZ88</f>
        <v>0</v>
      </c>
      <c r="EA102" s="307" t="n">
        <f aca="false">EA96+EA88</f>
        <v>0</v>
      </c>
      <c r="EB102" s="307" t="n">
        <f aca="false">EB96+EB88</f>
        <v>0</v>
      </c>
      <c r="EC102" s="307" t="n">
        <f aca="false">EC96+EC88</f>
        <v>0</v>
      </c>
      <c r="ED102" s="307" t="n">
        <f aca="false">ED96+ED88</f>
        <v>0</v>
      </c>
      <c r="EE102" s="307" t="n">
        <f aca="false">EE96+EE88</f>
        <v>0</v>
      </c>
      <c r="EF102" s="307" t="n">
        <f aca="false">EF96+EF88</f>
        <v>0</v>
      </c>
      <c r="EG102" s="307" t="n">
        <f aca="false">EG96+EG88</f>
        <v>0</v>
      </c>
      <c r="EH102" s="307" t="n">
        <f aca="false">EH96+EH88</f>
        <v>0</v>
      </c>
      <c r="EI102" s="307" t="n">
        <f aca="false">EI96+EI88</f>
        <v>0</v>
      </c>
      <c r="EJ102" s="307" t="n">
        <f aca="false">EJ96+EJ88</f>
        <v>0</v>
      </c>
      <c r="EK102" s="307" t="n">
        <f aca="false">EK96+EK88</f>
        <v>0</v>
      </c>
      <c r="EL102" s="307" t="n">
        <f aca="false">EL96+EL88</f>
        <v>0</v>
      </c>
      <c r="EM102" s="307" t="n">
        <f aca="false">EM96+EM88</f>
        <v>0</v>
      </c>
      <c r="EN102" s="307" t="n">
        <f aca="false">EN96+EN88</f>
        <v>0</v>
      </c>
      <c r="EO102" s="307" t="n">
        <f aca="false">EO96+EO88</f>
        <v>0</v>
      </c>
      <c r="EP102" s="307" t="n">
        <f aca="false">EP96+EP88</f>
        <v>0</v>
      </c>
      <c r="EQ102" s="307" t="n">
        <f aca="false">EQ96+EQ88</f>
        <v>0</v>
      </c>
      <c r="ER102" s="307" t="n">
        <f aca="false">ER96+ER88</f>
        <v>0</v>
      </c>
      <c r="ES102" s="307" t="n">
        <f aca="false">ES96+ES88</f>
        <v>0</v>
      </c>
      <c r="ET102" s="307" t="n">
        <f aca="false">ET96+ET88</f>
        <v>0</v>
      </c>
      <c r="EU102" s="307" t="n">
        <f aca="false">EU96+EU88</f>
        <v>0</v>
      </c>
      <c r="EV102" s="307" t="n">
        <f aca="false">EV96+EV88</f>
        <v>0</v>
      </c>
      <c r="EW102" s="307" t="n">
        <f aca="false">EW96+EW88</f>
        <v>0</v>
      </c>
      <c r="EX102" s="307" t="n">
        <f aca="false">EX96+EX88</f>
        <v>0</v>
      </c>
      <c r="EY102" s="307" t="n">
        <f aca="false">EY96+EY88</f>
        <v>0</v>
      </c>
      <c r="EZ102" s="307" t="n">
        <f aca="false">EZ96+EZ88</f>
        <v>0</v>
      </c>
      <c r="FA102" s="307" t="n">
        <f aca="false">FA96+FA88</f>
        <v>0</v>
      </c>
      <c r="FB102" s="307" t="n">
        <f aca="false">FB96+FB88</f>
        <v>0</v>
      </c>
      <c r="FC102" s="307" t="n">
        <f aca="false">FC96+FC88</f>
        <v>0</v>
      </c>
      <c r="FD102" s="307" t="n">
        <f aca="false">FD96+FD88</f>
        <v>0</v>
      </c>
      <c r="FE102" s="307" t="n">
        <f aca="false">FE96+FE88</f>
        <v>0</v>
      </c>
      <c r="FF102" s="307" t="n">
        <f aca="false">FF96+FF88</f>
        <v>0</v>
      </c>
      <c r="FG102" s="307" t="n">
        <f aca="false">FG96+FG88</f>
        <v>0</v>
      </c>
      <c r="FH102" s="307" t="n">
        <f aca="false">FH96+FH88</f>
        <v>0</v>
      </c>
      <c r="FI102" s="307" t="n">
        <f aca="false">FI96+FI88</f>
        <v>0</v>
      </c>
      <c r="FJ102" s="307" t="n">
        <f aca="false">FJ96+FJ88</f>
        <v>0</v>
      </c>
      <c r="FK102" s="307" t="n">
        <f aca="false">FK96+FK88</f>
        <v>0</v>
      </c>
      <c r="FL102" s="307" t="n">
        <f aca="false">FL96+FL88</f>
        <v>0</v>
      </c>
      <c r="FM102" s="307" t="n">
        <f aca="false">FM96+FM88</f>
        <v>0</v>
      </c>
      <c r="FN102" s="307" t="n">
        <f aca="false">FN96+FN88</f>
        <v>0</v>
      </c>
      <c r="FO102" s="307" t="n">
        <f aca="false">FO96+FO88</f>
        <v>0</v>
      </c>
      <c r="FP102" s="307" t="n">
        <f aca="false">FP96+FP88</f>
        <v>0</v>
      </c>
      <c r="FQ102" s="307" t="n">
        <f aca="false">FQ96+FQ88</f>
        <v>0</v>
      </c>
      <c r="FR102" s="307" t="n">
        <f aca="false">FR96+FR88</f>
        <v>0</v>
      </c>
      <c r="FS102" s="307" t="n">
        <f aca="false">FS96+FS88</f>
        <v>0</v>
      </c>
      <c r="FT102" s="307" t="n">
        <f aca="false">FT96+FT88</f>
        <v>0</v>
      </c>
      <c r="FU102" s="307" t="n">
        <f aca="false">FU96+FU88</f>
        <v>0</v>
      </c>
      <c r="FV102" s="307" t="n">
        <f aca="false">FV96+FV88</f>
        <v>0</v>
      </c>
      <c r="FW102" s="307" t="n">
        <f aca="false">FW96+FW88</f>
        <v>0</v>
      </c>
      <c r="FX102" s="307" t="n">
        <f aca="false">FX96+FX88</f>
        <v>0</v>
      </c>
      <c r="FY102" s="307" t="n">
        <f aca="false">FY96+FY88</f>
        <v>0</v>
      </c>
      <c r="FZ102" s="307" t="n">
        <f aca="false">FZ96+FZ88</f>
        <v>0</v>
      </c>
      <c r="GA102" s="307" t="n">
        <f aca="false">GA96+GA88</f>
        <v>0</v>
      </c>
      <c r="GB102" s="307" t="n">
        <f aca="false">GB96+GB88</f>
        <v>0</v>
      </c>
      <c r="GC102" s="307" t="n">
        <f aca="false">GC96+GC88</f>
        <v>0</v>
      </c>
      <c r="GD102" s="307" t="n">
        <f aca="false">GD96+GD88</f>
        <v>0</v>
      </c>
      <c r="GE102" s="307" t="n">
        <f aca="false">GE96+GE88</f>
        <v>0</v>
      </c>
      <c r="GF102" s="307" t="n">
        <f aca="false">GF96+GF88</f>
        <v>0</v>
      </c>
      <c r="GG102" s="307" t="n">
        <f aca="false">GG96+GG88</f>
        <v>0</v>
      </c>
      <c r="GH102" s="307" t="n">
        <f aca="false">GH96+GH88</f>
        <v>0</v>
      </c>
      <c r="GI102" s="307" t="n">
        <f aca="false">GI96+GI88</f>
        <v>0</v>
      </c>
      <c r="GJ102" s="307" t="n">
        <f aca="false">GJ96+GJ88</f>
        <v>0</v>
      </c>
      <c r="GK102" s="307" t="n">
        <f aca="false">GK96+GK88</f>
        <v>0</v>
      </c>
      <c r="GL102" s="307" t="n">
        <f aca="false">GL96+GL88</f>
        <v>0</v>
      </c>
      <c r="GM102" s="307" t="n">
        <f aca="false">GM96+GM88</f>
        <v>0</v>
      </c>
      <c r="GN102" s="307" t="n">
        <f aca="false">GN96+GN88</f>
        <v>0</v>
      </c>
      <c r="GO102" s="307" t="n">
        <f aca="false">GO96+GO88</f>
        <v>0</v>
      </c>
      <c r="GP102" s="307" t="n">
        <f aca="false">GP96+GP88</f>
        <v>0</v>
      </c>
      <c r="GQ102" s="307" t="n">
        <f aca="false">GQ96+GQ88</f>
        <v>0</v>
      </c>
      <c r="GR102" s="307" t="n">
        <f aca="false">GR96+GR88</f>
        <v>0</v>
      </c>
      <c r="GS102" s="307" t="n">
        <f aca="false">GS96+GS88</f>
        <v>0</v>
      </c>
      <c r="GT102" s="307" t="n">
        <f aca="false">GT96+GT88</f>
        <v>0</v>
      </c>
      <c r="GU102" s="307" t="n">
        <f aca="false">GU96+GU88</f>
        <v>0</v>
      </c>
      <c r="GV102" s="307" t="n">
        <f aca="false">GV96+GV88</f>
        <v>0</v>
      </c>
      <c r="GW102" s="307" t="n">
        <f aca="false">GW96+GW88</f>
        <v>0</v>
      </c>
      <c r="GX102" s="307" t="n">
        <f aca="false">GX96+GX88</f>
        <v>0</v>
      </c>
      <c r="GY102" s="307" t="n">
        <f aca="false">GY96+GY88</f>
        <v>0</v>
      </c>
      <c r="GZ102" s="307" t="n">
        <f aca="false">GZ96+GZ88</f>
        <v>0</v>
      </c>
      <c r="HA102" s="307" t="n">
        <f aca="false">HA96+HA88</f>
        <v>0</v>
      </c>
      <c r="HB102" s="307" t="n">
        <f aca="false">HB96+HB88</f>
        <v>0</v>
      </c>
      <c r="HC102" s="307" t="n">
        <f aca="false">HC96+HC88</f>
        <v>0</v>
      </c>
      <c r="HD102" s="307" t="n">
        <f aca="false">HD96+HD88</f>
        <v>0</v>
      </c>
      <c r="HE102" s="307" t="n">
        <f aca="false">HE96+HE88</f>
        <v>0</v>
      </c>
      <c r="HF102" s="307" t="n">
        <f aca="false">HF96+HF88</f>
        <v>0</v>
      </c>
      <c r="HG102" s="307" t="n">
        <f aca="false">HG96+HG88</f>
        <v>0</v>
      </c>
      <c r="HH102" s="307" t="n">
        <f aca="false">HH96+HH88</f>
        <v>0</v>
      </c>
      <c r="HI102" s="307" t="n">
        <f aca="false">HI96+HI88</f>
        <v>0</v>
      </c>
      <c r="HJ102" s="307" t="n">
        <f aca="false">HJ96+HJ88</f>
        <v>0</v>
      </c>
      <c r="HK102" s="307" t="n">
        <f aca="false">HK96+HK88</f>
        <v>0</v>
      </c>
      <c r="HL102" s="307" t="n">
        <f aca="false">HL96+HL88</f>
        <v>0</v>
      </c>
      <c r="HM102" s="307" t="n">
        <f aca="false">HM96+HM88</f>
        <v>0</v>
      </c>
      <c r="HN102" s="307" t="n">
        <f aca="false">HN96+HN88</f>
        <v>0</v>
      </c>
      <c r="HO102" s="307" t="n">
        <f aca="false">HO96+HO88</f>
        <v>0</v>
      </c>
      <c r="HP102" s="307" t="n">
        <f aca="false">HP96+HP88</f>
        <v>0</v>
      </c>
      <c r="HQ102" s="307" t="n">
        <f aca="false">HQ96+HQ88</f>
        <v>0</v>
      </c>
      <c r="HR102" s="307" t="n">
        <f aca="false">HR96+HR88</f>
        <v>0</v>
      </c>
      <c r="HS102" s="307" t="n">
        <f aca="false">HS96+HS88</f>
        <v>0</v>
      </c>
      <c r="HT102" s="307" t="n">
        <f aca="false">HT96+HT88</f>
        <v>0</v>
      </c>
      <c r="HU102" s="307" t="n">
        <f aca="false">HU96+HU88</f>
        <v>0</v>
      </c>
      <c r="HV102" s="307" t="n">
        <f aca="false">HV96+HV88</f>
        <v>0</v>
      </c>
      <c r="HW102" s="307" t="n">
        <f aca="false">HW96+HW88</f>
        <v>0</v>
      </c>
      <c r="HX102" s="307" t="n">
        <f aca="false">HX96+HX88</f>
        <v>0</v>
      </c>
      <c r="HY102" s="307" t="n">
        <f aca="false">HY96+HY88</f>
        <v>0</v>
      </c>
      <c r="HZ102" s="307" t="n">
        <f aca="false">HZ96+HZ88</f>
        <v>0</v>
      </c>
      <c r="IA102" s="307" t="n">
        <f aca="false">IA96+IA88</f>
        <v>0</v>
      </c>
      <c r="IB102" s="307" t="n">
        <f aca="false">IB96+IB88</f>
        <v>0</v>
      </c>
      <c r="IC102" s="307" t="n">
        <f aca="false">IC96+IC88</f>
        <v>0</v>
      </c>
      <c r="ID102" s="307" t="n">
        <f aca="false">ID96+ID88</f>
        <v>0</v>
      </c>
      <c r="IE102" s="307" t="n">
        <f aca="false">IE96+IE88</f>
        <v>0</v>
      </c>
      <c r="IF102" s="307" t="n">
        <f aca="false">IF96+IF88</f>
        <v>0</v>
      </c>
      <c r="IG102" s="307" t="n">
        <f aca="false">IG96+IG88</f>
        <v>0</v>
      </c>
      <c r="IH102" s="307" t="n">
        <f aca="false">IH96+IH88</f>
        <v>0</v>
      </c>
      <c r="II102" s="307" t="n">
        <f aca="false">II96+II88</f>
        <v>0</v>
      </c>
      <c r="IJ102" s="307" t="n">
        <f aca="false">IJ96+IJ88</f>
        <v>0</v>
      </c>
      <c r="IK102" s="307" t="n">
        <f aca="false">IK96+IK88</f>
        <v>0</v>
      </c>
      <c r="IL102" s="307" t="n">
        <f aca="false">IL96+IL88</f>
        <v>0</v>
      </c>
      <c r="IM102" s="307" t="n">
        <f aca="false">IM96+IM88</f>
        <v>0</v>
      </c>
      <c r="IN102" s="307" t="n">
        <f aca="false">IN96+IN88</f>
        <v>0</v>
      </c>
      <c r="IO102" s="307" t="n">
        <f aca="false">IO96+IO88</f>
        <v>0</v>
      </c>
      <c r="IP102" s="307" t="n">
        <f aca="false">IP96+IP88</f>
        <v>0</v>
      </c>
      <c r="IQ102" s="307" t="n">
        <f aca="false">IQ96+IQ88</f>
        <v>0</v>
      </c>
      <c r="IR102" s="307" t="n">
        <f aca="false">IR96+IR88</f>
        <v>0</v>
      </c>
      <c r="IS102" s="307" t="n">
        <f aca="false">IS96+IS88</f>
        <v>0</v>
      </c>
      <c r="IT102" s="307" t="n">
        <f aca="false">IT96+IT88</f>
        <v>0</v>
      </c>
      <c r="IU102" s="307" t="n">
        <f aca="false">IU96+IU88</f>
        <v>0</v>
      </c>
      <c r="IV102" s="307" t="n">
        <f aca="false">IV96+IV88</f>
        <v>0</v>
      </c>
      <c r="IW102" s="351"/>
    </row>
    <row r="103" customFormat="false" ht="13.5" hidden="false" customHeight="true" outlineLevel="0" collapsed="false">
      <c r="A103" s="331"/>
      <c r="B103" s="352"/>
      <c r="C103" s="353"/>
      <c r="D103" s="354" t="s">
        <v>180</v>
      </c>
      <c r="E103" s="355" t="n">
        <f aca="false">E98+E90</f>
        <v>0</v>
      </c>
      <c r="F103" s="356" t="n">
        <f aca="false">F98+F90</f>
        <v>0</v>
      </c>
      <c r="G103" s="356" t="n">
        <f aca="false">G98+G90</f>
        <v>0</v>
      </c>
      <c r="H103" s="356" t="n">
        <f aca="false">H98+H90</f>
        <v>0</v>
      </c>
      <c r="I103" s="356" t="n">
        <f aca="false">I98+I90</f>
        <v>0</v>
      </c>
      <c r="J103" s="356" t="n">
        <f aca="false">J98+J90</f>
        <v>0</v>
      </c>
      <c r="K103" s="356" t="n">
        <f aca="false">K98+K90</f>
        <v>0</v>
      </c>
      <c r="L103" s="356" t="n">
        <f aca="false">L98+L90</f>
        <v>0</v>
      </c>
      <c r="M103" s="356" t="n">
        <f aca="false">M98+M90</f>
        <v>0</v>
      </c>
      <c r="N103" s="356" t="n">
        <f aca="false">N98+N90</f>
        <v>0</v>
      </c>
      <c r="O103" s="356" t="n">
        <f aca="false">O98+O90</f>
        <v>0</v>
      </c>
      <c r="P103" s="356" t="n">
        <f aca="false">P98+P90</f>
        <v>0</v>
      </c>
      <c r="Q103" s="356" t="n">
        <f aca="false">Q98+Q90</f>
        <v>0</v>
      </c>
      <c r="R103" s="356" t="n">
        <f aca="false">R98+R90</f>
        <v>0</v>
      </c>
      <c r="S103" s="356" t="n">
        <f aca="false">S98+S90</f>
        <v>0</v>
      </c>
      <c r="T103" s="356" t="n">
        <f aca="false">T98+T90</f>
        <v>0</v>
      </c>
      <c r="U103" s="356" t="n">
        <f aca="false">U98+U90</f>
        <v>0</v>
      </c>
      <c r="V103" s="356" t="n">
        <f aca="false">V98+V90</f>
        <v>0</v>
      </c>
      <c r="W103" s="356" t="n">
        <f aca="false">W98+W90</f>
        <v>0</v>
      </c>
      <c r="X103" s="356" t="n">
        <f aca="false">X98+X90</f>
        <v>0</v>
      </c>
      <c r="Y103" s="356" t="n">
        <f aca="false">Y98+Y90</f>
        <v>0</v>
      </c>
      <c r="Z103" s="356" t="n">
        <f aca="false">Z98+Z90</f>
        <v>0</v>
      </c>
      <c r="AA103" s="356" t="n">
        <f aca="false">AA98+AA90</f>
        <v>0</v>
      </c>
      <c r="AB103" s="356" t="n">
        <f aca="false">AB98+AB90</f>
        <v>0</v>
      </c>
      <c r="AC103" s="356" t="n">
        <f aca="false">AC98+AC90</f>
        <v>0</v>
      </c>
      <c r="AD103" s="356" t="n">
        <f aca="false">AD98+AD90</f>
        <v>0</v>
      </c>
      <c r="AE103" s="356" t="n">
        <f aca="false">AE98+AE90</f>
        <v>0</v>
      </c>
      <c r="AF103" s="356" t="n">
        <f aca="false">AF98+AF90</f>
        <v>0</v>
      </c>
      <c r="AG103" s="356" t="n">
        <f aca="false">AG98+AG90</f>
        <v>0</v>
      </c>
      <c r="AH103" s="356" t="n">
        <f aca="false">AH98+AH90</f>
        <v>0</v>
      </c>
      <c r="AI103" s="356" t="n">
        <f aca="false">AI98+AI90</f>
        <v>0</v>
      </c>
      <c r="AJ103" s="356" t="n">
        <f aca="false">AJ98+AJ90</f>
        <v>0</v>
      </c>
      <c r="AK103" s="356" t="n">
        <f aca="false">AK98+AK90</f>
        <v>0</v>
      </c>
      <c r="AL103" s="356" t="n">
        <f aca="false">AL98+AL90</f>
        <v>0</v>
      </c>
      <c r="AM103" s="356" t="n">
        <f aca="false">AM98+AM90</f>
        <v>0</v>
      </c>
      <c r="AN103" s="356" t="n">
        <f aca="false">AN98+AN90</f>
        <v>0</v>
      </c>
      <c r="AO103" s="356" t="n">
        <f aca="false">AO98+AO90</f>
        <v>0</v>
      </c>
      <c r="AP103" s="356" t="n">
        <f aca="false">AP98+AP90</f>
        <v>0</v>
      </c>
      <c r="AQ103" s="356" t="n">
        <f aca="false">AQ98+AQ90</f>
        <v>0</v>
      </c>
      <c r="AR103" s="356" t="n">
        <f aca="false">AR98+AR90</f>
        <v>0</v>
      </c>
      <c r="AS103" s="356" t="n">
        <f aca="false">AS98+AS90</f>
        <v>0</v>
      </c>
      <c r="AT103" s="356" t="n">
        <f aca="false">AT98+AT90</f>
        <v>0</v>
      </c>
      <c r="AU103" s="356" t="n">
        <f aca="false">AU98+AU90</f>
        <v>0</v>
      </c>
      <c r="AV103" s="356" t="n">
        <f aca="false">AV98+AV90</f>
        <v>0</v>
      </c>
      <c r="AW103" s="356" t="n">
        <f aca="false">AW98+AW90</f>
        <v>0</v>
      </c>
      <c r="AX103" s="356" t="n">
        <f aca="false">AX98+AX90</f>
        <v>0</v>
      </c>
      <c r="AY103" s="356" t="n">
        <f aca="false">AY98+AY90</f>
        <v>0</v>
      </c>
      <c r="AZ103" s="356" t="n">
        <f aca="false">AZ98+AZ90</f>
        <v>0</v>
      </c>
      <c r="BA103" s="356" t="n">
        <f aca="false">BA98+BA90</f>
        <v>0</v>
      </c>
      <c r="BB103" s="356" t="n">
        <f aca="false">BB98+BB90</f>
        <v>0</v>
      </c>
      <c r="BC103" s="356" t="n">
        <f aca="false">BC98+BC90</f>
        <v>0</v>
      </c>
      <c r="BD103" s="356" t="n">
        <f aca="false">BD98+BD90</f>
        <v>0</v>
      </c>
      <c r="BE103" s="356" t="n">
        <f aca="false">BE98+BE90</f>
        <v>0</v>
      </c>
      <c r="BF103" s="356" t="n">
        <f aca="false">BF98+BF90</f>
        <v>0</v>
      </c>
      <c r="BG103" s="356" t="n">
        <f aca="false">BG98+BG90</f>
        <v>0</v>
      </c>
      <c r="BH103" s="356" t="n">
        <f aca="false">BH98+BH90</f>
        <v>0</v>
      </c>
      <c r="BI103" s="356" t="n">
        <f aca="false">BI98+BI90</f>
        <v>0</v>
      </c>
      <c r="BJ103" s="356" t="n">
        <f aca="false">BJ98+BJ90</f>
        <v>0</v>
      </c>
      <c r="BK103" s="356" t="n">
        <f aca="false">BK98+BK90</f>
        <v>0</v>
      </c>
      <c r="BL103" s="356" t="n">
        <f aca="false">BL98+BL90</f>
        <v>0</v>
      </c>
      <c r="BM103" s="356" t="n">
        <f aca="false">BM98+BM90</f>
        <v>0</v>
      </c>
      <c r="BN103" s="356" t="n">
        <f aca="false">BN98+BN90</f>
        <v>0</v>
      </c>
      <c r="BO103" s="356" t="n">
        <f aca="false">BO98+BO90</f>
        <v>0</v>
      </c>
      <c r="BP103" s="356" t="n">
        <f aca="false">BP98+BP90</f>
        <v>0</v>
      </c>
      <c r="BQ103" s="356" t="n">
        <f aca="false">BQ98+BQ90</f>
        <v>0</v>
      </c>
      <c r="BR103" s="356" t="n">
        <f aca="false">BR98+BR90</f>
        <v>0</v>
      </c>
      <c r="BS103" s="356" t="n">
        <f aca="false">BS98+BS90</f>
        <v>0</v>
      </c>
      <c r="BT103" s="356" t="n">
        <f aca="false">BT98+BT90</f>
        <v>0</v>
      </c>
      <c r="BU103" s="356" t="n">
        <f aca="false">BU98+BU90</f>
        <v>0</v>
      </c>
      <c r="BV103" s="356" t="n">
        <f aca="false">BV98+BV90</f>
        <v>0</v>
      </c>
      <c r="BW103" s="356" t="n">
        <f aca="false">BW98+BW90</f>
        <v>0</v>
      </c>
      <c r="BX103" s="356" t="n">
        <f aca="false">BX98+BX90</f>
        <v>0</v>
      </c>
      <c r="BY103" s="356" t="n">
        <f aca="false">BY98+BY90</f>
        <v>0</v>
      </c>
      <c r="BZ103" s="356" t="n">
        <f aca="false">BZ98+BZ90</f>
        <v>0</v>
      </c>
      <c r="CA103" s="356" t="n">
        <f aca="false">CA98+CA90</f>
        <v>0</v>
      </c>
      <c r="CB103" s="356" t="n">
        <f aca="false">CB98+CB90</f>
        <v>0</v>
      </c>
      <c r="CC103" s="356" t="n">
        <f aca="false">CC98+CC90</f>
        <v>0</v>
      </c>
      <c r="CD103" s="356" t="n">
        <f aca="false">CD98+CD90</f>
        <v>0</v>
      </c>
      <c r="CE103" s="356" t="n">
        <f aca="false">CE98+CE90</f>
        <v>0</v>
      </c>
      <c r="CF103" s="356" t="n">
        <f aca="false">CF98+CF90</f>
        <v>0</v>
      </c>
      <c r="CG103" s="356" t="n">
        <f aca="false">CG98+CG90</f>
        <v>0</v>
      </c>
      <c r="CH103" s="356" t="n">
        <f aca="false">CH98+CH90</f>
        <v>0</v>
      </c>
      <c r="CI103" s="356" t="n">
        <f aca="false">CI98+CI90</f>
        <v>0</v>
      </c>
      <c r="CJ103" s="356" t="n">
        <f aca="false">CJ98+CJ90</f>
        <v>0</v>
      </c>
      <c r="CK103" s="356" t="n">
        <f aca="false">CK98+CK90</f>
        <v>0</v>
      </c>
      <c r="CL103" s="356" t="n">
        <f aca="false">CL98+CL90</f>
        <v>0</v>
      </c>
      <c r="CM103" s="356" t="n">
        <f aca="false">CM98+CM90</f>
        <v>0</v>
      </c>
      <c r="CN103" s="356" t="n">
        <f aca="false">CN98+CN90</f>
        <v>0</v>
      </c>
      <c r="CO103" s="356" t="n">
        <f aca="false">CO98+CO90</f>
        <v>0</v>
      </c>
      <c r="CP103" s="356" t="n">
        <f aca="false">CP98+CP90</f>
        <v>0</v>
      </c>
      <c r="CQ103" s="356" t="n">
        <f aca="false">CQ98+CQ90</f>
        <v>0</v>
      </c>
      <c r="CR103" s="356" t="n">
        <f aca="false">CR98+CR90</f>
        <v>0</v>
      </c>
      <c r="CS103" s="356" t="n">
        <f aca="false">CS98+CS90</f>
        <v>0</v>
      </c>
      <c r="CT103" s="356" t="n">
        <f aca="false">CT98+CT90</f>
        <v>0</v>
      </c>
      <c r="CU103" s="356" t="n">
        <f aca="false">CU98+CU90</f>
        <v>0</v>
      </c>
      <c r="CV103" s="356" t="n">
        <f aca="false">CV98+CV90</f>
        <v>0</v>
      </c>
      <c r="CW103" s="356" t="n">
        <f aca="false">CW98+CW90</f>
        <v>0</v>
      </c>
      <c r="CX103" s="356" t="n">
        <f aca="false">CX98+CX90</f>
        <v>0</v>
      </c>
      <c r="CY103" s="356" t="n">
        <f aca="false">CY98+CY90</f>
        <v>0</v>
      </c>
      <c r="CZ103" s="356" t="n">
        <f aca="false">CZ98+CZ90</f>
        <v>0</v>
      </c>
      <c r="DA103" s="356" t="n">
        <f aca="false">DA98+DA90</f>
        <v>0</v>
      </c>
      <c r="DB103" s="356" t="n">
        <f aca="false">DB98+DB90</f>
        <v>0</v>
      </c>
      <c r="DC103" s="356" t="n">
        <f aca="false">DC98+DC90</f>
        <v>0</v>
      </c>
      <c r="DD103" s="356" t="n">
        <f aca="false">DD98+DD90</f>
        <v>0</v>
      </c>
      <c r="DE103" s="356" t="n">
        <f aca="false">DE98+DE90</f>
        <v>0</v>
      </c>
      <c r="DF103" s="356" t="n">
        <f aca="false">DF98+DF90</f>
        <v>0</v>
      </c>
      <c r="DG103" s="356" t="n">
        <f aca="false">DG98+DG90</f>
        <v>0</v>
      </c>
      <c r="DH103" s="356" t="n">
        <f aca="false">DH98+DH90</f>
        <v>0</v>
      </c>
      <c r="DI103" s="356" t="n">
        <f aca="false">DI98+DI90</f>
        <v>0</v>
      </c>
      <c r="DJ103" s="356" t="n">
        <f aca="false">DJ98+DJ90</f>
        <v>0</v>
      </c>
      <c r="DK103" s="356" t="n">
        <f aca="false">DK98+DK90</f>
        <v>0</v>
      </c>
      <c r="DL103" s="356" t="n">
        <f aca="false">DL98+DL90</f>
        <v>0</v>
      </c>
      <c r="DM103" s="356" t="n">
        <f aca="false">DM98+DM90</f>
        <v>0</v>
      </c>
      <c r="DN103" s="356" t="n">
        <f aca="false">DN98+DN90</f>
        <v>0</v>
      </c>
      <c r="DO103" s="356" t="n">
        <f aca="false">DO98+DO90</f>
        <v>0</v>
      </c>
      <c r="DP103" s="356" t="n">
        <f aca="false">DP98+DP90</f>
        <v>0</v>
      </c>
      <c r="DQ103" s="356" t="n">
        <f aca="false">DQ98+DQ90</f>
        <v>0</v>
      </c>
      <c r="DR103" s="356" t="n">
        <f aca="false">DR98+DR90</f>
        <v>0</v>
      </c>
      <c r="DS103" s="356" t="n">
        <f aca="false">DS98+DS90</f>
        <v>0</v>
      </c>
      <c r="DT103" s="356" t="n">
        <f aca="false">DT98+DT90</f>
        <v>0</v>
      </c>
      <c r="DU103" s="356" t="n">
        <f aca="false">DU98+DU90</f>
        <v>0</v>
      </c>
      <c r="DV103" s="356" t="n">
        <f aca="false">DV98+DV90</f>
        <v>0</v>
      </c>
      <c r="DW103" s="356" t="n">
        <f aca="false">DW98+DW90</f>
        <v>0</v>
      </c>
      <c r="DX103" s="356" t="n">
        <f aca="false">DX98+DX90</f>
        <v>0</v>
      </c>
      <c r="DY103" s="356" t="n">
        <f aca="false">DY98+DY90</f>
        <v>0</v>
      </c>
      <c r="DZ103" s="356" t="n">
        <f aca="false">DZ98+DZ90</f>
        <v>0</v>
      </c>
      <c r="EA103" s="356" t="n">
        <f aca="false">EA98+EA90</f>
        <v>0</v>
      </c>
      <c r="EB103" s="356" t="n">
        <f aca="false">EB98+EB90</f>
        <v>0</v>
      </c>
      <c r="EC103" s="356" t="n">
        <f aca="false">EC98+EC90</f>
        <v>0</v>
      </c>
      <c r="ED103" s="356" t="n">
        <f aca="false">ED98+ED90</f>
        <v>0</v>
      </c>
      <c r="EE103" s="356" t="n">
        <f aca="false">EE98+EE90</f>
        <v>0</v>
      </c>
      <c r="EF103" s="356" t="n">
        <f aca="false">EF98+EF90</f>
        <v>0</v>
      </c>
      <c r="EG103" s="356" t="n">
        <f aca="false">EG98+EG90</f>
        <v>0</v>
      </c>
      <c r="EH103" s="356" t="n">
        <f aca="false">EH98+EH90</f>
        <v>0</v>
      </c>
      <c r="EI103" s="356" t="n">
        <f aca="false">EI98+EI90</f>
        <v>0</v>
      </c>
      <c r="EJ103" s="356" t="n">
        <f aca="false">EJ98+EJ90</f>
        <v>0</v>
      </c>
      <c r="EK103" s="356" t="n">
        <f aca="false">EK98+EK90</f>
        <v>0</v>
      </c>
      <c r="EL103" s="356" t="n">
        <f aca="false">EL98+EL90</f>
        <v>0</v>
      </c>
      <c r="EM103" s="356" t="n">
        <f aca="false">EM98+EM90</f>
        <v>0</v>
      </c>
      <c r="EN103" s="356" t="n">
        <f aca="false">EN98+EN90</f>
        <v>0</v>
      </c>
      <c r="EO103" s="356" t="n">
        <f aca="false">EO98+EO90</f>
        <v>0</v>
      </c>
      <c r="EP103" s="356" t="n">
        <f aca="false">EP98+EP90</f>
        <v>0</v>
      </c>
      <c r="EQ103" s="356" t="n">
        <f aca="false">EQ98+EQ90</f>
        <v>0</v>
      </c>
      <c r="ER103" s="356" t="n">
        <f aca="false">ER98+ER90</f>
        <v>0</v>
      </c>
      <c r="ES103" s="356" t="n">
        <f aca="false">ES98+ES90</f>
        <v>0</v>
      </c>
      <c r="ET103" s="356" t="n">
        <f aca="false">ET98+ET90</f>
        <v>0</v>
      </c>
      <c r="EU103" s="356" t="n">
        <f aca="false">EU98+EU90</f>
        <v>0</v>
      </c>
      <c r="EV103" s="356" t="n">
        <f aca="false">EV98+EV90</f>
        <v>0</v>
      </c>
      <c r="EW103" s="356" t="n">
        <f aca="false">EW98+EW90</f>
        <v>0</v>
      </c>
      <c r="EX103" s="356" t="n">
        <f aca="false">EX98+EX90</f>
        <v>0</v>
      </c>
      <c r="EY103" s="356" t="n">
        <f aca="false">EY98+EY90</f>
        <v>0</v>
      </c>
      <c r="EZ103" s="356" t="n">
        <f aca="false">EZ98+EZ90</f>
        <v>0</v>
      </c>
      <c r="FA103" s="356" t="n">
        <f aca="false">FA98+FA90</f>
        <v>0</v>
      </c>
      <c r="FB103" s="356" t="n">
        <f aca="false">FB98+FB90</f>
        <v>0</v>
      </c>
      <c r="FC103" s="356" t="n">
        <f aca="false">FC98+FC90</f>
        <v>0</v>
      </c>
      <c r="FD103" s="356" t="n">
        <f aca="false">FD98+FD90</f>
        <v>0</v>
      </c>
      <c r="FE103" s="356" t="n">
        <f aca="false">FE98+FE90</f>
        <v>0</v>
      </c>
      <c r="FF103" s="356" t="n">
        <f aca="false">FF98+FF90</f>
        <v>0</v>
      </c>
      <c r="FG103" s="356" t="n">
        <f aca="false">FG98+FG90</f>
        <v>0</v>
      </c>
      <c r="FH103" s="356" t="n">
        <f aca="false">FH98+FH90</f>
        <v>0</v>
      </c>
      <c r="FI103" s="356" t="n">
        <f aca="false">FI98+FI90</f>
        <v>0</v>
      </c>
      <c r="FJ103" s="356" t="n">
        <f aca="false">FJ98+FJ90</f>
        <v>0</v>
      </c>
      <c r="FK103" s="356" t="n">
        <f aca="false">FK98+FK90</f>
        <v>0</v>
      </c>
      <c r="FL103" s="356" t="n">
        <f aca="false">FL98+FL90</f>
        <v>0</v>
      </c>
      <c r="FM103" s="356" t="n">
        <f aca="false">FM98+FM90</f>
        <v>0</v>
      </c>
      <c r="FN103" s="356" t="n">
        <f aca="false">FN98+FN90</f>
        <v>0</v>
      </c>
      <c r="FO103" s="356" t="n">
        <f aca="false">FO98+FO90</f>
        <v>0</v>
      </c>
      <c r="FP103" s="356" t="n">
        <f aca="false">FP98+FP90</f>
        <v>0</v>
      </c>
      <c r="FQ103" s="356" t="n">
        <f aca="false">FQ98+FQ90</f>
        <v>0</v>
      </c>
      <c r="FR103" s="356" t="n">
        <f aca="false">FR98+FR90</f>
        <v>0</v>
      </c>
      <c r="FS103" s="356" t="n">
        <f aca="false">FS98+FS90</f>
        <v>0</v>
      </c>
      <c r="FT103" s="356" t="n">
        <f aca="false">FT98+FT90</f>
        <v>0</v>
      </c>
      <c r="FU103" s="356" t="n">
        <f aca="false">FU98+FU90</f>
        <v>0</v>
      </c>
      <c r="FV103" s="356" t="n">
        <f aca="false">FV98+FV90</f>
        <v>0</v>
      </c>
      <c r="FW103" s="356" t="n">
        <f aca="false">FW98+FW90</f>
        <v>0</v>
      </c>
      <c r="FX103" s="356" t="n">
        <f aca="false">FX98+FX90</f>
        <v>0</v>
      </c>
      <c r="FY103" s="356" t="n">
        <f aca="false">FY98+FY90</f>
        <v>0</v>
      </c>
      <c r="FZ103" s="356" t="n">
        <f aca="false">FZ98+FZ90</f>
        <v>0</v>
      </c>
      <c r="GA103" s="356" t="n">
        <f aca="false">GA98+GA90</f>
        <v>0</v>
      </c>
      <c r="GB103" s="356" t="n">
        <f aca="false">GB98+GB90</f>
        <v>0</v>
      </c>
      <c r="GC103" s="356" t="n">
        <f aca="false">GC98+GC90</f>
        <v>0</v>
      </c>
      <c r="GD103" s="356" t="n">
        <f aca="false">GD98+GD90</f>
        <v>0</v>
      </c>
      <c r="GE103" s="356" t="n">
        <f aca="false">GE98+GE90</f>
        <v>0</v>
      </c>
      <c r="GF103" s="356" t="n">
        <f aca="false">GF98+GF90</f>
        <v>0</v>
      </c>
      <c r="GG103" s="356" t="n">
        <f aca="false">GG98+GG90</f>
        <v>0</v>
      </c>
      <c r="GH103" s="356" t="n">
        <f aca="false">GH98+GH90</f>
        <v>0</v>
      </c>
      <c r="GI103" s="356" t="n">
        <f aca="false">GI98+GI90</f>
        <v>0</v>
      </c>
      <c r="GJ103" s="356" t="n">
        <f aca="false">GJ98+GJ90</f>
        <v>0</v>
      </c>
      <c r="GK103" s="356" t="n">
        <f aca="false">GK98+GK90</f>
        <v>0</v>
      </c>
      <c r="GL103" s="356" t="n">
        <f aca="false">GL98+GL90</f>
        <v>0</v>
      </c>
      <c r="GM103" s="356" t="n">
        <f aca="false">GM98+GM90</f>
        <v>0</v>
      </c>
      <c r="GN103" s="356" t="n">
        <f aca="false">GN98+GN90</f>
        <v>0</v>
      </c>
      <c r="GO103" s="356" t="n">
        <f aca="false">GO98+GO90</f>
        <v>0</v>
      </c>
      <c r="GP103" s="356" t="n">
        <f aca="false">GP98+GP90</f>
        <v>0</v>
      </c>
      <c r="GQ103" s="356" t="n">
        <f aca="false">GQ98+GQ90</f>
        <v>0</v>
      </c>
      <c r="GR103" s="356" t="n">
        <f aca="false">GR98+GR90</f>
        <v>0</v>
      </c>
      <c r="GS103" s="356" t="n">
        <f aca="false">GS98+GS90</f>
        <v>0</v>
      </c>
      <c r="GT103" s="356" t="n">
        <f aca="false">GT98+GT90</f>
        <v>0</v>
      </c>
      <c r="GU103" s="356" t="n">
        <f aca="false">GU98+GU90</f>
        <v>0</v>
      </c>
      <c r="GV103" s="356" t="n">
        <f aca="false">GV98+GV90</f>
        <v>0</v>
      </c>
      <c r="GW103" s="356" t="n">
        <f aca="false">GW98+GW90</f>
        <v>0</v>
      </c>
      <c r="GX103" s="356" t="n">
        <f aca="false">GX98+GX90</f>
        <v>0</v>
      </c>
      <c r="GY103" s="356" t="n">
        <f aca="false">GY98+GY90</f>
        <v>0</v>
      </c>
      <c r="GZ103" s="356" t="n">
        <f aca="false">GZ98+GZ90</f>
        <v>0</v>
      </c>
      <c r="HA103" s="356" t="n">
        <f aca="false">HA98+HA90</f>
        <v>0</v>
      </c>
      <c r="HB103" s="356" t="n">
        <f aca="false">HB98+HB90</f>
        <v>0</v>
      </c>
      <c r="HC103" s="356" t="n">
        <f aca="false">HC98+HC90</f>
        <v>0</v>
      </c>
      <c r="HD103" s="356" t="n">
        <f aca="false">HD98+HD90</f>
        <v>0</v>
      </c>
      <c r="HE103" s="356" t="n">
        <f aca="false">HE98+HE90</f>
        <v>0</v>
      </c>
      <c r="HF103" s="356" t="n">
        <f aca="false">HF98+HF90</f>
        <v>0</v>
      </c>
      <c r="HG103" s="356" t="n">
        <f aca="false">HG98+HG90</f>
        <v>0</v>
      </c>
      <c r="HH103" s="356" t="n">
        <f aca="false">HH98+HH90</f>
        <v>0</v>
      </c>
      <c r="HI103" s="356" t="n">
        <f aca="false">HI98+HI90</f>
        <v>0</v>
      </c>
      <c r="HJ103" s="356" t="n">
        <f aca="false">HJ98+HJ90</f>
        <v>0</v>
      </c>
      <c r="HK103" s="356" t="n">
        <f aca="false">HK98+HK90</f>
        <v>0</v>
      </c>
      <c r="HL103" s="356" t="n">
        <f aca="false">HL98+HL90</f>
        <v>0</v>
      </c>
      <c r="HM103" s="356" t="n">
        <f aca="false">HM98+HM90</f>
        <v>0</v>
      </c>
      <c r="HN103" s="356" t="n">
        <f aca="false">HN98+HN90</f>
        <v>0</v>
      </c>
      <c r="HO103" s="356" t="n">
        <f aca="false">HO98+HO90</f>
        <v>0</v>
      </c>
      <c r="HP103" s="356" t="n">
        <f aca="false">HP98+HP90</f>
        <v>0</v>
      </c>
      <c r="HQ103" s="356" t="n">
        <f aca="false">HQ98+HQ90</f>
        <v>0</v>
      </c>
      <c r="HR103" s="356" t="n">
        <f aca="false">HR98+HR90</f>
        <v>0</v>
      </c>
      <c r="HS103" s="356" t="n">
        <f aca="false">HS98+HS90</f>
        <v>0</v>
      </c>
      <c r="HT103" s="356" t="n">
        <f aca="false">HT98+HT90</f>
        <v>0</v>
      </c>
      <c r="HU103" s="356" t="n">
        <f aca="false">HU98+HU90</f>
        <v>0</v>
      </c>
      <c r="HV103" s="356" t="n">
        <f aca="false">HV98+HV90</f>
        <v>0</v>
      </c>
      <c r="HW103" s="356" t="n">
        <f aca="false">HW98+HW90</f>
        <v>0</v>
      </c>
      <c r="HX103" s="356" t="n">
        <f aca="false">HX98+HX90</f>
        <v>0</v>
      </c>
      <c r="HY103" s="356" t="n">
        <f aca="false">HY98+HY90</f>
        <v>0</v>
      </c>
      <c r="HZ103" s="356" t="n">
        <f aca="false">HZ98+HZ90</f>
        <v>0</v>
      </c>
      <c r="IA103" s="356" t="n">
        <f aca="false">IA98+IA90</f>
        <v>0</v>
      </c>
      <c r="IB103" s="356" t="n">
        <f aca="false">IB98+IB90</f>
        <v>0</v>
      </c>
      <c r="IC103" s="356" t="n">
        <f aca="false">IC98+IC90</f>
        <v>0</v>
      </c>
      <c r="ID103" s="356" t="n">
        <f aca="false">ID98+ID90</f>
        <v>0</v>
      </c>
      <c r="IE103" s="356" t="n">
        <f aca="false">IE98+IE90</f>
        <v>0</v>
      </c>
      <c r="IF103" s="356" t="n">
        <f aca="false">IF98+IF90</f>
        <v>0</v>
      </c>
      <c r="IG103" s="356" t="n">
        <f aca="false">IG98+IG90</f>
        <v>0</v>
      </c>
      <c r="IH103" s="356" t="n">
        <f aca="false">IH98+IH90</f>
        <v>0</v>
      </c>
      <c r="II103" s="356" t="n">
        <f aca="false">II98+II90</f>
        <v>0</v>
      </c>
      <c r="IJ103" s="356" t="n">
        <f aca="false">IJ98+IJ90</f>
        <v>0</v>
      </c>
      <c r="IK103" s="356" t="n">
        <f aca="false">IK98+IK90</f>
        <v>0</v>
      </c>
      <c r="IL103" s="356" t="n">
        <f aca="false">IL98+IL90</f>
        <v>0</v>
      </c>
      <c r="IM103" s="356" t="n">
        <f aca="false">IM98+IM90</f>
        <v>0</v>
      </c>
      <c r="IN103" s="356" t="n">
        <f aca="false">IN98+IN90</f>
        <v>0</v>
      </c>
      <c r="IO103" s="356" t="n">
        <f aca="false">IO98+IO90</f>
        <v>0</v>
      </c>
      <c r="IP103" s="356" t="n">
        <f aca="false">IP98+IP90</f>
        <v>0</v>
      </c>
      <c r="IQ103" s="356" t="n">
        <f aca="false">IQ98+IQ90</f>
        <v>0</v>
      </c>
      <c r="IR103" s="356" t="n">
        <f aca="false">IR98+IR90</f>
        <v>0</v>
      </c>
      <c r="IS103" s="356" t="n">
        <f aca="false">IS98+IS90</f>
        <v>0</v>
      </c>
      <c r="IT103" s="356" t="n">
        <f aca="false">IT98+IT90</f>
        <v>0</v>
      </c>
      <c r="IU103" s="356" t="n">
        <f aca="false">IU98+IU90</f>
        <v>0</v>
      </c>
      <c r="IV103" s="356" t="n">
        <f aca="false">IV98+IV90</f>
        <v>0</v>
      </c>
      <c r="IW103" s="357"/>
    </row>
    <row r="104" customFormat="false" ht="13.5" hidden="false" customHeight="true" outlineLevel="0" collapsed="false">
      <c r="A104" s="325"/>
      <c r="B104" s="358"/>
      <c r="C104" s="359"/>
      <c r="D104" s="328" t="s">
        <v>174</v>
      </c>
      <c r="E104" s="329"/>
      <c r="F104" s="281"/>
      <c r="G104" s="281"/>
      <c r="H104" s="281"/>
      <c r="I104" s="281"/>
      <c r="J104" s="281"/>
      <c r="K104" s="281"/>
      <c r="L104" s="281"/>
      <c r="M104" s="281"/>
      <c r="N104" s="281"/>
      <c r="O104" s="281"/>
      <c r="P104" s="281"/>
      <c r="Q104" s="281"/>
      <c r="R104" s="281"/>
      <c r="S104" s="281"/>
      <c r="T104" s="281"/>
      <c r="U104" s="281"/>
      <c r="V104" s="281"/>
      <c r="W104" s="281"/>
      <c r="X104" s="281"/>
      <c r="Y104" s="281"/>
      <c r="Z104" s="281"/>
      <c r="AA104" s="281"/>
      <c r="AB104" s="281"/>
      <c r="AC104" s="281"/>
      <c r="AD104" s="281"/>
      <c r="AE104" s="281"/>
      <c r="AF104" s="281"/>
      <c r="AG104" s="281"/>
      <c r="AH104" s="281"/>
      <c r="AI104" s="281"/>
      <c r="AJ104" s="281"/>
      <c r="AK104" s="281"/>
      <c r="AL104" s="281"/>
      <c r="AM104" s="281"/>
      <c r="AN104" s="281"/>
      <c r="AO104" s="281"/>
      <c r="AP104" s="281"/>
      <c r="AQ104" s="281"/>
      <c r="AR104" s="281"/>
      <c r="AS104" s="281"/>
      <c r="AT104" s="281"/>
      <c r="AU104" s="281"/>
      <c r="AV104" s="281"/>
      <c r="AW104" s="281"/>
      <c r="AX104" s="281"/>
      <c r="AY104" s="281"/>
      <c r="AZ104" s="281"/>
      <c r="BA104" s="281"/>
      <c r="BB104" s="281"/>
      <c r="BC104" s="281"/>
      <c r="BD104" s="281"/>
      <c r="BE104" s="281"/>
      <c r="BF104" s="281"/>
      <c r="BG104" s="281"/>
      <c r="BH104" s="281"/>
      <c r="BI104" s="281"/>
      <c r="BJ104" s="281"/>
      <c r="BK104" s="281"/>
      <c r="BL104" s="281"/>
      <c r="BM104" s="281"/>
      <c r="BN104" s="281"/>
      <c r="BO104" s="281"/>
      <c r="BP104" s="281"/>
      <c r="BQ104" s="281"/>
      <c r="BR104" s="281"/>
      <c r="BS104" s="281"/>
      <c r="BT104" s="281"/>
      <c r="BU104" s="281"/>
      <c r="BV104" s="281"/>
      <c r="BW104" s="281"/>
      <c r="BX104" s="281"/>
      <c r="BY104" s="281"/>
      <c r="BZ104" s="281"/>
      <c r="CA104" s="281"/>
      <c r="CB104" s="281"/>
      <c r="CC104" s="281"/>
      <c r="CD104" s="281"/>
      <c r="CE104" s="281"/>
      <c r="CF104" s="281"/>
      <c r="CG104" s="281"/>
      <c r="CH104" s="281"/>
      <c r="CI104" s="281"/>
      <c r="CJ104" s="281"/>
      <c r="CK104" s="281"/>
      <c r="CL104" s="281"/>
      <c r="CM104" s="281"/>
      <c r="CN104" s="281"/>
      <c r="CO104" s="281"/>
      <c r="CP104" s="281"/>
      <c r="CQ104" s="281"/>
      <c r="CR104" s="281"/>
      <c r="CS104" s="281"/>
      <c r="CT104" s="281"/>
      <c r="CU104" s="281"/>
      <c r="CV104" s="281"/>
      <c r="CW104" s="281"/>
      <c r="CX104" s="281"/>
      <c r="CY104" s="281"/>
      <c r="CZ104" s="281"/>
      <c r="DA104" s="281"/>
      <c r="DB104" s="281"/>
      <c r="DC104" s="281"/>
      <c r="DD104" s="281"/>
      <c r="DE104" s="281"/>
      <c r="DF104" s="281"/>
      <c r="DG104" s="281"/>
      <c r="DH104" s="281"/>
      <c r="DI104" s="281"/>
      <c r="DJ104" s="281"/>
      <c r="DK104" s="281"/>
      <c r="DL104" s="281"/>
      <c r="DM104" s="281"/>
      <c r="DN104" s="281"/>
      <c r="DO104" s="281"/>
      <c r="DP104" s="281"/>
      <c r="DQ104" s="281"/>
      <c r="DR104" s="281"/>
      <c r="DS104" s="281"/>
      <c r="DT104" s="281"/>
      <c r="DU104" s="281"/>
      <c r="DV104" s="281"/>
      <c r="DW104" s="281"/>
      <c r="DX104" s="281"/>
      <c r="DY104" s="281"/>
      <c r="DZ104" s="281"/>
      <c r="EA104" s="281"/>
      <c r="EB104" s="281"/>
      <c r="EC104" s="281"/>
      <c r="ED104" s="281"/>
      <c r="EE104" s="281"/>
      <c r="EF104" s="281"/>
      <c r="EG104" s="281"/>
      <c r="EH104" s="281"/>
      <c r="EI104" s="281"/>
      <c r="EJ104" s="281"/>
      <c r="EK104" s="281"/>
      <c r="EL104" s="281"/>
      <c r="EM104" s="281"/>
      <c r="EN104" s="281"/>
      <c r="EO104" s="281"/>
      <c r="EP104" s="281"/>
      <c r="EQ104" s="281"/>
      <c r="ER104" s="281"/>
      <c r="ES104" s="281"/>
      <c r="ET104" s="281"/>
      <c r="EU104" s="281"/>
      <c r="EV104" s="281"/>
      <c r="EW104" s="281"/>
      <c r="EX104" s="281"/>
      <c r="EY104" s="281"/>
      <c r="EZ104" s="281"/>
      <c r="FA104" s="281"/>
      <c r="FB104" s="281"/>
      <c r="FC104" s="281"/>
      <c r="FD104" s="281"/>
      <c r="FE104" s="281"/>
      <c r="FF104" s="281"/>
      <c r="FG104" s="281"/>
      <c r="FH104" s="281"/>
      <c r="FI104" s="281"/>
      <c r="FJ104" s="281"/>
      <c r="FK104" s="281"/>
      <c r="FL104" s="281"/>
      <c r="FM104" s="281"/>
      <c r="FN104" s="281"/>
      <c r="FO104" s="281"/>
      <c r="FP104" s="281"/>
      <c r="FQ104" s="281"/>
      <c r="FR104" s="281"/>
      <c r="FS104" s="281"/>
      <c r="FT104" s="281"/>
      <c r="FU104" s="281"/>
      <c r="FV104" s="281"/>
      <c r="FW104" s="281"/>
      <c r="FX104" s="281"/>
      <c r="FY104" s="281"/>
      <c r="FZ104" s="281"/>
      <c r="GA104" s="281"/>
      <c r="GB104" s="281"/>
      <c r="GC104" s="281"/>
      <c r="GD104" s="281"/>
      <c r="GE104" s="281"/>
      <c r="GF104" s="281"/>
      <c r="GG104" s="281"/>
      <c r="GH104" s="281"/>
      <c r="GI104" s="281"/>
      <c r="GJ104" s="281"/>
      <c r="GK104" s="281"/>
      <c r="GL104" s="281"/>
      <c r="GM104" s="281"/>
      <c r="GN104" s="281"/>
      <c r="GO104" s="281"/>
      <c r="GP104" s="281"/>
      <c r="GQ104" s="281"/>
      <c r="GR104" s="281"/>
      <c r="GS104" s="281"/>
      <c r="GT104" s="281"/>
      <c r="GU104" s="281"/>
      <c r="GV104" s="281"/>
      <c r="GW104" s="281"/>
      <c r="GX104" s="281"/>
      <c r="GY104" s="281"/>
      <c r="GZ104" s="281"/>
      <c r="HA104" s="281"/>
      <c r="HB104" s="281"/>
      <c r="HC104" s="281"/>
      <c r="HD104" s="281"/>
      <c r="HE104" s="281"/>
      <c r="HF104" s="281"/>
      <c r="HG104" s="281"/>
      <c r="HH104" s="281"/>
      <c r="HI104" s="281"/>
      <c r="HJ104" s="281"/>
      <c r="HK104" s="281"/>
      <c r="HL104" s="281"/>
      <c r="HM104" s="281"/>
      <c r="HN104" s="281"/>
      <c r="HO104" s="281"/>
      <c r="HP104" s="281"/>
      <c r="HQ104" s="281"/>
      <c r="HR104" s="281"/>
      <c r="HS104" s="281"/>
      <c r="HT104" s="281"/>
      <c r="HU104" s="281"/>
      <c r="HV104" s="281"/>
      <c r="HW104" s="281"/>
      <c r="HX104" s="281"/>
      <c r="HY104" s="281"/>
      <c r="HZ104" s="281"/>
      <c r="IA104" s="281"/>
      <c r="IB104" s="281"/>
      <c r="IC104" s="281"/>
      <c r="ID104" s="281"/>
      <c r="IE104" s="281"/>
      <c r="IF104" s="281"/>
      <c r="IG104" s="281"/>
      <c r="IH104" s="281"/>
      <c r="II104" s="281"/>
      <c r="IJ104" s="281"/>
      <c r="IK104" s="281"/>
      <c r="IL104" s="281"/>
      <c r="IM104" s="281"/>
      <c r="IN104" s="281"/>
      <c r="IO104" s="281"/>
      <c r="IP104" s="281"/>
      <c r="IQ104" s="281"/>
      <c r="IR104" s="281"/>
      <c r="IS104" s="281"/>
      <c r="IT104" s="281"/>
      <c r="IU104" s="281"/>
      <c r="IV104" s="281"/>
      <c r="IW104" s="330"/>
    </row>
    <row r="105" customFormat="false" ht="13.5" hidden="false" customHeight="true" outlineLevel="0" collapsed="false">
      <c r="A105" s="331"/>
      <c r="B105" s="332"/>
      <c r="C105" s="333"/>
      <c r="D105" s="334" t="s">
        <v>175</v>
      </c>
      <c r="E105" s="335"/>
      <c r="F105" s="336"/>
      <c r="G105" s="336"/>
      <c r="H105" s="336"/>
      <c r="I105" s="336"/>
      <c r="J105" s="336"/>
      <c r="K105" s="336"/>
      <c r="L105" s="336"/>
      <c r="M105" s="336"/>
      <c r="N105" s="336"/>
      <c r="O105" s="336"/>
      <c r="P105" s="336"/>
      <c r="Q105" s="336"/>
      <c r="R105" s="336"/>
      <c r="S105" s="336"/>
      <c r="T105" s="336"/>
      <c r="U105" s="336"/>
      <c r="V105" s="336"/>
      <c r="W105" s="336"/>
      <c r="X105" s="336"/>
      <c r="Y105" s="336"/>
      <c r="Z105" s="336"/>
      <c r="AA105" s="336"/>
      <c r="AB105" s="336"/>
      <c r="AC105" s="336"/>
      <c r="AD105" s="336"/>
      <c r="AE105" s="336"/>
      <c r="AF105" s="336"/>
      <c r="AG105" s="336"/>
      <c r="AH105" s="336"/>
      <c r="AI105" s="336"/>
      <c r="AJ105" s="336"/>
      <c r="AK105" s="336"/>
      <c r="AL105" s="336"/>
      <c r="AM105" s="336"/>
      <c r="AN105" s="336"/>
      <c r="AO105" s="336"/>
      <c r="AP105" s="336"/>
      <c r="AQ105" s="336"/>
      <c r="AR105" s="336"/>
      <c r="AS105" s="336"/>
      <c r="AT105" s="336"/>
      <c r="AU105" s="336"/>
      <c r="AV105" s="336"/>
      <c r="AW105" s="336"/>
      <c r="AX105" s="336"/>
      <c r="AY105" s="336"/>
      <c r="AZ105" s="336"/>
      <c r="BA105" s="336"/>
      <c r="BB105" s="336"/>
      <c r="BC105" s="336"/>
      <c r="BD105" s="336"/>
      <c r="BE105" s="336"/>
      <c r="BF105" s="336"/>
      <c r="BG105" s="336"/>
      <c r="BH105" s="336"/>
      <c r="BI105" s="336"/>
      <c r="BJ105" s="336"/>
      <c r="BK105" s="336"/>
      <c r="BL105" s="336"/>
      <c r="BM105" s="336"/>
      <c r="BN105" s="336"/>
      <c r="BO105" s="336"/>
      <c r="BP105" s="336"/>
      <c r="BQ105" s="336"/>
      <c r="BR105" s="336"/>
      <c r="BS105" s="336"/>
      <c r="BT105" s="336"/>
      <c r="BU105" s="336"/>
      <c r="BV105" s="336"/>
      <c r="BW105" s="336"/>
      <c r="BX105" s="336"/>
      <c r="BY105" s="336"/>
      <c r="BZ105" s="336"/>
      <c r="CA105" s="336"/>
      <c r="CB105" s="336"/>
      <c r="CC105" s="336"/>
      <c r="CD105" s="336"/>
      <c r="CE105" s="336"/>
      <c r="CF105" s="336"/>
      <c r="CG105" s="336"/>
      <c r="CH105" s="336"/>
      <c r="CI105" s="336"/>
      <c r="CJ105" s="336"/>
      <c r="CK105" s="336"/>
      <c r="CL105" s="336"/>
      <c r="CM105" s="336"/>
      <c r="CN105" s="336"/>
      <c r="CO105" s="336"/>
      <c r="CP105" s="336"/>
      <c r="CQ105" s="336"/>
      <c r="CR105" s="336"/>
      <c r="CS105" s="336"/>
      <c r="CT105" s="336"/>
      <c r="CU105" s="336"/>
      <c r="CV105" s="336"/>
      <c r="CW105" s="336"/>
      <c r="CX105" s="336"/>
      <c r="CY105" s="336"/>
      <c r="CZ105" s="336"/>
      <c r="DA105" s="336"/>
      <c r="DB105" s="336"/>
      <c r="DC105" s="336"/>
      <c r="DD105" s="336"/>
      <c r="DE105" s="336"/>
      <c r="DF105" s="336"/>
      <c r="DG105" s="336"/>
      <c r="DH105" s="336"/>
      <c r="DI105" s="336"/>
      <c r="DJ105" s="336"/>
      <c r="DK105" s="336"/>
      <c r="DL105" s="336"/>
      <c r="DM105" s="336"/>
      <c r="DN105" s="336"/>
      <c r="DO105" s="336"/>
      <c r="DP105" s="336"/>
      <c r="DQ105" s="336"/>
      <c r="DR105" s="336"/>
      <c r="DS105" s="336"/>
      <c r="DT105" s="336"/>
      <c r="DU105" s="336"/>
      <c r="DV105" s="336"/>
      <c r="DW105" s="336"/>
      <c r="DX105" s="336"/>
      <c r="DY105" s="336"/>
      <c r="DZ105" s="336"/>
      <c r="EA105" s="336"/>
      <c r="EB105" s="336"/>
      <c r="EC105" s="336"/>
      <c r="ED105" s="336"/>
      <c r="EE105" s="336"/>
      <c r="EF105" s="336"/>
      <c r="EG105" s="336"/>
      <c r="EH105" s="336"/>
      <c r="EI105" s="336"/>
      <c r="EJ105" s="336"/>
      <c r="EK105" s="336"/>
      <c r="EL105" s="336"/>
      <c r="EM105" s="336"/>
      <c r="EN105" s="336"/>
      <c r="EO105" s="336"/>
      <c r="EP105" s="336"/>
      <c r="EQ105" s="336"/>
      <c r="ER105" s="336"/>
      <c r="ES105" s="336"/>
      <c r="ET105" s="336"/>
      <c r="EU105" s="336"/>
      <c r="EV105" s="336"/>
      <c r="EW105" s="336"/>
      <c r="EX105" s="336"/>
      <c r="EY105" s="336"/>
      <c r="EZ105" s="336"/>
      <c r="FA105" s="336"/>
      <c r="FB105" s="336"/>
      <c r="FC105" s="336"/>
      <c r="FD105" s="336"/>
      <c r="FE105" s="336"/>
      <c r="FF105" s="336"/>
      <c r="FG105" s="336"/>
      <c r="FH105" s="336"/>
      <c r="FI105" s="336"/>
      <c r="FJ105" s="336"/>
      <c r="FK105" s="336"/>
      <c r="FL105" s="336"/>
      <c r="FM105" s="336"/>
      <c r="FN105" s="336"/>
      <c r="FO105" s="336"/>
      <c r="FP105" s="336"/>
      <c r="FQ105" s="336"/>
      <c r="FR105" s="336"/>
      <c r="FS105" s="336"/>
      <c r="FT105" s="336"/>
      <c r="FU105" s="336"/>
      <c r="FV105" s="336"/>
      <c r="FW105" s="336"/>
      <c r="FX105" s="336"/>
      <c r="FY105" s="336"/>
      <c r="FZ105" s="336"/>
      <c r="GA105" s="336"/>
      <c r="GB105" s="336"/>
      <c r="GC105" s="336"/>
      <c r="GD105" s="336"/>
      <c r="GE105" s="336"/>
      <c r="GF105" s="336"/>
      <c r="GG105" s="336"/>
      <c r="GH105" s="336"/>
      <c r="GI105" s="336"/>
      <c r="GJ105" s="336"/>
      <c r="GK105" s="336"/>
      <c r="GL105" s="336"/>
      <c r="GM105" s="336"/>
      <c r="GN105" s="336"/>
      <c r="GO105" s="336"/>
      <c r="GP105" s="336"/>
      <c r="GQ105" s="336"/>
      <c r="GR105" s="336"/>
      <c r="GS105" s="336"/>
      <c r="GT105" s="336"/>
      <c r="GU105" s="336"/>
      <c r="GV105" s="336"/>
      <c r="GW105" s="336"/>
      <c r="GX105" s="336"/>
      <c r="GY105" s="336"/>
      <c r="GZ105" s="336"/>
      <c r="HA105" s="336"/>
      <c r="HB105" s="336"/>
      <c r="HC105" s="336"/>
      <c r="HD105" s="336"/>
      <c r="HE105" s="336"/>
      <c r="HF105" s="336"/>
      <c r="HG105" s="336"/>
      <c r="HH105" s="336"/>
      <c r="HI105" s="336"/>
      <c r="HJ105" s="336"/>
      <c r="HK105" s="336"/>
      <c r="HL105" s="336"/>
      <c r="HM105" s="336"/>
      <c r="HN105" s="336"/>
      <c r="HO105" s="336"/>
      <c r="HP105" s="336"/>
      <c r="HQ105" s="336"/>
      <c r="HR105" s="336"/>
      <c r="HS105" s="336"/>
      <c r="HT105" s="336"/>
      <c r="HU105" s="336"/>
      <c r="HV105" s="336"/>
      <c r="HW105" s="336"/>
      <c r="HX105" s="336"/>
      <c r="HY105" s="336"/>
      <c r="HZ105" s="336"/>
      <c r="IA105" s="336"/>
      <c r="IB105" s="336"/>
      <c r="IC105" s="336"/>
      <c r="ID105" s="336"/>
      <c r="IE105" s="336"/>
      <c r="IF105" s="336"/>
      <c r="IG105" s="336"/>
      <c r="IH105" s="336"/>
      <c r="II105" s="336"/>
      <c r="IJ105" s="336"/>
      <c r="IK105" s="336"/>
      <c r="IL105" s="336"/>
      <c r="IM105" s="336"/>
      <c r="IN105" s="336"/>
      <c r="IO105" s="336"/>
      <c r="IP105" s="336"/>
      <c r="IQ105" s="336"/>
      <c r="IR105" s="336"/>
      <c r="IS105" s="336"/>
      <c r="IT105" s="336"/>
      <c r="IU105" s="336"/>
      <c r="IV105" s="336"/>
      <c r="IW105" s="337"/>
    </row>
    <row r="106" customFormat="false" ht="13.5" hidden="false" customHeight="true" outlineLevel="0" collapsed="false">
      <c r="A106" s="325"/>
      <c r="B106" s="358"/>
      <c r="C106" s="359"/>
      <c r="D106" s="328" t="s">
        <v>176</v>
      </c>
      <c r="E106" s="338"/>
      <c r="F106" s="281"/>
      <c r="G106" s="281"/>
      <c r="H106" s="281"/>
      <c r="I106" s="281"/>
      <c r="J106" s="281"/>
      <c r="K106" s="281"/>
      <c r="L106" s="281"/>
      <c r="M106" s="281"/>
      <c r="N106" s="281"/>
      <c r="O106" s="281"/>
      <c r="P106" s="281"/>
      <c r="Q106" s="281"/>
      <c r="R106" s="281"/>
      <c r="S106" s="281"/>
      <c r="T106" s="281"/>
      <c r="U106" s="281"/>
      <c r="V106" s="281"/>
      <c r="W106" s="281"/>
      <c r="X106" s="281"/>
      <c r="Y106" s="281"/>
      <c r="Z106" s="281"/>
      <c r="AA106" s="281"/>
      <c r="AB106" s="281"/>
      <c r="AC106" s="281"/>
      <c r="AD106" s="281"/>
      <c r="AE106" s="281"/>
      <c r="AF106" s="281"/>
      <c r="AG106" s="281"/>
      <c r="AH106" s="281"/>
      <c r="AI106" s="281"/>
      <c r="AJ106" s="281"/>
      <c r="AK106" s="281"/>
      <c r="AL106" s="281"/>
      <c r="AM106" s="281"/>
      <c r="AN106" s="281"/>
      <c r="AO106" s="281"/>
      <c r="AP106" s="281"/>
      <c r="AQ106" s="281"/>
      <c r="AR106" s="281"/>
      <c r="AS106" s="281"/>
      <c r="AT106" s="281"/>
      <c r="AU106" s="281"/>
      <c r="AV106" s="281"/>
      <c r="AW106" s="281"/>
      <c r="AX106" s="281"/>
      <c r="AY106" s="281"/>
      <c r="AZ106" s="281"/>
      <c r="BA106" s="281"/>
      <c r="BB106" s="281"/>
      <c r="BC106" s="281"/>
      <c r="BD106" s="281"/>
      <c r="BE106" s="281"/>
      <c r="BF106" s="281"/>
      <c r="BG106" s="281"/>
      <c r="BH106" s="281"/>
      <c r="BI106" s="281"/>
      <c r="BJ106" s="281"/>
      <c r="BK106" s="281"/>
      <c r="BL106" s="281"/>
      <c r="BM106" s="281"/>
      <c r="BN106" s="281"/>
      <c r="BO106" s="281"/>
      <c r="BP106" s="281"/>
      <c r="BQ106" s="281"/>
      <c r="BR106" s="281"/>
      <c r="BS106" s="281"/>
      <c r="BT106" s="281"/>
      <c r="BU106" s="281"/>
      <c r="BV106" s="281"/>
      <c r="BW106" s="281"/>
      <c r="BX106" s="281"/>
      <c r="BY106" s="281"/>
      <c r="BZ106" s="281"/>
      <c r="CA106" s="281"/>
      <c r="CB106" s="281"/>
      <c r="CC106" s="281"/>
      <c r="CD106" s="281"/>
      <c r="CE106" s="281"/>
      <c r="CF106" s="281"/>
      <c r="CG106" s="281"/>
      <c r="CH106" s="281"/>
      <c r="CI106" s="281"/>
      <c r="CJ106" s="281"/>
      <c r="CK106" s="281"/>
      <c r="CL106" s="281"/>
      <c r="CM106" s="281"/>
      <c r="CN106" s="281"/>
      <c r="CO106" s="281"/>
      <c r="CP106" s="281"/>
      <c r="CQ106" s="281"/>
      <c r="CR106" s="281"/>
      <c r="CS106" s="281"/>
      <c r="CT106" s="281"/>
      <c r="CU106" s="281"/>
      <c r="CV106" s="281"/>
      <c r="CW106" s="281"/>
      <c r="CX106" s="281"/>
      <c r="CY106" s="281"/>
      <c r="CZ106" s="281"/>
      <c r="DA106" s="281"/>
      <c r="DB106" s="281"/>
      <c r="DC106" s="281"/>
      <c r="DD106" s="281"/>
      <c r="DE106" s="281"/>
      <c r="DF106" s="281"/>
      <c r="DG106" s="281"/>
      <c r="DH106" s="281"/>
      <c r="DI106" s="281"/>
      <c r="DJ106" s="281"/>
      <c r="DK106" s="281"/>
      <c r="DL106" s="281"/>
      <c r="DM106" s="281"/>
      <c r="DN106" s="281"/>
      <c r="DO106" s="281"/>
      <c r="DP106" s="281"/>
      <c r="DQ106" s="281"/>
      <c r="DR106" s="281"/>
      <c r="DS106" s="281"/>
      <c r="DT106" s="281"/>
      <c r="DU106" s="281"/>
      <c r="DV106" s="281"/>
      <c r="DW106" s="281"/>
      <c r="DX106" s="281"/>
      <c r="DY106" s="281"/>
      <c r="DZ106" s="281"/>
      <c r="EA106" s="281"/>
      <c r="EB106" s="281"/>
      <c r="EC106" s="281"/>
      <c r="ED106" s="281"/>
      <c r="EE106" s="281"/>
      <c r="EF106" s="281"/>
      <c r="EG106" s="281"/>
      <c r="EH106" s="281"/>
      <c r="EI106" s="281"/>
      <c r="EJ106" s="281"/>
      <c r="EK106" s="281"/>
      <c r="EL106" s="281"/>
      <c r="EM106" s="281"/>
      <c r="EN106" s="281"/>
      <c r="EO106" s="281"/>
      <c r="EP106" s="281"/>
      <c r="EQ106" s="281"/>
      <c r="ER106" s="281"/>
      <c r="ES106" s="281"/>
      <c r="ET106" s="281"/>
      <c r="EU106" s="281"/>
      <c r="EV106" s="281"/>
      <c r="EW106" s="281"/>
      <c r="EX106" s="281"/>
      <c r="EY106" s="281"/>
      <c r="EZ106" s="281"/>
      <c r="FA106" s="281"/>
      <c r="FB106" s="281"/>
      <c r="FC106" s="281"/>
      <c r="FD106" s="281"/>
      <c r="FE106" s="281"/>
      <c r="FF106" s="281"/>
      <c r="FG106" s="281"/>
      <c r="FH106" s="281"/>
      <c r="FI106" s="281"/>
      <c r="FJ106" s="281"/>
      <c r="FK106" s="281"/>
      <c r="FL106" s="281"/>
      <c r="FM106" s="281"/>
      <c r="FN106" s="281"/>
      <c r="FO106" s="281"/>
      <c r="FP106" s="281"/>
      <c r="FQ106" s="281"/>
      <c r="FR106" s="281"/>
      <c r="FS106" s="281"/>
      <c r="FT106" s="281"/>
      <c r="FU106" s="281"/>
      <c r="FV106" s="281"/>
      <c r="FW106" s="281"/>
      <c r="FX106" s="281"/>
      <c r="FY106" s="281"/>
      <c r="FZ106" s="281"/>
      <c r="GA106" s="281"/>
      <c r="GB106" s="281"/>
      <c r="GC106" s="281"/>
      <c r="GD106" s="281"/>
      <c r="GE106" s="281"/>
      <c r="GF106" s="281"/>
      <c r="GG106" s="281"/>
      <c r="GH106" s="281"/>
      <c r="GI106" s="281"/>
      <c r="GJ106" s="281"/>
      <c r="GK106" s="281"/>
      <c r="GL106" s="281"/>
      <c r="GM106" s="281"/>
      <c r="GN106" s="281"/>
      <c r="GO106" s="281"/>
      <c r="GP106" s="281"/>
      <c r="GQ106" s="281"/>
      <c r="GR106" s="281"/>
      <c r="GS106" s="281"/>
      <c r="GT106" s="281"/>
      <c r="GU106" s="281"/>
      <c r="GV106" s="281"/>
      <c r="GW106" s="281"/>
      <c r="GX106" s="281"/>
      <c r="GY106" s="281"/>
      <c r="GZ106" s="281"/>
      <c r="HA106" s="281"/>
      <c r="HB106" s="281"/>
      <c r="HC106" s="281"/>
      <c r="HD106" s="281"/>
      <c r="HE106" s="281"/>
      <c r="HF106" s="281"/>
      <c r="HG106" s="281"/>
      <c r="HH106" s="281"/>
      <c r="HI106" s="281"/>
      <c r="HJ106" s="281"/>
      <c r="HK106" s="281"/>
      <c r="HL106" s="281"/>
      <c r="HM106" s="281"/>
      <c r="HN106" s="281"/>
      <c r="HO106" s="281"/>
      <c r="HP106" s="281"/>
      <c r="HQ106" s="281"/>
      <c r="HR106" s="281"/>
      <c r="HS106" s="281"/>
      <c r="HT106" s="281"/>
      <c r="HU106" s="281"/>
      <c r="HV106" s="281"/>
      <c r="HW106" s="281"/>
      <c r="HX106" s="281"/>
      <c r="HY106" s="281"/>
      <c r="HZ106" s="281"/>
      <c r="IA106" s="281"/>
      <c r="IB106" s="281"/>
      <c r="IC106" s="281"/>
      <c r="ID106" s="281"/>
      <c r="IE106" s="281"/>
      <c r="IF106" s="281"/>
      <c r="IG106" s="281"/>
      <c r="IH106" s="281"/>
      <c r="II106" s="281"/>
      <c r="IJ106" s="281"/>
      <c r="IK106" s="281"/>
      <c r="IL106" s="281"/>
      <c r="IM106" s="281"/>
      <c r="IN106" s="281"/>
      <c r="IO106" s="281"/>
      <c r="IP106" s="281"/>
      <c r="IQ106" s="281"/>
      <c r="IR106" s="281"/>
      <c r="IS106" s="281"/>
      <c r="IT106" s="281"/>
      <c r="IU106" s="281"/>
      <c r="IV106" s="281"/>
      <c r="IW106" s="325"/>
    </row>
    <row r="107" customFormat="false" ht="13.5" hidden="false" customHeight="true" outlineLevel="0" collapsed="false">
      <c r="A107" s="331"/>
      <c r="B107" s="332"/>
      <c r="C107" s="339" t="s">
        <v>162</v>
      </c>
      <c r="D107" s="334" t="s">
        <v>177</v>
      </c>
      <c r="E107" s="340"/>
      <c r="F107" s="336"/>
      <c r="G107" s="336"/>
      <c r="H107" s="336"/>
      <c r="I107" s="336"/>
      <c r="J107" s="336"/>
      <c r="K107" s="336"/>
      <c r="L107" s="336"/>
      <c r="M107" s="336"/>
      <c r="N107" s="336"/>
      <c r="O107" s="336"/>
      <c r="P107" s="336"/>
      <c r="Q107" s="336"/>
      <c r="R107" s="336"/>
      <c r="S107" s="336"/>
      <c r="T107" s="336"/>
      <c r="U107" s="336"/>
      <c r="V107" s="336"/>
      <c r="W107" s="336"/>
      <c r="X107" s="336"/>
      <c r="Y107" s="336"/>
      <c r="Z107" s="336"/>
      <c r="AA107" s="336"/>
      <c r="AB107" s="336"/>
      <c r="AC107" s="336"/>
      <c r="AD107" s="336"/>
      <c r="AE107" s="336"/>
      <c r="AF107" s="336"/>
      <c r="AG107" s="336"/>
      <c r="AH107" s="336"/>
      <c r="AI107" s="336"/>
      <c r="AJ107" s="336"/>
      <c r="AK107" s="336"/>
      <c r="AL107" s="336"/>
      <c r="AM107" s="336"/>
      <c r="AN107" s="336"/>
      <c r="AO107" s="336"/>
      <c r="AP107" s="336"/>
      <c r="AQ107" s="336"/>
      <c r="AR107" s="336"/>
      <c r="AS107" s="336"/>
      <c r="AT107" s="336"/>
      <c r="AU107" s="336"/>
      <c r="AV107" s="336"/>
      <c r="AW107" s="336"/>
      <c r="AX107" s="336"/>
      <c r="AY107" s="336"/>
      <c r="AZ107" s="336"/>
      <c r="BA107" s="336"/>
      <c r="BB107" s="336"/>
      <c r="BC107" s="336"/>
      <c r="BD107" s="336"/>
      <c r="BE107" s="336"/>
      <c r="BF107" s="336"/>
      <c r="BG107" s="336"/>
      <c r="BH107" s="336"/>
      <c r="BI107" s="336"/>
      <c r="BJ107" s="336"/>
      <c r="BK107" s="336"/>
      <c r="BL107" s="336"/>
      <c r="BM107" s="336"/>
      <c r="BN107" s="336"/>
      <c r="BO107" s="336"/>
      <c r="BP107" s="336"/>
      <c r="BQ107" s="336"/>
      <c r="BR107" s="336"/>
      <c r="BS107" s="336"/>
      <c r="BT107" s="336"/>
      <c r="BU107" s="336"/>
      <c r="BV107" s="336"/>
      <c r="BW107" s="336"/>
      <c r="BX107" s="336"/>
      <c r="BY107" s="336"/>
      <c r="BZ107" s="336"/>
      <c r="CA107" s="336"/>
      <c r="CB107" s="336"/>
      <c r="CC107" s="336"/>
      <c r="CD107" s="336"/>
      <c r="CE107" s="336"/>
      <c r="CF107" s="336"/>
      <c r="CG107" s="336"/>
      <c r="CH107" s="336"/>
      <c r="CI107" s="336"/>
      <c r="CJ107" s="336"/>
      <c r="CK107" s="336"/>
      <c r="CL107" s="336"/>
      <c r="CM107" s="336"/>
      <c r="CN107" s="336"/>
      <c r="CO107" s="336"/>
      <c r="CP107" s="336"/>
      <c r="CQ107" s="336"/>
      <c r="CR107" s="336"/>
      <c r="CS107" s="336"/>
      <c r="CT107" s="336"/>
      <c r="CU107" s="336"/>
      <c r="CV107" s="336"/>
      <c r="CW107" s="336"/>
      <c r="CX107" s="336"/>
      <c r="CY107" s="336"/>
      <c r="CZ107" s="336"/>
      <c r="DA107" s="336"/>
      <c r="DB107" s="336"/>
      <c r="DC107" s="336"/>
      <c r="DD107" s="336"/>
      <c r="DE107" s="336"/>
      <c r="DF107" s="336"/>
      <c r="DG107" s="336"/>
      <c r="DH107" s="336"/>
      <c r="DI107" s="336"/>
      <c r="DJ107" s="336"/>
      <c r="DK107" s="336"/>
      <c r="DL107" s="336"/>
      <c r="DM107" s="336"/>
      <c r="DN107" s="336"/>
      <c r="DO107" s="336"/>
      <c r="DP107" s="336"/>
      <c r="DQ107" s="336"/>
      <c r="DR107" s="336"/>
      <c r="DS107" s="336"/>
      <c r="DT107" s="336"/>
      <c r="DU107" s="336"/>
      <c r="DV107" s="336"/>
      <c r="DW107" s="336"/>
      <c r="DX107" s="336"/>
      <c r="DY107" s="336"/>
      <c r="DZ107" s="336"/>
      <c r="EA107" s="336"/>
      <c r="EB107" s="336"/>
      <c r="EC107" s="336"/>
      <c r="ED107" s="336"/>
      <c r="EE107" s="336"/>
      <c r="EF107" s="336"/>
      <c r="EG107" s="336"/>
      <c r="EH107" s="336"/>
      <c r="EI107" s="336"/>
      <c r="EJ107" s="336"/>
      <c r="EK107" s="336"/>
      <c r="EL107" s="336"/>
      <c r="EM107" s="336"/>
      <c r="EN107" s="336"/>
      <c r="EO107" s="336"/>
      <c r="EP107" s="336"/>
      <c r="EQ107" s="336"/>
      <c r="ER107" s="336"/>
      <c r="ES107" s="336"/>
      <c r="ET107" s="336"/>
      <c r="EU107" s="336"/>
      <c r="EV107" s="336"/>
      <c r="EW107" s="336"/>
      <c r="EX107" s="336"/>
      <c r="EY107" s="336"/>
      <c r="EZ107" s="336"/>
      <c r="FA107" s="336"/>
      <c r="FB107" s="336"/>
      <c r="FC107" s="336"/>
      <c r="FD107" s="336"/>
      <c r="FE107" s="336"/>
      <c r="FF107" s="336"/>
      <c r="FG107" s="336"/>
      <c r="FH107" s="336"/>
      <c r="FI107" s="336"/>
      <c r="FJ107" s="336"/>
      <c r="FK107" s="336"/>
      <c r="FL107" s="336"/>
      <c r="FM107" s="336"/>
      <c r="FN107" s="336"/>
      <c r="FO107" s="336"/>
      <c r="FP107" s="336"/>
      <c r="FQ107" s="336"/>
      <c r="FR107" s="336"/>
      <c r="FS107" s="336"/>
      <c r="FT107" s="336"/>
      <c r="FU107" s="336"/>
      <c r="FV107" s="336"/>
      <c r="FW107" s="336"/>
      <c r="FX107" s="336"/>
      <c r="FY107" s="336"/>
      <c r="FZ107" s="336"/>
      <c r="GA107" s="336"/>
      <c r="GB107" s="336"/>
      <c r="GC107" s="336"/>
      <c r="GD107" s="336"/>
      <c r="GE107" s="336"/>
      <c r="GF107" s="336"/>
      <c r="GG107" s="336"/>
      <c r="GH107" s="336"/>
      <c r="GI107" s="336"/>
      <c r="GJ107" s="336"/>
      <c r="GK107" s="336"/>
      <c r="GL107" s="336"/>
      <c r="GM107" s="336"/>
      <c r="GN107" s="336"/>
      <c r="GO107" s="336"/>
      <c r="GP107" s="336"/>
      <c r="GQ107" s="336"/>
      <c r="GR107" s="336"/>
      <c r="GS107" s="336"/>
      <c r="GT107" s="336"/>
      <c r="GU107" s="336"/>
      <c r="GV107" s="336"/>
      <c r="GW107" s="336"/>
      <c r="GX107" s="336"/>
      <c r="GY107" s="336"/>
      <c r="GZ107" s="336"/>
      <c r="HA107" s="336"/>
      <c r="HB107" s="336"/>
      <c r="HC107" s="336"/>
      <c r="HD107" s="336"/>
      <c r="HE107" s="336"/>
      <c r="HF107" s="336"/>
      <c r="HG107" s="336"/>
      <c r="HH107" s="336"/>
      <c r="HI107" s="336"/>
      <c r="HJ107" s="336"/>
      <c r="HK107" s="336"/>
      <c r="HL107" s="336"/>
      <c r="HM107" s="336"/>
      <c r="HN107" s="336"/>
      <c r="HO107" s="336"/>
      <c r="HP107" s="336"/>
      <c r="HQ107" s="336"/>
      <c r="HR107" s="336"/>
      <c r="HS107" s="336"/>
      <c r="HT107" s="336"/>
      <c r="HU107" s="336"/>
      <c r="HV107" s="336"/>
      <c r="HW107" s="336"/>
      <c r="HX107" s="336"/>
      <c r="HY107" s="336"/>
      <c r="HZ107" s="336"/>
      <c r="IA107" s="336"/>
      <c r="IB107" s="336"/>
      <c r="IC107" s="336"/>
      <c r="ID107" s="336"/>
      <c r="IE107" s="336"/>
      <c r="IF107" s="336"/>
      <c r="IG107" s="336"/>
      <c r="IH107" s="336"/>
      <c r="II107" s="336"/>
      <c r="IJ107" s="336"/>
      <c r="IK107" s="336"/>
      <c r="IL107" s="336"/>
      <c r="IM107" s="336"/>
      <c r="IN107" s="336"/>
      <c r="IO107" s="336"/>
      <c r="IP107" s="336"/>
      <c r="IQ107" s="336"/>
      <c r="IR107" s="336"/>
      <c r="IS107" s="336"/>
      <c r="IT107" s="336"/>
      <c r="IU107" s="336"/>
      <c r="IV107" s="336"/>
      <c r="IW107" s="337"/>
    </row>
    <row r="108" customFormat="false" ht="13.5" hidden="false" customHeight="true" outlineLevel="0" collapsed="false">
      <c r="A108" s="325"/>
      <c r="B108" s="358"/>
      <c r="C108" s="359"/>
      <c r="D108" s="328" t="s">
        <v>178</v>
      </c>
      <c r="E108" s="338"/>
      <c r="F108" s="281"/>
      <c r="G108" s="281"/>
      <c r="H108" s="281"/>
      <c r="I108" s="281"/>
      <c r="J108" s="281"/>
      <c r="K108" s="281"/>
      <c r="L108" s="281"/>
      <c r="M108" s="281"/>
      <c r="N108" s="281"/>
      <c r="O108" s="281"/>
      <c r="P108" s="281"/>
      <c r="Q108" s="281"/>
      <c r="R108" s="281"/>
      <c r="S108" s="281"/>
      <c r="T108" s="281"/>
      <c r="U108" s="281"/>
      <c r="V108" s="281"/>
      <c r="W108" s="281"/>
      <c r="X108" s="281"/>
      <c r="Y108" s="281"/>
      <c r="Z108" s="281"/>
      <c r="AA108" s="281"/>
      <c r="AB108" s="281"/>
      <c r="AC108" s="281"/>
      <c r="AD108" s="281"/>
      <c r="AE108" s="281"/>
      <c r="AF108" s="281"/>
      <c r="AG108" s="281"/>
      <c r="AH108" s="281"/>
      <c r="AI108" s="281"/>
      <c r="AJ108" s="281"/>
      <c r="AK108" s="281"/>
      <c r="AL108" s="281"/>
      <c r="AM108" s="281"/>
      <c r="AN108" s="281"/>
      <c r="AO108" s="281"/>
      <c r="AP108" s="281"/>
      <c r="AQ108" s="281"/>
      <c r="AR108" s="281"/>
      <c r="AS108" s="281"/>
      <c r="AT108" s="281"/>
      <c r="AU108" s="281"/>
      <c r="AV108" s="281"/>
      <c r="AW108" s="281"/>
      <c r="AX108" s="281"/>
      <c r="AY108" s="281"/>
      <c r="AZ108" s="281"/>
      <c r="BA108" s="281"/>
      <c r="BB108" s="281"/>
      <c r="BC108" s="281"/>
      <c r="BD108" s="281"/>
      <c r="BE108" s="281"/>
      <c r="BF108" s="281"/>
      <c r="BG108" s="281"/>
      <c r="BH108" s="281"/>
      <c r="BI108" s="281"/>
      <c r="BJ108" s="281"/>
      <c r="BK108" s="281"/>
      <c r="BL108" s="281"/>
      <c r="BM108" s="281"/>
      <c r="BN108" s="281"/>
      <c r="BO108" s="281"/>
      <c r="BP108" s="281"/>
      <c r="BQ108" s="281"/>
      <c r="BR108" s="281"/>
      <c r="BS108" s="281"/>
      <c r="BT108" s="281"/>
      <c r="BU108" s="281"/>
      <c r="BV108" s="281"/>
      <c r="BW108" s="281"/>
      <c r="BX108" s="281"/>
      <c r="BY108" s="281"/>
      <c r="BZ108" s="281"/>
      <c r="CA108" s="281"/>
      <c r="CB108" s="281"/>
      <c r="CC108" s="281"/>
      <c r="CD108" s="281"/>
      <c r="CE108" s="281"/>
      <c r="CF108" s="281"/>
      <c r="CG108" s="281"/>
      <c r="CH108" s="281"/>
      <c r="CI108" s="281"/>
      <c r="CJ108" s="281"/>
      <c r="CK108" s="281"/>
      <c r="CL108" s="281"/>
      <c r="CM108" s="281"/>
      <c r="CN108" s="281"/>
      <c r="CO108" s="281"/>
      <c r="CP108" s="281"/>
      <c r="CQ108" s="281"/>
      <c r="CR108" s="281"/>
      <c r="CS108" s="281"/>
      <c r="CT108" s="281"/>
      <c r="CU108" s="281"/>
      <c r="CV108" s="281"/>
      <c r="CW108" s="281"/>
      <c r="CX108" s="281"/>
      <c r="CY108" s="281"/>
      <c r="CZ108" s="281"/>
      <c r="DA108" s="281"/>
      <c r="DB108" s="281"/>
      <c r="DC108" s="281"/>
      <c r="DD108" s="281"/>
      <c r="DE108" s="281"/>
      <c r="DF108" s="281"/>
      <c r="DG108" s="281"/>
      <c r="DH108" s="281"/>
      <c r="DI108" s="281"/>
      <c r="DJ108" s="281"/>
      <c r="DK108" s="281"/>
      <c r="DL108" s="281"/>
      <c r="DM108" s="281"/>
      <c r="DN108" s="281"/>
      <c r="DO108" s="281"/>
      <c r="DP108" s="281"/>
      <c r="DQ108" s="281"/>
      <c r="DR108" s="281"/>
      <c r="DS108" s="281"/>
      <c r="DT108" s="281"/>
      <c r="DU108" s="281"/>
      <c r="DV108" s="281"/>
      <c r="DW108" s="281"/>
      <c r="DX108" s="281"/>
      <c r="DY108" s="281"/>
      <c r="DZ108" s="281"/>
      <c r="EA108" s="281"/>
      <c r="EB108" s="281"/>
      <c r="EC108" s="281"/>
      <c r="ED108" s="281"/>
      <c r="EE108" s="281"/>
      <c r="EF108" s="281"/>
      <c r="EG108" s="281"/>
      <c r="EH108" s="281"/>
      <c r="EI108" s="281"/>
      <c r="EJ108" s="281"/>
      <c r="EK108" s="281"/>
      <c r="EL108" s="281"/>
      <c r="EM108" s="281"/>
      <c r="EN108" s="281"/>
      <c r="EO108" s="281"/>
      <c r="EP108" s="281"/>
      <c r="EQ108" s="281"/>
      <c r="ER108" s="281"/>
      <c r="ES108" s="281"/>
      <c r="ET108" s="281"/>
      <c r="EU108" s="281"/>
      <c r="EV108" s="281"/>
      <c r="EW108" s="281"/>
      <c r="EX108" s="281"/>
      <c r="EY108" s="281"/>
      <c r="EZ108" s="281"/>
      <c r="FA108" s="281"/>
      <c r="FB108" s="281"/>
      <c r="FC108" s="281"/>
      <c r="FD108" s="281"/>
      <c r="FE108" s="281"/>
      <c r="FF108" s="281"/>
      <c r="FG108" s="281"/>
      <c r="FH108" s="281"/>
      <c r="FI108" s="281"/>
      <c r="FJ108" s="281"/>
      <c r="FK108" s="281"/>
      <c r="FL108" s="281"/>
      <c r="FM108" s="281"/>
      <c r="FN108" s="281"/>
      <c r="FO108" s="281"/>
      <c r="FP108" s="281"/>
      <c r="FQ108" s="281"/>
      <c r="FR108" s="281"/>
      <c r="FS108" s="281"/>
      <c r="FT108" s="281"/>
      <c r="FU108" s="281"/>
      <c r="FV108" s="281"/>
      <c r="FW108" s="281"/>
      <c r="FX108" s="281"/>
      <c r="FY108" s="281"/>
      <c r="FZ108" s="281"/>
      <c r="GA108" s="281"/>
      <c r="GB108" s="281"/>
      <c r="GC108" s="281"/>
      <c r="GD108" s="281"/>
      <c r="GE108" s="281"/>
      <c r="GF108" s="281"/>
      <c r="GG108" s="281"/>
      <c r="GH108" s="281"/>
      <c r="GI108" s="281"/>
      <c r="GJ108" s="281"/>
      <c r="GK108" s="281"/>
      <c r="GL108" s="281"/>
      <c r="GM108" s="281"/>
      <c r="GN108" s="281"/>
      <c r="GO108" s="281"/>
      <c r="GP108" s="281"/>
      <c r="GQ108" s="281"/>
      <c r="GR108" s="281"/>
      <c r="GS108" s="281"/>
      <c r="GT108" s="281"/>
      <c r="GU108" s="281"/>
      <c r="GV108" s="281"/>
      <c r="GW108" s="281"/>
      <c r="GX108" s="281"/>
      <c r="GY108" s="281"/>
      <c r="GZ108" s="281"/>
      <c r="HA108" s="281"/>
      <c r="HB108" s="281"/>
      <c r="HC108" s="281"/>
      <c r="HD108" s="281"/>
      <c r="HE108" s="281"/>
      <c r="HF108" s="281"/>
      <c r="HG108" s="281"/>
      <c r="HH108" s="281"/>
      <c r="HI108" s="281"/>
      <c r="HJ108" s="281"/>
      <c r="HK108" s="281"/>
      <c r="HL108" s="281"/>
      <c r="HM108" s="281"/>
      <c r="HN108" s="281"/>
      <c r="HO108" s="281"/>
      <c r="HP108" s="281"/>
      <c r="HQ108" s="281"/>
      <c r="HR108" s="281"/>
      <c r="HS108" s="281"/>
      <c r="HT108" s="281"/>
      <c r="HU108" s="281"/>
      <c r="HV108" s="281"/>
      <c r="HW108" s="281"/>
      <c r="HX108" s="281"/>
      <c r="HY108" s="281"/>
      <c r="HZ108" s="281"/>
      <c r="IA108" s="281"/>
      <c r="IB108" s="281"/>
      <c r="IC108" s="281"/>
      <c r="ID108" s="281"/>
      <c r="IE108" s="281"/>
      <c r="IF108" s="281"/>
      <c r="IG108" s="281"/>
      <c r="IH108" s="281"/>
      <c r="II108" s="281"/>
      <c r="IJ108" s="281"/>
      <c r="IK108" s="281"/>
      <c r="IL108" s="281"/>
      <c r="IM108" s="281"/>
      <c r="IN108" s="281"/>
      <c r="IO108" s="281"/>
      <c r="IP108" s="281"/>
      <c r="IQ108" s="281"/>
      <c r="IR108" s="281"/>
      <c r="IS108" s="281"/>
      <c r="IT108" s="281"/>
      <c r="IU108" s="281"/>
      <c r="IV108" s="281"/>
      <c r="IW108" s="325"/>
    </row>
    <row r="109" customFormat="false" ht="13.5" hidden="false" customHeight="true" outlineLevel="0" collapsed="false">
      <c r="A109" s="331"/>
      <c r="B109" s="332"/>
      <c r="C109" s="333"/>
      <c r="D109" s="334" t="s">
        <v>179</v>
      </c>
      <c r="E109" s="340"/>
      <c r="F109" s="336"/>
      <c r="G109" s="336"/>
      <c r="H109" s="336"/>
      <c r="I109" s="336"/>
      <c r="J109" s="336"/>
      <c r="K109" s="336"/>
      <c r="L109" s="336"/>
      <c r="M109" s="336"/>
      <c r="N109" s="336"/>
      <c r="O109" s="336"/>
      <c r="P109" s="336"/>
      <c r="Q109" s="336"/>
      <c r="R109" s="336"/>
      <c r="S109" s="336"/>
      <c r="T109" s="336"/>
      <c r="U109" s="336"/>
      <c r="V109" s="336"/>
      <c r="W109" s="336"/>
      <c r="X109" s="336"/>
      <c r="Y109" s="336"/>
      <c r="Z109" s="336"/>
      <c r="AA109" s="336"/>
      <c r="AB109" s="336"/>
      <c r="AC109" s="336"/>
      <c r="AD109" s="336"/>
      <c r="AE109" s="336"/>
      <c r="AF109" s="336"/>
      <c r="AG109" s="336"/>
      <c r="AH109" s="336"/>
      <c r="AI109" s="336"/>
      <c r="AJ109" s="336"/>
      <c r="AK109" s="336"/>
      <c r="AL109" s="336"/>
      <c r="AM109" s="336"/>
      <c r="AN109" s="336"/>
      <c r="AO109" s="336"/>
      <c r="AP109" s="336"/>
      <c r="AQ109" s="336"/>
      <c r="AR109" s="336"/>
      <c r="AS109" s="336"/>
      <c r="AT109" s="336"/>
      <c r="AU109" s="336"/>
      <c r="AV109" s="336"/>
      <c r="AW109" s="336"/>
      <c r="AX109" s="336"/>
      <c r="AY109" s="336"/>
      <c r="AZ109" s="336"/>
      <c r="BA109" s="336"/>
      <c r="BB109" s="336"/>
      <c r="BC109" s="336"/>
      <c r="BD109" s="336"/>
      <c r="BE109" s="336"/>
      <c r="BF109" s="336"/>
      <c r="BG109" s="336"/>
      <c r="BH109" s="336"/>
      <c r="BI109" s="336"/>
      <c r="BJ109" s="336"/>
      <c r="BK109" s="336"/>
      <c r="BL109" s="336"/>
      <c r="BM109" s="336"/>
      <c r="BN109" s="336"/>
      <c r="BO109" s="336"/>
      <c r="BP109" s="336"/>
      <c r="BQ109" s="336"/>
      <c r="BR109" s="336"/>
      <c r="BS109" s="336"/>
      <c r="BT109" s="336"/>
      <c r="BU109" s="336"/>
      <c r="BV109" s="336"/>
      <c r="BW109" s="336"/>
      <c r="BX109" s="336"/>
      <c r="BY109" s="336"/>
      <c r="BZ109" s="336"/>
      <c r="CA109" s="336"/>
      <c r="CB109" s="336"/>
      <c r="CC109" s="336"/>
      <c r="CD109" s="336"/>
      <c r="CE109" s="336"/>
      <c r="CF109" s="336"/>
      <c r="CG109" s="336"/>
      <c r="CH109" s="336"/>
      <c r="CI109" s="336"/>
      <c r="CJ109" s="336"/>
      <c r="CK109" s="336"/>
      <c r="CL109" s="336"/>
      <c r="CM109" s="336"/>
      <c r="CN109" s="336"/>
      <c r="CO109" s="336"/>
      <c r="CP109" s="336"/>
      <c r="CQ109" s="336"/>
      <c r="CR109" s="336"/>
      <c r="CS109" s="336"/>
      <c r="CT109" s="336"/>
      <c r="CU109" s="336"/>
      <c r="CV109" s="336"/>
      <c r="CW109" s="336"/>
      <c r="CX109" s="336"/>
      <c r="CY109" s="336"/>
      <c r="CZ109" s="336"/>
      <c r="DA109" s="336"/>
      <c r="DB109" s="336"/>
      <c r="DC109" s="336"/>
      <c r="DD109" s="336"/>
      <c r="DE109" s="336"/>
      <c r="DF109" s="336"/>
      <c r="DG109" s="336"/>
      <c r="DH109" s="336"/>
      <c r="DI109" s="336"/>
      <c r="DJ109" s="336"/>
      <c r="DK109" s="336"/>
      <c r="DL109" s="336"/>
      <c r="DM109" s="336"/>
      <c r="DN109" s="336"/>
      <c r="DO109" s="336"/>
      <c r="DP109" s="336"/>
      <c r="DQ109" s="336"/>
      <c r="DR109" s="336"/>
      <c r="DS109" s="336"/>
      <c r="DT109" s="336"/>
      <c r="DU109" s="336"/>
      <c r="DV109" s="336"/>
      <c r="DW109" s="336"/>
      <c r="DX109" s="336"/>
      <c r="DY109" s="336"/>
      <c r="DZ109" s="336"/>
      <c r="EA109" s="336"/>
      <c r="EB109" s="336"/>
      <c r="EC109" s="336"/>
      <c r="ED109" s="336"/>
      <c r="EE109" s="336"/>
      <c r="EF109" s="336"/>
      <c r="EG109" s="336"/>
      <c r="EH109" s="336"/>
      <c r="EI109" s="336"/>
      <c r="EJ109" s="336"/>
      <c r="EK109" s="336"/>
      <c r="EL109" s="336"/>
      <c r="EM109" s="336"/>
      <c r="EN109" s="336"/>
      <c r="EO109" s="336"/>
      <c r="EP109" s="336"/>
      <c r="EQ109" s="336"/>
      <c r="ER109" s="336"/>
      <c r="ES109" s="336"/>
      <c r="ET109" s="336"/>
      <c r="EU109" s="336"/>
      <c r="EV109" s="336"/>
      <c r="EW109" s="336"/>
      <c r="EX109" s="336"/>
      <c r="EY109" s="336"/>
      <c r="EZ109" s="336"/>
      <c r="FA109" s="336"/>
      <c r="FB109" s="336"/>
      <c r="FC109" s="336"/>
      <c r="FD109" s="336"/>
      <c r="FE109" s="336"/>
      <c r="FF109" s="336"/>
      <c r="FG109" s="336"/>
      <c r="FH109" s="336"/>
      <c r="FI109" s="336"/>
      <c r="FJ109" s="336"/>
      <c r="FK109" s="336"/>
      <c r="FL109" s="336"/>
      <c r="FM109" s="336"/>
      <c r="FN109" s="336"/>
      <c r="FO109" s="336"/>
      <c r="FP109" s="336"/>
      <c r="FQ109" s="336"/>
      <c r="FR109" s="336"/>
      <c r="FS109" s="336"/>
      <c r="FT109" s="336"/>
      <c r="FU109" s="336"/>
      <c r="FV109" s="336"/>
      <c r="FW109" s="336"/>
      <c r="FX109" s="336"/>
      <c r="FY109" s="336"/>
      <c r="FZ109" s="336"/>
      <c r="GA109" s="336"/>
      <c r="GB109" s="336"/>
      <c r="GC109" s="336"/>
      <c r="GD109" s="336"/>
      <c r="GE109" s="336"/>
      <c r="GF109" s="336"/>
      <c r="GG109" s="336"/>
      <c r="GH109" s="336"/>
      <c r="GI109" s="336"/>
      <c r="GJ109" s="336"/>
      <c r="GK109" s="336"/>
      <c r="GL109" s="336"/>
      <c r="GM109" s="336"/>
      <c r="GN109" s="336"/>
      <c r="GO109" s="336"/>
      <c r="GP109" s="336"/>
      <c r="GQ109" s="336"/>
      <c r="GR109" s="336"/>
      <c r="GS109" s="336"/>
      <c r="GT109" s="336"/>
      <c r="GU109" s="336"/>
      <c r="GV109" s="336"/>
      <c r="GW109" s="336"/>
      <c r="GX109" s="336"/>
      <c r="GY109" s="336"/>
      <c r="GZ109" s="336"/>
      <c r="HA109" s="336"/>
      <c r="HB109" s="336"/>
      <c r="HC109" s="336"/>
      <c r="HD109" s="336"/>
      <c r="HE109" s="336"/>
      <c r="HF109" s="336"/>
      <c r="HG109" s="336"/>
      <c r="HH109" s="336"/>
      <c r="HI109" s="336"/>
      <c r="HJ109" s="336"/>
      <c r="HK109" s="336"/>
      <c r="HL109" s="336"/>
      <c r="HM109" s="336"/>
      <c r="HN109" s="336"/>
      <c r="HO109" s="336"/>
      <c r="HP109" s="336"/>
      <c r="HQ109" s="336"/>
      <c r="HR109" s="336"/>
      <c r="HS109" s="336"/>
      <c r="HT109" s="336"/>
      <c r="HU109" s="336"/>
      <c r="HV109" s="336"/>
      <c r="HW109" s="336"/>
      <c r="HX109" s="336"/>
      <c r="HY109" s="336"/>
      <c r="HZ109" s="336"/>
      <c r="IA109" s="336"/>
      <c r="IB109" s="336"/>
      <c r="IC109" s="336"/>
      <c r="ID109" s="336"/>
      <c r="IE109" s="336"/>
      <c r="IF109" s="336"/>
      <c r="IG109" s="336"/>
      <c r="IH109" s="336"/>
      <c r="II109" s="336"/>
      <c r="IJ109" s="336"/>
      <c r="IK109" s="336"/>
      <c r="IL109" s="336"/>
      <c r="IM109" s="336"/>
      <c r="IN109" s="336"/>
      <c r="IO109" s="336"/>
      <c r="IP109" s="336"/>
      <c r="IQ109" s="336"/>
      <c r="IR109" s="336"/>
      <c r="IS109" s="336"/>
      <c r="IT109" s="336"/>
      <c r="IU109" s="336"/>
      <c r="IV109" s="336"/>
      <c r="IW109" s="337"/>
    </row>
    <row r="110" customFormat="false" ht="13.5" hidden="false" customHeight="true" outlineLevel="0" collapsed="false">
      <c r="A110" s="325"/>
      <c r="B110" s="358"/>
      <c r="C110" s="359"/>
      <c r="D110" s="328" t="s">
        <v>180</v>
      </c>
      <c r="E110" s="338"/>
      <c r="F110" s="281"/>
      <c r="G110" s="281"/>
      <c r="H110" s="281"/>
      <c r="I110" s="281"/>
      <c r="J110" s="281"/>
      <c r="K110" s="281"/>
      <c r="L110" s="281"/>
      <c r="M110" s="281"/>
      <c r="N110" s="281"/>
      <c r="O110" s="281"/>
      <c r="P110" s="281"/>
      <c r="Q110" s="281"/>
      <c r="R110" s="281"/>
      <c r="S110" s="281"/>
      <c r="T110" s="281"/>
      <c r="U110" s="281"/>
      <c r="V110" s="281"/>
      <c r="W110" s="281"/>
      <c r="X110" s="281"/>
      <c r="Y110" s="281"/>
      <c r="Z110" s="281"/>
      <c r="AA110" s="281"/>
      <c r="AB110" s="281"/>
      <c r="AC110" s="281"/>
      <c r="AD110" s="281"/>
      <c r="AE110" s="281"/>
      <c r="AF110" s="281"/>
      <c r="AG110" s="281"/>
      <c r="AH110" s="281"/>
      <c r="AI110" s="281"/>
      <c r="AJ110" s="281"/>
      <c r="AK110" s="281"/>
      <c r="AL110" s="281"/>
      <c r="AM110" s="281"/>
      <c r="AN110" s="281"/>
      <c r="AO110" s="281"/>
      <c r="AP110" s="281"/>
      <c r="AQ110" s="281"/>
      <c r="AR110" s="281"/>
      <c r="AS110" s="281"/>
      <c r="AT110" s="281"/>
      <c r="AU110" s="281"/>
      <c r="AV110" s="281"/>
      <c r="AW110" s="281"/>
      <c r="AX110" s="281"/>
      <c r="AY110" s="281"/>
      <c r="AZ110" s="281"/>
      <c r="BA110" s="281"/>
      <c r="BB110" s="281"/>
      <c r="BC110" s="281"/>
      <c r="BD110" s="281"/>
      <c r="BE110" s="281"/>
      <c r="BF110" s="281"/>
      <c r="BG110" s="281"/>
      <c r="BH110" s="281"/>
      <c r="BI110" s="281"/>
      <c r="BJ110" s="281"/>
      <c r="BK110" s="281"/>
      <c r="BL110" s="281"/>
      <c r="BM110" s="281"/>
      <c r="BN110" s="281"/>
      <c r="BO110" s="281"/>
      <c r="BP110" s="281"/>
      <c r="BQ110" s="281"/>
      <c r="BR110" s="281"/>
      <c r="BS110" s="281"/>
      <c r="BT110" s="281"/>
      <c r="BU110" s="281"/>
      <c r="BV110" s="281"/>
      <c r="BW110" s="281"/>
      <c r="BX110" s="281"/>
      <c r="BY110" s="281"/>
      <c r="BZ110" s="281"/>
      <c r="CA110" s="281"/>
      <c r="CB110" s="281"/>
      <c r="CC110" s="281"/>
      <c r="CD110" s="281"/>
      <c r="CE110" s="281"/>
      <c r="CF110" s="281"/>
      <c r="CG110" s="281"/>
      <c r="CH110" s="281"/>
      <c r="CI110" s="281"/>
      <c r="CJ110" s="281"/>
      <c r="CK110" s="281"/>
      <c r="CL110" s="281"/>
      <c r="CM110" s="281"/>
      <c r="CN110" s="281"/>
      <c r="CO110" s="281"/>
      <c r="CP110" s="281"/>
      <c r="CQ110" s="281"/>
      <c r="CR110" s="281"/>
      <c r="CS110" s="281"/>
      <c r="CT110" s="281"/>
      <c r="CU110" s="281"/>
      <c r="CV110" s="281"/>
      <c r="CW110" s="281"/>
      <c r="CX110" s="281"/>
      <c r="CY110" s="281"/>
      <c r="CZ110" s="281"/>
      <c r="DA110" s="281"/>
      <c r="DB110" s="281"/>
      <c r="DC110" s="281"/>
      <c r="DD110" s="281"/>
      <c r="DE110" s="281"/>
      <c r="DF110" s="281"/>
      <c r="DG110" s="281"/>
      <c r="DH110" s="281"/>
      <c r="DI110" s="281"/>
      <c r="DJ110" s="281"/>
      <c r="DK110" s="281"/>
      <c r="DL110" s="281"/>
      <c r="DM110" s="281"/>
      <c r="DN110" s="281"/>
      <c r="DO110" s="281"/>
      <c r="DP110" s="281"/>
      <c r="DQ110" s="281"/>
      <c r="DR110" s="281"/>
      <c r="DS110" s="281"/>
      <c r="DT110" s="281"/>
      <c r="DU110" s="281"/>
      <c r="DV110" s="281"/>
      <c r="DW110" s="281"/>
      <c r="DX110" s="281"/>
      <c r="DY110" s="281"/>
      <c r="DZ110" s="281"/>
      <c r="EA110" s="281"/>
      <c r="EB110" s="281"/>
      <c r="EC110" s="281"/>
      <c r="ED110" s="281"/>
      <c r="EE110" s="281"/>
      <c r="EF110" s="281"/>
      <c r="EG110" s="281"/>
      <c r="EH110" s="281"/>
      <c r="EI110" s="281"/>
      <c r="EJ110" s="281"/>
      <c r="EK110" s="281"/>
      <c r="EL110" s="281"/>
      <c r="EM110" s="281"/>
      <c r="EN110" s="281"/>
      <c r="EO110" s="281"/>
      <c r="EP110" s="281"/>
      <c r="EQ110" s="281"/>
      <c r="ER110" s="281"/>
      <c r="ES110" s="281"/>
      <c r="ET110" s="281"/>
      <c r="EU110" s="281"/>
      <c r="EV110" s="281"/>
      <c r="EW110" s="281"/>
      <c r="EX110" s="281"/>
      <c r="EY110" s="281"/>
      <c r="EZ110" s="281"/>
      <c r="FA110" s="281"/>
      <c r="FB110" s="281"/>
      <c r="FC110" s="281"/>
      <c r="FD110" s="281"/>
      <c r="FE110" s="281"/>
      <c r="FF110" s="281"/>
      <c r="FG110" s="281"/>
      <c r="FH110" s="281"/>
      <c r="FI110" s="281"/>
      <c r="FJ110" s="281"/>
      <c r="FK110" s="281"/>
      <c r="FL110" s="281"/>
      <c r="FM110" s="281"/>
      <c r="FN110" s="281"/>
      <c r="FO110" s="281"/>
      <c r="FP110" s="281"/>
      <c r="FQ110" s="281"/>
      <c r="FR110" s="281"/>
      <c r="FS110" s="281"/>
      <c r="FT110" s="281"/>
      <c r="FU110" s="281"/>
      <c r="FV110" s="281"/>
      <c r="FW110" s="281"/>
      <c r="FX110" s="281"/>
      <c r="FY110" s="281"/>
      <c r="FZ110" s="281"/>
      <c r="GA110" s="281"/>
      <c r="GB110" s="281"/>
      <c r="GC110" s="281"/>
      <c r="GD110" s="281"/>
      <c r="GE110" s="281"/>
      <c r="GF110" s="281"/>
      <c r="GG110" s="281"/>
      <c r="GH110" s="281"/>
      <c r="GI110" s="281"/>
      <c r="GJ110" s="281"/>
      <c r="GK110" s="281"/>
      <c r="GL110" s="281"/>
      <c r="GM110" s="281"/>
      <c r="GN110" s="281"/>
      <c r="GO110" s="281"/>
      <c r="GP110" s="281"/>
      <c r="GQ110" s="281"/>
      <c r="GR110" s="281"/>
      <c r="GS110" s="281"/>
      <c r="GT110" s="281"/>
      <c r="GU110" s="281"/>
      <c r="GV110" s="281"/>
      <c r="GW110" s="281"/>
      <c r="GX110" s="281"/>
      <c r="GY110" s="281"/>
      <c r="GZ110" s="281"/>
      <c r="HA110" s="281"/>
      <c r="HB110" s="281"/>
      <c r="HC110" s="281"/>
      <c r="HD110" s="281"/>
      <c r="HE110" s="281"/>
      <c r="HF110" s="281"/>
      <c r="HG110" s="281"/>
      <c r="HH110" s="281"/>
      <c r="HI110" s="281"/>
      <c r="HJ110" s="281"/>
      <c r="HK110" s="281"/>
      <c r="HL110" s="281"/>
      <c r="HM110" s="281"/>
      <c r="HN110" s="281"/>
      <c r="HO110" s="281"/>
      <c r="HP110" s="281"/>
      <c r="HQ110" s="281"/>
      <c r="HR110" s="281"/>
      <c r="HS110" s="281"/>
      <c r="HT110" s="281"/>
      <c r="HU110" s="281"/>
      <c r="HV110" s="281"/>
      <c r="HW110" s="281"/>
      <c r="HX110" s="281"/>
      <c r="HY110" s="281"/>
      <c r="HZ110" s="281"/>
      <c r="IA110" s="281"/>
      <c r="IB110" s="281"/>
      <c r="IC110" s="281"/>
      <c r="ID110" s="281"/>
      <c r="IE110" s="281"/>
      <c r="IF110" s="281"/>
      <c r="IG110" s="281"/>
      <c r="IH110" s="281"/>
      <c r="II110" s="281"/>
      <c r="IJ110" s="281"/>
      <c r="IK110" s="281"/>
      <c r="IL110" s="281"/>
      <c r="IM110" s="281"/>
      <c r="IN110" s="281"/>
      <c r="IO110" s="281"/>
      <c r="IP110" s="281"/>
      <c r="IQ110" s="281"/>
      <c r="IR110" s="281"/>
      <c r="IS110" s="281"/>
      <c r="IT110" s="281"/>
      <c r="IU110" s="281"/>
      <c r="IV110" s="281"/>
      <c r="IW110" s="325"/>
    </row>
    <row r="111" customFormat="false" ht="13.5" hidden="false" customHeight="true" outlineLevel="0" collapsed="false">
      <c r="A111" s="331"/>
      <c r="B111" s="332"/>
      <c r="C111" s="341"/>
      <c r="D111" s="342" t="s">
        <v>181</v>
      </c>
      <c r="E111" s="343"/>
      <c r="F111" s="344"/>
      <c r="G111" s="344"/>
      <c r="H111" s="344"/>
      <c r="I111" s="344"/>
      <c r="J111" s="344"/>
      <c r="K111" s="344"/>
      <c r="L111" s="344"/>
      <c r="M111" s="344"/>
      <c r="N111" s="344"/>
      <c r="O111" s="344"/>
      <c r="P111" s="344"/>
      <c r="Q111" s="344"/>
      <c r="R111" s="344"/>
      <c r="S111" s="344"/>
      <c r="T111" s="344"/>
      <c r="U111" s="344"/>
      <c r="V111" s="344"/>
      <c r="W111" s="344"/>
      <c r="X111" s="344"/>
      <c r="Y111" s="344"/>
      <c r="Z111" s="344"/>
      <c r="AA111" s="344"/>
      <c r="AB111" s="344"/>
      <c r="AC111" s="344"/>
      <c r="AD111" s="344"/>
      <c r="AE111" s="344"/>
      <c r="AF111" s="344"/>
      <c r="AG111" s="344"/>
      <c r="AH111" s="344"/>
      <c r="AI111" s="344"/>
      <c r="AJ111" s="344"/>
      <c r="AK111" s="344"/>
      <c r="AL111" s="344"/>
      <c r="AM111" s="344"/>
      <c r="AN111" s="344"/>
      <c r="AO111" s="344"/>
      <c r="AP111" s="344"/>
      <c r="AQ111" s="344"/>
      <c r="AR111" s="344"/>
      <c r="AS111" s="344"/>
      <c r="AT111" s="344"/>
      <c r="AU111" s="344"/>
      <c r="AV111" s="344"/>
      <c r="AW111" s="344"/>
      <c r="AX111" s="344"/>
      <c r="AY111" s="344"/>
      <c r="AZ111" s="344"/>
      <c r="BA111" s="344"/>
      <c r="BB111" s="344"/>
      <c r="BC111" s="344"/>
      <c r="BD111" s="344"/>
      <c r="BE111" s="344"/>
      <c r="BF111" s="344"/>
      <c r="BG111" s="344"/>
      <c r="BH111" s="344"/>
      <c r="BI111" s="344"/>
      <c r="BJ111" s="344"/>
      <c r="BK111" s="344"/>
      <c r="BL111" s="344"/>
      <c r="BM111" s="344"/>
      <c r="BN111" s="344"/>
      <c r="BO111" s="344"/>
      <c r="BP111" s="344"/>
      <c r="BQ111" s="344"/>
      <c r="BR111" s="344"/>
      <c r="BS111" s="344"/>
      <c r="BT111" s="344"/>
      <c r="BU111" s="344"/>
      <c r="BV111" s="344"/>
      <c r="BW111" s="344"/>
      <c r="BX111" s="344"/>
      <c r="BY111" s="344"/>
      <c r="BZ111" s="344"/>
      <c r="CA111" s="344"/>
      <c r="CB111" s="344"/>
      <c r="CC111" s="344"/>
      <c r="CD111" s="344"/>
      <c r="CE111" s="344"/>
      <c r="CF111" s="344"/>
      <c r="CG111" s="344"/>
      <c r="CH111" s="344"/>
      <c r="CI111" s="344"/>
      <c r="CJ111" s="344"/>
      <c r="CK111" s="344"/>
      <c r="CL111" s="344"/>
      <c r="CM111" s="344"/>
      <c r="CN111" s="344"/>
      <c r="CO111" s="344"/>
      <c r="CP111" s="344"/>
      <c r="CQ111" s="344"/>
      <c r="CR111" s="344"/>
      <c r="CS111" s="344"/>
      <c r="CT111" s="344"/>
      <c r="CU111" s="344"/>
      <c r="CV111" s="344"/>
      <c r="CW111" s="344"/>
      <c r="CX111" s="344"/>
      <c r="CY111" s="344"/>
      <c r="CZ111" s="344"/>
      <c r="DA111" s="344"/>
      <c r="DB111" s="344"/>
      <c r="DC111" s="344"/>
      <c r="DD111" s="344"/>
      <c r="DE111" s="344"/>
      <c r="DF111" s="344"/>
      <c r="DG111" s="344"/>
      <c r="DH111" s="344"/>
      <c r="DI111" s="344"/>
      <c r="DJ111" s="344"/>
      <c r="DK111" s="344"/>
      <c r="DL111" s="344"/>
      <c r="DM111" s="344"/>
      <c r="DN111" s="344"/>
      <c r="DO111" s="344"/>
      <c r="DP111" s="344"/>
      <c r="DQ111" s="344"/>
      <c r="DR111" s="344"/>
      <c r="DS111" s="344"/>
      <c r="DT111" s="344"/>
      <c r="DU111" s="344"/>
      <c r="DV111" s="344"/>
      <c r="DW111" s="344"/>
      <c r="DX111" s="344"/>
      <c r="DY111" s="344"/>
      <c r="DZ111" s="344"/>
      <c r="EA111" s="344"/>
      <c r="EB111" s="344"/>
      <c r="EC111" s="344"/>
      <c r="ED111" s="344"/>
      <c r="EE111" s="344"/>
      <c r="EF111" s="344"/>
      <c r="EG111" s="344"/>
      <c r="EH111" s="344"/>
      <c r="EI111" s="344"/>
      <c r="EJ111" s="344"/>
      <c r="EK111" s="344"/>
      <c r="EL111" s="344"/>
      <c r="EM111" s="344"/>
      <c r="EN111" s="344"/>
      <c r="EO111" s="344"/>
      <c r="EP111" s="344"/>
      <c r="EQ111" s="344"/>
      <c r="ER111" s="344"/>
      <c r="ES111" s="344"/>
      <c r="ET111" s="344"/>
      <c r="EU111" s="344"/>
      <c r="EV111" s="344"/>
      <c r="EW111" s="344"/>
      <c r="EX111" s="344"/>
      <c r="EY111" s="344"/>
      <c r="EZ111" s="344"/>
      <c r="FA111" s="344"/>
      <c r="FB111" s="344"/>
      <c r="FC111" s="344"/>
      <c r="FD111" s="344"/>
      <c r="FE111" s="344"/>
      <c r="FF111" s="344"/>
      <c r="FG111" s="344"/>
      <c r="FH111" s="344"/>
      <c r="FI111" s="344"/>
      <c r="FJ111" s="344"/>
      <c r="FK111" s="344"/>
      <c r="FL111" s="344"/>
      <c r="FM111" s="344"/>
      <c r="FN111" s="344"/>
      <c r="FO111" s="344"/>
      <c r="FP111" s="344"/>
      <c r="FQ111" s="344"/>
      <c r="FR111" s="344"/>
      <c r="FS111" s="344"/>
      <c r="FT111" s="344"/>
      <c r="FU111" s="344"/>
      <c r="FV111" s="344"/>
      <c r="FW111" s="344"/>
      <c r="FX111" s="344"/>
      <c r="FY111" s="344"/>
      <c r="FZ111" s="344"/>
      <c r="GA111" s="344"/>
      <c r="GB111" s="344"/>
      <c r="GC111" s="344"/>
      <c r="GD111" s="344"/>
      <c r="GE111" s="344"/>
      <c r="GF111" s="344"/>
      <c r="GG111" s="344"/>
      <c r="GH111" s="344"/>
      <c r="GI111" s="344"/>
      <c r="GJ111" s="344"/>
      <c r="GK111" s="344"/>
      <c r="GL111" s="344"/>
      <c r="GM111" s="344"/>
      <c r="GN111" s="344"/>
      <c r="GO111" s="344"/>
      <c r="GP111" s="344"/>
      <c r="GQ111" s="344"/>
      <c r="GR111" s="344"/>
      <c r="GS111" s="344"/>
      <c r="GT111" s="344"/>
      <c r="GU111" s="344"/>
      <c r="GV111" s="344"/>
      <c r="GW111" s="344"/>
      <c r="GX111" s="344"/>
      <c r="GY111" s="344"/>
      <c r="GZ111" s="344"/>
      <c r="HA111" s="344"/>
      <c r="HB111" s="344"/>
      <c r="HC111" s="344"/>
      <c r="HD111" s="344"/>
      <c r="HE111" s="344"/>
      <c r="HF111" s="344"/>
      <c r="HG111" s="344"/>
      <c r="HH111" s="344"/>
      <c r="HI111" s="344"/>
      <c r="HJ111" s="344"/>
      <c r="HK111" s="344"/>
      <c r="HL111" s="344"/>
      <c r="HM111" s="344"/>
      <c r="HN111" s="344"/>
      <c r="HO111" s="344"/>
      <c r="HP111" s="344"/>
      <c r="HQ111" s="344"/>
      <c r="HR111" s="344"/>
      <c r="HS111" s="344"/>
      <c r="HT111" s="344"/>
      <c r="HU111" s="344"/>
      <c r="HV111" s="344"/>
      <c r="HW111" s="344"/>
      <c r="HX111" s="344"/>
      <c r="HY111" s="344"/>
      <c r="HZ111" s="344"/>
      <c r="IA111" s="344"/>
      <c r="IB111" s="344"/>
      <c r="IC111" s="344"/>
      <c r="ID111" s="344"/>
      <c r="IE111" s="344"/>
      <c r="IF111" s="344"/>
      <c r="IG111" s="344"/>
      <c r="IH111" s="344"/>
      <c r="II111" s="344"/>
      <c r="IJ111" s="344"/>
      <c r="IK111" s="344"/>
      <c r="IL111" s="344"/>
      <c r="IM111" s="344"/>
      <c r="IN111" s="344"/>
      <c r="IO111" s="344"/>
      <c r="IP111" s="344"/>
      <c r="IQ111" s="344"/>
      <c r="IR111" s="344"/>
      <c r="IS111" s="344"/>
      <c r="IT111" s="344"/>
      <c r="IU111" s="344"/>
      <c r="IV111" s="344"/>
      <c r="IW111" s="345"/>
    </row>
    <row r="112" customFormat="false" ht="13.5" hidden="false" customHeight="true" outlineLevel="0" collapsed="false">
      <c r="A112" s="325"/>
      <c r="B112" s="332"/>
      <c r="C112" s="333"/>
      <c r="D112" s="346" t="s">
        <v>174</v>
      </c>
      <c r="E112" s="338"/>
      <c r="F112" s="281"/>
      <c r="G112" s="281"/>
      <c r="H112" s="281"/>
      <c r="I112" s="281"/>
      <c r="J112" s="281"/>
      <c r="K112" s="281"/>
      <c r="L112" s="281"/>
      <c r="M112" s="281"/>
      <c r="N112" s="281"/>
      <c r="O112" s="281"/>
      <c r="P112" s="281"/>
      <c r="Q112" s="281"/>
      <c r="R112" s="281"/>
      <c r="S112" s="281"/>
      <c r="T112" s="281"/>
      <c r="U112" s="281"/>
      <c r="V112" s="281"/>
      <c r="W112" s="281"/>
      <c r="X112" s="281"/>
      <c r="Y112" s="281"/>
      <c r="Z112" s="281"/>
      <c r="AA112" s="281"/>
      <c r="AB112" s="281"/>
      <c r="AC112" s="281"/>
      <c r="AD112" s="281"/>
      <c r="AE112" s="281"/>
      <c r="AF112" s="281"/>
      <c r="AG112" s="281"/>
      <c r="AH112" s="281"/>
      <c r="AI112" s="281"/>
      <c r="AJ112" s="281"/>
      <c r="AK112" s="281"/>
      <c r="AL112" s="281"/>
      <c r="AM112" s="281"/>
      <c r="AN112" s="281"/>
      <c r="AO112" s="281"/>
      <c r="AP112" s="281"/>
      <c r="AQ112" s="281"/>
      <c r="AR112" s="281"/>
      <c r="AS112" s="281"/>
      <c r="AT112" s="281"/>
      <c r="AU112" s="281"/>
      <c r="AV112" s="281"/>
      <c r="AW112" s="281"/>
      <c r="AX112" s="281"/>
      <c r="AY112" s="281"/>
      <c r="AZ112" s="281"/>
      <c r="BA112" s="281"/>
      <c r="BB112" s="281"/>
      <c r="BC112" s="281"/>
      <c r="BD112" s="281"/>
      <c r="BE112" s="281"/>
      <c r="BF112" s="281"/>
      <c r="BG112" s="281"/>
      <c r="BH112" s="281"/>
      <c r="BI112" s="281"/>
      <c r="BJ112" s="281"/>
      <c r="BK112" s="281"/>
      <c r="BL112" s="281"/>
      <c r="BM112" s="281"/>
      <c r="BN112" s="281"/>
      <c r="BO112" s="281"/>
      <c r="BP112" s="281"/>
      <c r="BQ112" s="281"/>
      <c r="BR112" s="281"/>
      <c r="BS112" s="281"/>
      <c r="BT112" s="281"/>
      <c r="BU112" s="281"/>
      <c r="BV112" s="281"/>
      <c r="BW112" s="281"/>
      <c r="BX112" s="281"/>
      <c r="BY112" s="281"/>
      <c r="BZ112" s="281"/>
      <c r="CA112" s="281"/>
      <c r="CB112" s="281"/>
      <c r="CC112" s="281"/>
      <c r="CD112" s="281"/>
      <c r="CE112" s="281"/>
      <c r="CF112" s="281"/>
      <c r="CG112" s="281"/>
      <c r="CH112" s="281"/>
      <c r="CI112" s="281"/>
      <c r="CJ112" s="281"/>
      <c r="CK112" s="281"/>
      <c r="CL112" s="281"/>
      <c r="CM112" s="281"/>
      <c r="CN112" s="281"/>
      <c r="CO112" s="281"/>
      <c r="CP112" s="281"/>
      <c r="CQ112" s="281"/>
      <c r="CR112" s="281"/>
      <c r="CS112" s="281"/>
      <c r="CT112" s="281"/>
      <c r="CU112" s="281"/>
      <c r="CV112" s="281"/>
      <c r="CW112" s="281"/>
      <c r="CX112" s="281"/>
      <c r="CY112" s="281"/>
      <c r="CZ112" s="281"/>
      <c r="DA112" s="281"/>
      <c r="DB112" s="281"/>
      <c r="DC112" s="281"/>
      <c r="DD112" s="281"/>
      <c r="DE112" s="281"/>
      <c r="DF112" s="281"/>
      <c r="DG112" s="281"/>
      <c r="DH112" s="281"/>
      <c r="DI112" s="281"/>
      <c r="DJ112" s="281"/>
      <c r="DK112" s="281"/>
      <c r="DL112" s="281"/>
      <c r="DM112" s="281"/>
      <c r="DN112" s="281"/>
      <c r="DO112" s="281"/>
      <c r="DP112" s="281"/>
      <c r="DQ112" s="281"/>
      <c r="DR112" s="281"/>
      <c r="DS112" s="281"/>
      <c r="DT112" s="281"/>
      <c r="DU112" s="281"/>
      <c r="DV112" s="281"/>
      <c r="DW112" s="281"/>
      <c r="DX112" s="281"/>
      <c r="DY112" s="281"/>
      <c r="DZ112" s="281"/>
      <c r="EA112" s="281"/>
      <c r="EB112" s="281"/>
      <c r="EC112" s="281"/>
      <c r="ED112" s="281"/>
      <c r="EE112" s="281"/>
      <c r="EF112" s="281"/>
      <c r="EG112" s="281"/>
      <c r="EH112" s="281"/>
      <c r="EI112" s="281"/>
      <c r="EJ112" s="281"/>
      <c r="EK112" s="281"/>
      <c r="EL112" s="281"/>
      <c r="EM112" s="281"/>
      <c r="EN112" s="281"/>
      <c r="EO112" s="281"/>
      <c r="EP112" s="281"/>
      <c r="EQ112" s="281"/>
      <c r="ER112" s="281"/>
      <c r="ES112" s="281"/>
      <c r="ET112" s="281"/>
      <c r="EU112" s="281"/>
      <c r="EV112" s="281"/>
      <c r="EW112" s="281"/>
      <c r="EX112" s="281"/>
      <c r="EY112" s="281"/>
      <c r="EZ112" s="281"/>
      <c r="FA112" s="281"/>
      <c r="FB112" s="281"/>
      <c r="FC112" s="281"/>
      <c r="FD112" s="281"/>
      <c r="FE112" s="281"/>
      <c r="FF112" s="281"/>
      <c r="FG112" s="281"/>
      <c r="FH112" s="281"/>
      <c r="FI112" s="281"/>
      <c r="FJ112" s="281"/>
      <c r="FK112" s="281"/>
      <c r="FL112" s="281"/>
      <c r="FM112" s="281"/>
      <c r="FN112" s="281"/>
      <c r="FO112" s="281"/>
      <c r="FP112" s="281"/>
      <c r="FQ112" s="281"/>
      <c r="FR112" s="281"/>
      <c r="FS112" s="281"/>
      <c r="FT112" s="281"/>
      <c r="FU112" s="281"/>
      <c r="FV112" s="281"/>
      <c r="FW112" s="281"/>
      <c r="FX112" s="281"/>
      <c r="FY112" s="281"/>
      <c r="FZ112" s="281"/>
      <c r="GA112" s="281"/>
      <c r="GB112" s="281"/>
      <c r="GC112" s="281"/>
      <c r="GD112" s="281"/>
      <c r="GE112" s="281"/>
      <c r="GF112" s="281"/>
      <c r="GG112" s="281"/>
      <c r="GH112" s="281"/>
      <c r="GI112" s="281"/>
      <c r="GJ112" s="281"/>
      <c r="GK112" s="281"/>
      <c r="GL112" s="281"/>
      <c r="GM112" s="281"/>
      <c r="GN112" s="281"/>
      <c r="GO112" s="281"/>
      <c r="GP112" s="281"/>
      <c r="GQ112" s="281"/>
      <c r="GR112" s="281"/>
      <c r="GS112" s="281"/>
      <c r="GT112" s="281"/>
      <c r="GU112" s="281"/>
      <c r="GV112" s="281"/>
      <c r="GW112" s="281"/>
      <c r="GX112" s="281"/>
      <c r="GY112" s="281"/>
      <c r="GZ112" s="281"/>
      <c r="HA112" s="281"/>
      <c r="HB112" s="281"/>
      <c r="HC112" s="281"/>
      <c r="HD112" s="281"/>
      <c r="HE112" s="281"/>
      <c r="HF112" s="281"/>
      <c r="HG112" s="281"/>
      <c r="HH112" s="281"/>
      <c r="HI112" s="281"/>
      <c r="HJ112" s="281"/>
      <c r="HK112" s="281"/>
      <c r="HL112" s="281"/>
      <c r="HM112" s="281"/>
      <c r="HN112" s="281"/>
      <c r="HO112" s="281"/>
      <c r="HP112" s="281"/>
      <c r="HQ112" s="281"/>
      <c r="HR112" s="281"/>
      <c r="HS112" s="281"/>
      <c r="HT112" s="281"/>
      <c r="HU112" s="281"/>
      <c r="HV112" s="281"/>
      <c r="HW112" s="281"/>
      <c r="HX112" s="281"/>
      <c r="HY112" s="281"/>
      <c r="HZ112" s="281"/>
      <c r="IA112" s="281"/>
      <c r="IB112" s="281"/>
      <c r="IC112" s="281"/>
      <c r="ID112" s="281"/>
      <c r="IE112" s="281"/>
      <c r="IF112" s="281"/>
      <c r="IG112" s="281"/>
      <c r="IH112" s="281"/>
      <c r="II112" s="281"/>
      <c r="IJ112" s="281"/>
      <c r="IK112" s="281"/>
      <c r="IL112" s="281"/>
      <c r="IM112" s="281"/>
      <c r="IN112" s="281"/>
      <c r="IO112" s="281"/>
      <c r="IP112" s="281"/>
      <c r="IQ112" s="281"/>
      <c r="IR112" s="281"/>
      <c r="IS112" s="281"/>
      <c r="IT112" s="281"/>
      <c r="IU112" s="281"/>
      <c r="IV112" s="281"/>
      <c r="IW112" s="331"/>
    </row>
    <row r="113" customFormat="false" ht="13.5" hidden="false" customHeight="true" outlineLevel="0" collapsed="false">
      <c r="A113" s="331"/>
      <c r="B113" s="360" t="s">
        <v>115</v>
      </c>
      <c r="C113" s="333"/>
      <c r="D113" s="334" t="s">
        <v>175</v>
      </c>
      <c r="E113" s="340"/>
      <c r="F113" s="336"/>
      <c r="G113" s="336"/>
      <c r="H113" s="336"/>
      <c r="I113" s="336"/>
      <c r="J113" s="336"/>
      <c r="K113" s="336"/>
      <c r="L113" s="336"/>
      <c r="M113" s="336"/>
      <c r="N113" s="336"/>
      <c r="O113" s="336"/>
      <c r="P113" s="336"/>
      <c r="Q113" s="336"/>
      <c r="R113" s="336"/>
      <c r="S113" s="336"/>
      <c r="T113" s="336"/>
      <c r="U113" s="336"/>
      <c r="V113" s="336"/>
      <c r="W113" s="336"/>
      <c r="X113" s="336"/>
      <c r="Y113" s="336"/>
      <c r="Z113" s="336"/>
      <c r="AA113" s="336"/>
      <c r="AB113" s="336"/>
      <c r="AC113" s="336"/>
      <c r="AD113" s="336"/>
      <c r="AE113" s="336"/>
      <c r="AF113" s="336"/>
      <c r="AG113" s="336"/>
      <c r="AH113" s="336"/>
      <c r="AI113" s="336"/>
      <c r="AJ113" s="336"/>
      <c r="AK113" s="336"/>
      <c r="AL113" s="336"/>
      <c r="AM113" s="336"/>
      <c r="AN113" s="336"/>
      <c r="AO113" s="336"/>
      <c r="AP113" s="336"/>
      <c r="AQ113" s="336"/>
      <c r="AR113" s="336"/>
      <c r="AS113" s="336"/>
      <c r="AT113" s="336"/>
      <c r="AU113" s="336"/>
      <c r="AV113" s="336"/>
      <c r="AW113" s="336"/>
      <c r="AX113" s="336"/>
      <c r="AY113" s="336"/>
      <c r="AZ113" s="336"/>
      <c r="BA113" s="336"/>
      <c r="BB113" s="336"/>
      <c r="BC113" s="336"/>
      <c r="BD113" s="336"/>
      <c r="BE113" s="336"/>
      <c r="BF113" s="336"/>
      <c r="BG113" s="336"/>
      <c r="BH113" s="336"/>
      <c r="BI113" s="336"/>
      <c r="BJ113" s="336"/>
      <c r="BK113" s="336"/>
      <c r="BL113" s="336"/>
      <c r="BM113" s="336"/>
      <c r="BN113" s="336"/>
      <c r="BO113" s="336"/>
      <c r="BP113" s="336"/>
      <c r="BQ113" s="336"/>
      <c r="BR113" s="336"/>
      <c r="BS113" s="336"/>
      <c r="BT113" s="336"/>
      <c r="BU113" s="336"/>
      <c r="BV113" s="336"/>
      <c r="BW113" s="336"/>
      <c r="BX113" s="336"/>
      <c r="BY113" s="336"/>
      <c r="BZ113" s="336"/>
      <c r="CA113" s="336"/>
      <c r="CB113" s="336"/>
      <c r="CC113" s="336"/>
      <c r="CD113" s="336"/>
      <c r="CE113" s="336"/>
      <c r="CF113" s="336"/>
      <c r="CG113" s="336"/>
      <c r="CH113" s="336"/>
      <c r="CI113" s="336"/>
      <c r="CJ113" s="336"/>
      <c r="CK113" s="336"/>
      <c r="CL113" s="336"/>
      <c r="CM113" s="336"/>
      <c r="CN113" s="336"/>
      <c r="CO113" s="336"/>
      <c r="CP113" s="336"/>
      <c r="CQ113" s="336"/>
      <c r="CR113" s="336"/>
      <c r="CS113" s="336"/>
      <c r="CT113" s="336"/>
      <c r="CU113" s="336"/>
      <c r="CV113" s="336"/>
      <c r="CW113" s="336"/>
      <c r="CX113" s="336"/>
      <c r="CY113" s="336"/>
      <c r="CZ113" s="336"/>
      <c r="DA113" s="336"/>
      <c r="DB113" s="336"/>
      <c r="DC113" s="336"/>
      <c r="DD113" s="336"/>
      <c r="DE113" s="336"/>
      <c r="DF113" s="336"/>
      <c r="DG113" s="336"/>
      <c r="DH113" s="336"/>
      <c r="DI113" s="336"/>
      <c r="DJ113" s="336"/>
      <c r="DK113" s="336"/>
      <c r="DL113" s="336"/>
      <c r="DM113" s="336"/>
      <c r="DN113" s="336"/>
      <c r="DO113" s="336"/>
      <c r="DP113" s="336"/>
      <c r="DQ113" s="336"/>
      <c r="DR113" s="336"/>
      <c r="DS113" s="336"/>
      <c r="DT113" s="336"/>
      <c r="DU113" s="336"/>
      <c r="DV113" s="336"/>
      <c r="DW113" s="336"/>
      <c r="DX113" s="336"/>
      <c r="DY113" s="336"/>
      <c r="DZ113" s="336"/>
      <c r="EA113" s="336"/>
      <c r="EB113" s="336"/>
      <c r="EC113" s="336"/>
      <c r="ED113" s="336"/>
      <c r="EE113" s="336"/>
      <c r="EF113" s="336"/>
      <c r="EG113" s="336"/>
      <c r="EH113" s="336"/>
      <c r="EI113" s="336"/>
      <c r="EJ113" s="336"/>
      <c r="EK113" s="336"/>
      <c r="EL113" s="336"/>
      <c r="EM113" s="336"/>
      <c r="EN113" s="336"/>
      <c r="EO113" s="336"/>
      <c r="EP113" s="336"/>
      <c r="EQ113" s="336"/>
      <c r="ER113" s="336"/>
      <c r="ES113" s="336"/>
      <c r="ET113" s="336"/>
      <c r="EU113" s="336"/>
      <c r="EV113" s="336"/>
      <c r="EW113" s="336"/>
      <c r="EX113" s="336"/>
      <c r="EY113" s="336"/>
      <c r="EZ113" s="336"/>
      <c r="FA113" s="336"/>
      <c r="FB113" s="336"/>
      <c r="FC113" s="336"/>
      <c r="FD113" s="336"/>
      <c r="FE113" s="336"/>
      <c r="FF113" s="336"/>
      <c r="FG113" s="336"/>
      <c r="FH113" s="336"/>
      <c r="FI113" s="336"/>
      <c r="FJ113" s="336"/>
      <c r="FK113" s="336"/>
      <c r="FL113" s="336"/>
      <c r="FM113" s="336"/>
      <c r="FN113" s="336"/>
      <c r="FO113" s="336"/>
      <c r="FP113" s="336"/>
      <c r="FQ113" s="336"/>
      <c r="FR113" s="336"/>
      <c r="FS113" s="336"/>
      <c r="FT113" s="336"/>
      <c r="FU113" s="336"/>
      <c r="FV113" s="336"/>
      <c r="FW113" s="336"/>
      <c r="FX113" s="336"/>
      <c r="FY113" s="336"/>
      <c r="FZ113" s="336"/>
      <c r="GA113" s="336"/>
      <c r="GB113" s="336"/>
      <c r="GC113" s="336"/>
      <c r="GD113" s="336"/>
      <c r="GE113" s="336"/>
      <c r="GF113" s="336"/>
      <c r="GG113" s="336"/>
      <c r="GH113" s="336"/>
      <c r="GI113" s="336"/>
      <c r="GJ113" s="336"/>
      <c r="GK113" s="336"/>
      <c r="GL113" s="336"/>
      <c r="GM113" s="336"/>
      <c r="GN113" s="336"/>
      <c r="GO113" s="336"/>
      <c r="GP113" s="336"/>
      <c r="GQ113" s="336"/>
      <c r="GR113" s="336"/>
      <c r="GS113" s="336"/>
      <c r="GT113" s="336"/>
      <c r="GU113" s="336"/>
      <c r="GV113" s="336"/>
      <c r="GW113" s="336"/>
      <c r="GX113" s="336"/>
      <c r="GY113" s="336"/>
      <c r="GZ113" s="336"/>
      <c r="HA113" s="336"/>
      <c r="HB113" s="336"/>
      <c r="HC113" s="336"/>
      <c r="HD113" s="336"/>
      <c r="HE113" s="336"/>
      <c r="HF113" s="336"/>
      <c r="HG113" s="336"/>
      <c r="HH113" s="336"/>
      <c r="HI113" s="336"/>
      <c r="HJ113" s="336"/>
      <c r="HK113" s="336"/>
      <c r="HL113" s="336"/>
      <c r="HM113" s="336"/>
      <c r="HN113" s="336"/>
      <c r="HO113" s="336"/>
      <c r="HP113" s="336"/>
      <c r="HQ113" s="336"/>
      <c r="HR113" s="336"/>
      <c r="HS113" s="336"/>
      <c r="HT113" s="336"/>
      <c r="HU113" s="336"/>
      <c r="HV113" s="336"/>
      <c r="HW113" s="336"/>
      <c r="HX113" s="336"/>
      <c r="HY113" s="336"/>
      <c r="HZ113" s="336"/>
      <c r="IA113" s="336"/>
      <c r="IB113" s="336"/>
      <c r="IC113" s="336"/>
      <c r="ID113" s="336"/>
      <c r="IE113" s="336"/>
      <c r="IF113" s="336"/>
      <c r="IG113" s="336"/>
      <c r="IH113" s="336"/>
      <c r="II113" s="336"/>
      <c r="IJ113" s="336"/>
      <c r="IK113" s="336"/>
      <c r="IL113" s="336"/>
      <c r="IM113" s="336"/>
      <c r="IN113" s="336"/>
      <c r="IO113" s="336"/>
      <c r="IP113" s="336"/>
      <c r="IQ113" s="336"/>
      <c r="IR113" s="336"/>
      <c r="IS113" s="336"/>
      <c r="IT113" s="336"/>
      <c r="IU113" s="336"/>
      <c r="IV113" s="336"/>
      <c r="IW113" s="331"/>
    </row>
    <row r="114" customFormat="false" ht="13.5" hidden="false" customHeight="true" outlineLevel="0" collapsed="false">
      <c r="A114" s="325"/>
      <c r="B114" s="332"/>
      <c r="C114" s="333"/>
      <c r="D114" s="328" t="s">
        <v>176</v>
      </c>
      <c r="E114" s="338"/>
      <c r="F114" s="281"/>
      <c r="G114" s="281"/>
      <c r="H114" s="281"/>
      <c r="I114" s="281"/>
      <c r="J114" s="281"/>
      <c r="K114" s="281"/>
      <c r="L114" s="281"/>
      <c r="M114" s="281"/>
      <c r="N114" s="281"/>
      <c r="O114" s="281"/>
      <c r="P114" s="281"/>
      <c r="Q114" s="281"/>
      <c r="R114" s="281"/>
      <c r="S114" s="281"/>
      <c r="T114" s="281"/>
      <c r="U114" s="281"/>
      <c r="V114" s="281"/>
      <c r="W114" s="281"/>
      <c r="X114" s="281"/>
      <c r="Y114" s="281"/>
      <c r="Z114" s="281"/>
      <c r="AA114" s="281"/>
      <c r="AB114" s="281"/>
      <c r="AC114" s="281"/>
      <c r="AD114" s="281"/>
      <c r="AE114" s="281"/>
      <c r="AF114" s="281"/>
      <c r="AG114" s="281"/>
      <c r="AH114" s="281"/>
      <c r="AI114" s="281"/>
      <c r="AJ114" s="281"/>
      <c r="AK114" s="281"/>
      <c r="AL114" s="281"/>
      <c r="AM114" s="281"/>
      <c r="AN114" s="281"/>
      <c r="AO114" s="281"/>
      <c r="AP114" s="281"/>
      <c r="AQ114" s="281"/>
      <c r="AR114" s="281"/>
      <c r="AS114" s="281"/>
      <c r="AT114" s="281"/>
      <c r="AU114" s="281"/>
      <c r="AV114" s="281"/>
      <c r="AW114" s="281"/>
      <c r="AX114" s="281"/>
      <c r="AY114" s="281"/>
      <c r="AZ114" s="281"/>
      <c r="BA114" s="281"/>
      <c r="BB114" s="281"/>
      <c r="BC114" s="281"/>
      <c r="BD114" s="281"/>
      <c r="BE114" s="281"/>
      <c r="BF114" s="281"/>
      <c r="BG114" s="281"/>
      <c r="BH114" s="281"/>
      <c r="BI114" s="281"/>
      <c r="BJ114" s="281"/>
      <c r="BK114" s="281"/>
      <c r="BL114" s="281"/>
      <c r="BM114" s="281"/>
      <c r="BN114" s="281"/>
      <c r="BO114" s="281"/>
      <c r="BP114" s="281"/>
      <c r="BQ114" s="281"/>
      <c r="BR114" s="281"/>
      <c r="BS114" s="281"/>
      <c r="BT114" s="281"/>
      <c r="BU114" s="281"/>
      <c r="BV114" s="281"/>
      <c r="BW114" s="281"/>
      <c r="BX114" s="281"/>
      <c r="BY114" s="281"/>
      <c r="BZ114" s="281"/>
      <c r="CA114" s="281"/>
      <c r="CB114" s="281"/>
      <c r="CC114" s="281"/>
      <c r="CD114" s="281"/>
      <c r="CE114" s="281"/>
      <c r="CF114" s="281"/>
      <c r="CG114" s="281"/>
      <c r="CH114" s="281"/>
      <c r="CI114" s="281"/>
      <c r="CJ114" s="281"/>
      <c r="CK114" s="281"/>
      <c r="CL114" s="281"/>
      <c r="CM114" s="281"/>
      <c r="CN114" s="281"/>
      <c r="CO114" s="281"/>
      <c r="CP114" s="281"/>
      <c r="CQ114" s="281"/>
      <c r="CR114" s="281"/>
      <c r="CS114" s="281"/>
      <c r="CT114" s="281"/>
      <c r="CU114" s="281"/>
      <c r="CV114" s="281"/>
      <c r="CW114" s="281"/>
      <c r="CX114" s="281"/>
      <c r="CY114" s="281"/>
      <c r="CZ114" s="281"/>
      <c r="DA114" s="281"/>
      <c r="DB114" s="281"/>
      <c r="DC114" s="281"/>
      <c r="DD114" s="281"/>
      <c r="DE114" s="281"/>
      <c r="DF114" s="281"/>
      <c r="DG114" s="281"/>
      <c r="DH114" s="281"/>
      <c r="DI114" s="281"/>
      <c r="DJ114" s="281"/>
      <c r="DK114" s="281"/>
      <c r="DL114" s="281"/>
      <c r="DM114" s="281"/>
      <c r="DN114" s="281"/>
      <c r="DO114" s="281"/>
      <c r="DP114" s="281"/>
      <c r="DQ114" s="281"/>
      <c r="DR114" s="281"/>
      <c r="DS114" s="281"/>
      <c r="DT114" s="281"/>
      <c r="DU114" s="281"/>
      <c r="DV114" s="281"/>
      <c r="DW114" s="281"/>
      <c r="DX114" s="281"/>
      <c r="DY114" s="281"/>
      <c r="DZ114" s="281"/>
      <c r="EA114" s="281"/>
      <c r="EB114" s="281"/>
      <c r="EC114" s="281"/>
      <c r="ED114" s="281"/>
      <c r="EE114" s="281"/>
      <c r="EF114" s="281"/>
      <c r="EG114" s="281"/>
      <c r="EH114" s="281"/>
      <c r="EI114" s="281"/>
      <c r="EJ114" s="281"/>
      <c r="EK114" s="281"/>
      <c r="EL114" s="281"/>
      <c r="EM114" s="281"/>
      <c r="EN114" s="281"/>
      <c r="EO114" s="281"/>
      <c r="EP114" s="281"/>
      <c r="EQ114" s="281"/>
      <c r="ER114" s="281"/>
      <c r="ES114" s="281"/>
      <c r="ET114" s="281"/>
      <c r="EU114" s="281"/>
      <c r="EV114" s="281"/>
      <c r="EW114" s="281"/>
      <c r="EX114" s="281"/>
      <c r="EY114" s="281"/>
      <c r="EZ114" s="281"/>
      <c r="FA114" s="281"/>
      <c r="FB114" s="281"/>
      <c r="FC114" s="281"/>
      <c r="FD114" s="281"/>
      <c r="FE114" s="281"/>
      <c r="FF114" s="281"/>
      <c r="FG114" s="281"/>
      <c r="FH114" s="281"/>
      <c r="FI114" s="281"/>
      <c r="FJ114" s="281"/>
      <c r="FK114" s="281"/>
      <c r="FL114" s="281"/>
      <c r="FM114" s="281"/>
      <c r="FN114" s="281"/>
      <c r="FO114" s="281"/>
      <c r="FP114" s="281"/>
      <c r="FQ114" s="281"/>
      <c r="FR114" s="281"/>
      <c r="FS114" s="281"/>
      <c r="FT114" s="281"/>
      <c r="FU114" s="281"/>
      <c r="FV114" s="281"/>
      <c r="FW114" s="281"/>
      <c r="FX114" s="281"/>
      <c r="FY114" s="281"/>
      <c r="FZ114" s="281"/>
      <c r="GA114" s="281"/>
      <c r="GB114" s="281"/>
      <c r="GC114" s="281"/>
      <c r="GD114" s="281"/>
      <c r="GE114" s="281"/>
      <c r="GF114" s="281"/>
      <c r="GG114" s="281"/>
      <c r="GH114" s="281"/>
      <c r="GI114" s="281"/>
      <c r="GJ114" s="281"/>
      <c r="GK114" s="281"/>
      <c r="GL114" s="281"/>
      <c r="GM114" s="281"/>
      <c r="GN114" s="281"/>
      <c r="GO114" s="281"/>
      <c r="GP114" s="281"/>
      <c r="GQ114" s="281"/>
      <c r="GR114" s="281"/>
      <c r="GS114" s="281"/>
      <c r="GT114" s="281"/>
      <c r="GU114" s="281"/>
      <c r="GV114" s="281"/>
      <c r="GW114" s="281"/>
      <c r="GX114" s="281"/>
      <c r="GY114" s="281"/>
      <c r="GZ114" s="281"/>
      <c r="HA114" s="281"/>
      <c r="HB114" s="281"/>
      <c r="HC114" s="281"/>
      <c r="HD114" s="281"/>
      <c r="HE114" s="281"/>
      <c r="HF114" s="281"/>
      <c r="HG114" s="281"/>
      <c r="HH114" s="281"/>
      <c r="HI114" s="281"/>
      <c r="HJ114" s="281"/>
      <c r="HK114" s="281"/>
      <c r="HL114" s="281"/>
      <c r="HM114" s="281"/>
      <c r="HN114" s="281"/>
      <c r="HO114" s="281"/>
      <c r="HP114" s="281"/>
      <c r="HQ114" s="281"/>
      <c r="HR114" s="281"/>
      <c r="HS114" s="281"/>
      <c r="HT114" s="281"/>
      <c r="HU114" s="281"/>
      <c r="HV114" s="281"/>
      <c r="HW114" s="281"/>
      <c r="HX114" s="281"/>
      <c r="HY114" s="281"/>
      <c r="HZ114" s="281"/>
      <c r="IA114" s="281"/>
      <c r="IB114" s="281"/>
      <c r="IC114" s="281"/>
      <c r="ID114" s="281"/>
      <c r="IE114" s="281"/>
      <c r="IF114" s="281"/>
      <c r="IG114" s="281"/>
      <c r="IH114" s="281"/>
      <c r="II114" s="281"/>
      <c r="IJ114" s="281"/>
      <c r="IK114" s="281"/>
      <c r="IL114" s="281"/>
      <c r="IM114" s="281"/>
      <c r="IN114" s="281"/>
      <c r="IO114" s="281"/>
      <c r="IP114" s="281"/>
      <c r="IQ114" s="281"/>
      <c r="IR114" s="281"/>
      <c r="IS114" s="281"/>
      <c r="IT114" s="281"/>
      <c r="IU114" s="281"/>
      <c r="IV114" s="281"/>
      <c r="IW114" s="331"/>
    </row>
    <row r="115" customFormat="false" ht="13.5" hidden="false" customHeight="true" outlineLevel="0" collapsed="false">
      <c r="A115" s="331"/>
      <c r="B115" s="332"/>
      <c r="C115" s="339" t="s">
        <v>163</v>
      </c>
      <c r="D115" s="334" t="s">
        <v>177</v>
      </c>
      <c r="E115" s="340"/>
      <c r="F115" s="336"/>
      <c r="G115" s="336"/>
      <c r="H115" s="336"/>
      <c r="I115" s="336"/>
      <c r="J115" s="336"/>
      <c r="K115" s="336"/>
      <c r="L115" s="336"/>
      <c r="M115" s="336"/>
      <c r="N115" s="336"/>
      <c r="O115" s="336"/>
      <c r="P115" s="336"/>
      <c r="Q115" s="336"/>
      <c r="R115" s="336"/>
      <c r="S115" s="336"/>
      <c r="T115" s="336"/>
      <c r="U115" s="336"/>
      <c r="V115" s="336"/>
      <c r="W115" s="336"/>
      <c r="X115" s="336"/>
      <c r="Y115" s="336"/>
      <c r="Z115" s="336"/>
      <c r="AA115" s="336"/>
      <c r="AB115" s="336"/>
      <c r="AC115" s="336"/>
      <c r="AD115" s="336"/>
      <c r="AE115" s="336"/>
      <c r="AF115" s="336"/>
      <c r="AG115" s="336"/>
      <c r="AH115" s="336"/>
      <c r="AI115" s="336"/>
      <c r="AJ115" s="336"/>
      <c r="AK115" s="336"/>
      <c r="AL115" s="336"/>
      <c r="AM115" s="336"/>
      <c r="AN115" s="336"/>
      <c r="AO115" s="336"/>
      <c r="AP115" s="336"/>
      <c r="AQ115" s="336"/>
      <c r="AR115" s="336"/>
      <c r="AS115" s="336"/>
      <c r="AT115" s="336"/>
      <c r="AU115" s="336"/>
      <c r="AV115" s="336"/>
      <c r="AW115" s="336"/>
      <c r="AX115" s="336"/>
      <c r="AY115" s="336"/>
      <c r="AZ115" s="336"/>
      <c r="BA115" s="336"/>
      <c r="BB115" s="336"/>
      <c r="BC115" s="336"/>
      <c r="BD115" s="336"/>
      <c r="BE115" s="336"/>
      <c r="BF115" s="336"/>
      <c r="BG115" s="336"/>
      <c r="BH115" s="336"/>
      <c r="BI115" s="336"/>
      <c r="BJ115" s="336"/>
      <c r="BK115" s="336"/>
      <c r="BL115" s="336"/>
      <c r="BM115" s="336"/>
      <c r="BN115" s="336"/>
      <c r="BO115" s="336"/>
      <c r="BP115" s="336"/>
      <c r="BQ115" s="336"/>
      <c r="BR115" s="336"/>
      <c r="BS115" s="336"/>
      <c r="BT115" s="336"/>
      <c r="BU115" s="336"/>
      <c r="BV115" s="336"/>
      <c r="BW115" s="336"/>
      <c r="BX115" s="336"/>
      <c r="BY115" s="336"/>
      <c r="BZ115" s="336"/>
      <c r="CA115" s="336"/>
      <c r="CB115" s="336"/>
      <c r="CC115" s="336"/>
      <c r="CD115" s="336"/>
      <c r="CE115" s="336"/>
      <c r="CF115" s="336"/>
      <c r="CG115" s="336"/>
      <c r="CH115" s="336"/>
      <c r="CI115" s="336"/>
      <c r="CJ115" s="336"/>
      <c r="CK115" s="336"/>
      <c r="CL115" s="336"/>
      <c r="CM115" s="336"/>
      <c r="CN115" s="336"/>
      <c r="CO115" s="336"/>
      <c r="CP115" s="336"/>
      <c r="CQ115" s="336"/>
      <c r="CR115" s="336"/>
      <c r="CS115" s="336"/>
      <c r="CT115" s="336"/>
      <c r="CU115" s="336"/>
      <c r="CV115" s="336"/>
      <c r="CW115" s="336"/>
      <c r="CX115" s="336"/>
      <c r="CY115" s="336"/>
      <c r="CZ115" s="336"/>
      <c r="DA115" s="336"/>
      <c r="DB115" s="336"/>
      <c r="DC115" s="336"/>
      <c r="DD115" s="336"/>
      <c r="DE115" s="336"/>
      <c r="DF115" s="336"/>
      <c r="DG115" s="336"/>
      <c r="DH115" s="336"/>
      <c r="DI115" s="336"/>
      <c r="DJ115" s="336"/>
      <c r="DK115" s="336"/>
      <c r="DL115" s="336"/>
      <c r="DM115" s="336"/>
      <c r="DN115" s="336"/>
      <c r="DO115" s="336"/>
      <c r="DP115" s="336"/>
      <c r="DQ115" s="336"/>
      <c r="DR115" s="336"/>
      <c r="DS115" s="336"/>
      <c r="DT115" s="336"/>
      <c r="DU115" s="336"/>
      <c r="DV115" s="336"/>
      <c r="DW115" s="336"/>
      <c r="DX115" s="336"/>
      <c r="DY115" s="336"/>
      <c r="DZ115" s="336"/>
      <c r="EA115" s="336"/>
      <c r="EB115" s="336"/>
      <c r="EC115" s="336"/>
      <c r="ED115" s="336"/>
      <c r="EE115" s="336"/>
      <c r="EF115" s="336"/>
      <c r="EG115" s="336"/>
      <c r="EH115" s="336"/>
      <c r="EI115" s="336"/>
      <c r="EJ115" s="336"/>
      <c r="EK115" s="336"/>
      <c r="EL115" s="336"/>
      <c r="EM115" s="336"/>
      <c r="EN115" s="336"/>
      <c r="EO115" s="336"/>
      <c r="EP115" s="336"/>
      <c r="EQ115" s="336"/>
      <c r="ER115" s="336"/>
      <c r="ES115" s="336"/>
      <c r="ET115" s="336"/>
      <c r="EU115" s="336"/>
      <c r="EV115" s="336"/>
      <c r="EW115" s="336"/>
      <c r="EX115" s="336"/>
      <c r="EY115" s="336"/>
      <c r="EZ115" s="336"/>
      <c r="FA115" s="336"/>
      <c r="FB115" s="336"/>
      <c r="FC115" s="336"/>
      <c r="FD115" s="336"/>
      <c r="FE115" s="336"/>
      <c r="FF115" s="336"/>
      <c r="FG115" s="336"/>
      <c r="FH115" s="336"/>
      <c r="FI115" s="336"/>
      <c r="FJ115" s="336"/>
      <c r="FK115" s="336"/>
      <c r="FL115" s="336"/>
      <c r="FM115" s="336"/>
      <c r="FN115" s="336"/>
      <c r="FO115" s="336"/>
      <c r="FP115" s="336"/>
      <c r="FQ115" s="336"/>
      <c r="FR115" s="336"/>
      <c r="FS115" s="336"/>
      <c r="FT115" s="336"/>
      <c r="FU115" s="336"/>
      <c r="FV115" s="336"/>
      <c r="FW115" s="336"/>
      <c r="FX115" s="336"/>
      <c r="FY115" s="336"/>
      <c r="FZ115" s="336"/>
      <c r="GA115" s="336"/>
      <c r="GB115" s="336"/>
      <c r="GC115" s="336"/>
      <c r="GD115" s="336"/>
      <c r="GE115" s="336"/>
      <c r="GF115" s="336"/>
      <c r="GG115" s="336"/>
      <c r="GH115" s="336"/>
      <c r="GI115" s="336"/>
      <c r="GJ115" s="336"/>
      <c r="GK115" s="336"/>
      <c r="GL115" s="336"/>
      <c r="GM115" s="336"/>
      <c r="GN115" s="336"/>
      <c r="GO115" s="336"/>
      <c r="GP115" s="336"/>
      <c r="GQ115" s="336"/>
      <c r="GR115" s="336"/>
      <c r="GS115" s="336"/>
      <c r="GT115" s="336"/>
      <c r="GU115" s="336"/>
      <c r="GV115" s="336"/>
      <c r="GW115" s="336"/>
      <c r="GX115" s="336"/>
      <c r="GY115" s="336"/>
      <c r="GZ115" s="336"/>
      <c r="HA115" s="336"/>
      <c r="HB115" s="336"/>
      <c r="HC115" s="336"/>
      <c r="HD115" s="336"/>
      <c r="HE115" s="336"/>
      <c r="HF115" s="336"/>
      <c r="HG115" s="336"/>
      <c r="HH115" s="336"/>
      <c r="HI115" s="336"/>
      <c r="HJ115" s="336"/>
      <c r="HK115" s="336"/>
      <c r="HL115" s="336"/>
      <c r="HM115" s="336"/>
      <c r="HN115" s="336"/>
      <c r="HO115" s="336"/>
      <c r="HP115" s="336"/>
      <c r="HQ115" s="336"/>
      <c r="HR115" s="336"/>
      <c r="HS115" s="336"/>
      <c r="HT115" s="336"/>
      <c r="HU115" s="336"/>
      <c r="HV115" s="336"/>
      <c r="HW115" s="336"/>
      <c r="HX115" s="336"/>
      <c r="HY115" s="336"/>
      <c r="HZ115" s="336"/>
      <c r="IA115" s="336"/>
      <c r="IB115" s="336"/>
      <c r="IC115" s="336"/>
      <c r="ID115" s="336"/>
      <c r="IE115" s="336"/>
      <c r="IF115" s="336"/>
      <c r="IG115" s="336"/>
      <c r="IH115" s="336"/>
      <c r="II115" s="336"/>
      <c r="IJ115" s="336"/>
      <c r="IK115" s="336"/>
      <c r="IL115" s="336"/>
      <c r="IM115" s="336"/>
      <c r="IN115" s="336"/>
      <c r="IO115" s="336"/>
      <c r="IP115" s="336"/>
      <c r="IQ115" s="336"/>
      <c r="IR115" s="336"/>
      <c r="IS115" s="336"/>
      <c r="IT115" s="336"/>
      <c r="IU115" s="336"/>
      <c r="IV115" s="336"/>
      <c r="IW115" s="331"/>
    </row>
    <row r="116" customFormat="false" ht="13.5" hidden="false" customHeight="true" outlineLevel="0" collapsed="false">
      <c r="A116" s="325"/>
      <c r="B116" s="332"/>
      <c r="C116" s="333"/>
      <c r="D116" s="328" t="s">
        <v>178</v>
      </c>
      <c r="E116" s="338"/>
      <c r="F116" s="281"/>
      <c r="G116" s="281"/>
      <c r="H116" s="281"/>
      <c r="I116" s="281"/>
      <c r="J116" s="281"/>
      <c r="K116" s="281"/>
      <c r="L116" s="281"/>
      <c r="M116" s="281"/>
      <c r="N116" s="281"/>
      <c r="O116" s="281"/>
      <c r="P116" s="281"/>
      <c r="Q116" s="281"/>
      <c r="R116" s="281"/>
      <c r="S116" s="281"/>
      <c r="T116" s="281"/>
      <c r="U116" s="281"/>
      <c r="V116" s="281"/>
      <c r="W116" s="281"/>
      <c r="X116" s="281"/>
      <c r="Y116" s="281"/>
      <c r="Z116" s="281"/>
      <c r="AA116" s="281"/>
      <c r="AB116" s="281"/>
      <c r="AC116" s="281"/>
      <c r="AD116" s="281"/>
      <c r="AE116" s="281"/>
      <c r="AF116" s="281"/>
      <c r="AG116" s="281"/>
      <c r="AH116" s="281"/>
      <c r="AI116" s="281"/>
      <c r="AJ116" s="281"/>
      <c r="AK116" s="281"/>
      <c r="AL116" s="281"/>
      <c r="AM116" s="281"/>
      <c r="AN116" s="281"/>
      <c r="AO116" s="281"/>
      <c r="AP116" s="281"/>
      <c r="AQ116" s="281"/>
      <c r="AR116" s="281"/>
      <c r="AS116" s="281"/>
      <c r="AT116" s="281"/>
      <c r="AU116" s="281"/>
      <c r="AV116" s="281"/>
      <c r="AW116" s="281"/>
      <c r="AX116" s="281"/>
      <c r="AY116" s="281"/>
      <c r="AZ116" s="281"/>
      <c r="BA116" s="281"/>
      <c r="BB116" s="281"/>
      <c r="BC116" s="281"/>
      <c r="BD116" s="281"/>
      <c r="BE116" s="281"/>
      <c r="BF116" s="281"/>
      <c r="BG116" s="281"/>
      <c r="BH116" s="281"/>
      <c r="BI116" s="281"/>
      <c r="BJ116" s="281"/>
      <c r="BK116" s="281"/>
      <c r="BL116" s="281"/>
      <c r="BM116" s="281"/>
      <c r="BN116" s="281"/>
      <c r="BO116" s="281"/>
      <c r="BP116" s="281"/>
      <c r="BQ116" s="281"/>
      <c r="BR116" s="281"/>
      <c r="BS116" s="281"/>
      <c r="BT116" s="281"/>
      <c r="BU116" s="281"/>
      <c r="BV116" s="281"/>
      <c r="BW116" s="281"/>
      <c r="BX116" s="281"/>
      <c r="BY116" s="281"/>
      <c r="BZ116" s="281"/>
      <c r="CA116" s="281"/>
      <c r="CB116" s="281"/>
      <c r="CC116" s="281"/>
      <c r="CD116" s="281"/>
      <c r="CE116" s="281"/>
      <c r="CF116" s="281"/>
      <c r="CG116" s="281"/>
      <c r="CH116" s="281"/>
      <c r="CI116" s="281"/>
      <c r="CJ116" s="281"/>
      <c r="CK116" s="281"/>
      <c r="CL116" s="281"/>
      <c r="CM116" s="281"/>
      <c r="CN116" s="281"/>
      <c r="CO116" s="281"/>
      <c r="CP116" s="281"/>
      <c r="CQ116" s="281"/>
      <c r="CR116" s="281"/>
      <c r="CS116" s="281"/>
      <c r="CT116" s="281"/>
      <c r="CU116" s="281"/>
      <c r="CV116" s="281"/>
      <c r="CW116" s="281"/>
      <c r="CX116" s="281"/>
      <c r="CY116" s="281"/>
      <c r="CZ116" s="281"/>
      <c r="DA116" s="281"/>
      <c r="DB116" s="281"/>
      <c r="DC116" s="281"/>
      <c r="DD116" s="281"/>
      <c r="DE116" s="281"/>
      <c r="DF116" s="281"/>
      <c r="DG116" s="281"/>
      <c r="DH116" s="281"/>
      <c r="DI116" s="281"/>
      <c r="DJ116" s="281"/>
      <c r="DK116" s="281"/>
      <c r="DL116" s="281"/>
      <c r="DM116" s="281"/>
      <c r="DN116" s="281"/>
      <c r="DO116" s="281"/>
      <c r="DP116" s="281"/>
      <c r="DQ116" s="281"/>
      <c r="DR116" s="281"/>
      <c r="DS116" s="281"/>
      <c r="DT116" s="281"/>
      <c r="DU116" s="281"/>
      <c r="DV116" s="281"/>
      <c r="DW116" s="281"/>
      <c r="DX116" s="281"/>
      <c r="DY116" s="281"/>
      <c r="DZ116" s="281"/>
      <c r="EA116" s="281"/>
      <c r="EB116" s="281"/>
      <c r="EC116" s="281"/>
      <c r="ED116" s="281"/>
      <c r="EE116" s="281"/>
      <c r="EF116" s="281"/>
      <c r="EG116" s="281"/>
      <c r="EH116" s="281"/>
      <c r="EI116" s="281"/>
      <c r="EJ116" s="281"/>
      <c r="EK116" s="281"/>
      <c r="EL116" s="281"/>
      <c r="EM116" s="281"/>
      <c r="EN116" s="281"/>
      <c r="EO116" s="281"/>
      <c r="EP116" s="281"/>
      <c r="EQ116" s="281"/>
      <c r="ER116" s="281"/>
      <c r="ES116" s="281"/>
      <c r="ET116" s="281"/>
      <c r="EU116" s="281"/>
      <c r="EV116" s="281"/>
      <c r="EW116" s="281"/>
      <c r="EX116" s="281"/>
      <c r="EY116" s="281"/>
      <c r="EZ116" s="281"/>
      <c r="FA116" s="281"/>
      <c r="FB116" s="281"/>
      <c r="FC116" s="281"/>
      <c r="FD116" s="281"/>
      <c r="FE116" s="281"/>
      <c r="FF116" s="281"/>
      <c r="FG116" s="281"/>
      <c r="FH116" s="281"/>
      <c r="FI116" s="281"/>
      <c r="FJ116" s="281"/>
      <c r="FK116" s="281"/>
      <c r="FL116" s="281"/>
      <c r="FM116" s="281"/>
      <c r="FN116" s="281"/>
      <c r="FO116" s="281"/>
      <c r="FP116" s="281"/>
      <c r="FQ116" s="281"/>
      <c r="FR116" s="281"/>
      <c r="FS116" s="281"/>
      <c r="FT116" s="281"/>
      <c r="FU116" s="281"/>
      <c r="FV116" s="281"/>
      <c r="FW116" s="281"/>
      <c r="FX116" s="281"/>
      <c r="FY116" s="281"/>
      <c r="FZ116" s="281"/>
      <c r="GA116" s="281"/>
      <c r="GB116" s="281"/>
      <c r="GC116" s="281"/>
      <c r="GD116" s="281"/>
      <c r="GE116" s="281"/>
      <c r="GF116" s="281"/>
      <c r="GG116" s="281"/>
      <c r="GH116" s="281"/>
      <c r="GI116" s="281"/>
      <c r="GJ116" s="281"/>
      <c r="GK116" s="281"/>
      <c r="GL116" s="281"/>
      <c r="GM116" s="281"/>
      <c r="GN116" s="281"/>
      <c r="GO116" s="281"/>
      <c r="GP116" s="281"/>
      <c r="GQ116" s="281"/>
      <c r="GR116" s="281"/>
      <c r="GS116" s="281"/>
      <c r="GT116" s="281"/>
      <c r="GU116" s="281"/>
      <c r="GV116" s="281"/>
      <c r="GW116" s="281"/>
      <c r="GX116" s="281"/>
      <c r="GY116" s="281"/>
      <c r="GZ116" s="281"/>
      <c r="HA116" s="281"/>
      <c r="HB116" s="281"/>
      <c r="HC116" s="281"/>
      <c r="HD116" s="281"/>
      <c r="HE116" s="281"/>
      <c r="HF116" s="281"/>
      <c r="HG116" s="281"/>
      <c r="HH116" s="281"/>
      <c r="HI116" s="281"/>
      <c r="HJ116" s="281"/>
      <c r="HK116" s="281"/>
      <c r="HL116" s="281"/>
      <c r="HM116" s="281"/>
      <c r="HN116" s="281"/>
      <c r="HO116" s="281"/>
      <c r="HP116" s="281"/>
      <c r="HQ116" s="281"/>
      <c r="HR116" s="281"/>
      <c r="HS116" s="281"/>
      <c r="HT116" s="281"/>
      <c r="HU116" s="281"/>
      <c r="HV116" s="281"/>
      <c r="HW116" s="281"/>
      <c r="HX116" s="281"/>
      <c r="HY116" s="281"/>
      <c r="HZ116" s="281"/>
      <c r="IA116" s="281"/>
      <c r="IB116" s="281"/>
      <c r="IC116" s="281"/>
      <c r="ID116" s="281"/>
      <c r="IE116" s="281"/>
      <c r="IF116" s="281"/>
      <c r="IG116" s="281"/>
      <c r="IH116" s="281"/>
      <c r="II116" s="281"/>
      <c r="IJ116" s="281"/>
      <c r="IK116" s="281"/>
      <c r="IL116" s="281"/>
      <c r="IM116" s="281"/>
      <c r="IN116" s="281"/>
      <c r="IO116" s="281"/>
      <c r="IP116" s="281"/>
      <c r="IQ116" s="281"/>
      <c r="IR116" s="281"/>
      <c r="IS116" s="281"/>
      <c r="IT116" s="281"/>
      <c r="IU116" s="281"/>
      <c r="IV116" s="281"/>
      <c r="IW116" s="331"/>
    </row>
    <row r="117" customFormat="false" ht="13.5" hidden="false" customHeight="true" outlineLevel="0" collapsed="false">
      <c r="A117" s="331"/>
      <c r="B117" s="332"/>
      <c r="C117" s="333"/>
      <c r="D117" s="334" t="s">
        <v>179</v>
      </c>
      <c r="E117" s="340"/>
      <c r="F117" s="336"/>
      <c r="G117" s="336"/>
      <c r="H117" s="336"/>
      <c r="I117" s="336"/>
      <c r="J117" s="336"/>
      <c r="K117" s="336"/>
      <c r="L117" s="336"/>
      <c r="M117" s="336"/>
      <c r="N117" s="336"/>
      <c r="O117" s="336"/>
      <c r="P117" s="336"/>
      <c r="Q117" s="336"/>
      <c r="R117" s="336"/>
      <c r="S117" s="336"/>
      <c r="T117" s="336"/>
      <c r="U117" s="336"/>
      <c r="V117" s="336"/>
      <c r="W117" s="336"/>
      <c r="X117" s="336"/>
      <c r="Y117" s="336"/>
      <c r="Z117" s="336"/>
      <c r="AA117" s="336"/>
      <c r="AB117" s="336"/>
      <c r="AC117" s="336"/>
      <c r="AD117" s="336"/>
      <c r="AE117" s="336"/>
      <c r="AF117" s="336"/>
      <c r="AG117" s="336"/>
      <c r="AH117" s="336"/>
      <c r="AI117" s="336"/>
      <c r="AJ117" s="336"/>
      <c r="AK117" s="336"/>
      <c r="AL117" s="336"/>
      <c r="AM117" s="336"/>
      <c r="AN117" s="336"/>
      <c r="AO117" s="336"/>
      <c r="AP117" s="336"/>
      <c r="AQ117" s="336"/>
      <c r="AR117" s="336"/>
      <c r="AS117" s="336"/>
      <c r="AT117" s="336"/>
      <c r="AU117" s="336"/>
      <c r="AV117" s="336"/>
      <c r="AW117" s="336"/>
      <c r="AX117" s="336"/>
      <c r="AY117" s="336"/>
      <c r="AZ117" s="336"/>
      <c r="BA117" s="336"/>
      <c r="BB117" s="336"/>
      <c r="BC117" s="336"/>
      <c r="BD117" s="336"/>
      <c r="BE117" s="336"/>
      <c r="BF117" s="336"/>
      <c r="BG117" s="336"/>
      <c r="BH117" s="336"/>
      <c r="BI117" s="336"/>
      <c r="BJ117" s="336"/>
      <c r="BK117" s="336"/>
      <c r="BL117" s="336"/>
      <c r="BM117" s="336"/>
      <c r="BN117" s="336"/>
      <c r="BO117" s="336"/>
      <c r="BP117" s="336"/>
      <c r="BQ117" s="336"/>
      <c r="BR117" s="336"/>
      <c r="BS117" s="336"/>
      <c r="BT117" s="336"/>
      <c r="BU117" s="336"/>
      <c r="BV117" s="336"/>
      <c r="BW117" s="336"/>
      <c r="BX117" s="336"/>
      <c r="BY117" s="336"/>
      <c r="BZ117" s="336"/>
      <c r="CA117" s="336"/>
      <c r="CB117" s="336"/>
      <c r="CC117" s="336"/>
      <c r="CD117" s="336"/>
      <c r="CE117" s="336"/>
      <c r="CF117" s="336"/>
      <c r="CG117" s="336"/>
      <c r="CH117" s="336"/>
      <c r="CI117" s="336"/>
      <c r="CJ117" s="336"/>
      <c r="CK117" s="336"/>
      <c r="CL117" s="336"/>
      <c r="CM117" s="336"/>
      <c r="CN117" s="336"/>
      <c r="CO117" s="336"/>
      <c r="CP117" s="336"/>
      <c r="CQ117" s="336"/>
      <c r="CR117" s="336"/>
      <c r="CS117" s="336"/>
      <c r="CT117" s="336"/>
      <c r="CU117" s="336"/>
      <c r="CV117" s="336"/>
      <c r="CW117" s="336"/>
      <c r="CX117" s="336"/>
      <c r="CY117" s="336"/>
      <c r="CZ117" s="336"/>
      <c r="DA117" s="336"/>
      <c r="DB117" s="336"/>
      <c r="DC117" s="336"/>
      <c r="DD117" s="336"/>
      <c r="DE117" s="336"/>
      <c r="DF117" s="336"/>
      <c r="DG117" s="336"/>
      <c r="DH117" s="336"/>
      <c r="DI117" s="336"/>
      <c r="DJ117" s="336"/>
      <c r="DK117" s="336"/>
      <c r="DL117" s="336"/>
      <c r="DM117" s="336"/>
      <c r="DN117" s="336"/>
      <c r="DO117" s="336"/>
      <c r="DP117" s="336"/>
      <c r="DQ117" s="336"/>
      <c r="DR117" s="336"/>
      <c r="DS117" s="336"/>
      <c r="DT117" s="336"/>
      <c r="DU117" s="336"/>
      <c r="DV117" s="336"/>
      <c r="DW117" s="336"/>
      <c r="DX117" s="336"/>
      <c r="DY117" s="336"/>
      <c r="DZ117" s="336"/>
      <c r="EA117" s="336"/>
      <c r="EB117" s="336"/>
      <c r="EC117" s="336"/>
      <c r="ED117" s="336"/>
      <c r="EE117" s="336"/>
      <c r="EF117" s="336"/>
      <c r="EG117" s="336"/>
      <c r="EH117" s="336"/>
      <c r="EI117" s="336"/>
      <c r="EJ117" s="336"/>
      <c r="EK117" s="336"/>
      <c r="EL117" s="336"/>
      <c r="EM117" s="336"/>
      <c r="EN117" s="336"/>
      <c r="EO117" s="336"/>
      <c r="EP117" s="336"/>
      <c r="EQ117" s="336"/>
      <c r="ER117" s="336"/>
      <c r="ES117" s="336"/>
      <c r="ET117" s="336"/>
      <c r="EU117" s="336"/>
      <c r="EV117" s="336"/>
      <c r="EW117" s="336"/>
      <c r="EX117" s="336"/>
      <c r="EY117" s="336"/>
      <c r="EZ117" s="336"/>
      <c r="FA117" s="336"/>
      <c r="FB117" s="336"/>
      <c r="FC117" s="336"/>
      <c r="FD117" s="336"/>
      <c r="FE117" s="336"/>
      <c r="FF117" s="336"/>
      <c r="FG117" s="336"/>
      <c r="FH117" s="336"/>
      <c r="FI117" s="336"/>
      <c r="FJ117" s="336"/>
      <c r="FK117" s="336"/>
      <c r="FL117" s="336"/>
      <c r="FM117" s="336"/>
      <c r="FN117" s="336"/>
      <c r="FO117" s="336"/>
      <c r="FP117" s="336"/>
      <c r="FQ117" s="336"/>
      <c r="FR117" s="336"/>
      <c r="FS117" s="336"/>
      <c r="FT117" s="336"/>
      <c r="FU117" s="336"/>
      <c r="FV117" s="336"/>
      <c r="FW117" s="336"/>
      <c r="FX117" s="336"/>
      <c r="FY117" s="336"/>
      <c r="FZ117" s="336"/>
      <c r="GA117" s="336"/>
      <c r="GB117" s="336"/>
      <c r="GC117" s="336"/>
      <c r="GD117" s="336"/>
      <c r="GE117" s="336"/>
      <c r="GF117" s="336"/>
      <c r="GG117" s="336"/>
      <c r="GH117" s="336"/>
      <c r="GI117" s="336"/>
      <c r="GJ117" s="336"/>
      <c r="GK117" s="336"/>
      <c r="GL117" s="336"/>
      <c r="GM117" s="336"/>
      <c r="GN117" s="336"/>
      <c r="GO117" s="336"/>
      <c r="GP117" s="336"/>
      <c r="GQ117" s="336"/>
      <c r="GR117" s="336"/>
      <c r="GS117" s="336"/>
      <c r="GT117" s="336"/>
      <c r="GU117" s="336"/>
      <c r="GV117" s="336"/>
      <c r="GW117" s="336"/>
      <c r="GX117" s="336"/>
      <c r="GY117" s="336"/>
      <c r="GZ117" s="336"/>
      <c r="HA117" s="336"/>
      <c r="HB117" s="336"/>
      <c r="HC117" s="336"/>
      <c r="HD117" s="336"/>
      <c r="HE117" s="336"/>
      <c r="HF117" s="336"/>
      <c r="HG117" s="336"/>
      <c r="HH117" s="336"/>
      <c r="HI117" s="336"/>
      <c r="HJ117" s="336"/>
      <c r="HK117" s="336"/>
      <c r="HL117" s="336"/>
      <c r="HM117" s="336"/>
      <c r="HN117" s="336"/>
      <c r="HO117" s="336"/>
      <c r="HP117" s="336"/>
      <c r="HQ117" s="336"/>
      <c r="HR117" s="336"/>
      <c r="HS117" s="336"/>
      <c r="HT117" s="336"/>
      <c r="HU117" s="336"/>
      <c r="HV117" s="336"/>
      <c r="HW117" s="336"/>
      <c r="HX117" s="336"/>
      <c r="HY117" s="336"/>
      <c r="HZ117" s="336"/>
      <c r="IA117" s="336"/>
      <c r="IB117" s="336"/>
      <c r="IC117" s="336"/>
      <c r="ID117" s="336"/>
      <c r="IE117" s="336"/>
      <c r="IF117" s="336"/>
      <c r="IG117" s="336"/>
      <c r="IH117" s="336"/>
      <c r="II117" s="336"/>
      <c r="IJ117" s="336"/>
      <c r="IK117" s="336"/>
      <c r="IL117" s="336"/>
      <c r="IM117" s="336"/>
      <c r="IN117" s="336"/>
      <c r="IO117" s="336"/>
      <c r="IP117" s="336"/>
      <c r="IQ117" s="336"/>
      <c r="IR117" s="336"/>
      <c r="IS117" s="336"/>
      <c r="IT117" s="336"/>
      <c r="IU117" s="336"/>
      <c r="IV117" s="336"/>
      <c r="IW117" s="331"/>
    </row>
    <row r="118" customFormat="false" ht="13.5" hidden="false" customHeight="true" outlineLevel="0" collapsed="false">
      <c r="A118" s="325"/>
      <c r="B118" s="332"/>
      <c r="C118" s="333"/>
      <c r="D118" s="328" t="s">
        <v>180</v>
      </c>
      <c r="E118" s="338"/>
      <c r="F118" s="281"/>
      <c r="G118" s="281"/>
      <c r="H118" s="281"/>
      <c r="I118" s="281"/>
      <c r="J118" s="281"/>
      <c r="K118" s="281"/>
      <c r="L118" s="281"/>
      <c r="M118" s="281"/>
      <c r="N118" s="281"/>
      <c r="O118" s="281"/>
      <c r="P118" s="281"/>
      <c r="Q118" s="281"/>
      <c r="R118" s="281"/>
      <c r="S118" s="281"/>
      <c r="T118" s="281"/>
      <c r="U118" s="281"/>
      <c r="V118" s="281"/>
      <c r="W118" s="281"/>
      <c r="X118" s="281"/>
      <c r="Y118" s="281"/>
      <c r="Z118" s="281"/>
      <c r="AA118" s="281"/>
      <c r="AB118" s="281"/>
      <c r="AC118" s="281"/>
      <c r="AD118" s="281"/>
      <c r="AE118" s="281"/>
      <c r="AF118" s="281"/>
      <c r="AG118" s="281"/>
      <c r="AH118" s="281"/>
      <c r="AI118" s="281"/>
      <c r="AJ118" s="281"/>
      <c r="AK118" s="281"/>
      <c r="AL118" s="281"/>
      <c r="AM118" s="281"/>
      <c r="AN118" s="281"/>
      <c r="AO118" s="281"/>
      <c r="AP118" s="281"/>
      <c r="AQ118" s="281"/>
      <c r="AR118" s="281"/>
      <c r="AS118" s="281"/>
      <c r="AT118" s="281"/>
      <c r="AU118" s="281"/>
      <c r="AV118" s="281"/>
      <c r="AW118" s="281"/>
      <c r="AX118" s="281"/>
      <c r="AY118" s="281"/>
      <c r="AZ118" s="281"/>
      <c r="BA118" s="281"/>
      <c r="BB118" s="281"/>
      <c r="BC118" s="281"/>
      <c r="BD118" s="281"/>
      <c r="BE118" s="281"/>
      <c r="BF118" s="281"/>
      <c r="BG118" s="281"/>
      <c r="BH118" s="281"/>
      <c r="BI118" s="281"/>
      <c r="BJ118" s="281"/>
      <c r="BK118" s="281"/>
      <c r="BL118" s="281"/>
      <c r="BM118" s="281"/>
      <c r="BN118" s="281"/>
      <c r="BO118" s="281"/>
      <c r="BP118" s="281"/>
      <c r="BQ118" s="281"/>
      <c r="BR118" s="281"/>
      <c r="BS118" s="281"/>
      <c r="BT118" s="281"/>
      <c r="BU118" s="281"/>
      <c r="BV118" s="281"/>
      <c r="BW118" s="281"/>
      <c r="BX118" s="281"/>
      <c r="BY118" s="281"/>
      <c r="BZ118" s="281"/>
      <c r="CA118" s="281"/>
      <c r="CB118" s="281"/>
      <c r="CC118" s="281"/>
      <c r="CD118" s="281"/>
      <c r="CE118" s="281"/>
      <c r="CF118" s="281"/>
      <c r="CG118" s="281"/>
      <c r="CH118" s="281"/>
      <c r="CI118" s="281"/>
      <c r="CJ118" s="281"/>
      <c r="CK118" s="281"/>
      <c r="CL118" s="281"/>
      <c r="CM118" s="281"/>
      <c r="CN118" s="281"/>
      <c r="CO118" s="281"/>
      <c r="CP118" s="281"/>
      <c r="CQ118" s="281"/>
      <c r="CR118" s="281"/>
      <c r="CS118" s="281"/>
      <c r="CT118" s="281"/>
      <c r="CU118" s="281"/>
      <c r="CV118" s="281"/>
      <c r="CW118" s="281"/>
      <c r="CX118" s="281"/>
      <c r="CY118" s="281"/>
      <c r="CZ118" s="281"/>
      <c r="DA118" s="281"/>
      <c r="DB118" s="281"/>
      <c r="DC118" s="281"/>
      <c r="DD118" s="281"/>
      <c r="DE118" s="281"/>
      <c r="DF118" s="281"/>
      <c r="DG118" s="281"/>
      <c r="DH118" s="281"/>
      <c r="DI118" s="281"/>
      <c r="DJ118" s="281"/>
      <c r="DK118" s="281"/>
      <c r="DL118" s="281"/>
      <c r="DM118" s="281"/>
      <c r="DN118" s="281"/>
      <c r="DO118" s="281"/>
      <c r="DP118" s="281"/>
      <c r="DQ118" s="281"/>
      <c r="DR118" s="281"/>
      <c r="DS118" s="281"/>
      <c r="DT118" s="281"/>
      <c r="DU118" s="281"/>
      <c r="DV118" s="281"/>
      <c r="DW118" s="281"/>
      <c r="DX118" s="281"/>
      <c r="DY118" s="281"/>
      <c r="DZ118" s="281"/>
      <c r="EA118" s="281"/>
      <c r="EB118" s="281"/>
      <c r="EC118" s="281"/>
      <c r="ED118" s="281"/>
      <c r="EE118" s="281"/>
      <c r="EF118" s="281"/>
      <c r="EG118" s="281"/>
      <c r="EH118" s="281"/>
      <c r="EI118" s="281"/>
      <c r="EJ118" s="281"/>
      <c r="EK118" s="281"/>
      <c r="EL118" s="281"/>
      <c r="EM118" s="281"/>
      <c r="EN118" s="281"/>
      <c r="EO118" s="281"/>
      <c r="EP118" s="281"/>
      <c r="EQ118" s="281"/>
      <c r="ER118" s="281"/>
      <c r="ES118" s="281"/>
      <c r="ET118" s="281"/>
      <c r="EU118" s="281"/>
      <c r="EV118" s="281"/>
      <c r="EW118" s="281"/>
      <c r="EX118" s="281"/>
      <c r="EY118" s="281"/>
      <c r="EZ118" s="281"/>
      <c r="FA118" s="281"/>
      <c r="FB118" s="281"/>
      <c r="FC118" s="281"/>
      <c r="FD118" s="281"/>
      <c r="FE118" s="281"/>
      <c r="FF118" s="281"/>
      <c r="FG118" s="281"/>
      <c r="FH118" s="281"/>
      <c r="FI118" s="281"/>
      <c r="FJ118" s="281"/>
      <c r="FK118" s="281"/>
      <c r="FL118" s="281"/>
      <c r="FM118" s="281"/>
      <c r="FN118" s="281"/>
      <c r="FO118" s="281"/>
      <c r="FP118" s="281"/>
      <c r="FQ118" s="281"/>
      <c r="FR118" s="281"/>
      <c r="FS118" s="281"/>
      <c r="FT118" s="281"/>
      <c r="FU118" s="281"/>
      <c r="FV118" s="281"/>
      <c r="FW118" s="281"/>
      <c r="FX118" s="281"/>
      <c r="FY118" s="281"/>
      <c r="FZ118" s="281"/>
      <c r="GA118" s="281"/>
      <c r="GB118" s="281"/>
      <c r="GC118" s="281"/>
      <c r="GD118" s="281"/>
      <c r="GE118" s="281"/>
      <c r="GF118" s="281"/>
      <c r="GG118" s="281"/>
      <c r="GH118" s="281"/>
      <c r="GI118" s="281"/>
      <c r="GJ118" s="281"/>
      <c r="GK118" s="281"/>
      <c r="GL118" s="281"/>
      <c r="GM118" s="281"/>
      <c r="GN118" s="281"/>
      <c r="GO118" s="281"/>
      <c r="GP118" s="281"/>
      <c r="GQ118" s="281"/>
      <c r="GR118" s="281"/>
      <c r="GS118" s="281"/>
      <c r="GT118" s="281"/>
      <c r="GU118" s="281"/>
      <c r="GV118" s="281"/>
      <c r="GW118" s="281"/>
      <c r="GX118" s="281"/>
      <c r="GY118" s="281"/>
      <c r="GZ118" s="281"/>
      <c r="HA118" s="281"/>
      <c r="HB118" s="281"/>
      <c r="HC118" s="281"/>
      <c r="HD118" s="281"/>
      <c r="HE118" s="281"/>
      <c r="HF118" s="281"/>
      <c r="HG118" s="281"/>
      <c r="HH118" s="281"/>
      <c r="HI118" s="281"/>
      <c r="HJ118" s="281"/>
      <c r="HK118" s="281"/>
      <c r="HL118" s="281"/>
      <c r="HM118" s="281"/>
      <c r="HN118" s="281"/>
      <c r="HO118" s="281"/>
      <c r="HP118" s="281"/>
      <c r="HQ118" s="281"/>
      <c r="HR118" s="281"/>
      <c r="HS118" s="281"/>
      <c r="HT118" s="281"/>
      <c r="HU118" s="281"/>
      <c r="HV118" s="281"/>
      <c r="HW118" s="281"/>
      <c r="HX118" s="281"/>
      <c r="HY118" s="281"/>
      <c r="HZ118" s="281"/>
      <c r="IA118" s="281"/>
      <c r="IB118" s="281"/>
      <c r="IC118" s="281"/>
      <c r="ID118" s="281"/>
      <c r="IE118" s="281"/>
      <c r="IF118" s="281"/>
      <c r="IG118" s="281"/>
      <c r="IH118" s="281"/>
      <c r="II118" s="281"/>
      <c r="IJ118" s="281"/>
      <c r="IK118" s="281"/>
      <c r="IL118" s="281"/>
      <c r="IM118" s="281"/>
      <c r="IN118" s="281"/>
      <c r="IO118" s="281"/>
      <c r="IP118" s="281"/>
      <c r="IQ118" s="281"/>
      <c r="IR118" s="281"/>
      <c r="IS118" s="281"/>
      <c r="IT118" s="281"/>
      <c r="IU118" s="281"/>
      <c r="IV118" s="281"/>
      <c r="IW118" s="331"/>
    </row>
    <row r="119" customFormat="false" ht="13.5" hidden="false" customHeight="true" outlineLevel="0" collapsed="false">
      <c r="A119" s="331"/>
      <c r="B119" s="332"/>
      <c r="C119" s="341"/>
      <c r="D119" s="342" t="s">
        <v>181</v>
      </c>
      <c r="E119" s="343"/>
      <c r="F119" s="344"/>
      <c r="G119" s="344"/>
      <c r="H119" s="344"/>
      <c r="I119" s="344"/>
      <c r="J119" s="344"/>
      <c r="K119" s="344"/>
      <c r="L119" s="344"/>
      <c r="M119" s="344"/>
      <c r="N119" s="344"/>
      <c r="O119" s="344"/>
      <c r="P119" s="344"/>
      <c r="Q119" s="344"/>
      <c r="R119" s="344"/>
      <c r="S119" s="344"/>
      <c r="T119" s="344"/>
      <c r="U119" s="344"/>
      <c r="V119" s="344"/>
      <c r="W119" s="344"/>
      <c r="X119" s="344"/>
      <c r="Y119" s="344"/>
      <c r="Z119" s="344"/>
      <c r="AA119" s="344"/>
      <c r="AB119" s="344"/>
      <c r="AC119" s="344"/>
      <c r="AD119" s="344"/>
      <c r="AE119" s="344"/>
      <c r="AF119" s="344"/>
      <c r="AG119" s="344"/>
      <c r="AH119" s="344"/>
      <c r="AI119" s="344"/>
      <c r="AJ119" s="344"/>
      <c r="AK119" s="344"/>
      <c r="AL119" s="344"/>
      <c r="AM119" s="344"/>
      <c r="AN119" s="344"/>
      <c r="AO119" s="344"/>
      <c r="AP119" s="344"/>
      <c r="AQ119" s="344"/>
      <c r="AR119" s="344"/>
      <c r="AS119" s="344"/>
      <c r="AT119" s="344"/>
      <c r="AU119" s="344"/>
      <c r="AV119" s="344"/>
      <c r="AW119" s="344"/>
      <c r="AX119" s="344"/>
      <c r="AY119" s="344"/>
      <c r="AZ119" s="344"/>
      <c r="BA119" s="344"/>
      <c r="BB119" s="344"/>
      <c r="BC119" s="344"/>
      <c r="BD119" s="344"/>
      <c r="BE119" s="344"/>
      <c r="BF119" s="344"/>
      <c r="BG119" s="344"/>
      <c r="BH119" s="344"/>
      <c r="BI119" s="344"/>
      <c r="BJ119" s="344"/>
      <c r="BK119" s="344"/>
      <c r="BL119" s="344"/>
      <c r="BM119" s="344"/>
      <c r="BN119" s="344"/>
      <c r="BO119" s="344"/>
      <c r="BP119" s="344"/>
      <c r="BQ119" s="344"/>
      <c r="BR119" s="344"/>
      <c r="BS119" s="344"/>
      <c r="BT119" s="344"/>
      <c r="BU119" s="344"/>
      <c r="BV119" s="344"/>
      <c r="BW119" s="344"/>
      <c r="BX119" s="344"/>
      <c r="BY119" s="344"/>
      <c r="BZ119" s="344"/>
      <c r="CA119" s="344"/>
      <c r="CB119" s="344"/>
      <c r="CC119" s="344"/>
      <c r="CD119" s="344"/>
      <c r="CE119" s="344"/>
      <c r="CF119" s="344"/>
      <c r="CG119" s="344"/>
      <c r="CH119" s="344"/>
      <c r="CI119" s="344"/>
      <c r="CJ119" s="344"/>
      <c r="CK119" s="344"/>
      <c r="CL119" s="344"/>
      <c r="CM119" s="344"/>
      <c r="CN119" s="344"/>
      <c r="CO119" s="344"/>
      <c r="CP119" s="344"/>
      <c r="CQ119" s="344"/>
      <c r="CR119" s="344"/>
      <c r="CS119" s="344"/>
      <c r="CT119" s="344"/>
      <c r="CU119" s="344"/>
      <c r="CV119" s="344"/>
      <c r="CW119" s="344"/>
      <c r="CX119" s="344"/>
      <c r="CY119" s="344"/>
      <c r="CZ119" s="344"/>
      <c r="DA119" s="344"/>
      <c r="DB119" s="344"/>
      <c r="DC119" s="344"/>
      <c r="DD119" s="344"/>
      <c r="DE119" s="344"/>
      <c r="DF119" s="344"/>
      <c r="DG119" s="344"/>
      <c r="DH119" s="344"/>
      <c r="DI119" s="344"/>
      <c r="DJ119" s="344"/>
      <c r="DK119" s="344"/>
      <c r="DL119" s="344"/>
      <c r="DM119" s="344"/>
      <c r="DN119" s="344"/>
      <c r="DO119" s="344"/>
      <c r="DP119" s="344"/>
      <c r="DQ119" s="344"/>
      <c r="DR119" s="344"/>
      <c r="DS119" s="344"/>
      <c r="DT119" s="344"/>
      <c r="DU119" s="344"/>
      <c r="DV119" s="344"/>
      <c r="DW119" s="344"/>
      <c r="DX119" s="344"/>
      <c r="DY119" s="344"/>
      <c r="DZ119" s="344"/>
      <c r="EA119" s="344"/>
      <c r="EB119" s="344"/>
      <c r="EC119" s="344"/>
      <c r="ED119" s="344"/>
      <c r="EE119" s="344"/>
      <c r="EF119" s="344"/>
      <c r="EG119" s="344"/>
      <c r="EH119" s="344"/>
      <c r="EI119" s="344"/>
      <c r="EJ119" s="344"/>
      <c r="EK119" s="344"/>
      <c r="EL119" s="344"/>
      <c r="EM119" s="344"/>
      <c r="EN119" s="344"/>
      <c r="EO119" s="344"/>
      <c r="EP119" s="344"/>
      <c r="EQ119" s="344"/>
      <c r="ER119" s="344"/>
      <c r="ES119" s="344"/>
      <c r="ET119" s="344"/>
      <c r="EU119" s="344"/>
      <c r="EV119" s="344"/>
      <c r="EW119" s="344"/>
      <c r="EX119" s="344"/>
      <c r="EY119" s="344"/>
      <c r="EZ119" s="344"/>
      <c r="FA119" s="344"/>
      <c r="FB119" s="344"/>
      <c r="FC119" s="344"/>
      <c r="FD119" s="344"/>
      <c r="FE119" s="344"/>
      <c r="FF119" s="344"/>
      <c r="FG119" s="344"/>
      <c r="FH119" s="344"/>
      <c r="FI119" s="344"/>
      <c r="FJ119" s="344"/>
      <c r="FK119" s="344"/>
      <c r="FL119" s="344"/>
      <c r="FM119" s="344"/>
      <c r="FN119" s="344"/>
      <c r="FO119" s="344"/>
      <c r="FP119" s="344"/>
      <c r="FQ119" s="344"/>
      <c r="FR119" s="344"/>
      <c r="FS119" s="344"/>
      <c r="FT119" s="344"/>
      <c r="FU119" s="344"/>
      <c r="FV119" s="344"/>
      <c r="FW119" s="344"/>
      <c r="FX119" s="344"/>
      <c r="FY119" s="344"/>
      <c r="FZ119" s="344"/>
      <c r="GA119" s="344"/>
      <c r="GB119" s="344"/>
      <c r="GC119" s="344"/>
      <c r="GD119" s="344"/>
      <c r="GE119" s="344"/>
      <c r="GF119" s="344"/>
      <c r="GG119" s="344"/>
      <c r="GH119" s="344"/>
      <c r="GI119" s="344"/>
      <c r="GJ119" s="344"/>
      <c r="GK119" s="344"/>
      <c r="GL119" s="344"/>
      <c r="GM119" s="344"/>
      <c r="GN119" s="344"/>
      <c r="GO119" s="344"/>
      <c r="GP119" s="344"/>
      <c r="GQ119" s="344"/>
      <c r="GR119" s="344"/>
      <c r="GS119" s="344"/>
      <c r="GT119" s="344"/>
      <c r="GU119" s="344"/>
      <c r="GV119" s="344"/>
      <c r="GW119" s="344"/>
      <c r="GX119" s="344"/>
      <c r="GY119" s="344"/>
      <c r="GZ119" s="344"/>
      <c r="HA119" s="344"/>
      <c r="HB119" s="344"/>
      <c r="HC119" s="344"/>
      <c r="HD119" s="344"/>
      <c r="HE119" s="344"/>
      <c r="HF119" s="344"/>
      <c r="HG119" s="344"/>
      <c r="HH119" s="344"/>
      <c r="HI119" s="344"/>
      <c r="HJ119" s="344"/>
      <c r="HK119" s="344"/>
      <c r="HL119" s="344"/>
      <c r="HM119" s="344"/>
      <c r="HN119" s="344"/>
      <c r="HO119" s="344"/>
      <c r="HP119" s="344"/>
      <c r="HQ119" s="344"/>
      <c r="HR119" s="344"/>
      <c r="HS119" s="344"/>
      <c r="HT119" s="344"/>
      <c r="HU119" s="344"/>
      <c r="HV119" s="344"/>
      <c r="HW119" s="344"/>
      <c r="HX119" s="344"/>
      <c r="HY119" s="344"/>
      <c r="HZ119" s="344"/>
      <c r="IA119" s="344"/>
      <c r="IB119" s="344"/>
      <c r="IC119" s="344"/>
      <c r="ID119" s="344"/>
      <c r="IE119" s="344"/>
      <c r="IF119" s="344"/>
      <c r="IG119" s="344"/>
      <c r="IH119" s="344"/>
      <c r="II119" s="344"/>
      <c r="IJ119" s="344"/>
      <c r="IK119" s="344"/>
      <c r="IL119" s="344"/>
      <c r="IM119" s="344"/>
      <c r="IN119" s="344"/>
      <c r="IO119" s="344"/>
      <c r="IP119" s="344"/>
      <c r="IQ119" s="344"/>
      <c r="IR119" s="344"/>
      <c r="IS119" s="344"/>
      <c r="IT119" s="344"/>
      <c r="IU119" s="344"/>
      <c r="IV119" s="344"/>
      <c r="IW119" s="345"/>
    </row>
    <row r="120" customFormat="false" ht="13.5" hidden="false" customHeight="true" outlineLevel="0" collapsed="false">
      <c r="A120" s="325"/>
      <c r="B120" s="326"/>
      <c r="C120" s="327"/>
      <c r="D120" s="346" t="s">
        <v>174</v>
      </c>
      <c r="E120" s="280" t="n">
        <f aca="false">E112+E104</f>
        <v>0</v>
      </c>
      <c r="F120" s="348" t="n">
        <f aca="false">F112+F104</f>
        <v>0</v>
      </c>
      <c r="G120" s="348" t="n">
        <f aca="false">G112+G104</f>
        <v>0</v>
      </c>
      <c r="H120" s="348" t="n">
        <f aca="false">H112+H104</f>
        <v>0</v>
      </c>
      <c r="I120" s="348" t="n">
        <f aca="false">I112+I104</f>
        <v>0</v>
      </c>
      <c r="J120" s="348" t="n">
        <f aca="false">J112+J104</f>
        <v>0</v>
      </c>
      <c r="K120" s="348" t="n">
        <f aca="false">K112+K104</f>
        <v>0</v>
      </c>
      <c r="L120" s="348" t="n">
        <f aca="false">L112+L104</f>
        <v>0</v>
      </c>
      <c r="M120" s="348" t="n">
        <f aca="false">M112+M104</f>
        <v>0</v>
      </c>
      <c r="N120" s="348" t="n">
        <f aca="false">N112+N104</f>
        <v>0</v>
      </c>
      <c r="O120" s="348" t="n">
        <f aca="false">O112+O104</f>
        <v>0</v>
      </c>
      <c r="P120" s="348" t="n">
        <f aca="false">P112+P104</f>
        <v>0</v>
      </c>
      <c r="Q120" s="348" t="n">
        <f aca="false">Q112+Q104</f>
        <v>0</v>
      </c>
      <c r="R120" s="348" t="n">
        <f aca="false">R112+R104</f>
        <v>0</v>
      </c>
      <c r="S120" s="348" t="n">
        <f aca="false">S112+S104</f>
        <v>0</v>
      </c>
      <c r="T120" s="348" t="n">
        <f aca="false">T112+T104</f>
        <v>0</v>
      </c>
      <c r="U120" s="348" t="n">
        <f aca="false">U112+U104</f>
        <v>0</v>
      </c>
      <c r="V120" s="348" t="n">
        <f aca="false">V112+V104</f>
        <v>0</v>
      </c>
      <c r="W120" s="348" t="n">
        <f aca="false">W112+W104</f>
        <v>0</v>
      </c>
      <c r="X120" s="348" t="n">
        <f aca="false">X112+X104</f>
        <v>0</v>
      </c>
      <c r="Y120" s="348" t="n">
        <f aca="false">Y112+Y104</f>
        <v>0</v>
      </c>
      <c r="Z120" s="348" t="n">
        <f aca="false">Z112+Z104</f>
        <v>0</v>
      </c>
      <c r="AA120" s="348" t="n">
        <f aca="false">AA112+AA104</f>
        <v>0</v>
      </c>
      <c r="AB120" s="348" t="n">
        <f aca="false">AB112+AB104</f>
        <v>0</v>
      </c>
      <c r="AC120" s="348" t="n">
        <f aca="false">AC112+AC104</f>
        <v>0</v>
      </c>
      <c r="AD120" s="348" t="n">
        <f aca="false">AD112+AD104</f>
        <v>0</v>
      </c>
      <c r="AE120" s="348" t="n">
        <f aca="false">AE112+AE104</f>
        <v>0</v>
      </c>
      <c r="AF120" s="348" t="n">
        <f aca="false">AF112+AF104</f>
        <v>0</v>
      </c>
      <c r="AG120" s="348" t="n">
        <f aca="false">AG112+AG104</f>
        <v>0</v>
      </c>
      <c r="AH120" s="348" t="n">
        <f aca="false">AH112+AH104</f>
        <v>0</v>
      </c>
      <c r="AI120" s="348" t="n">
        <f aca="false">AI112+AI104</f>
        <v>0</v>
      </c>
      <c r="AJ120" s="348" t="n">
        <f aca="false">AJ112+AJ104</f>
        <v>0</v>
      </c>
      <c r="AK120" s="348" t="n">
        <f aca="false">AK112+AK104</f>
        <v>0</v>
      </c>
      <c r="AL120" s="348" t="n">
        <f aca="false">AL112+AL104</f>
        <v>0</v>
      </c>
      <c r="AM120" s="348" t="n">
        <f aca="false">AM112+AM104</f>
        <v>0</v>
      </c>
      <c r="AN120" s="348" t="n">
        <f aca="false">AN112+AN104</f>
        <v>0</v>
      </c>
      <c r="AO120" s="348" t="n">
        <f aca="false">AO112+AO104</f>
        <v>0</v>
      </c>
      <c r="AP120" s="348" t="n">
        <f aca="false">AP112+AP104</f>
        <v>0</v>
      </c>
      <c r="AQ120" s="348" t="n">
        <f aca="false">AQ112+AQ104</f>
        <v>0</v>
      </c>
      <c r="AR120" s="348" t="n">
        <f aca="false">AR112+AR104</f>
        <v>0</v>
      </c>
      <c r="AS120" s="348" t="n">
        <f aca="false">AS112+AS104</f>
        <v>0</v>
      </c>
      <c r="AT120" s="348" t="n">
        <f aca="false">AT112+AT104</f>
        <v>0</v>
      </c>
      <c r="AU120" s="348" t="n">
        <f aca="false">AU112+AU104</f>
        <v>0</v>
      </c>
      <c r="AV120" s="348" t="n">
        <f aca="false">AV112+AV104</f>
        <v>0</v>
      </c>
      <c r="AW120" s="348" t="n">
        <f aca="false">AW112+AW104</f>
        <v>0</v>
      </c>
      <c r="AX120" s="348" t="n">
        <f aca="false">AX112+AX104</f>
        <v>0</v>
      </c>
      <c r="AY120" s="348" t="n">
        <f aca="false">AY112+AY104</f>
        <v>0</v>
      </c>
      <c r="AZ120" s="348" t="n">
        <f aca="false">AZ112+AZ104</f>
        <v>0</v>
      </c>
      <c r="BA120" s="348" t="n">
        <f aca="false">BA112+BA104</f>
        <v>0</v>
      </c>
      <c r="BB120" s="348" t="n">
        <f aca="false">BB112+BB104</f>
        <v>0</v>
      </c>
      <c r="BC120" s="348" t="n">
        <f aca="false">BC112+BC104</f>
        <v>0</v>
      </c>
      <c r="BD120" s="348" t="n">
        <f aca="false">BD112+BD104</f>
        <v>0</v>
      </c>
      <c r="BE120" s="348" t="n">
        <f aca="false">BE112+BE104</f>
        <v>0</v>
      </c>
      <c r="BF120" s="348" t="n">
        <f aca="false">BF112+BF104</f>
        <v>0</v>
      </c>
      <c r="BG120" s="348" t="n">
        <f aca="false">BG112+BG104</f>
        <v>0</v>
      </c>
      <c r="BH120" s="348" t="n">
        <f aca="false">BH112+BH104</f>
        <v>0</v>
      </c>
      <c r="BI120" s="348" t="n">
        <f aca="false">BI112+BI104</f>
        <v>0</v>
      </c>
      <c r="BJ120" s="348" t="n">
        <f aca="false">BJ112+BJ104</f>
        <v>0</v>
      </c>
      <c r="BK120" s="348" t="n">
        <f aca="false">BK112+BK104</f>
        <v>0</v>
      </c>
      <c r="BL120" s="348" t="n">
        <f aca="false">BL112+BL104</f>
        <v>0</v>
      </c>
      <c r="BM120" s="348" t="n">
        <f aca="false">BM112+BM104</f>
        <v>0</v>
      </c>
      <c r="BN120" s="348" t="n">
        <f aca="false">BN112+BN104</f>
        <v>0</v>
      </c>
      <c r="BO120" s="348" t="n">
        <f aca="false">BO112+BO104</f>
        <v>0</v>
      </c>
      <c r="BP120" s="348" t="n">
        <f aca="false">BP112+BP104</f>
        <v>0</v>
      </c>
      <c r="BQ120" s="348" t="n">
        <f aca="false">BQ112+BQ104</f>
        <v>0</v>
      </c>
      <c r="BR120" s="348" t="n">
        <f aca="false">BR112+BR104</f>
        <v>0</v>
      </c>
      <c r="BS120" s="348" t="n">
        <f aca="false">BS112+BS104</f>
        <v>0</v>
      </c>
      <c r="BT120" s="348" t="n">
        <f aca="false">BT112+BT104</f>
        <v>0</v>
      </c>
      <c r="BU120" s="348" t="n">
        <f aca="false">BU112+BU104</f>
        <v>0</v>
      </c>
      <c r="BV120" s="348" t="n">
        <f aca="false">BV112+BV104</f>
        <v>0</v>
      </c>
      <c r="BW120" s="348" t="n">
        <f aca="false">BW112+BW104</f>
        <v>0</v>
      </c>
      <c r="BX120" s="348" t="n">
        <f aca="false">BX112+BX104</f>
        <v>0</v>
      </c>
      <c r="BY120" s="348" t="n">
        <f aca="false">BY112+BY104</f>
        <v>0</v>
      </c>
      <c r="BZ120" s="348" t="n">
        <f aca="false">BZ112+BZ104</f>
        <v>0</v>
      </c>
      <c r="CA120" s="348" t="n">
        <f aca="false">CA112+CA104</f>
        <v>0</v>
      </c>
      <c r="CB120" s="348" t="n">
        <f aca="false">CB112+CB104</f>
        <v>0</v>
      </c>
      <c r="CC120" s="348" t="n">
        <f aca="false">CC112+CC104</f>
        <v>0</v>
      </c>
      <c r="CD120" s="348" t="n">
        <f aca="false">CD112+CD104</f>
        <v>0</v>
      </c>
      <c r="CE120" s="348" t="n">
        <f aca="false">CE112+CE104</f>
        <v>0</v>
      </c>
      <c r="CF120" s="348" t="n">
        <f aca="false">CF112+CF104</f>
        <v>0</v>
      </c>
      <c r="CG120" s="348" t="n">
        <f aca="false">CG112+CG104</f>
        <v>0</v>
      </c>
      <c r="CH120" s="348" t="n">
        <f aca="false">CH112+CH104</f>
        <v>0</v>
      </c>
      <c r="CI120" s="348" t="n">
        <f aca="false">CI112+CI104</f>
        <v>0</v>
      </c>
      <c r="CJ120" s="348" t="n">
        <f aca="false">CJ112+CJ104</f>
        <v>0</v>
      </c>
      <c r="CK120" s="348" t="n">
        <f aca="false">CK112+CK104</f>
        <v>0</v>
      </c>
      <c r="CL120" s="348" t="n">
        <f aca="false">CL112+CL104</f>
        <v>0</v>
      </c>
      <c r="CM120" s="348" t="n">
        <f aca="false">CM112+CM104</f>
        <v>0</v>
      </c>
      <c r="CN120" s="348" t="n">
        <f aca="false">CN112+CN104</f>
        <v>0</v>
      </c>
      <c r="CO120" s="348" t="n">
        <f aca="false">CO112+CO104</f>
        <v>0</v>
      </c>
      <c r="CP120" s="348" t="n">
        <f aca="false">CP112+CP104</f>
        <v>0</v>
      </c>
      <c r="CQ120" s="348" t="n">
        <f aca="false">CQ112+CQ104</f>
        <v>0</v>
      </c>
      <c r="CR120" s="348" t="n">
        <f aca="false">CR112+CR104</f>
        <v>0</v>
      </c>
      <c r="CS120" s="348" t="n">
        <f aca="false">CS112+CS104</f>
        <v>0</v>
      </c>
      <c r="CT120" s="348" t="n">
        <f aca="false">CT112+CT104</f>
        <v>0</v>
      </c>
      <c r="CU120" s="348" t="n">
        <f aca="false">CU112+CU104</f>
        <v>0</v>
      </c>
      <c r="CV120" s="348" t="n">
        <f aca="false">CV112+CV104</f>
        <v>0</v>
      </c>
      <c r="CW120" s="348" t="n">
        <f aca="false">CW112+CW104</f>
        <v>0</v>
      </c>
      <c r="CX120" s="348" t="n">
        <f aca="false">CX112+CX104</f>
        <v>0</v>
      </c>
      <c r="CY120" s="348" t="n">
        <f aca="false">CY112+CY104</f>
        <v>0</v>
      </c>
      <c r="CZ120" s="348" t="n">
        <f aca="false">CZ112+CZ104</f>
        <v>0</v>
      </c>
      <c r="DA120" s="348" t="n">
        <f aca="false">DA112+DA104</f>
        <v>0</v>
      </c>
      <c r="DB120" s="348" t="n">
        <f aca="false">DB112+DB104</f>
        <v>0</v>
      </c>
      <c r="DC120" s="348" t="n">
        <f aca="false">DC112+DC104</f>
        <v>0</v>
      </c>
      <c r="DD120" s="348" t="n">
        <f aca="false">DD112+DD104</f>
        <v>0</v>
      </c>
      <c r="DE120" s="348" t="n">
        <f aca="false">DE112+DE104</f>
        <v>0</v>
      </c>
      <c r="DF120" s="348" t="n">
        <f aca="false">DF112+DF104</f>
        <v>0</v>
      </c>
      <c r="DG120" s="348" t="n">
        <f aca="false">DG112+DG104</f>
        <v>0</v>
      </c>
      <c r="DH120" s="348" t="n">
        <f aca="false">DH112+DH104</f>
        <v>0</v>
      </c>
      <c r="DI120" s="348" t="n">
        <f aca="false">DI112+DI104</f>
        <v>0</v>
      </c>
      <c r="DJ120" s="348" t="n">
        <f aca="false">DJ112+DJ104</f>
        <v>0</v>
      </c>
      <c r="DK120" s="348" t="n">
        <f aca="false">DK112+DK104</f>
        <v>0</v>
      </c>
      <c r="DL120" s="348" t="n">
        <f aca="false">DL112+DL104</f>
        <v>0</v>
      </c>
      <c r="DM120" s="348" t="n">
        <f aca="false">DM112+DM104</f>
        <v>0</v>
      </c>
      <c r="DN120" s="348" t="n">
        <f aca="false">DN112+DN104</f>
        <v>0</v>
      </c>
      <c r="DO120" s="348" t="n">
        <f aca="false">DO112+DO104</f>
        <v>0</v>
      </c>
      <c r="DP120" s="348" t="n">
        <f aca="false">DP112+DP104</f>
        <v>0</v>
      </c>
      <c r="DQ120" s="348" t="n">
        <f aca="false">DQ112+DQ104</f>
        <v>0</v>
      </c>
      <c r="DR120" s="348" t="n">
        <f aca="false">DR112+DR104</f>
        <v>0</v>
      </c>
      <c r="DS120" s="348" t="n">
        <f aca="false">DS112+DS104</f>
        <v>0</v>
      </c>
      <c r="DT120" s="348" t="n">
        <f aca="false">DT112+DT104</f>
        <v>0</v>
      </c>
      <c r="DU120" s="348" t="n">
        <f aca="false">DU112+DU104</f>
        <v>0</v>
      </c>
      <c r="DV120" s="348" t="n">
        <f aca="false">DV112+DV104</f>
        <v>0</v>
      </c>
      <c r="DW120" s="348" t="n">
        <f aca="false">DW112+DW104</f>
        <v>0</v>
      </c>
      <c r="DX120" s="348" t="n">
        <f aca="false">DX112+DX104</f>
        <v>0</v>
      </c>
      <c r="DY120" s="348" t="n">
        <f aca="false">DY112+DY104</f>
        <v>0</v>
      </c>
      <c r="DZ120" s="348" t="n">
        <f aca="false">DZ112+DZ104</f>
        <v>0</v>
      </c>
      <c r="EA120" s="348" t="n">
        <f aca="false">EA112+EA104</f>
        <v>0</v>
      </c>
      <c r="EB120" s="348" t="n">
        <f aca="false">EB112+EB104</f>
        <v>0</v>
      </c>
      <c r="EC120" s="348" t="n">
        <f aca="false">EC112+EC104</f>
        <v>0</v>
      </c>
      <c r="ED120" s="348" t="n">
        <f aca="false">ED112+ED104</f>
        <v>0</v>
      </c>
      <c r="EE120" s="348" t="n">
        <f aca="false">EE112+EE104</f>
        <v>0</v>
      </c>
      <c r="EF120" s="348" t="n">
        <f aca="false">EF112+EF104</f>
        <v>0</v>
      </c>
      <c r="EG120" s="348" t="n">
        <f aca="false">EG112+EG104</f>
        <v>0</v>
      </c>
      <c r="EH120" s="348" t="n">
        <f aca="false">EH112+EH104</f>
        <v>0</v>
      </c>
      <c r="EI120" s="348" t="n">
        <f aca="false">EI112+EI104</f>
        <v>0</v>
      </c>
      <c r="EJ120" s="348" t="n">
        <f aca="false">EJ112+EJ104</f>
        <v>0</v>
      </c>
      <c r="EK120" s="348" t="n">
        <f aca="false">EK112+EK104</f>
        <v>0</v>
      </c>
      <c r="EL120" s="348" t="n">
        <f aca="false">EL112+EL104</f>
        <v>0</v>
      </c>
      <c r="EM120" s="348" t="n">
        <f aca="false">EM112+EM104</f>
        <v>0</v>
      </c>
      <c r="EN120" s="348" t="n">
        <f aca="false">EN112+EN104</f>
        <v>0</v>
      </c>
      <c r="EO120" s="348" t="n">
        <f aca="false">EO112+EO104</f>
        <v>0</v>
      </c>
      <c r="EP120" s="348" t="n">
        <f aca="false">EP112+EP104</f>
        <v>0</v>
      </c>
      <c r="EQ120" s="348" t="n">
        <f aca="false">EQ112+EQ104</f>
        <v>0</v>
      </c>
      <c r="ER120" s="348" t="n">
        <f aca="false">ER112+ER104</f>
        <v>0</v>
      </c>
      <c r="ES120" s="348" t="n">
        <f aca="false">ES112+ES104</f>
        <v>0</v>
      </c>
      <c r="ET120" s="348" t="n">
        <f aca="false">ET112+ET104</f>
        <v>0</v>
      </c>
      <c r="EU120" s="348" t="n">
        <f aca="false">EU112+EU104</f>
        <v>0</v>
      </c>
      <c r="EV120" s="348" t="n">
        <f aca="false">EV112+EV104</f>
        <v>0</v>
      </c>
      <c r="EW120" s="348" t="n">
        <f aca="false">EW112+EW104</f>
        <v>0</v>
      </c>
      <c r="EX120" s="348" t="n">
        <f aca="false">EX112+EX104</f>
        <v>0</v>
      </c>
      <c r="EY120" s="348" t="n">
        <f aca="false">EY112+EY104</f>
        <v>0</v>
      </c>
      <c r="EZ120" s="348" t="n">
        <f aca="false">EZ112+EZ104</f>
        <v>0</v>
      </c>
      <c r="FA120" s="348" t="n">
        <f aca="false">FA112+FA104</f>
        <v>0</v>
      </c>
      <c r="FB120" s="348" t="n">
        <f aca="false">FB112+FB104</f>
        <v>0</v>
      </c>
      <c r="FC120" s="348" t="n">
        <f aca="false">FC112+FC104</f>
        <v>0</v>
      </c>
      <c r="FD120" s="348" t="n">
        <f aca="false">FD112+FD104</f>
        <v>0</v>
      </c>
      <c r="FE120" s="348" t="n">
        <f aca="false">FE112+FE104</f>
        <v>0</v>
      </c>
      <c r="FF120" s="348" t="n">
        <f aca="false">FF112+FF104</f>
        <v>0</v>
      </c>
      <c r="FG120" s="348" t="n">
        <f aca="false">FG112+FG104</f>
        <v>0</v>
      </c>
      <c r="FH120" s="348" t="n">
        <f aca="false">FH112+FH104</f>
        <v>0</v>
      </c>
      <c r="FI120" s="348" t="n">
        <f aca="false">FI112+FI104</f>
        <v>0</v>
      </c>
      <c r="FJ120" s="348" t="n">
        <f aca="false">FJ112+FJ104</f>
        <v>0</v>
      </c>
      <c r="FK120" s="348" t="n">
        <f aca="false">FK112+FK104</f>
        <v>0</v>
      </c>
      <c r="FL120" s="348" t="n">
        <f aca="false">FL112+FL104</f>
        <v>0</v>
      </c>
      <c r="FM120" s="348" t="n">
        <f aca="false">FM112+FM104</f>
        <v>0</v>
      </c>
      <c r="FN120" s="348" t="n">
        <f aca="false">FN112+FN104</f>
        <v>0</v>
      </c>
      <c r="FO120" s="348" t="n">
        <f aca="false">FO112+FO104</f>
        <v>0</v>
      </c>
      <c r="FP120" s="348" t="n">
        <f aca="false">FP112+FP104</f>
        <v>0</v>
      </c>
      <c r="FQ120" s="348" t="n">
        <f aca="false">FQ112+FQ104</f>
        <v>0</v>
      </c>
      <c r="FR120" s="348" t="n">
        <f aca="false">FR112+FR104</f>
        <v>0</v>
      </c>
      <c r="FS120" s="348" t="n">
        <f aca="false">FS112+FS104</f>
        <v>0</v>
      </c>
      <c r="FT120" s="348" t="n">
        <f aca="false">FT112+FT104</f>
        <v>0</v>
      </c>
      <c r="FU120" s="348" t="n">
        <f aca="false">FU112+FU104</f>
        <v>0</v>
      </c>
      <c r="FV120" s="348" t="n">
        <f aca="false">FV112+FV104</f>
        <v>0</v>
      </c>
      <c r="FW120" s="348" t="n">
        <f aca="false">FW112+FW104</f>
        <v>0</v>
      </c>
      <c r="FX120" s="348" t="n">
        <f aca="false">FX112+FX104</f>
        <v>0</v>
      </c>
      <c r="FY120" s="348" t="n">
        <f aca="false">FY112+FY104</f>
        <v>0</v>
      </c>
      <c r="FZ120" s="348" t="n">
        <f aca="false">FZ112+FZ104</f>
        <v>0</v>
      </c>
      <c r="GA120" s="348" t="n">
        <f aca="false">GA112+GA104</f>
        <v>0</v>
      </c>
      <c r="GB120" s="348" t="n">
        <f aca="false">GB112+GB104</f>
        <v>0</v>
      </c>
      <c r="GC120" s="348" t="n">
        <f aca="false">GC112+GC104</f>
        <v>0</v>
      </c>
      <c r="GD120" s="348" t="n">
        <f aca="false">GD112+GD104</f>
        <v>0</v>
      </c>
      <c r="GE120" s="348" t="n">
        <f aca="false">GE112+GE104</f>
        <v>0</v>
      </c>
      <c r="GF120" s="348" t="n">
        <f aca="false">GF112+GF104</f>
        <v>0</v>
      </c>
      <c r="GG120" s="348" t="n">
        <f aca="false">GG112+GG104</f>
        <v>0</v>
      </c>
      <c r="GH120" s="348" t="n">
        <f aca="false">GH112+GH104</f>
        <v>0</v>
      </c>
      <c r="GI120" s="348" t="n">
        <f aca="false">GI112+GI104</f>
        <v>0</v>
      </c>
      <c r="GJ120" s="348" t="n">
        <f aca="false">GJ112+GJ104</f>
        <v>0</v>
      </c>
      <c r="GK120" s="348" t="n">
        <f aca="false">GK112+GK104</f>
        <v>0</v>
      </c>
      <c r="GL120" s="348" t="n">
        <f aca="false">GL112+GL104</f>
        <v>0</v>
      </c>
      <c r="GM120" s="348" t="n">
        <f aca="false">GM112+GM104</f>
        <v>0</v>
      </c>
      <c r="GN120" s="348" t="n">
        <f aca="false">GN112+GN104</f>
        <v>0</v>
      </c>
      <c r="GO120" s="348" t="n">
        <f aca="false">GO112+GO104</f>
        <v>0</v>
      </c>
      <c r="GP120" s="348" t="n">
        <f aca="false">GP112+GP104</f>
        <v>0</v>
      </c>
      <c r="GQ120" s="348" t="n">
        <f aca="false">GQ112+GQ104</f>
        <v>0</v>
      </c>
      <c r="GR120" s="348" t="n">
        <f aca="false">GR112+GR104</f>
        <v>0</v>
      </c>
      <c r="GS120" s="348" t="n">
        <f aca="false">GS112+GS104</f>
        <v>0</v>
      </c>
      <c r="GT120" s="348" t="n">
        <f aca="false">GT112+GT104</f>
        <v>0</v>
      </c>
      <c r="GU120" s="348" t="n">
        <f aca="false">GU112+GU104</f>
        <v>0</v>
      </c>
      <c r="GV120" s="348" t="n">
        <f aca="false">GV112+GV104</f>
        <v>0</v>
      </c>
      <c r="GW120" s="348" t="n">
        <f aca="false">GW112+GW104</f>
        <v>0</v>
      </c>
      <c r="GX120" s="348" t="n">
        <f aca="false">GX112+GX104</f>
        <v>0</v>
      </c>
      <c r="GY120" s="348" t="n">
        <f aca="false">GY112+GY104</f>
        <v>0</v>
      </c>
      <c r="GZ120" s="348" t="n">
        <f aca="false">GZ112+GZ104</f>
        <v>0</v>
      </c>
      <c r="HA120" s="348" t="n">
        <f aca="false">HA112+HA104</f>
        <v>0</v>
      </c>
      <c r="HB120" s="348" t="n">
        <f aca="false">HB112+HB104</f>
        <v>0</v>
      </c>
      <c r="HC120" s="348" t="n">
        <f aca="false">HC112+HC104</f>
        <v>0</v>
      </c>
      <c r="HD120" s="348" t="n">
        <f aca="false">HD112+HD104</f>
        <v>0</v>
      </c>
      <c r="HE120" s="348" t="n">
        <f aca="false">HE112+HE104</f>
        <v>0</v>
      </c>
      <c r="HF120" s="348" t="n">
        <f aca="false">HF112+HF104</f>
        <v>0</v>
      </c>
      <c r="HG120" s="348" t="n">
        <f aca="false">HG112+HG104</f>
        <v>0</v>
      </c>
      <c r="HH120" s="348" t="n">
        <f aca="false">HH112+HH104</f>
        <v>0</v>
      </c>
      <c r="HI120" s="348" t="n">
        <f aca="false">HI112+HI104</f>
        <v>0</v>
      </c>
      <c r="HJ120" s="348" t="n">
        <f aca="false">HJ112+HJ104</f>
        <v>0</v>
      </c>
      <c r="HK120" s="348" t="n">
        <f aca="false">HK112+HK104</f>
        <v>0</v>
      </c>
      <c r="HL120" s="348" t="n">
        <f aca="false">HL112+HL104</f>
        <v>0</v>
      </c>
      <c r="HM120" s="348" t="n">
        <f aca="false">HM112+HM104</f>
        <v>0</v>
      </c>
      <c r="HN120" s="348" t="n">
        <f aca="false">HN112+HN104</f>
        <v>0</v>
      </c>
      <c r="HO120" s="348" t="n">
        <f aca="false">HO112+HO104</f>
        <v>0</v>
      </c>
      <c r="HP120" s="348" t="n">
        <f aca="false">HP112+HP104</f>
        <v>0</v>
      </c>
      <c r="HQ120" s="348" t="n">
        <f aca="false">HQ112+HQ104</f>
        <v>0</v>
      </c>
      <c r="HR120" s="348" t="n">
        <f aca="false">HR112+HR104</f>
        <v>0</v>
      </c>
      <c r="HS120" s="348" t="n">
        <f aca="false">HS112+HS104</f>
        <v>0</v>
      </c>
      <c r="HT120" s="348" t="n">
        <f aca="false">HT112+HT104</f>
        <v>0</v>
      </c>
      <c r="HU120" s="348" t="n">
        <f aca="false">HU112+HU104</f>
        <v>0</v>
      </c>
      <c r="HV120" s="348" t="n">
        <f aca="false">HV112+HV104</f>
        <v>0</v>
      </c>
      <c r="HW120" s="348" t="n">
        <f aca="false">HW112+HW104</f>
        <v>0</v>
      </c>
      <c r="HX120" s="348" t="n">
        <f aca="false">HX112+HX104</f>
        <v>0</v>
      </c>
      <c r="HY120" s="348" t="n">
        <f aca="false">HY112+HY104</f>
        <v>0</v>
      </c>
      <c r="HZ120" s="348" t="n">
        <f aca="false">HZ112+HZ104</f>
        <v>0</v>
      </c>
      <c r="IA120" s="348" t="n">
        <f aca="false">IA112+IA104</f>
        <v>0</v>
      </c>
      <c r="IB120" s="348" t="n">
        <f aca="false">IB112+IB104</f>
        <v>0</v>
      </c>
      <c r="IC120" s="348" t="n">
        <f aca="false">IC112+IC104</f>
        <v>0</v>
      </c>
      <c r="ID120" s="348" t="n">
        <f aca="false">ID112+ID104</f>
        <v>0</v>
      </c>
      <c r="IE120" s="348" t="n">
        <f aca="false">IE112+IE104</f>
        <v>0</v>
      </c>
      <c r="IF120" s="348" t="n">
        <f aca="false">IF112+IF104</f>
        <v>0</v>
      </c>
      <c r="IG120" s="348" t="n">
        <f aca="false">IG112+IG104</f>
        <v>0</v>
      </c>
      <c r="IH120" s="348" t="n">
        <f aca="false">IH112+IH104</f>
        <v>0</v>
      </c>
      <c r="II120" s="348" t="n">
        <f aca="false">II112+II104</f>
        <v>0</v>
      </c>
      <c r="IJ120" s="348" t="n">
        <f aca="false">IJ112+IJ104</f>
        <v>0</v>
      </c>
      <c r="IK120" s="348" t="n">
        <f aca="false">IK112+IK104</f>
        <v>0</v>
      </c>
      <c r="IL120" s="348" t="n">
        <f aca="false">IL112+IL104</f>
        <v>0</v>
      </c>
      <c r="IM120" s="348" t="n">
        <f aca="false">IM112+IM104</f>
        <v>0</v>
      </c>
      <c r="IN120" s="348" t="n">
        <f aca="false">IN112+IN104</f>
        <v>0</v>
      </c>
      <c r="IO120" s="348" t="n">
        <f aca="false">IO112+IO104</f>
        <v>0</v>
      </c>
      <c r="IP120" s="348" t="n">
        <f aca="false">IP112+IP104</f>
        <v>0</v>
      </c>
      <c r="IQ120" s="348" t="n">
        <f aca="false">IQ112+IQ104</f>
        <v>0</v>
      </c>
      <c r="IR120" s="348" t="n">
        <f aca="false">IR112+IR104</f>
        <v>0</v>
      </c>
      <c r="IS120" s="348" t="n">
        <f aca="false">IS112+IS104</f>
        <v>0</v>
      </c>
      <c r="IT120" s="348" t="n">
        <f aca="false">IT112+IT104</f>
        <v>0</v>
      </c>
      <c r="IU120" s="348" t="n">
        <f aca="false">IU112+IU104</f>
        <v>0</v>
      </c>
      <c r="IV120" s="348" t="n">
        <f aca="false">IV112+IV104</f>
        <v>0</v>
      </c>
      <c r="IW120" s="325"/>
    </row>
    <row r="121" customFormat="false" ht="13.5" hidden="false" customHeight="true" outlineLevel="0" collapsed="false">
      <c r="A121" s="331"/>
      <c r="B121" s="326"/>
      <c r="C121" s="349" t="s">
        <v>183</v>
      </c>
      <c r="D121" s="350" t="s">
        <v>176</v>
      </c>
      <c r="E121" s="306" t="n">
        <f aca="false">E114+E106</f>
        <v>0</v>
      </c>
      <c r="F121" s="307" t="n">
        <f aca="false">F114+F106</f>
        <v>0</v>
      </c>
      <c r="G121" s="307" t="n">
        <f aca="false">G114+G106</f>
        <v>0</v>
      </c>
      <c r="H121" s="307" t="n">
        <f aca="false">H114+H106</f>
        <v>0</v>
      </c>
      <c r="I121" s="307" t="n">
        <f aca="false">I114+I106</f>
        <v>0</v>
      </c>
      <c r="J121" s="307" t="n">
        <f aca="false">J114+J106</f>
        <v>0</v>
      </c>
      <c r="K121" s="307" t="n">
        <f aca="false">K114+K106</f>
        <v>0</v>
      </c>
      <c r="L121" s="307" t="n">
        <f aca="false">L114+L106</f>
        <v>0</v>
      </c>
      <c r="M121" s="307" t="n">
        <f aca="false">M114+M106</f>
        <v>0</v>
      </c>
      <c r="N121" s="307" t="n">
        <f aca="false">N114+N106</f>
        <v>0</v>
      </c>
      <c r="O121" s="307" t="n">
        <f aca="false">O114+O106</f>
        <v>0</v>
      </c>
      <c r="P121" s="307" t="n">
        <f aca="false">P114+P106</f>
        <v>0</v>
      </c>
      <c r="Q121" s="307" t="n">
        <f aca="false">Q114+Q106</f>
        <v>0</v>
      </c>
      <c r="R121" s="307" t="n">
        <f aca="false">R114+R106</f>
        <v>0</v>
      </c>
      <c r="S121" s="307" t="n">
        <f aca="false">S114+S106</f>
        <v>0</v>
      </c>
      <c r="T121" s="307" t="n">
        <f aca="false">T114+T106</f>
        <v>0</v>
      </c>
      <c r="U121" s="307" t="n">
        <f aca="false">U114+U106</f>
        <v>0</v>
      </c>
      <c r="V121" s="307" t="n">
        <f aca="false">V114+V106</f>
        <v>0</v>
      </c>
      <c r="W121" s="307" t="n">
        <f aca="false">W114+W106</f>
        <v>0</v>
      </c>
      <c r="X121" s="307" t="n">
        <f aca="false">X114+X106</f>
        <v>0</v>
      </c>
      <c r="Y121" s="307" t="n">
        <f aca="false">Y114+Y106</f>
        <v>0</v>
      </c>
      <c r="Z121" s="307" t="n">
        <f aca="false">Z114+Z106</f>
        <v>0</v>
      </c>
      <c r="AA121" s="307" t="n">
        <f aca="false">AA114+AA106</f>
        <v>0</v>
      </c>
      <c r="AB121" s="307" t="n">
        <f aca="false">AB114+AB106</f>
        <v>0</v>
      </c>
      <c r="AC121" s="307" t="n">
        <f aca="false">AC114+AC106</f>
        <v>0</v>
      </c>
      <c r="AD121" s="307" t="n">
        <f aca="false">AD114+AD106</f>
        <v>0</v>
      </c>
      <c r="AE121" s="307" t="n">
        <f aca="false">AE114+AE106</f>
        <v>0</v>
      </c>
      <c r="AF121" s="307" t="n">
        <f aca="false">AF114+AF106</f>
        <v>0</v>
      </c>
      <c r="AG121" s="307" t="n">
        <f aca="false">AG114+AG106</f>
        <v>0</v>
      </c>
      <c r="AH121" s="307" t="n">
        <f aca="false">AH114+AH106</f>
        <v>0</v>
      </c>
      <c r="AI121" s="307" t="n">
        <f aca="false">AI114+AI106</f>
        <v>0</v>
      </c>
      <c r="AJ121" s="307" t="n">
        <f aca="false">AJ114+AJ106</f>
        <v>0</v>
      </c>
      <c r="AK121" s="307" t="n">
        <f aca="false">AK114+AK106</f>
        <v>0</v>
      </c>
      <c r="AL121" s="307" t="n">
        <f aca="false">AL114+AL106</f>
        <v>0</v>
      </c>
      <c r="AM121" s="307" t="n">
        <f aca="false">AM114+AM106</f>
        <v>0</v>
      </c>
      <c r="AN121" s="307" t="n">
        <f aca="false">AN114+AN106</f>
        <v>0</v>
      </c>
      <c r="AO121" s="307" t="n">
        <f aca="false">AO114+AO106</f>
        <v>0</v>
      </c>
      <c r="AP121" s="307" t="n">
        <f aca="false">AP114+AP106</f>
        <v>0</v>
      </c>
      <c r="AQ121" s="307" t="n">
        <f aca="false">AQ114+AQ106</f>
        <v>0</v>
      </c>
      <c r="AR121" s="307" t="n">
        <f aca="false">AR114+AR106</f>
        <v>0</v>
      </c>
      <c r="AS121" s="307" t="n">
        <f aca="false">AS114+AS106</f>
        <v>0</v>
      </c>
      <c r="AT121" s="307" t="n">
        <f aca="false">AT114+AT106</f>
        <v>0</v>
      </c>
      <c r="AU121" s="307" t="n">
        <f aca="false">AU114+AU106</f>
        <v>0</v>
      </c>
      <c r="AV121" s="307" t="n">
        <f aca="false">AV114+AV106</f>
        <v>0</v>
      </c>
      <c r="AW121" s="307" t="n">
        <f aca="false">AW114+AW106</f>
        <v>0</v>
      </c>
      <c r="AX121" s="307" t="n">
        <f aca="false">AX114+AX106</f>
        <v>0</v>
      </c>
      <c r="AY121" s="307" t="n">
        <f aca="false">AY114+AY106</f>
        <v>0</v>
      </c>
      <c r="AZ121" s="307" t="n">
        <f aca="false">AZ114+AZ106</f>
        <v>0</v>
      </c>
      <c r="BA121" s="307" t="n">
        <f aca="false">BA114+BA106</f>
        <v>0</v>
      </c>
      <c r="BB121" s="307" t="n">
        <f aca="false">BB114+BB106</f>
        <v>0</v>
      </c>
      <c r="BC121" s="307" t="n">
        <f aca="false">BC114+BC106</f>
        <v>0</v>
      </c>
      <c r="BD121" s="307" t="n">
        <f aca="false">BD114+BD106</f>
        <v>0</v>
      </c>
      <c r="BE121" s="307" t="n">
        <f aca="false">BE114+BE106</f>
        <v>0</v>
      </c>
      <c r="BF121" s="307" t="n">
        <f aca="false">BF114+BF106</f>
        <v>0</v>
      </c>
      <c r="BG121" s="307" t="n">
        <f aca="false">BG114+BG106</f>
        <v>0</v>
      </c>
      <c r="BH121" s="307" t="n">
        <f aca="false">BH114+BH106</f>
        <v>0</v>
      </c>
      <c r="BI121" s="307" t="n">
        <f aca="false">BI114+BI106</f>
        <v>0</v>
      </c>
      <c r="BJ121" s="307" t="n">
        <f aca="false">BJ114+BJ106</f>
        <v>0</v>
      </c>
      <c r="BK121" s="307" t="n">
        <f aca="false">BK114+BK106</f>
        <v>0</v>
      </c>
      <c r="BL121" s="307" t="n">
        <f aca="false">BL114+BL106</f>
        <v>0</v>
      </c>
      <c r="BM121" s="307" t="n">
        <f aca="false">BM114+BM106</f>
        <v>0</v>
      </c>
      <c r="BN121" s="307" t="n">
        <f aca="false">BN114+BN106</f>
        <v>0</v>
      </c>
      <c r="BO121" s="307" t="n">
        <f aca="false">BO114+BO106</f>
        <v>0</v>
      </c>
      <c r="BP121" s="307" t="n">
        <f aca="false">BP114+BP106</f>
        <v>0</v>
      </c>
      <c r="BQ121" s="307" t="n">
        <f aca="false">BQ114+BQ106</f>
        <v>0</v>
      </c>
      <c r="BR121" s="307" t="n">
        <f aca="false">BR114+BR106</f>
        <v>0</v>
      </c>
      <c r="BS121" s="307" t="n">
        <f aca="false">BS114+BS106</f>
        <v>0</v>
      </c>
      <c r="BT121" s="307" t="n">
        <f aca="false">BT114+BT106</f>
        <v>0</v>
      </c>
      <c r="BU121" s="307" t="n">
        <f aca="false">BU114+BU106</f>
        <v>0</v>
      </c>
      <c r="BV121" s="307" t="n">
        <f aca="false">BV114+BV106</f>
        <v>0</v>
      </c>
      <c r="BW121" s="307" t="n">
        <f aca="false">BW114+BW106</f>
        <v>0</v>
      </c>
      <c r="BX121" s="307" t="n">
        <f aca="false">BX114+BX106</f>
        <v>0</v>
      </c>
      <c r="BY121" s="307" t="n">
        <f aca="false">BY114+BY106</f>
        <v>0</v>
      </c>
      <c r="BZ121" s="307" t="n">
        <f aca="false">BZ114+BZ106</f>
        <v>0</v>
      </c>
      <c r="CA121" s="307" t="n">
        <f aca="false">CA114+CA106</f>
        <v>0</v>
      </c>
      <c r="CB121" s="307" t="n">
        <f aca="false">CB114+CB106</f>
        <v>0</v>
      </c>
      <c r="CC121" s="307" t="n">
        <f aca="false">CC114+CC106</f>
        <v>0</v>
      </c>
      <c r="CD121" s="307" t="n">
        <f aca="false">CD114+CD106</f>
        <v>0</v>
      </c>
      <c r="CE121" s="307" t="n">
        <f aca="false">CE114+CE106</f>
        <v>0</v>
      </c>
      <c r="CF121" s="307" t="n">
        <f aca="false">CF114+CF106</f>
        <v>0</v>
      </c>
      <c r="CG121" s="307" t="n">
        <f aca="false">CG114+CG106</f>
        <v>0</v>
      </c>
      <c r="CH121" s="307" t="n">
        <f aca="false">CH114+CH106</f>
        <v>0</v>
      </c>
      <c r="CI121" s="307" t="n">
        <f aca="false">CI114+CI106</f>
        <v>0</v>
      </c>
      <c r="CJ121" s="307" t="n">
        <f aca="false">CJ114+CJ106</f>
        <v>0</v>
      </c>
      <c r="CK121" s="307" t="n">
        <f aca="false">CK114+CK106</f>
        <v>0</v>
      </c>
      <c r="CL121" s="307" t="n">
        <f aca="false">CL114+CL106</f>
        <v>0</v>
      </c>
      <c r="CM121" s="307" t="n">
        <f aca="false">CM114+CM106</f>
        <v>0</v>
      </c>
      <c r="CN121" s="307" t="n">
        <f aca="false">CN114+CN106</f>
        <v>0</v>
      </c>
      <c r="CO121" s="307" t="n">
        <f aca="false">CO114+CO106</f>
        <v>0</v>
      </c>
      <c r="CP121" s="307" t="n">
        <f aca="false">CP114+CP106</f>
        <v>0</v>
      </c>
      <c r="CQ121" s="307" t="n">
        <f aca="false">CQ114+CQ106</f>
        <v>0</v>
      </c>
      <c r="CR121" s="307" t="n">
        <f aca="false">CR114+CR106</f>
        <v>0</v>
      </c>
      <c r="CS121" s="307" t="n">
        <f aca="false">CS114+CS106</f>
        <v>0</v>
      </c>
      <c r="CT121" s="307" t="n">
        <f aca="false">CT114+CT106</f>
        <v>0</v>
      </c>
      <c r="CU121" s="307" t="n">
        <f aca="false">CU114+CU106</f>
        <v>0</v>
      </c>
      <c r="CV121" s="307" t="n">
        <f aca="false">CV114+CV106</f>
        <v>0</v>
      </c>
      <c r="CW121" s="307" t="n">
        <f aca="false">CW114+CW106</f>
        <v>0</v>
      </c>
      <c r="CX121" s="307" t="n">
        <f aca="false">CX114+CX106</f>
        <v>0</v>
      </c>
      <c r="CY121" s="307" t="n">
        <f aca="false">CY114+CY106</f>
        <v>0</v>
      </c>
      <c r="CZ121" s="307" t="n">
        <f aca="false">CZ114+CZ106</f>
        <v>0</v>
      </c>
      <c r="DA121" s="307" t="n">
        <f aca="false">DA114+DA106</f>
        <v>0</v>
      </c>
      <c r="DB121" s="307" t="n">
        <f aca="false">DB114+DB106</f>
        <v>0</v>
      </c>
      <c r="DC121" s="307" t="n">
        <f aca="false">DC114+DC106</f>
        <v>0</v>
      </c>
      <c r="DD121" s="307" t="n">
        <f aca="false">DD114+DD106</f>
        <v>0</v>
      </c>
      <c r="DE121" s="307" t="n">
        <f aca="false">DE114+DE106</f>
        <v>0</v>
      </c>
      <c r="DF121" s="307" t="n">
        <f aca="false">DF114+DF106</f>
        <v>0</v>
      </c>
      <c r="DG121" s="307" t="n">
        <f aca="false">DG114+DG106</f>
        <v>0</v>
      </c>
      <c r="DH121" s="307" t="n">
        <f aca="false">DH114+DH106</f>
        <v>0</v>
      </c>
      <c r="DI121" s="307" t="n">
        <f aca="false">DI114+DI106</f>
        <v>0</v>
      </c>
      <c r="DJ121" s="307" t="n">
        <f aca="false">DJ114+DJ106</f>
        <v>0</v>
      </c>
      <c r="DK121" s="307" t="n">
        <f aca="false">DK114+DK106</f>
        <v>0</v>
      </c>
      <c r="DL121" s="307" t="n">
        <f aca="false">DL114+DL106</f>
        <v>0</v>
      </c>
      <c r="DM121" s="307" t="n">
        <f aca="false">DM114+DM106</f>
        <v>0</v>
      </c>
      <c r="DN121" s="307" t="n">
        <f aca="false">DN114+DN106</f>
        <v>0</v>
      </c>
      <c r="DO121" s="307" t="n">
        <f aca="false">DO114+DO106</f>
        <v>0</v>
      </c>
      <c r="DP121" s="307" t="n">
        <f aca="false">DP114+DP106</f>
        <v>0</v>
      </c>
      <c r="DQ121" s="307" t="n">
        <f aca="false">DQ114+DQ106</f>
        <v>0</v>
      </c>
      <c r="DR121" s="307" t="n">
        <f aca="false">DR114+DR106</f>
        <v>0</v>
      </c>
      <c r="DS121" s="307" t="n">
        <f aca="false">DS114+DS106</f>
        <v>0</v>
      </c>
      <c r="DT121" s="307" t="n">
        <f aca="false">DT114+DT106</f>
        <v>0</v>
      </c>
      <c r="DU121" s="307" t="n">
        <f aca="false">DU114+DU106</f>
        <v>0</v>
      </c>
      <c r="DV121" s="307" t="n">
        <f aca="false">DV114+DV106</f>
        <v>0</v>
      </c>
      <c r="DW121" s="307" t="n">
        <f aca="false">DW114+DW106</f>
        <v>0</v>
      </c>
      <c r="DX121" s="307" t="n">
        <f aca="false">DX114+DX106</f>
        <v>0</v>
      </c>
      <c r="DY121" s="307" t="n">
        <f aca="false">DY114+DY106</f>
        <v>0</v>
      </c>
      <c r="DZ121" s="307" t="n">
        <f aca="false">DZ114+DZ106</f>
        <v>0</v>
      </c>
      <c r="EA121" s="307" t="n">
        <f aca="false">EA114+EA106</f>
        <v>0</v>
      </c>
      <c r="EB121" s="307" t="n">
        <f aca="false">EB114+EB106</f>
        <v>0</v>
      </c>
      <c r="EC121" s="307" t="n">
        <f aca="false">EC114+EC106</f>
        <v>0</v>
      </c>
      <c r="ED121" s="307" t="n">
        <f aca="false">ED114+ED106</f>
        <v>0</v>
      </c>
      <c r="EE121" s="307" t="n">
        <f aca="false">EE114+EE106</f>
        <v>0</v>
      </c>
      <c r="EF121" s="307" t="n">
        <f aca="false">EF114+EF106</f>
        <v>0</v>
      </c>
      <c r="EG121" s="307" t="n">
        <f aca="false">EG114+EG106</f>
        <v>0</v>
      </c>
      <c r="EH121" s="307" t="n">
        <f aca="false">EH114+EH106</f>
        <v>0</v>
      </c>
      <c r="EI121" s="307" t="n">
        <f aca="false">EI114+EI106</f>
        <v>0</v>
      </c>
      <c r="EJ121" s="307" t="n">
        <f aca="false">EJ114+EJ106</f>
        <v>0</v>
      </c>
      <c r="EK121" s="307" t="n">
        <f aca="false">EK114+EK106</f>
        <v>0</v>
      </c>
      <c r="EL121" s="307" t="n">
        <f aca="false">EL114+EL106</f>
        <v>0</v>
      </c>
      <c r="EM121" s="307" t="n">
        <f aca="false">EM114+EM106</f>
        <v>0</v>
      </c>
      <c r="EN121" s="307" t="n">
        <f aca="false">EN114+EN106</f>
        <v>0</v>
      </c>
      <c r="EO121" s="307" t="n">
        <f aca="false">EO114+EO106</f>
        <v>0</v>
      </c>
      <c r="EP121" s="307" t="n">
        <f aca="false">EP114+EP106</f>
        <v>0</v>
      </c>
      <c r="EQ121" s="307" t="n">
        <f aca="false">EQ114+EQ106</f>
        <v>0</v>
      </c>
      <c r="ER121" s="307" t="n">
        <f aca="false">ER114+ER106</f>
        <v>0</v>
      </c>
      <c r="ES121" s="307" t="n">
        <f aca="false">ES114+ES106</f>
        <v>0</v>
      </c>
      <c r="ET121" s="307" t="n">
        <f aca="false">ET114+ET106</f>
        <v>0</v>
      </c>
      <c r="EU121" s="307" t="n">
        <f aca="false">EU114+EU106</f>
        <v>0</v>
      </c>
      <c r="EV121" s="307" t="n">
        <f aca="false">EV114+EV106</f>
        <v>0</v>
      </c>
      <c r="EW121" s="307" t="n">
        <f aca="false">EW114+EW106</f>
        <v>0</v>
      </c>
      <c r="EX121" s="307" t="n">
        <f aca="false">EX114+EX106</f>
        <v>0</v>
      </c>
      <c r="EY121" s="307" t="n">
        <f aca="false">EY114+EY106</f>
        <v>0</v>
      </c>
      <c r="EZ121" s="307" t="n">
        <f aca="false">EZ114+EZ106</f>
        <v>0</v>
      </c>
      <c r="FA121" s="307" t="n">
        <f aca="false">FA114+FA106</f>
        <v>0</v>
      </c>
      <c r="FB121" s="307" t="n">
        <f aca="false">FB114+FB106</f>
        <v>0</v>
      </c>
      <c r="FC121" s="307" t="n">
        <f aca="false">FC114+FC106</f>
        <v>0</v>
      </c>
      <c r="FD121" s="307" t="n">
        <f aca="false">FD114+FD106</f>
        <v>0</v>
      </c>
      <c r="FE121" s="307" t="n">
        <f aca="false">FE114+FE106</f>
        <v>0</v>
      </c>
      <c r="FF121" s="307" t="n">
        <f aca="false">FF114+FF106</f>
        <v>0</v>
      </c>
      <c r="FG121" s="307" t="n">
        <f aca="false">FG114+FG106</f>
        <v>0</v>
      </c>
      <c r="FH121" s="307" t="n">
        <f aca="false">FH114+FH106</f>
        <v>0</v>
      </c>
      <c r="FI121" s="307" t="n">
        <f aca="false">FI114+FI106</f>
        <v>0</v>
      </c>
      <c r="FJ121" s="307" t="n">
        <f aca="false">FJ114+FJ106</f>
        <v>0</v>
      </c>
      <c r="FK121" s="307" t="n">
        <f aca="false">FK114+FK106</f>
        <v>0</v>
      </c>
      <c r="FL121" s="307" t="n">
        <f aca="false">FL114+FL106</f>
        <v>0</v>
      </c>
      <c r="FM121" s="307" t="n">
        <f aca="false">FM114+FM106</f>
        <v>0</v>
      </c>
      <c r="FN121" s="307" t="n">
        <f aca="false">FN114+FN106</f>
        <v>0</v>
      </c>
      <c r="FO121" s="307" t="n">
        <f aca="false">FO114+FO106</f>
        <v>0</v>
      </c>
      <c r="FP121" s="307" t="n">
        <f aca="false">FP114+FP106</f>
        <v>0</v>
      </c>
      <c r="FQ121" s="307" t="n">
        <f aca="false">FQ114+FQ106</f>
        <v>0</v>
      </c>
      <c r="FR121" s="307" t="n">
        <f aca="false">FR114+FR106</f>
        <v>0</v>
      </c>
      <c r="FS121" s="307" t="n">
        <f aca="false">FS114+FS106</f>
        <v>0</v>
      </c>
      <c r="FT121" s="307" t="n">
        <f aca="false">FT114+FT106</f>
        <v>0</v>
      </c>
      <c r="FU121" s="307" t="n">
        <f aca="false">FU114+FU106</f>
        <v>0</v>
      </c>
      <c r="FV121" s="307" t="n">
        <f aca="false">FV114+FV106</f>
        <v>0</v>
      </c>
      <c r="FW121" s="307" t="n">
        <f aca="false">FW114+FW106</f>
        <v>0</v>
      </c>
      <c r="FX121" s="307" t="n">
        <f aca="false">FX114+FX106</f>
        <v>0</v>
      </c>
      <c r="FY121" s="307" t="n">
        <f aca="false">FY114+FY106</f>
        <v>0</v>
      </c>
      <c r="FZ121" s="307" t="n">
        <f aca="false">FZ114+FZ106</f>
        <v>0</v>
      </c>
      <c r="GA121" s="307" t="n">
        <f aca="false">GA114+GA106</f>
        <v>0</v>
      </c>
      <c r="GB121" s="307" t="n">
        <f aca="false">GB114+GB106</f>
        <v>0</v>
      </c>
      <c r="GC121" s="307" t="n">
        <f aca="false">GC114+GC106</f>
        <v>0</v>
      </c>
      <c r="GD121" s="307" t="n">
        <f aca="false">GD114+GD106</f>
        <v>0</v>
      </c>
      <c r="GE121" s="307" t="n">
        <f aca="false">GE114+GE106</f>
        <v>0</v>
      </c>
      <c r="GF121" s="307" t="n">
        <f aca="false">GF114+GF106</f>
        <v>0</v>
      </c>
      <c r="GG121" s="307" t="n">
        <f aca="false">GG114+GG106</f>
        <v>0</v>
      </c>
      <c r="GH121" s="307" t="n">
        <f aca="false">GH114+GH106</f>
        <v>0</v>
      </c>
      <c r="GI121" s="307" t="n">
        <f aca="false">GI114+GI106</f>
        <v>0</v>
      </c>
      <c r="GJ121" s="307" t="n">
        <f aca="false">GJ114+GJ106</f>
        <v>0</v>
      </c>
      <c r="GK121" s="307" t="n">
        <f aca="false">GK114+GK106</f>
        <v>0</v>
      </c>
      <c r="GL121" s="307" t="n">
        <f aca="false">GL114+GL106</f>
        <v>0</v>
      </c>
      <c r="GM121" s="307" t="n">
        <f aca="false">GM114+GM106</f>
        <v>0</v>
      </c>
      <c r="GN121" s="307" t="n">
        <f aca="false">GN114+GN106</f>
        <v>0</v>
      </c>
      <c r="GO121" s="307" t="n">
        <f aca="false">GO114+GO106</f>
        <v>0</v>
      </c>
      <c r="GP121" s="307" t="n">
        <f aca="false">GP114+GP106</f>
        <v>0</v>
      </c>
      <c r="GQ121" s="307" t="n">
        <f aca="false">GQ114+GQ106</f>
        <v>0</v>
      </c>
      <c r="GR121" s="307" t="n">
        <f aca="false">GR114+GR106</f>
        <v>0</v>
      </c>
      <c r="GS121" s="307" t="n">
        <f aca="false">GS114+GS106</f>
        <v>0</v>
      </c>
      <c r="GT121" s="307" t="n">
        <f aca="false">GT114+GT106</f>
        <v>0</v>
      </c>
      <c r="GU121" s="307" t="n">
        <f aca="false">GU114+GU106</f>
        <v>0</v>
      </c>
      <c r="GV121" s="307" t="n">
        <f aca="false">GV114+GV106</f>
        <v>0</v>
      </c>
      <c r="GW121" s="307" t="n">
        <f aca="false">GW114+GW106</f>
        <v>0</v>
      </c>
      <c r="GX121" s="307" t="n">
        <f aca="false">GX114+GX106</f>
        <v>0</v>
      </c>
      <c r="GY121" s="307" t="n">
        <f aca="false">GY114+GY106</f>
        <v>0</v>
      </c>
      <c r="GZ121" s="307" t="n">
        <f aca="false">GZ114+GZ106</f>
        <v>0</v>
      </c>
      <c r="HA121" s="307" t="n">
        <f aca="false">HA114+HA106</f>
        <v>0</v>
      </c>
      <c r="HB121" s="307" t="n">
        <f aca="false">HB114+HB106</f>
        <v>0</v>
      </c>
      <c r="HC121" s="307" t="n">
        <f aca="false">HC114+HC106</f>
        <v>0</v>
      </c>
      <c r="HD121" s="307" t="n">
        <f aca="false">HD114+HD106</f>
        <v>0</v>
      </c>
      <c r="HE121" s="307" t="n">
        <f aca="false">HE114+HE106</f>
        <v>0</v>
      </c>
      <c r="HF121" s="307" t="n">
        <f aca="false">HF114+HF106</f>
        <v>0</v>
      </c>
      <c r="HG121" s="307" t="n">
        <f aca="false">HG114+HG106</f>
        <v>0</v>
      </c>
      <c r="HH121" s="307" t="n">
        <f aca="false">HH114+HH106</f>
        <v>0</v>
      </c>
      <c r="HI121" s="307" t="n">
        <f aca="false">HI114+HI106</f>
        <v>0</v>
      </c>
      <c r="HJ121" s="307" t="n">
        <f aca="false">HJ114+HJ106</f>
        <v>0</v>
      </c>
      <c r="HK121" s="307" t="n">
        <f aca="false">HK114+HK106</f>
        <v>0</v>
      </c>
      <c r="HL121" s="307" t="n">
        <f aca="false">HL114+HL106</f>
        <v>0</v>
      </c>
      <c r="HM121" s="307" t="n">
        <f aca="false">HM114+HM106</f>
        <v>0</v>
      </c>
      <c r="HN121" s="307" t="n">
        <f aca="false">HN114+HN106</f>
        <v>0</v>
      </c>
      <c r="HO121" s="307" t="n">
        <f aca="false">HO114+HO106</f>
        <v>0</v>
      </c>
      <c r="HP121" s="307" t="n">
        <f aca="false">HP114+HP106</f>
        <v>0</v>
      </c>
      <c r="HQ121" s="307" t="n">
        <f aca="false">HQ114+HQ106</f>
        <v>0</v>
      </c>
      <c r="HR121" s="307" t="n">
        <f aca="false">HR114+HR106</f>
        <v>0</v>
      </c>
      <c r="HS121" s="307" t="n">
        <f aca="false">HS114+HS106</f>
        <v>0</v>
      </c>
      <c r="HT121" s="307" t="n">
        <f aca="false">HT114+HT106</f>
        <v>0</v>
      </c>
      <c r="HU121" s="307" t="n">
        <f aca="false">HU114+HU106</f>
        <v>0</v>
      </c>
      <c r="HV121" s="307" t="n">
        <f aca="false">HV114+HV106</f>
        <v>0</v>
      </c>
      <c r="HW121" s="307" t="n">
        <f aca="false">HW114+HW106</f>
        <v>0</v>
      </c>
      <c r="HX121" s="307" t="n">
        <f aca="false">HX114+HX106</f>
        <v>0</v>
      </c>
      <c r="HY121" s="307" t="n">
        <f aca="false">HY114+HY106</f>
        <v>0</v>
      </c>
      <c r="HZ121" s="307" t="n">
        <f aca="false">HZ114+HZ106</f>
        <v>0</v>
      </c>
      <c r="IA121" s="307" t="n">
        <f aca="false">IA114+IA106</f>
        <v>0</v>
      </c>
      <c r="IB121" s="307" t="n">
        <f aca="false">IB114+IB106</f>
        <v>0</v>
      </c>
      <c r="IC121" s="307" t="n">
        <f aca="false">IC114+IC106</f>
        <v>0</v>
      </c>
      <c r="ID121" s="307" t="n">
        <f aca="false">ID114+ID106</f>
        <v>0</v>
      </c>
      <c r="IE121" s="307" t="n">
        <f aca="false">IE114+IE106</f>
        <v>0</v>
      </c>
      <c r="IF121" s="307" t="n">
        <f aca="false">IF114+IF106</f>
        <v>0</v>
      </c>
      <c r="IG121" s="307" t="n">
        <f aca="false">IG114+IG106</f>
        <v>0</v>
      </c>
      <c r="IH121" s="307" t="n">
        <f aca="false">IH114+IH106</f>
        <v>0</v>
      </c>
      <c r="II121" s="307" t="n">
        <f aca="false">II114+II106</f>
        <v>0</v>
      </c>
      <c r="IJ121" s="307" t="n">
        <f aca="false">IJ114+IJ106</f>
        <v>0</v>
      </c>
      <c r="IK121" s="307" t="n">
        <f aca="false">IK114+IK106</f>
        <v>0</v>
      </c>
      <c r="IL121" s="307" t="n">
        <f aca="false">IL114+IL106</f>
        <v>0</v>
      </c>
      <c r="IM121" s="307" t="n">
        <f aca="false">IM114+IM106</f>
        <v>0</v>
      </c>
      <c r="IN121" s="307" t="n">
        <f aca="false">IN114+IN106</f>
        <v>0</v>
      </c>
      <c r="IO121" s="307" t="n">
        <f aca="false">IO114+IO106</f>
        <v>0</v>
      </c>
      <c r="IP121" s="307" t="n">
        <f aca="false">IP114+IP106</f>
        <v>0</v>
      </c>
      <c r="IQ121" s="307" t="n">
        <f aca="false">IQ114+IQ106</f>
        <v>0</v>
      </c>
      <c r="IR121" s="307" t="n">
        <f aca="false">IR114+IR106</f>
        <v>0</v>
      </c>
      <c r="IS121" s="307" t="n">
        <f aca="false">IS114+IS106</f>
        <v>0</v>
      </c>
      <c r="IT121" s="307" t="n">
        <f aca="false">IT114+IT106</f>
        <v>0</v>
      </c>
      <c r="IU121" s="307" t="n">
        <f aca="false">IU114+IU106</f>
        <v>0</v>
      </c>
      <c r="IV121" s="307" t="n">
        <f aca="false">IV114+IV106</f>
        <v>0</v>
      </c>
      <c r="IW121" s="351"/>
    </row>
    <row r="122" customFormat="false" ht="13.5" hidden="false" customHeight="true" outlineLevel="0" collapsed="false">
      <c r="A122" s="325"/>
      <c r="B122" s="326"/>
      <c r="C122" s="327"/>
      <c r="D122" s="350" t="s">
        <v>178</v>
      </c>
      <c r="E122" s="306" t="n">
        <f aca="false">E116+E108</f>
        <v>0</v>
      </c>
      <c r="F122" s="307" t="n">
        <f aca="false">F116+F108</f>
        <v>0</v>
      </c>
      <c r="G122" s="307" t="n">
        <f aca="false">G116+G108</f>
        <v>0</v>
      </c>
      <c r="H122" s="307" t="n">
        <f aca="false">H116+H108</f>
        <v>0</v>
      </c>
      <c r="I122" s="307" t="n">
        <f aca="false">I116+I108</f>
        <v>0</v>
      </c>
      <c r="J122" s="307" t="n">
        <f aca="false">J116+J108</f>
        <v>0</v>
      </c>
      <c r="K122" s="307" t="n">
        <f aca="false">K116+K108</f>
        <v>0</v>
      </c>
      <c r="L122" s="307" t="n">
        <f aca="false">L116+L108</f>
        <v>0</v>
      </c>
      <c r="M122" s="307" t="n">
        <f aca="false">M116+M108</f>
        <v>0</v>
      </c>
      <c r="N122" s="307" t="n">
        <f aca="false">N116+N108</f>
        <v>0</v>
      </c>
      <c r="O122" s="307" t="n">
        <f aca="false">O116+O108</f>
        <v>0</v>
      </c>
      <c r="P122" s="307" t="n">
        <f aca="false">P116+P108</f>
        <v>0</v>
      </c>
      <c r="Q122" s="307" t="n">
        <f aca="false">Q116+Q108</f>
        <v>0</v>
      </c>
      <c r="R122" s="307" t="n">
        <f aca="false">R116+R108</f>
        <v>0</v>
      </c>
      <c r="S122" s="307" t="n">
        <f aca="false">S116+S108</f>
        <v>0</v>
      </c>
      <c r="T122" s="307" t="n">
        <f aca="false">T116+T108</f>
        <v>0</v>
      </c>
      <c r="U122" s="307" t="n">
        <f aca="false">U116+U108</f>
        <v>0</v>
      </c>
      <c r="V122" s="307" t="n">
        <f aca="false">V116+V108</f>
        <v>0</v>
      </c>
      <c r="W122" s="307" t="n">
        <f aca="false">W116+W108</f>
        <v>0</v>
      </c>
      <c r="X122" s="307" t="n">
        <f aca="false">X116+X108</f>
        <v>0</v>
      </c>
      <c r="Y122" s="307" t="n">
        <f aca="false">Y116+Y108</f>
        <v>0</v>
      </c>
      <c r="Z122" s="307" t="n">
        <f aca="false">Z116+Z108</f>
        <v>0</v>
      </c>
      <c r="AA122" s="307" t="n">
        <f aca="false">AA116+AA108</f>
        <v>0</v>
      </c>
      <c r="AB122" s="307" t="n">
        <f aca="false">AB116+AB108</f>
        <v>0</v>
      </c>
      <c r="AC122" s="307" t="n">
        <f aca="false">AC116+AC108</f>
        <v>0</v>
      </c>
      <c r="AD122" s="307" t="n">
        <f aca="false">AD116+AD108</f>
        <v>0</v>
      </c>
      <c r="AE122" s="307" t="n">
        <f aca="false">AE116+AE108</f>
        <v>0</v>
      </c>
      <c r="AF122" s="307" t="n">
        <f aca="false">AF116+AF108</f>
        <v>0</v>
      </c>
      <c r="AG122" s="307" t="n">
        <f aca="false">AG116+AG108</f>
        <v>0</v>
      </c>
      <c r="AH122" s="307" t="n">
        <f aca="false">AH116+AH108</f>
        <v>0</v>
      </c>
      <c r="AI122" s="307" t="n">
        <f aca="false">AI116+AI108</f>
        <v>0</v>
      </c>
      <c r="AJ122" s="307" t="n">
        <f aca="false">AJ116+AJ108</f>
        <v>0</v>
      </c>
      <c r="AK122" s="307" t="n">
        <f aca="false">AK116+AK108</f>
        <v>0</v>
      </c>
      <c r="AL122" s="307" t="n">
        <f aca="false">AL116+AL108</f>
        <v>0</v>
      </c>
      <c r="AM122" s="307" t="n">
        <f aca="false">AM116+AM108</f>
        <v>0</v>
      </c>
      <c r="AN122" s="307" t="n">
        <f aca="false">AN116+AN108</f>
        <v>0</v>
      </c>
      <c r="AO122" s="307" t="n">
        <f aca="false">AO116+AO108</f>
        <v>0</v>
      </c>
      <c r="AP122" s="307" t="n">
        <f aca="false">AP116+AP108</f>
        <v>0</v>
      </c>
      <c r="AQ122" s="307" t="n">
        <f aca="false">AQ116+AQ108</f>
        <v>0</v>
      </c>
      <c r="AR122" s="307" t="n">
        <f aca="false">AR116+AR108</f>
        <v>0</v>
      </c>
      <c r="AS122" s="307" t="n">
        <f aca="false">AS116+AS108</f>
        <v>0</v>
      </c>
      <c r="AT122" s="307" t="n">
        <f aca="false">AT116+AT108</f>
        <v>0</v>
      </c>
      <c r="AU122" s="307" t="n">
        <f aca="false">AU116+AU108</f>
        <v>0</v>
      </c>
      <c r="AV122" s="307" t="n">
        <f aca="false">AV116+AV108</f>
        <v>0</v>
      </c>
      <c r="AW122" s="307" t="n">
        <f aca="false">AW116+AW108</f>
        <v>0</v>
      </c>
      <c r="AX122" s="307" t="n">
        <f aca="false">AX116+AX108</f>
        <v>0</v>
      </c>
      <c r="AY122" s="307" t="n">
        <f aca="false">AY116+AY108</f>
        <v>0</v>
      </c>
      <c r="AZ122" s="307" t="n">
        <f aca="false">AZ116+AZ108</f>
        <v>0</v>
      </c>
      <c r="BA122" s="307" t="n">
        <f aca="false">BA116+BA108</f>
        <v>0</v>
      </c>
      <c r="BB122" s="307" t="n">
        <f aca="false">BB116+BB108</f>
        <v>0</v>
      </c>
      <c r="BC122" s="307" t="n">
        <f aca="false">BC116+BC108</f>
        <v>0</v>
      </c>
      <c r="BD122" s="307" t="n">
        <f aca="false">BD116+BD108</f>
        <v>0</v>
      </c>
      <c r="BE122" s="307" t="n">
        <f aca="false">BE116+BE108</f>
        <v>0</v>
      </c>
      <c r="BF122" s="307" t="n">
        <f aca="false">BF116+BF108</f>
        <v>0</v>
      </c>
      <c r="BG122" s="307" t="n">
        <f aca="false">BG116+BG108</f>
        <v>0</v>
      </c>
      <c r="BH122" s="307" t="n">
        <f aca="false">BH116+BH108</f>
        <v>0</v>
      </c>
      <c r="BI122" s="307" t="n">
        <f aca="false">BI116+BI108</f>
        <v>0</v>
      </c>
      <c r="BJ122" s="307" t="n">
        <f aca="false">BJ116+BJ108</f>
        <v>0</v>
      </c>
      <c r="BK122" s="307" t="n">
        <f aca="false">BK116+BK108</f>
        <v>0</v>
      </c>
      <c r="BL122" s="307" t="n">
        <f aca="false">BL116+BL108</f>
        <v>0</v>
      </c>
      <c r="BM122" s="307" t="n">
        <f aca="false">BM116+BM108</f>
        <v>0</v>
      </c>
      <c r="BN122" s="307" t="n">
        <f aca="false">BN116+BN108</f>
        <v>0</v>
      </c>
      <c r="BO122" s="307" t="n">
        <f aca="false">BO116+BO108</f>
        <v>0</v>
      </c>
      <c r="BP122" s="307" t="n">
        <f aca="false">BP116+BP108</f>
        <v>0</v>
      </c>
      <c r="BQ122" s="307" t="n">
        <f aca="false">BQ116+BQ108</f>
        <v>0</v>
      </c>
      <c r="BR122" s="307" t="n">
        <f aca="false">BR116+BR108</f>
        <v>0</v>
      </c>
      <c r="BS122" s="307" t="n">
        <f aca="false">BS116+BS108</f>
        <v>0</v>
      </c>
      <c r="BT122" s="307" t="n">
        <f aca="false">BT116+BT108</f>
        <v>0</v>
      </c>
      <c r="BU122" s="307" t="n">
        <f aca="false">BU116+BU108</f>
        <v>0</v>
      </c>
      <c r="BV122" s="307" t="n">
        <f aca="false">BV116+BV108</f>
        <v>0</v>
      </c>
      <c r="BW122" s="307" t="n">
        <f aca="false">BW116+BW108</f>
        <v>0</v>
      </c>
      <c r="BX122" s="307" t="n">
        <f aca="false">BX116+BX108</f>
        <v>0</v>
      </c>
      <c r="BY122" s="307" t="n">
        <f aca="false">BY116+BY108</f>
        <v>0</v>
      </c>
      <c r="BZ122" s="307" t="n">
        <f aca="false">BZ116+BZ108</f>
        <v>0</v>
      </c>
      <c r="CA122" s="307" t="n">
        <f aca="false">CA116+CA108</f>
        <v>0</v>
      </c>
      <c r="CB122" s="307" t="n">
        <f aca="false">CB116+CB108</f>
        <v>0</v>
      </c>
      <c r="CC122" s="307" t="n">
        <f aca="false">CC116+CC108</f>
        <v>0</v>
      </c>
      <c r="CD122" s="307" t="n">
        <f aca="false">CD116+CD108</f>
        <v>0</v>
      </c>
      <c r="CE122" s="307" t="n">
        <f aca="false">CE116+CE108</f>
        <v>0</v>
      </c>
      <c r="CF122" s="307" t="n">
        <f aca="false">CF116+CF108</f>
        <v>0</v>
      </c>
      <c r="CG122" s="307" t="n">
        <f aca="false">CG116+CG108</f>
        <v>0</v>
      </c>
      <c r="CH122" s="307" t="n">
        <f aca="false">CH116+CH108</f>
        <v>0</v>
      </c>
      <c r="CI122" s="307" t="n">
        <f aca="false">CI116+CI108</f>
        <v>0</v>
      </c>
      <c r="CJ122" s="307" t="n">
        <f aca="false">CJ116+CJ108</f>
        <v>0</v>
      </c>
      <c r="CK122" s="307" t="n">
        <f aca="false">CK116+CK108</f>
        <v>0</v>
      </c>
      <c r="CL122" s="307" t="n">
        <f aca="false">CL116+CL108</f>
        <v>0</v>
      </c>
      <c r="CM122" s="307" t="n">
        <f aca="false">CM116+CM108</f>
        <v>0</v>
      </c>
      <c r="CN122" s="307" t="n">
        <f aca="false">CN116+CN108</f>
        <v>0</v>
      </c>
      <c r="CO122" s="307" t="n">
        <f aca="false">CO116+CO108</f>
        <v>0</v>
      </c>
      <c r="CP122" s="307" t="n">
        <f aca="false">CP116+CP108</f>
        <v>0</v>
      </c>
      <c r="CQ122" s="307" t="n">
        <f aca="false">CQ116+CQ108</f>
        <v>0</v>
      </c>
      <c r="CR122" s="307" t="n">
        <f aca="false">CR116+CR108</f>
        <v>0</v>
      </c>
      <c r="CS122" s="307" t="n">
        <f aca="false">CS116+CS108</f>
        <v>0</v>
      </c>
      <c r="CT122" s="307" t="n">
        <f aca="false">CT116+CT108</f>
        <v>0</v>
      </c>
      <c r="CU122" s="307" t="n">
        <f aca="false">CU116+CU108</f>
        <v>0</v>
      </c>
      <c r="CV122" s="307" t="n">
        <f aca="false">CV116+CV108</f>
        <v>0</v>
      </c>
      <c r="CW122" s="307" t="n">
        <f aca="false">CW116+CW108</f>
        <v>0</v>
      </c>
      <c r="CX122" s="307" t="n">
        <f aca="false">CX116+CX108</f>
        <v>0</v>
      </c>
      <c r="CY122" s="307" t="n">
        <f aca="false">CY116+CY108</f>
        <v>0</v>
      </c>
      <c r="CZ122" s="307" t="n">
        <f aca="false">CZ116+CZ108</f>
        <v>0</v>
      </c>
      <c r="DA122" s="307" t="n">
        <f aca="false">DA116+DA108</f>
        <v>0</v>
      </c>
      <c r="DB122" s="307" t="n">
        <f aca="false">DB116+DB108</f>
        <v>0</v>
      </c>
      <c r="DC122" s="307" t="n">
        <f aca="false">DC116+DC108</f>
        <v>0</v>
      </c>
      <c r="DD122" s="307" t="n">
        <f aca="false">DD116+DD108</f>
        <v>0</v>
      </c>
      <c r="DE122" s="307" t="n">
        <f aca="false">DE116+DE108</f>
        <v>0</v>
      </c>
      <c r="DF122" s="307" t="n">
        <f aca="false">DF116+DF108</f>
        <v>0</v>
      </c>
      <c r="DG122" s="307" t="n">
        <f aca="false">DG116+DG108</f>
        <v>0</v>
      </c>
      <c r="DH122" s="307" t="n">
        <f aca="false">DH116+DH108</f>
        <v>0</v>
      </c>
      <c r="DI122" s="307" t="n">
        <f aca="false">DI116+DI108</f>
        <v>0</v>
      </c>
      <c r="DJ122" s="307" t="n">
        <f aca="false">DJ116+DJ108</f>
        <v>0</v>
      </c>
      <c r="DK122" s="307" t="n">
        <f aca="false">DK116+DK108</f>
        <v>0</v>
      </c>
      <c r="DL122" s="307" t="n">
        <f aca="false">DL116+DL108</f>
        <v>0</v>
      </c>
      <c r="DM122" s="307" t="n">
        <f aca="false">DM116+DM108</f>
        <v>0</v>
      </c>
      <c r="DN122" s="307" t="n">
        <f aca="false">DN116+DN108</f>
        <v>0</v>
      </c>
      <c r="DO122" s="307" t="n">
        <f aca="false">DO116+DO108</f>
        <v>0</v>
      </c>
      <c r="DP122" s="307" t="n">
        <f aca="false">DP116+DP108</f>
        <v>0</v>
      </c>
      <c r="DQ122" s="307" t="n">
        <f aca="false">DQ116+DQ108</f>
        <v>0</v>
      </c>
      <c r="DR122" s="307" t="n">
        <f aca="false">DR116+DR108</f>
        <v>0</v>
      </c>
      <c r="DS122" s="307" t="n">
        <f aca="false">DS116+DS108</f>
        <v>0</v>
      </c>
      <c r="DT122" s="307" t="n">
        <f aca="false">DT116+DT108</f>
        <v>0</v>
      </c>
      <c r="DU122" s="307" t="n">
        <f aca="false">DU116+DU108</f>
        <v>0</v>
      </c>
      <c r="DV122" s="307" t="n">
        <f aca="false">DV116+DV108</f>
        <v>0</v>
      </c>
      <c r="DW122" s="307" t="n">
        <f aca="false">DW116+DW108</f>
        <v>0</v>
      </c>
      <c r="DX122" s="307" t="n">
        <f aca="false">DX116+DX108</f>
        <v>0</v>
      </c>
      <c r="DY122" s="307" t="n">
        <f aca="false">DY116+DY108</f>
        <v>0</v>
      </c>
      <c r="DZ122" s="307" t="n">
        <f aca="false">DZ116+DZ108</f>
        <v>0</v>
      </c>
      <c r="EA122" s="307" t="n">
        <f aca="false">EA116+EA108</f>
        <v>0</v>
      </c>
      <c r="EB122" s="307" t="n">
        <f aca="false">EB116+EB108</f>
        <v>0</v>
      </c>
      <c r="EC122" s="307" t="n">
        <f aca="false">EC116+EC108</f>
        <v>0</v>
      </c>
      <c r="ED122" s="307" t="n">
        <f aca="false">ED116+ED108</f>
        <v>0</v>
      </c>
      <c r="EE122" s="307" t="n">
        <f aca="false">EE116+EE108</f>
        <v>0</v>
      </c>
      <c r="EF122" s="307" t="n">
        <f aca="false">EF116+EF108</f>
        <v>0</v>
      </c>
      <c r="EG122" s="307" t="n">
        <f aca="false">EG116+EG108</f>
        <v>0</v>
      </c>
      <c r="EH122" s="307" t="n">
        <f aca="false">EH116+EH108</f>
        <v>0</v>
      </c>
      <c r="EI122" s="307" t="n">
        <f aca="false">EI116+EI108</f>
        <v>0</v>
      </c>
      <c r="EJ122" s="307" t="n">
        <f aca="false">EJ116+EJ108</f>
        <v>0</v>
      </c>
      <c r="EK122" s="307" t="n">
        <f aca="false">EK116+EK108</f>
        <v>0</v>
      </c>
      <c r="EL122" s="307" t="n">
        <f aca="false">EL116+EL108</f>
        <v>0</v>
      </c>
      <c r="EM122" s="307" t="n">
        <f aca="false">EM116+EM108</f>
        <v>0</v>
      </c>
      <c r="EN122" s="307" t="n">
        <f aca="false">EN116+EN108</f>
        <v>0</v>
      </c>
      <c r="EO122" s="307" t="n">
        <f aca="false">EO116+EO108</f>
        <v>0</v>
      </c>
      <c r="EP122" s="307" t="n">
        <f aca="false">EP116+EP108</f>
        <v>0</v>
      </c>
      <c r="EQ122" s="307" t="n">
        <f aca="false">EQ116+EQ108</f>
        <v>0</v>
      </c>
      <c r="ER122" s="307" t="n">
        <f aca="false">ER116+ER108</f>
        <v>0</v>
      </c>
      <c r="ES122" s="307" t="n">
        <f aca="false">ES116+ES108</f>
        <v>0</v>
      </c>
      <c r="ET122" s="307" t="n">
        <f aca="false">ET116+ET108</f>
        <v>0</v>
      </c>
      <c r="EU122" s="307" t="n">
        <f aca="false">EU116+EU108</f>
        <v>0</v>
      </c>
      <c r="EV122" s="307" t="n">
        <f aca="false">EV116+EV108</f>
        <v>0</v>
      </c>
      <c r="EW122" s="307" t="n">
        <f aca="false">EW116+EW108</f>
        <v>0</v>
      </c>
      <c r="EX122" s="307" t="n">
        <f aca="false">EX116+EX108</f>
        <v>0</v>
      </c>
      <c r="EY122" s="307" t="n">
        <f aca="false">EY116+EY108</f>
        <v>0</v>
      </c>
      <c r="EZ122" s="307" t="n">
        <f aca="false">EZ116+EZ108</f>
        <v>0</v>
      </c>
      <c r="FA122" s="307" t="n">
        <f aca="false">FA116+FA108</f>
        <v>0</v>
      </c>
      <c r="FB122" s="307" t="n">
        <f aca="false">FB116+FB108</f>
        <v>0</v>
      </c>
      <c r="FC122" s="307" t="n">
        <f aca="false">FC116+FC108</f>
        <v>0</v>
      </c>
      <c r="FD122" s="307" t="n">
        <f aca="false">FD116+FD108</f>
        <v>0</v>
      </c>
      <c r="FE122" s="307" t="n">
        <f aca="false">FE116+FE108</f>
        <v>0</v>
      </c>
      <c r="FF122" s="307" t="n">
        <f aca="false">FF116+FF108</f>
        <v>0</v>
      </c>
      <c r="FG122" s="307" t="n">
        <f aca="false">FG116+FG108</f>
        <v>0</v>
      </c>
      <c r="FH122" s="307" t="n">
        <f aca="false">FH116+FH108</f>
        <v>0</v>
      </c>
      <c r="FI122" s="307" t="n">
        <f aca="false">FI116+FI108</f>
        <v>0</v>
      </c>
      <c r="FJ122" s="307" t="n">
        <f aca="false">FJ116+FJ108</f>
        <v>0</v>
      </c>
      <c r="FK122" s="307" t="n">
        <f aca="false">FK116+FK108</f>
        <v>0</v>
      </c>
      <c r="FL122" s="307" t="n">
        <f aca="false">FL116+FL108</f>
        <v>0</v>
      </c>
      <c r="FM122" s="307" t="n">
        <f aca="false">FM116+FM108</f>
        <v>0</v>
      </c>
      <c r="FN122" s="307" t="n">
        <f aca="false">FN116+FN108</f>
        <v>0</v>
      </c>
      <c r="FO122" s="307" t="n">
        <f aca="false">FO116+FO108</f>
        <v>0</v>
      </c>
      <c r="FP122" s="307" t="n">
        <f aca="false">FP116+FP108</f>
        <v>0</v>
      </c>
      <c r="FQ122" s="307" t="n">
        <f aca="false">FQ116+FQ108</f>
        <v>0</v>
      </c>
      <c r="FR122" s="307" t="n">
        <f aca="false">FR116+FR108</f>
        <v>0</v>
      </c>
      <c r="FS122" s="307" t="n">
        <f aca="false">FS116+FS108</f>
        <v>0</v>
      </c>
      <c r="FT122" s="307" t="n">
        <f aca="false">FT116+FT108</f>
        <v>0</v>
      </c>
      <c r="FU122" s="307" t="n">
        <f aca="false">FU116+FU108</f>
        <v>0</v>
      </c>
      <c r="FV122" s="307" t="n">
        <f aca="false">FV116+FV108</f>
        <v>0</v>
      </c>
      <c r="FW122" s="307" t="n">
        <f aca="false">FW116+FW108</f>
        <v>0</v>
      </c>
      <c r="FX122" s="307" t="n">
        <f aca="false">FX116+FX108</f>
        <v>0</v>
      </c>
      <c r="FY122" s="307" t="n">
        <f aca="false">FY116+FY108</f>
        <v>0</v>
      </c>
      <c r="FZ122" s="307" t="n">
        <f aca="false">FZ116+FZ108</f>
        <v>0</v>
      </c>
      <c r="GA122" s="307" t="n">
        <f aca="false">GA116+GA108</f>
        <v>0</v>
      </c>
      <c r="GB122" s="307" t="n">
        <f aca="false">GB116+GB108</f>
        <v>0</v>
      </c>
      <c r="GC122" s="307" t="n">
        <f aca="false">GC116+GC108</f>
        <v>0</v>
      </c>
      <c r="GD122" s="307" t="n">
        <f aca="false">GD116+GD108</f>
        <v>0</v>
      </c>
      <c r="GE122" s="307" t="n">
        <f aca="false">GE116+GE108</f>
        <v>0</v>
      </c>
      <c r="GF122" s="307" t="n">
        <f aca="false">GF116+GF108</f>
        <v>0</v>
      </c>
      <c r="GG122" s="307" t="n">
        <f aca="false">GG116+GG108</f>
        <v>0</v>
      </c>
      <c r="GH122" s="307" t="n">
        <f aca="false">GH116+GH108</f>
        <v>0</v>
      </c>
      <c r="GI122" s="307" t="n">
        <f aca="false">GI116+GI108</f>
        <v>0</v>
      </c>
      <c r="GJ122" s="307" t="n">
        <f aca="false">GJ116+GJ108</f>
        <v>0</v>
      </c>
      <c r="GK122" s="307" t="n">
        <f aca="false">GK116+GK108</f>
        <v>0</v>
      </c>
      <c r="GL122" s="307" t="n">
        <f aca="false">GL116+GL108</f>
        <v>0</v>
      </c>
      <c r="GM122" s="307" t="n">
        <f aca="false">GM116+GM108</f>
        <v>0</v>
      </c>
      <c r="GN122" s="307" t="n">
        <f aca="false">GN116+GN108</f>
        <v>0</v>
      </c>
      <c r="GO122" s="307" t="n">
        <f aca="false">GO116+GO108</f>
        <v>0</v>
      </c>
      <c r="GP122" s="307" t="n">
        <f aca="false">GP116+GP108</f>
        <v>0</v>
      </c>
      <c r="GQ122" s="307" t="n">
        <f aca="false">GQ116+GQ108</f>
        <v>0</v>
      </c>
      <c r="GR122" s="307" t="n">
        <f aca="false">GR116+GR108</f>
        <v>0</v>
      </c>
      <c r="GS122" s="307" t="n">
        <f aca="false">GS116+GS108</f>
        <v>0</v>
      </c>
      <c r="GT122" s="307" t="n">
        <f aca="false">GT116+GT108</f>
        <v>0</v>
      </c>
      <c r="GU122" s="307" t="n">
        <f aca="false">GU116+GU108</f>
        <v>0</v>
      </c>
      <c r="GV122" s="307" t="n">
        <f aca="false">GV116+GV108</f>
        <v>0</v>
      </c>
      <c r="GW122" s="307" t="n">
        <f aca="false">GW116+GW108</f>
        <v>0</v>
      </c>
      <c r="GX122" s="307" t="n">
        <f aca="false">GX116+GX108</f>
        <v>0</v>
      </c>
      <c r="GY122" s="307" t="n">
        <f aca="false">GY116+GY108</f>
        <v>0</v>
      </c>
      <c r="GZ122" s="307" t="n">
        <f aca="false">GZ116+GZ108</f>
        <v>0</v>
      </c>
      <c r="HA122" s="307" t="n">
        <f aca="false">HA116+HA108</f>
        <v>0</v>
      </c>
      <c r="HB122" s="307" t="n">
        <f aca="false">HB116+HB108</f>
        <v>0</v>
      </c>
      <c r="HC122" s="307" t="n">
        <f aca="false">HC116+HC108</f>
        <v>0</v>
      </c>
      <c r="HD122" s="307" t="n">
        <f aca="false">HD116+HD108</f>
        <v>0</v>
      </c>
      <c r="HE122" s="307" t="n">
        <f aca="false">HE116+HE108</f>
        <v>0</v>
      </c>
      <c r="HF122" s="307" t="n">
        <f aca="false">HF116+HF108</f>
        <v>0</v>
      </c>
      <c r="HG122" s="307" t="n">
        <f aca="false">HG116+HG108</f>
        <v>0</v>
      </c>
      <c r="HH122" s="307" t="n">
        <f aca="false">HH116+HH108</f>
        <v>0</v>
      </c>
      <c r="HI122" s="307" t="n">
        <f aca="false">HI116+HI108</f>
        <v>0</v>
      </c>
      <c r="HJ122" s="307" t="n">
        <f aca="false">HJ116+HJ108</f>
        <v>0</v>
      </c>
      <c r="HK122" s="307" t="n">
        <f aca="false">HK116+HK108</f>
        <v>0</v>
      </c>
      <c r="HL122" s="307" t="n">
        <f aca="false">HL116+HL108</f>
        <v>0</v>
      </c>
      <c r="HM122" s="307" t="n">
        <f aca="false">HM116+HM108</f>
        <v>0</v>
      </c>
      <c r="HN122" s="307" t="n">
        <f aca="false">HN116+HN108</f>
        <v>0</v>
      </c>
      <c r="HO122" s="307" t="n">
        <f aca="false">HO116+HO108</f>
        <v>0</v>
      </c>
      <c r="HP122" s="307" t="n">
        <f aca="false">HP116+HP108</f>
        <v>0</v>
      </c>
      <c r="HQ122" s="307" t="n">
        <f aca="false">HQ116+HQ108</f>
        <v>0</v>
      </c>
      <c r="HR122" s="307" t="n">
        <f aca="false">HR116+HR108</f>
        <v>0</v>
      </c>
      <c r="HS122" s="307" t="n">
        <f aca="false">HS116+HS108</f>
        <v>0</v>
      </c>
      <c r="HT122" s="307" t="n">
        <f aca="false">HT116+HT108</f>
        <v>0</v>
      </c>
      <c r="HU122" s="307" t="n">
        <f aca="false">HU116+HU108</f>
        <v>0</v>
      </c>
      <c r="HV122" s="307" t="n">
        <f aca="false">HV116+HV108</f>
        <v>0</v>
      </c>
      <c r="HW122" s="307" t="n">
        <f aca="false">HW116+HW108</f>
        <v>0</v>
      </c>
      <c r="HX122" s="307" t="n">
        <f aca="false">HX116+HX108</f>
        <v>0</v>
      </c>
      <c r="HY122" s="307" t="n">
        <f aca="false">HY116+HY108</f>
        <v>0</v>
      </c>
      <c r="HZ122" s="307" t="n">
        <f aca="false">HZ116+HZ108</f>
        <v>0</v>
      </c>
      <c r="IA122" s="307" t="n">
        <f aca="false">IA116+IA108</f>
        <v>0</v>
      </c>
      <c r="IB122" s="307" t="n">
        <f aca="false">IB116+IB108</f>
        <v>0</v>
      </c>
      <c r="IC122" s="307" t="n">
        <f aca="false">IC116+IC108</f>
        <v>0</v>
      </c>
      <c r="ID122" s="307" t="n">
        <f aca="false">ID116+ID108</f>
        <v>0</v>
      </c>
      <c r="IE122" s="307" t="n">
        <f aca="false">IE116+IE108</f>
        <v>0</v>
      </c>
      <c r="IF122" s="307" t="n">
        <f aca="false">IF116+IF108</f>
        <v>0</v>
      </c>
      <c r="IG122" s="307" t="n">
        <f aca="false">IG116+IG108</f>
        <v>0</v>
      </c>
      <c r="IH122" s="307" t="n">
        <f aca="false">IH116+IH108</f>
        <v>0</v>
      </c>
      <c r="II122" s="307" t="n">
        <f aca="false">II116+II108</f>
        <v>0</v>
      </c>
      <c r="IJ122" s="307" t="n">
        <f aca="false">IJ116+IJ108</f>
        <v>0</v>
      </c>
      <c r="IK122" s="307" t="n">
        <f aca="false">IK116+IK108</f>
        <v>0</v>
      </c>
      <c r="IL122" s="307" t="n">
        <f aca="false">IL116+IL108</f>
        <v>0</v>
      </c>
      <c r="IM122" s="307" t="n">
        <f aca="false">IM116+IM108</f>
        <v>0</v>
      </c>
      <c r="IN122" s="307" t="n">
        <f aca="false">IN116+IN108</f>
        <v>0</v>
      </c>
      <c r="IO122" s="307" t="n">
        <f aca="false">IO116+IO108</f>
        <v>0</v>
      </c>
      <c r="IP122" s="307" t="n">
        <f aca="false">IP116+IP108</f>
        <v>0</v>
      </c>
      <c r="IQ122" s="307" t="n">
        <f aca="false">IQ116+IQ108</f>
        <v>0</v>
      </c>
      <c r="IR122" s="307" t="n">
        <f aca="false">IR116+IR108</f>
        <v>0</v>
      </c>
      <c r="IS122" s="307" t="n">
        <f aca="false">IS116+IS108</f>
        <v>0</v>
      </c>
      <c r="IT122" s="307" t="n">
        <f aca="false">IT116+IT108</f>
        <v>0</v>
      </c>
      <c r="IU122" s="307" t="n">
        <f aca="false">IU116+IU108</f>
        <v>0</v>
      </c>
      <c r="IV122" s="307" t="n">
        <f aca="false">IV116+IV108</f>
        <v>0</v>
      </c>
      <c r="IW122" s="351"/>
    </row>
    <row r="123" customFormat="false" ht="13.5" hidden="false" customHeight="true" outlineLevel="0" collapsed="false">
      <c r="A123" s="331"/>
      <c r="B123" s="352"/>
      <c r="C123" s="353"/>
      <c r="D123" s="354" t="s">
        <v>180</v>
      </c>
      <c r="E123" s="355" t="n">
        <f aca="false">E118+E110</f>
        <v>0</v>
      </c>
      <c r="F123" s="356" t="n">
        <f aca="false">F118+F110</f>
        <v>0</v>
      </c>
      <c r="G123" s="356" t="n">
        <f aca="false">G118+G110</f>
        <v>0</v>
      </c>
      <c r="H123" s="356" t="n">
        <f aca="false">H118+H110</f>
        <v>0</v>
      </c>
      <c r="I123" s="356" t="n">
        <f aca="false">I118+I110</f>
        <v>0</v>
      </c>
      <c r="J123" s="356" t="n">
        <f aca="false">J118+J110</f>
        <v>0</v>
      </c>
      <c r="K123" s="356" t="n">
        <f aca="false">K118+K110</f>
        <v>0</v>
      </c>
      <c r="L123" s="356" t="n">
        <f aca="false">L118+L110</f>
        <v>0</v>
      </c>
      <c r="M123" s="356" t="n">
        <f aca="false">M118+M110</f>
        <v>0</v>
      </c>
      <c r="N123" s="356" t="n">
        <f aca="false">N118+N110</f>
        <v>0</v>
      </c>
      <c r="O123" s="356" t="n">
        <f aca="false">O118+O110</f>
        <v>0</v>
      </c>
      <c r="P123" s="356" t="n">
        <f aca="false">P118+P110</f>
        <v>0</v>
      </c>
      <c r="Q123" s="356" t="n">
        <f aca="false">Q118+Q110</f>
        <v>0</v>
      </c>
      <c r="R123" s="356" t="n">
        <f aca="false">R118+R110</f>
        <v>0</v>
      </c>
      <c r="S123" s="356" t="n">
        <f aca="false">S118+S110</f>
        <v>0</v>
      </c>
      <c r="T123" s="356" t="n">
        <f aca="false">T118+T110</f>
        <v>0</v>
      </c>
      <c r="U123" s="356" t="n">
        <f aca="false">U118+U110</f>
        <v>0</v>
      </c>
      <c r="V123" s="356" t="n">
        <f aca="false">V118+V110</f>
        <v>0</v>
      </c>
      <c r="W123" s="356" t="n">
        <f aca="false">W118+W110</f>
        <v>0</v>
      </c>
      <c r="X123" s="356" t="n">
        <f aca="false">X118+X110</f>
        <v>0</v>
      </c>
      <c r="Y123" s="356" t="n">
        <f aca="false">Y118+Y110</f>
        <v>0</v>
      </c>
      <c r="Z123" s="356" t="n">
        <f aca="false">Z118+Z110</f>
        <v>0</v>
      </c>
      <c r="AA123" s="356" t="n">
        <f aca="false">AA118+AA110</f>
        <v>0</v>
      </c>
      <c r="AB123" s="356" t="n">
        <f aca="false">AB118+AB110</f>
        <v>0</v>
      </c>
      <c r="AC123" s="356" t="n">
        <f aca="false">AC118+AC110</f>
        <v>0</v>
      </c>
      <c r="AD123" s="356" t="n">
        <f aca="false">AD118+AD110</f>
        <v>0</v>
      </c>
      <c r="AE123" s="356" t="n">
        <f aca="false">AE118+AE110</f>
        <v>0</v>
      </c>
      <c r="AF123" s="356" t="n">
        <f aca="false">AF118+AF110</f>
        <v>0</v>
      </c>
      <c r="AG123" s="356" t="n">
        <f aca="false">AG118+AG110</f>
        <v>0</v>
      </c>
      <c r="AH123" s="356" t="n">
        <f aca="false">AH118+AH110</f>
        <v>0</v>
      </c>
      <c r="AI123" s="356" t="n">
        <f aca="false">AI118+AI110</f>
        <v>0</v>
      </c>
      <c r="AJ123" s="356" t="n">
        <f aca="false">AJ118+AJ110</f>
        <v>0</v>
      </c>
      <c r="AK123" s="356" t="n">
        <f aca="false">AK118+AK110</f>
        <v>0</v>
      </c>
      <c r="AL123" s="356" t="n">
        <f aca="false">AL118+AL110</f>
        <v>0</v>
      </c>
      <c r="AM123" s="356" t="n">
        <f aca="false">AM118+AM110</f>
        <v>0</v>
      </c>
      <c r="AN123" s="356" t="n">
        <f aca="false">AN118+AN110</f>
        <v>0</v>
      </c>
      <c r="AO123" s="356" t="n">
        <f aca="false">AO118+AO110</f>
        <v>0</v>
      </c>
      <c r="AP123" s="356" t="n">
        <f aca="false">AP118+AP110</f>
        <v>0</v>
      </c>
      <c r="AQ123" s="356" t="n">
        <f aca="false">AQ118+AQ110</f>
        <v>0</v>
      </c>
      <c r="AR123" s="356" t="n">
        <f aca="false">AR118+AR110</f>
        <v>0</v>
      </c>
      <c r="AS123" s="356" t="n">
        <f aca="false">AS118+AS110</f>
        <v>0</v>
      </c>
      <c r="AT123" s="356" t="n">
        <f aca="false">AT118+AT110</f>
        <v>0</v>
      </c>
      <c r="AU123" s="356" t="n">
        <f aca="false">AU118+AU110</f>
        <v>0</v>
      </c>
      <c r="AV123" s="356" t="n">
        <f aca="false">AV118+AV110</f>
        <v>0</v>
      </c>
      <c r="AW123" s="356" t="n">
        <f aca="false">AW118+AW110</f>
        <v>0</v>
      </c>
      <c r="AX123" s="356" t="n">
        <f aca="false">AX118+AX110</f>
        <v>0</v>
      </c>
      <c r="AY123" s="356" t="n">
        <f aca="false">AY118+AY110</f>
        <v>0</v>
      </c>
      <c r="AZ123" s="356" t="n">
        <f aca="false">AZ118+AZ110</f>
        <v>0</v>
      </c>
      <c r="BA123" s="356" t="n">
        <f aca="false">BA118+BA110</f>
        <v>0</v>
      </c>
      <c r="BB123" s="356" t="n">
        <f aca="false">BB118+BB110</f>
        <v>0</v>
      </c>
      <c r="BC123" s="356" t="n">
        <f aca="false">BC118+BC110</f>
        <v>0</v>
      </c>
      <c r="BD123" s="356" t="n">
        <f aca="false">BD118+BD110</f>
        <v>0</v>
      </c>
      <c r="BE123" s="356" t="n">
        <f aca="false">BE118+BE110</f>
        <v>0</v>
      </c>
      <c r="BF123" s="356" t="n">
        <f aca="false">BF118+BF110</f>
        <v>0</v>
      </c>
      <c r="BG123" s="356" t="n">
        <f aca="false">BG118+BG110</f>
        <v>0</v>
      </c>
      <c r="BH123" s="356" t="n">
        <f aca="false">BH118+BH110</f>
        <v>0</v>
      </c>
      <c r="BI123" s="356" t="n">
        <f aca="false">BI118+BI110</f>
        <v>0</v>
      </c>
      <c r="BJ123" s="356" t="n">
        <f aca="false">BJ118+BJ110</f>
        <v>0</v>
      </c>
      <c r="BK123" s="356" t="n">
        <f aca="false">BK118+BK110</f>
        <v>0</v>
      </c>
      <c r="BL123" s="356" t="n">
        <f aca="false">BL118+BL110</f>
        <v>0</v>
      </c>
      <c r="BM123" s="356" t="n">
        <f aca="false">BM118+BM110</f>
        <v>0</v>
      </c>
      <c r="BN123" s="356" t="n">
        <f aca="false">BN118+BN110</f>
        <v>0</v>
      </c>
      <c r="BO123" s="356" t="n">
        <f aca="false">BO118+BO110</f>
        <v>0</v>
      </c>
      <c r="BP123" s="356" t="n">
        <f aca="false">BP118+BP110</f>
        <v>0</v>
      </c>
      <c r="BQ123" s="356" t="n">
        <f aca="false">BQ118+BQ110</f>
        <v>0</v>
      </c>
      <c r="BR123" s="356" t="n">
        <f aca="false">BR118+BR110</f>
        <v>0</v>
      </c>
      <c r="BS123" s="356" t="n">
        <f aca="false">BS118+BS110</f>
        <v>0</v>
      </c>
      <c r="BT123" s="356" t="n">
        <f aca="false">BT118+BT110</f>
        <v>0</v>
      </c>
      <c r="BU123" s="356" t="n">
        <f aca="false">BU118+BU110</f>
        <v>0</v>
      </c>
      <c r="BV123" s="356" t="n">
        <f aca="false">BV118+BV110</f>
        <v>0</v>
      </c>
      <c r="BW123" s="356" t="n">
        <f aca="false">BW118+BW110</f>
        <v>0</v>
      </c>
      <c r="BX123" s="356" t="n">
        <f aca="false">BX118+BX110</f>
        <v>0</v>
      </c>
      <c r="BY123" s="356" t="n">
        <f aca="false">BY118+BY110</f>
        <v>0</v>
      </c>
      <c r="BZ123" s="356" t="n">
        <f aca="false">BZ118+BZ110</f>
        <v>0</v>
      </c>
      <c r="CA123" s="356" t="n">
        <f aca="false">CA118+CA110</f>
        <v>0</v>
      </c>
      <c r="CB123" s="356" t="n">
        <f aca="false">CB118+CB110</f>
        <v>0</v>
      </c>
      <c r="CC123" s="356" t="n">
        <f aca="false">CC118+CC110</f>
        <v>0</v>
      </c>
      <c r="CD123" s="356" t="n">
        <f aca="false">CD118+CD110</f>
        <v>0</v>
      </c>
      <c r="CE123" s="356" t="n">
        <f aca="false">CE118+CE110</f>
        <v>0</v>
      </c>
      <c r="CF123" s="356" t="n">
        <f aca="false">CF118+CF110</f>
        <v>0</v>
      </c>
      <c r="CG123" s="356" t="n">
        <f aca="false">CG118+CG110</f>
        <v>0</v>
      </c>
      <c r="CH123" s="356" t="n">
        <f aca="false">CH118+CH110</f>
        <v>0</v>
      </c>
      <c r="CI123" s="356" t="n">
        <f aca="false">CI118+CI110</f>
        <v>0</v>
      </c>
      <c r="CJ123" s="356" t="n">
        <f aca="false">CJ118+CJ110</f>
        <v>0</v>
      </c>
      <c r="CK123" s="356" t="n">
        <f aca="false">CK118+CK110</f>
        <v>0</v>
      </c>
      <c r="CL123" s="356" t="n">
        <f aca="false">CL118+CL110</f>
        <v>0</v>
      </c>
      <c r="CM123" s="356" t="n">
        <f aca="false">CM118+CM110</f>
        <v>0</v>
      </c>
      <c r="CN123" s="356" t="n">
        <f aca="false">CN118+CN110</f>
        <v>0</v>
      </c>
      <c r="CO123" s="356" t="n">
        <f aca="false">CO118+CO110</f>
        <v>0</v>
      </c>
      <c r="CP123" s="356" t="n">
        <f aca="false">CP118+CP110</f>
        <v>0</v>
      </c>
      <c r="CQ123" s="356" t="n">
        <f aca="false">CQ118+CQ110</f>
        <v>0</v>
      </c>
      <c r="CR123" s="356" t="n">
        <f aca="false">CR118+CR110</f>
        <v>0</v>
      </c>
      <c r="CS123" s="356" t="n">
        <f aca="false">CS118+CS110</f>
        <v>0</v>
      </c>
      <c r="CT123" s="356" t="n">
        <f aca="false">CT118+CT110</f>
        <v>0</v>
      </c>
      <c r="CU123" s="356" t="n">
        <f aca="false">CU118+CU110</f>
        <v>0</v>
      </c>
      <c r="CV123" s="356" t="n">
        <f aca="false">CV118+CV110</f>
        <v>0</v>
      </c>
      <c r="CW123" s="356" t="n">
        <f aca="false">CW118+CW110</f>
        <v>0</v>
      </c>
      <c r="CX123" s="356" t="n">
        <f aca="false">CX118+CX110</f>
        <v>0</v>
      </c>
      <c r="CY123" s="356" t="n">
        <f aca="false">CY118+CY110</f>
        <v>0</v>
      </c>
      <c r="CZ123" s="356" t="n">
        <f aca="false">CZ118+CZ110</f>
        <v>0</v>
      </c>
      <c r="DA123" s="356" t="n">
        <f aca="false">DA118+DA110</f>
        <v>0</v>
      </c>
      <c r="DB123" s="356" t="n">
        <f aca="false">DB118+DB110</f>
        <v>0</v>
      </c>
      <c r="DC123" s="356" t="n">
        <f aca="false">DC118+DC110</f>
        <v>0</v>
      </c>
      <c r="DD123" s="356" t="n">
        <f aca="false">DD118+DD110</f>
        <v>0</v>
      </c>
      <c r="DE123" s="356" t="n">
        <f aca="false">DE118+DE110</f>
        <v>0</v>
      </c>
      <c r="DF123" s="356" t="n">
        <f aca="false">DF118+DF110</f>
        <v>0</v>
      </c>
      <c r="DG123" s="356" t="n">
        <f aca="false">DG118+DG110</f>
        <v>0</v>
      </c>
      <c r="DH123" s="356" t="n">
        <f aca="false">DH118+DH110</f>
        <v>0</v>
      </c>
      <c r="DI123" s="356" t="n">
        <f aca="false">DI118+DI110</f>
        <v>0</v>
      </c>
      <c r="DJ123" s="356" t="n">
        <f aca="false">DJ118+DJ110</f>
        <v>0</v>
      </c>
      <c r="DK123" s="356" t="n">
        <f aca="false">DK118+DK110</f>
        <v>0</v>
      </c>
      <c r="DL123" s="356" t="n">
        <f aca="false">DL118+DL110</f>
        <v>0</v>
      </c>
      <c r="DM123" s="356" t="n">
        <f aca="false">DM118+DM110</f>
        <v>0</v>
      </c>
      <c r="DN123" s="356" t="n">
        <f aca="false">DN118+DN110</f>
        <v>0</v>
      </c>
      <c r="DO123" s="356" t="n">
        <f aca="false">DO118+DO110</f>
        <v>0</v>
      </c>
      <c r="DP123" s="356" t="n">
        <f aca="false">DP118+DP110</f>
        <v>0</v>
      </c>
      <c r="DQ123" s="356" t="n">
        <f aca="false">DQ118+DQ110</f>
        <v>0</v>
      </c>
      <c r="DR123" s="356" t="n">
        <f aca="false">DR118+DR110</f>
        <v>0</v>
      </c>
      <c r="DS123" s="356" t="n">
        <f aca="false">DS118+DS110</f>
        <v>0</v>
      </c>
      <c r="DT123" s="356" t="n">
        <f aca="false">DT118+DT110</f>
        <v>0</v>
      </c>
      <c r="DU123" s="356" t="n">
        <f aca="false">DU118+DU110</f>
        <v>0</v>
      </c>
      <c r="DV123" s="356" t="n">
        <f aca="false">DV118+DV110</f>
        <v>0</v>
      </c>
      <c r="DW123" s="356" t="n">
        <f aca="false">DW118+DW110</f>
        <v>0</v>
      </c>
      <c r="DX123" s="356" t="n">
        <f aca="false">DX118+DX110</f>
        <v>0</v>
      </c>
      <c r="DY123" s="356" t="n">
        <f aca="false">DY118+DY110</f>
        <v>0</v>
      </c>
      <c r="DZ123" s="356" t="n">
        <f aca="false">DZ118+DZ110</f>
        <v>0</v>
      </c>
      <c r="EA123" s="356" t="n">
        <f aca="false">EA118+EA110</f>
        <v>0</v>
      </c>
      <c r="EB123" s="356" t="n">
        <f aca="false">EB118+EB110</f>
        <v>0</v>
      </c>
      <c r="EC123" s="356" t="n">
        <f aca="false">EC118+EC110</f>
        <v>0</v>
      </c>
      <c r="ED123" s="356" t="n">
        <f aca="false">ED118+ED110</f>
        <v>0</v>
      </c>
      <c r="EE123" s="356" t="n">
        <f aca="false">EE118+EE110</f>
        <v>0</v>
      </c>
      <c r="EF123" s="356" t="n">
        <f aca="false">EF118+EF110</f>
        <v>0</v>
      </c>
      <c r="EG123" s="356" t="n">
        <f aca="false">EG118+EG110</f>
        <v>0</v>
      </c>
      <c r="EH123" s="356" t="n">
        <f aca="false">EH118+EH110</f>
        <v>0</v>
      </c>
      <c r="EI123" s="356" t="n">
        <f aca="false">EI118+EI110</f>
        <v>0</v>
      </c>
      <c r="EJ123" s="356" t="n">
        <f aca="false">EJ118+EJ110</f>
        <v>0</v>
      </c>
      <c r="EK123" s="356" t="n">
        <f aca="false">EK118+EK110</f>
        <v>0</v>
      </c>
      <c r="EL123" s="356" t="n">
        <f aca="false">EL118+EL110</f>
        <v>0</v>
      </c>
      <c r="EM123" s="356" t="n">
        <f aca="false">EM118+EM110</f>
        <v>0</v>
      </c>
      <c r="EN123" s="356" t="n">
        <f aca="false">EN118+EN110</f>
        <v>0</v>
      </c>
      <c r="EO123" s="356" t="n">
        <f aca="false">EO118+EO110</f>
        <v>0</v>
      </c>
      <c r="EP123" s="356" t="n">
        <f aca="false">EP118+EP110</f>
        <v>0</v>
      </c>
      <c r="EQ123" s="356" t="n">
        <f aca="false">EQ118+EQ110</f>
        <v>0</v>
      </c>
      <c r="ER123" s="356" t="n">
        <f aca="false">ER118+ER110</f>
        <v>0</v>
      </c>
      <c r="ES123" s="356" t="n">
        <f aca="false">ES118+ES110</f>
        <v>0</v>
      </c>
      <c r="ET123" s="356" t="n">
        <f aca="false">ET118+ET110</f>
        <v>0</v>
      </c>
      <c r="EU123" s="356" t="n">
        <f aca="false">EU118+EU110</f>
        <v>0</v>
      </c>
      <c r="EV123" s="356" t="n">
        <f aca="false">EV118+EV110</f>
        <v>0</v>
      </c>
      <c r="EW123" s="356" t="n">
        <f aca="false">EW118+EW110</f>
        <v>0</v>
      </c>
      <c r="EX123" s="356" t="n">
        <f aca="false">EX118+EX110</f>
        <v>0</v>
      </c>
      <c r="EY123" s="356" t="n">
        <f aca="false">EY118+EY110</f>
        <v>0</v>
      </c>
      <c r="EZ123" s="356" t="n">
        <f aca="false">EZ118+EZ110</f>
        <v>0</v>
      </c>
      <c r="FA123" s="356" t="n">
        <f aca="false">FA118+FA110</f>
        <v>0</v>
      </c>
      <c r="FB123" s="356" t="n">
        <f aca="false">FB118+FB110</f>
        <v>0</v>
      </c>
      <c r="FC123" s="356" t="n">
        <f aca="false">FC118+FC110</f>
        <v>0</v>
      </c>
      <c r="FD123" s="356" t="n">
        <f aca="false">FD118+FD110</f>
        <v>0</v>
      </c>
      <c r="FE123" s="356" t="n">
        <f aca="false">FE118+FE110</f>
        <v>0</v>
      </c>
      <c r="FF123" s="356" t="n">
        <f aca="false">FF118+FF110</f>
        <v>0</v>
      </c>
      <c r="FG123" s="356" t="n">
        <f aca="false">FG118+FG110</f>
        <v>0</v>
      </c>
      <c r="FH123" s="356" t="n">
        <f aca="false">FH118+FH110</f>
        <v>0</v>
      </c>
      <c r="FI123" s="356" t="n">
        <f aca="false">FI118+FI110</f>
        <v>0</v>
      </c>
      <c r="FJ123" s="356" t="n">
        <f aca="false">FJ118+FJ110</f>
        <v>0</v>
      </c>
      <c r="FK123" s="356" t="n">
        <f aca="false">FK118+FK110</f>
        <v>0</v>
      </c>
      <c r="FL123" s="356" t="n">
        <f aca="false">FL118+FL110</f>
        <v>0</v>
      </c>
      <c r="FM123" s="356" t="n">
        <f aca="false">FM118+FM110</f>
        <v>0</v>
      </c>
      <c r="FN123" s="356" t="n">
        <f aca="false">FN118+FN110</f>
        <v>0</v>
      </c>
      <c r="FO123" s="356" t="n">
        <f aca="false">FO118+FO110</f>
        <v>0</v>
      </c>
      <c r="FP123" s="356" t="n">
        <f aca="false">FP118+FP110</f>
        <v>0</v>
      </c>
      <c r="FQ123" s="356" t="n">
        <f aca="false">FQ118+FQ110</f>
        <v>0</v>
      </c>
      <c r="FR123" s="356" t="n">
        <f aca="false">FR118+FR110</f>
        <v>0</v>
      </c>
      <c r="FS123" s="356" t="n">
        <f aca="false">FS118+FS110</f>
        <v>0</v>
      </c>
      <c r="FT123" s="356" t="n">
        <f aca="false">FT118+FT110</f>
        <v>0</v>
      </c>
      <c r="FU123" s="356" t="n">
        <f aca="false">FU118+FU110</f>
        <v>0</v>
      </c>
      <c r="FV123" s="356" t="n">
        <f aca="false">FV118+FV110</f>
        <v>0</v>
      </c>
      <c r="FW123" s="356" t="n">
        <f aca="false">FW118+FW110</f>
        <v>0</v>
      </c>
      <c r="FX123" s="356" t="n">
        <f aca="false">FX118+FX110</f>
        <v>0</v>
      </c>
      <c r="FY123" s="356" t="n">
        <f aca="false">FY118+FY110</f>
        <v>0</v>
      </c>
      <c r="FZ123" s="356" t="n">
        <f aca="false">FZ118+FZ110</f>
        <v>0</v>
      </c>
      <c r="GA123" s="356" t="n">
        <f aca="false">GA118+GA110</f>
        <v>0</v>
      </c>
      <c r="GB123" s="356" t="n">
        <f aca="false">GB118+GB110</f>
        <v>0</v>
      </c>
      <c r="GC123" s="356" t="n">
        <f aca="false">GC118+GC110</f>
        <v>0</v>
      </c>
      <c r="GD123" s="356" t="n">
        <f aca="false">GD118+GD110</f>
        <v>0</v>
      </c>
      <c r="GE123" s="356" t="n">
        <f aca="false">GE118+GE110</f>
        <v>0</v>
      </c>
      <c r="GF123" s="356" t="n">
        <f aca="false">GF118+GF110</f>
        <v>0</v>
      </c>
      <c r="GG123" s="356" t="n">
        <f aca="false">GG118+GG110</f>
        <v>0</v>
      </c>
      <c r="GH123" s="356" t="n">
        <f aca="false">GH118+GH110</f>
        <v>0</v>
      </c>
      <c r="GI123" s="356" t="n">
        <f aca="false">GI118+GI110</f>
        <v>0</v>
      </c>
      <c r="GJ123" s="356" t="n">
        <f aca="false">GJ118+GJ110</f>
        <v>0</v>
      </c>
      <c r="GK123" s="356" t="n">
        <f aca="false">GK118+GK110</f>
        <v>0</v>
      </c>
      <c r="GL123" s="356" t="n">
        <f aca="false">GL118+GL110</f>
        <v>0</v>
      </c>
      <c r="GM123" s="356" t="n">
        <f aca="false">GM118+GM110</f>
        <v>0</v>
      </c>
      <c r="GN123" s="356" t="n">
        <f aca="false">GN118+GN110</f>
        <v>0</v>
      </c>
      <c r="GO123" s="356" t="n">
        <f aca="false">GO118+GO110</f>
        <v>0</v>
      </c>
      <c r="GP123" s="356" t="n">
        <f aca="false">GP118+GP110</f>
        <v>0</v>
      </c>
      <c r="GQ123" s="356" t="n">
        <f aca="false">GQ118+GQ110</f>
        <v>0</v>
      </c>
      <c r="GR123" s="356" t="n">
        <f aca="false">GR118+GR110</f>
        <v>0</v>
      </c>
      <c r="GS123" s="356" t="n">
        <f aca="false">GS118+GS110</f>
        <v>0</v>
      </c>
      <c r="GT123" s="356" t="n">
        <f aca="false">GT118+GT110</f>
        <v>0</v>
      </c>
      <c r="GU123" s="356" t="n">
        <f aca="false">GU118+GU110</f>
        <v>0</v>
      </c>
      <c r="GV123" s="356" t="n">
        <f aca="false">GV118+GV110</f>
        <v>0</v>
      </c>
      <c r="GW123" s="356" t="n">
        <f aca="false">GW118+GW110</f>
        <v>0</v>
      </c>
      <c r="GX123" s="356" t="n">
        <f aca="false">GX118+GX110</f>
        <v>0</v>
      </c>
      <c r="GY123" s="356" t="n">
        <f aca="false">GY118+GY110</f>
        <v>0</v>
      </c>
      <c r="GZ123" s="356" t="n">
        <f aca="false">GZ118+GZ110</f>
        <v>0</v>
      </c>
      <c r="HA123" s="356" t="n">
        <f aca="false">HA118+HA110</f>
        <v>0</v>
      </c>
      <c r="HB123" s="356" t="n">
        <f aca="false">HB118+HB110</f>
        <v>0</v>
      </c>
      <c r="HC123" s="356" t="n">
        <f aca="false">HC118+HC110</f>
        <v>0</v>
      </c>
      <c r="HD123" s="356" t="n">
        <f aca="false">HD118+HD110</f>
        <v>0</v>
      </c>
      <c r="HE123" s="356" t="n">
        <f aca="false">HE118+HE110</f>
        <v>0</v>
      </c>
      <c r="HF123" s="356" t="n">
        <f aca="false">HF118+HF110</f>
        <v>0</v>
      </c>
      <c r="HG123" s="356" t="n">
        <f aca="false">HG118+HG110</f>
        <v>0</v>
      </c>
      <c r="HH123" s="356" t="n">
        <f aca="false">HH118+HH110</f>
        <v>0</v>
      </c>
      <c r="HI123" s="356" t="n">
        <f aca="false">HI118+HI110</f>
        <v>0</v>
      </c>
      <c r="HJ123" s="356" t="n">
        <f aca="false">HJ118+HJ110</f>
        <v>0</v>
      </c>
      <c r="HK123" s="356" t="n">
        <f aca="false">HK118+HK110</f>
        <v>0</v>
      </c>
      <c r="HL123" s="356" t="n">
        <f aca="false">HL118+HL110</f>
        <v>0</v>
      </c>
      <c r="HM123" s="356" t="n">
        <f aca="false">HM118+HM110</f>
        <v>0</v>
      </c>
      <c r="HN123" s="356" t="n">
        <f aca="false">HN118+HN110</f>
        <v>0</v>
      </c>
      <c r="HO123" s="356" t="n">
        <f aca="false">HO118+HO110</f>
        <v>0</v>
      </c>
      <c r="HP123" s="356" t="n">
        <f aca="false">HP118+HP110</f>
        <v>0</v>
      </c>
      <c r="HQ123" s="356" t="n">
        <f aca="false">HQ118+HQ110</f>
        <v>0</v>
      </c>
      <c r="HR123" s="356" t="n">
        <f aca="false">HR118+HR110</f>
        <v>0</v>
      </c>
      <c r="HS123" s="356" t="n">
        <f aca="false">HS118+HS110</f>
        <v>0</v>
      </c>
      <c r="HT123" s="356" t="n">
        <f aca="false">HT118+HT110</f>
        <v>0</v>
      </c>
      <c r="HU123" s="356" t="n">
        <f aca="false">HU118+HU110</f>
        <v>0</v>
      </c>
      <c r="HV123" s="356" t="n">
        <f aca="false">HV118+HV110</f>
        <v>0</v>
      </c>
      <c r="HW123" s="356" t="n">
        <f aca="false">HW118+HW110</f>
        <v>0</v>
      </c>
      <c r="HX123" s="356" t="n">
        <f aca="false">HX118+HX110</f>
        <v>0</v>
      </c>
      <c r="HY123" s="356" t="n">
        <f aca="false">HY118+HY110</f>
        <v>0</v>
      </c>
      <c r="HZ123" s="356" t="n">
        <f aca="false">HZ118+HZ110</f>
        <v>0</v>
      </c>
      <c r="IA123" s="356" t="n">
        <f aca="false">IA118+IA110</f>
        <v>0</v>
      </c>
      <c r="IB123" s="356" t="n">
        <f aca="false">IB118+IB110</f>
        <v>0</v>
      </c>
      <c r="IC123" s="356" t="n">
        <f aca="false">IC118+IC110</f>
        <v>0</v>
      </c>
      <c r="ID123" s="356" t="n">
        <f aca="false">ID118+ID110</f>
        <v>0</v>
      </c>
      <c r="IE123" s="356" t="n">
        <f aca="false">IE118+IE110</f>
        <v>0</v>
      </c>
      <c r="IF123" s="356" t="n">
        <f aca="false">IF118+IF110</f>
        <v>0</v>
      </c>
      <c r="IG123" s="356" t="n">
        <f aca="false">IG118+IG110</f>
        <v>0</v>
      </c>
      <c r="IH123" s="356" t="n">
        <f aca="false">IH118+IH110</f>
        <v>0</v>
      </c>
      <c r="II123" s="356" t="n">
        <f aca="false">II118+II110</f>
        <v>0</v>
      </c>
      <c r="IJ123" s="356" t="n">
        <f aca="false">IJ118+IJ110</f>
        <v>0</v>
      </c>
      <c r="IK123" s="356" t="n">
        <f aca="false">IK118+IK110</f>
        <v>0</v>
      </c>
      <c r="IL123" s="356" t="n">
        <f aca="false">IL118+IL110</f>
        <v>0</v>
      </c>
      <c r="IM123" s="356" t="n">
        <f aca="false">IM118+IM110</f>
        <v>0</v>
      </c>
      <c r="IN123" s="356" t="n">
        <f aca="false">IN118+IN110</f>
        <v>0</v>
      </c>
      <c r="IO123" s="356" t="n">
        <f aca="false">IO118+IO110</f>
        <v>0</v>
      </c>
      <c r="IP123" s="356" t="n">
        <f aca="false">IP118+IP110</f>
        <v>0</v>
      </c>
      <c r="IQ123" s="356" t="n">
        <f aca="false">IQ118+IQ110</f>
        <v>0</v>
      </c>
      <c r="IR123" s="356" t="n">
        <f aca="false">IR118+IR110</f>
        <v>0</v>
      </c>
      <c r="IS123" s="356" t="n">
        <f aca="false">IS118+IS110</f>
        <v>0</v>
      </c>
      <c r="IT123" s="356" t="n">
        <f aca="false">IT118+IT110</f>
        <v>0</v>
      </c>
      <c r="IU123" s="356" t="n">
        <f aca="false">IU118+IU110</f>
        <v>0</v>
      </c>
      <c r="IV123" s="356" t="n">
        <f aca="false">IV118+IV110</f>
        <v>0</v>
      </c>
      <c r="IW123" s="357"/>
    </row>
    <row r="124" customFormat="false" ht="13.5" hidden="false" customHeight="true" outlineLevel="0" collapsed="false">
      <c r="A124" s="325"/>
      <c r="B124" s="358"/>
      <c r="C124" s="359"/>
      <c r="D124" s="328" t="s">
        <v>174</v>
      </c>
      <c r="E124" s="329"/>
      <c r="F124" s="281"/>
      <c r="G124" s="281"/>
      <c r="H124" s="281"/>
      <c r="I124" s="281"/>
      <c r="J124" s="281"/>
      <c r="K124" s="281"/>
      <c r="L124" s="281"/>
      <c r="M124" s="281"/>
      <c r="N124" s="281"/>
      <c r="O124" s="281"/>
      <c r="P124" s="281"/>
      <c r="Q124" s="281"/>
      <c r="R124" s="281"/>
      <c r="S124" s="281"/>
      <c r="T124" s="281"/>
      <c r="U124" s="281"/>
      <c r="V124" s="281"/>
      <c r="W124" s="281"/>
      <c r="X124" s="281"/>
      <c r="Y124" s="281"/>
      <c r="Z124" s="281"/>
      <c r="AA124" s="281"/>
      <c r="AB124" s="281"/>
      <c r="AC124" s="281"/>
      <c r="AD124" s="281"/>
      <c r="AE124" s="281"/>
      <c r="AF124" s="281"/>
      <c r="AG124" s="281"/>
      <c r="AH124" s="281"/>
      <c r="AI124" s="281"/>
      <c r="AJ124" s="281"/>
      <c r="AK124" s="281"/>
      <c r="AL124" s="281"/>
      <c r="AM124" s="281"/>
      <c r="AN124" s="281"/>
      <c r="AO124" s="281"/>
      <c r="AP124" s="281"/>
      <c r="AQ124" s="281"/>
      <c r="AR124" s="281"/>
      <c r="AS124" s="281"/>
      <c r="AT124" s="281"/>
      <c r="AU124" s="281"/>
      <c r="AV124" s="281"/>
      <c r="AW124" s="281"/>
      <c r="AX124" s="281"/>
      <c r="AY124" s="281"/>
      <c r="AZ124" s="281"/>
      <c r="BA124" s="281"/>
      <c r="BB124" s="281"/>
      <c r="BC124" s="281"/>
      <c r="BD124" s="281"/>
      <c r="BE124" s="281"/>
      <c r="BF124" s="281"/>
      <c r="BG124" s="281"/>
      <c r="BH124" s="281"/>
      <c r="BI124" s="281"/>
      <c r="BJ124" s="281"/>
      <c r="BK124" s="281"/>
      <c r="BL124" s="281"/>
      <c r="BM124" s="281"/>
      <c r="BN124" s="281"/>
      <c r="BO124" s="281"/>
      <c r="BP124" s="281"/>
      <c r="BQ124" s="281"/>
      <c r="BR124" s="281"/>
      <c r="BS124" s="281"/>
      <c r="BT124" s="281"/>
      <c r="BU124" s="281"/>
      <c r="BV124" s="281"/>
      <c r="BW124" s="281"/>
      <c r="BX124" s="281"/>
      <c r="BY124" s="281"/>
      <c r="BZ124" s="281"/>
      <c r="CA124" s="281"/>
      <c r="CB124" s="281"/>
      <c r="CC124" s="281"/>
      <c r="CD124" s="281"/>
      <c r="CE124" s="281"/>
      <c r="CF124" s="281"/>
      <c r="CG124" s="281"/>
      <c r="CH124" s="281"/>
      <c r="CI124" s="281"/>
      <c r="CJ124" s="281"/>
      <c r="CK124" s="281"/>
      <c r="CL124" s="281"/>
      <c r="CM124" s="281"/>
      <c r="CN124" s="281"/>
      <c r="CO124" s="281"/>
      <c r="CP124" s="281"/>
      <c r="CQ124" s="281"/>
      <c r="CR124" s="281"/>
      <c r="CS124" s="281"/>
      <c r="CT124" s="281"/>
      <c r="CU124" s="281"/>
      <c r="CV124" s="281"/>
      <c r="CW124" s="281"/>
      <c r="CX124" s="281"/>
      <c r="CY124" s="281"/>
      <c r="CZ124" s="281"/>
      <c r="DA124" s="281"/>
      <c r="DB124" s="281"/>
      <c r="DC124" s="281"/>
      <c r="DD124" s="281"/>
      <c r="DE124" s="281"/>
      <c r="DF124" s="281"/>
      <c r="DG124" s="281"/>
      <c r="DH124" s="281"/>
      <c r="DI124" s="281"/>
      <c r="DJ124" s="281"/>
      <c r="DK124" s="281"/>
      <c r="DL124" s="281"/>
      <c r="DM124" s="281"/>
      <c r="DN124" s="281"/>
      <c r="DO124" s="281"/>
      <c r="DP124" s="281"/>
      <c r="DQ124" s="281"/>
      <c r="DR124" s="281"/>
      <c r="DS124" s="281"/>
      <c r="DT124" s="281"/>
      <c r="DU124" s="281"/>
      <c r="DV124" s="281"/>
      <c r="DW124" s="281"/>
      <c r="DX124" s="281"/>
      <c r="DY124" s="281"/>
      <c r="DZ124" s="281"/>
      <c r="EA124" s="281"/>
      <c r="EB124" s="281"/>
      <c r="EC124" s="281"/>
      <c r="ED124" s="281"/>
      <c r="EE124" s="281"/>
      <c r="EF124" s="281"/>
      <c r="EG124" s="281"/>
      <c r="EH124" s="281"/>
      <c r="EI124" s="281"/>
      <c r="EJ124" s="281"/>
      <c r="EK124" s="281"/>
      <c r="EL124" s="281"/>
      <c r="EM124" s="281"/>
      <c r="EN124" s="281"/>
      <c r="EO124" s="281"/>
      <c r="EP124" s="281"/>
      <c r="EQ124" s="281"/>
      <c r="ER124" s="281"/>
      <c r="ES124" s="281"/>
      <c r="ET124" s="281"/>
      <c r="EU124" s="281"/>
      <c r="EV124" s="281"/>
      <c r="EW124" s="281"/>
      <c r="EX124" s="281"/>
      <c r="EY124" s="281"/>
      <c r="EZ124" s="281"/>
      <c r="FA124" s="281"/>
      <c r="FB124" s="281"/>
      <c r="FC124" s="281"/>
      <c r="FD124" s="281"/>
      <c r="FE124" s="281"/>
      <c r="FF124" s="281"/>
      <c r="FG124" s="281"/>
      <c r="FH124" s="281"/>
      <c r="FI124" s="281"/>
      <c r="FJ124" s="281"/>
      <c r="FK124" s="281"/>
      <c r="FL124" s="281"/>
      <c r="FM124" s="281"/>
      <c r="FN124" s="281"/>
      <c r="FO124" s="281"/>
      <c r="FP124" s="281"/>
      <c r="FQ124" s="281"/>
      <c r="FR124" s="281"/>
      <c r="FS124" s="281"/>
      <c r="FT124" s="281"/>
      <c r="FU124" s="281"/>
      <c r="FV124" s="281"/>
      <c r="FW124" s="281"/>
      <c r="FX124" s="281"/>
      <c r="FY124" s="281"/>
      <c r="FZ124" s="281"/>
      <c r="GA124" s="281"/>
      <c r="GB124" s="281"/>
      <c r="GC124" s="281"/>
      <c r="GD124" s="281"/>
      <c r="GE124" s="281"/>
      <c r="GF124" s="281"/>
      <c r="GG124" s="281"/>
      <c r="GH124" s="281"/>
      <c r="GI124" s="281"/>
      <c r="GJ124" s="281"/>
      <c r="GK124" s="281"/>
      <c r="GL124" s="281"/>
      <c r="GM124" s="281"/>
      <c r="GN124" s="281"/>
      <c r="GO124" s="281"/>
      <c r="GP124" s="281"/>
      <c r="GQ124" s="281"/>
      <c r="GR124" s="281"/>
      <c r="GS124" s="281"/>
      <c r="GT124" s="281"/>
      <c r="GU124" s="281"/>
      <c r="GV124" s="281"/>
      <c r="GW124" s="281"/>
      <c r="GX124" s="281"/>
      <c r="GY124" s="281"/>
      <c r="GZ124" s="281"/>
      <c r="HA124" s="281"/>
      <c r="HB124" s="281"/>
      <c r="HC124" s="281"/>
      <c r="HD124" s="281"/>
      <c r="HE124" s="281"/>
      <c r="HF124" s="281"/>
      <c r="HG124" s="281"/>
      <c r="HH124" s="281"/>
      <c r="HI124" s="281"/>
      <c r="HJ124" s="281"/>
      <c r="HK124" s="281"/>
      <c r="HL124" s="281"/>
      <c r="HM124" s="281"/>
      <c r="HN124" s="281"/>
      <c r="HO124" s="281"/>
      <c r="HP124" s="281"/>
      <c r="HQ124" s="281"/>
      <c r="HR124" s="281"/>
      <c r="HS124" s="281"/>
      <c r="HT124" s="281"/>
      <c r="HU124" s="281"/>
      <c r="HV124" s="281"/>
      <c r="HW124" s="281"/>
      <c r="HX124" s="281"/>
      <c r="HY124" s="281"/>
      <c r="HZ124" s="281"/>
      <c r="IA124" s="281"/>
      <c r="IB124" s="281"/>
      <c r="IC124" s="281"/>
      <c r="ID124" s="281"/>
      <c r="IE124" s="281"/>
      <c r="IF124" s="281"/>
      <c r="IG124" s="281"/>
      <c r="IH124" s="281"/>
      <c r="II124" s="281"/>
      <c r="IJ124" s="281"/>
      <c r="IK124" s="281"/>
      <c r="IL124" s="281"/>
      <c r="IM124" s="281"/>
      <c r="IN124" s="281"/>
      <c r="IO124" s="281"/>
      <c r="IP124" s="281"/>
      <c r="IQ124" s="281"/>
      <c r="IR124" s="281"/>
      <c r="IS124" s="281"/>
      <c r="IT124" s="281"/>
      <c r="IU124" s="281"/>
      <c r="IV124" s="281"/>
      <c r="IW124" s="330"/>
    </row>
    <row r="125" customFormat="false" ht="13.5" hidden="false" customHeight="true" outlineLevel="0" collapsed="false">
      <c r="A125" s="331"/>
      <c r="B125" s="332"/>
      <c r="C125" s="333"/>
      <c r="D125" s="334" t="s">
        <v>175</v>
      </c>
      <c r="E125" s="335"/>
      <c r="F125" s="336"/>
      <c r="G125" s="336"/>
      <c r="H125" s="336"/>
      <c r="I125" s="336"/>
      <c r="J125" s="336"/>
      <c r="K125" s="336"/>
      <c r="L125" s="336"/>
      <c r="M125" s="336"/>
      <c r="N125" s="336"/>
      <c r="O125" s="336"/>
      <c r="P125" s="336"/>
      <c r="Q125" s="336"/>
      <c r="R125" s="336"/>
      <c r="S125" s="336"/>
      <c r="T125" s="336"/>
      <c r="U125" s="336"/>
      <c r="V125" s="336"/>
      <c r="W125" s="336"/>
      <c r="X125" s="336"/>
      <c r="Y125" s="336"/>
      <c r="Z125" s="336"/>
      <c r="AA125" s="336"/>
      <c r="AB125" s="336"/>
      <c r="AC125" s="336"/>
      <c r="AD125" s="336"/>
      <c r="AE125" s="336"/>
      <c r="AF125" s="336"/>
      <c r="AG125" s="336"/>
      <c r="AH125" s="336"/>
      <c r="AI125" s="336"/>
      <c r="AJ125" s="336"/>
      <c r="AK125" s="336"/>
      <c r="AL125" s="336"/>
      <c r="AM125" s="336"/>
      <c r="AN125" s="336"/>
      <c r="AO125" s="336"/>
      <c r="AP125" s="336"/>
      <c r="AQ125" s="336"/>
      <c r="AR125" s="336"/>
      <c r="AS125" s="336"/>
      <c r="AT125" s="336"/>
      <c r="AU125" s="336"/>
      <c r="AV125" s="336"/>
      <c r="AW125" s="336"/>
      <c r="AX125" s="336"/>
      <c r="AY125" s="336"/>
      <c r="AZ125" s="336"/>
      <c r="BA125" s="336"/>
      <c r="BB125" s="336"/>
      <c r="BC125" s="336"/>
      <c r="BD125" s="336"/>
      <c r="BE125" s="336"/>
      <c r="BF125" s="336"/>
      <c r="BG125" s="336"/>
      <c r="BH125" s="336"/>
      <c r="BI125" s="336"/>
      <c r="BJ125" s="336"/>
      <c r="BK125" s="336"/>
      <c r="BL125" s="336"/>
      <c r="BM125" s="336"/>
      <c r="BN125" s="336"/>
      <c r="BO125" s="336"/>
      <c r="BP125" s="336"/>
      <c r="BQ125" s="336"/>
      <c r="BR125" s="336"/>
      <c r="BS125" s="336"/>
      <c r="BT125" s="336"/>
      <c r="BU125" s="336"/>
      <c r="BV125" s="336"/>
      <c r="BW125" s="336"/>
      <c r="BX125" s="336"/>
      <c r="BY125" s="336"/>
      <c r="BZ125" s="336"/>
      <c r="CA125" s="336"/>
      <c r="CB125" s="336"/>
      <c r="CC125" s="336"/>
      <c r="CD125" s="336"/>
      <c r="CE125" s="336"/>
      <c r="CF125" s="336"/>
      <c r="CG125" s="336"/>
      <c r="CH125" s="336"/>
      <c r="CI125" s="336"/>
      <c r="CJ125" s="336"/>
      <c r="CK125" s="336"/>
      <c r="CL125" s="336"/>
      <c r="CM125" s="336"/>
      <c r="CN125" s="336"/>
      <c r="CO125" s="336"/>
      <c r="CP125" s="336"/>
      <c r="CQ125" s="336"/>
      <c r="CR125" s="336"/>
      <c r="CS125" s="336"/>
      <c r="CT125" s="336"/>
      <c r="CU125" s="336"/>
      <c r="CV125" s="336"/>
      <c r="CW125" s="336"/>
      <c r="CX125" s="336"/>
      <c r="CY125" s="336"/>
      <c r="CZ125" s="336"/>
      <c r="DA125" s="336"/>
      <c r="DB125" s="336"/>
      <c r="DC125" s="336"/>
      <c r="DD125" s="336"/>
      <c r="DE125" s="336"/>
      <c r="DF125" s="336"/>
      <c r="DG125" s="336"/>
      <c r="DH125" s="336"/>
      <c r="DI125" s="336"/>
      <c r="DJ125" s="336"/>
      <c r="DK125" s="336"/>
      <c r="DL125" s="336"/>
      <c r="DM125" s="336"/>
      <c r="DN125" s="336"/>
      <c r="DO125" s="336"/>
      <c r="DP125" s="336"/>
      <c r="DQ125" s="336"/>
      <c r="DR125" s="336"/>
      <c r="DS125" s="336"/>
      <c r="DT125" s="336"/>
      <c r="DU125" s="336"/>
      <c r="DV125" s="336"/>
      <c r="DW125" s="336"/>
      <c r="DX125" s="336"/>
      <c r="DY125" s="336"/>
      <c r="DZ125" s="336"/>
      <c r="EA125" s="336"/>
      <c r="EB125" s="336"/>
      <c r="EC125" s="336"/>
      <c r="ED125" s="336"/>
      <c r="EE125" s="336"/>
      <c r="EF125" s="336"/>
      <c r="EG125" s="336"/>
      <c r="EH125" s="336"/>
      <c r="EI125" s="336"/>
      <c r="EJ125" s="336"/>
      <c r="EK125" s="336"/>
      <c r="EL125" s="336"/>
      <c r="EM125" s="336"/>
      <c r="EN125" s="336"/>
      <c r="EO125" s="336"/>
      <c r="EP125" s="336"/>
      <c r="EQ125" s="336"/>
      <c r="ER125" s="336"/>
      <c r="ES125" s="336"/>
      <c r="ET125" s="336"/>
      <c r="EU125" s="336"/>
      <c r="EV125" s="336"/>
      <c r="EW125" s="336"/>
      <c r="EX125" s="336"/>
      <c r="EY125" s="336"/>
      <c r="EZ125" s="336"/>
      <c r="FA125" s="336"/>
      <c r="FB125" s="336"/>
      <c r="FC125" s="336"/>
      <c r="FD125" s="336"/>
      <c r="FE125" s="336"/>
      <c r="FF125" s="336"/>
      <c r="FG125" s="336"/>
      <c r="FH125" s="336"/>
      <c r="FI125" s="336"/>
      <c r="FJ125" s="336"/>
      <c r="FK125" s="336"/>
      <c r="FL125" s="336"/>
      <c r="FM125" s="336"/>
      <c r="FN125" s="336"/>
      <c r="FO125" s="336"/>
      <c r="FP125" s="336"/>
      <c r="FQ125" s="336"/>
      <c r="FR125" s="336"/>
      <c r="FS125" s="336"/>
      <c r="FT125" s="336"/>
      <c r="FU125" s="336"/>
      <c r="FV125" s="336"/>
      <c r="FW125" s="336"/>
      <c r="FX125" s="336"/>
      <c r="FY125" s="336"/>
      <c r="FZ125" s="336"/>
      <c r="GA125" s="336"/>
      <c r="GB125" s="336"/>
      <c r="GC125" s="336"/>
      <c r="GD125" s="336"/>
      <c r="GE125" s="336"/>
      <c r="GF125" s="336"/>
      <c r="GG125" s="336"/>
      <c r="GH125" s="336"/>
      <c r="GI125" s="336"/>
      <c r="GJ125" s="336"/>
      <c r="GK125" s="336"/>
      <c r="GL125" s="336"/>
      <c r="GM125" s="336"/>
      <c r="GN125" s="336"/>
      <c r="GO125" s="336"/>
      <c r="GP125" s="336"/>
      <c r="GQ125" s="336"/>
      <c r="GR125" s="336"/>
      <c r="GS125" s="336"/>
      <c r="GT125" s="336"/>
      <c r="GU125" s="336"/>
      <c r="GV125" s="336"/>
      <c r="GW125" s="336"/>
      <c r="GX125" s="336"/>
      <c r="GY125" s="336"/>
      <c r="GZ125" s="336"/>
      <c r="HA125" s="336"/>
      <c r="HB125" s="336"/>
      <c r="HC125" s="336"/>
      <c r="HD125" s="336"/>
      <c r="HE125" s="336"/>
      <c r="HF125" s="336"/>
      <c r="HG125" s="336"/>
      <c r="HH125" s="336"/>
      <c r="HI125" s="336"/>
      <c r="HJ125" s="336"/>
      <c r="HK125" s="336"/>
      <c r="HL125" s="336"/>
      <c r="HM125" s="336"/>
      <c r="HN125" s="336"/>
      <c r="HO125" s="336"/>
      <c r="HP125" s="336"/>
      <c r="HQ125" s="336"/>
      <c r="HR125" s="336"/>
      <c r="HS125" s="336"/>
      <c r="HT125" s="336"/>
      <c r="HU125" s="336"/>
      <c r="HV125" s="336"/>
      <c r="HW125" s="336"/>
      <c r="HX125" s="336"/>
      <c r="HY125" s="336"/>
      <c r="HZ125" s="336"/>
      <c r="IA125" s="336"/>
      <c r="IB125" s="336"/>
      <c r="IC125" s="336"/>
      <c r="ID125" s="336"/>
      <c r="IE125" s="336"/>
      <c r="IF125" s="336"/>
      <c r="IG125" s="336"/>
      <c r="IH125" s="336"/>
      <c r="II125" s="336"/>
      <c r="IJ125" s="336"/>
      <c r="IK125" s="336"/>
      <c r="IL125" s="336"/>
      <c r="IM125" s="336"/>
      <c r="IN125" s="336"/>
      <c r="IO125" s="336"/>
      <c r="IP125" s="336"/>
      <c r="IQ125" s="336"/>
      <c r="IR125" s="336"/>
      <c r="IS125" s="336"/>
      <c r="IT125" s="336"/>
      <c r="IU125" s="336"/>
      <c r="IV125" s="336"/>
      <c r="IW125" s="337"/>
    </row>
    <row r="126" customFormat="false" ht="13.5" hidden="false" customHeight="true" outlineLevel="0" collapsed="false">
      <c r="A126" s="325"/>
      <c r="B126" s="358"/>
      <c r="C126" s="359"/>
      <c r="D126" s="328" t="s">
        <v>176</v>
      </c>
      <c r="E126" s="338"/>
      <c r="F126" s="281"/>
      <c r="G126" s="281"/>
      <c r="H126" s="281"/>
      <c r="I126" s="281"/>
      <c r="J126" s="281"/>
      <c r="K126" s="281"/>
      <c r="L126" s="281"/>
      <c r="M126" s="281"/>
      <c r="N126" s="281"/>
      <c r="O126" s="281"/>
      <c r="P126" s="281"/>
      <c r="Q126" s="281"/>
      <c r="R126" s="281"/>
      <c r="S126" s="281"/>
      <c r="T126" s="281"/>
      <c r="U126" s="281"/>
      <c r="V126" s="281"/>
      <c r="W126" s="281"/>
      <c r="X126" s="281"/>
      <c r="Y126" s="281"/>
      <c r="Z126" s="281"/>
      <c r="AA126" s="281"/>
      <c r="AB126" s="281"/>
      <c r="AC126" s="281"/>
      <c r="AD126" s="281"/>
      <c r="AE126" s="281"/>
      <c r="AF126" s="281"/>
      <c r="AG126" s="281"/>
      <c r="AH126" s="281"/>
      <c r="AI126" s="281"/>
      <c r="AJ126" s="281"/>
      <c r="AK126" s="281"/>
      <c r="AL126" s="281"/>
      <c r="AM126" s="281"/>
      <c r="AN126" s="281"/>
      <c r="AO126" s="281"/>
      <c r="AP126" s="281"/>
      <c r="AQ126" s="281"/>
      <c r="AR126" s="281"/>
      <c r="AS126" s="281"/>
      <c r="AT126" s="281"/>
      <c r="AU126" s="281"/>
      <c r="AV126" s="281"/>
      <c r="AW126" s="281"/>
      <c r="AX126" s="281"/>
      <c r="AY126" s="281"/>
      <c r="AZ126" s="281"/>
      <c r="BA126" s="281"/>
      <c r="BB126" s="281"/>
      <c r="BC126" s="281"/>
      <c r="BD126" s="281"/>
      <c r="BE126" s="281"/>
      <c r="BF126" s="281"/>
      <c r="BG126" s="281"/>
      <c r="BH126" s="281"/>
      <c r="BI126" s="281"/>
      <c r="BJ126" s="281"/>
      <c r="BK126" s="281"/>
      <c r="BL126" s="281"/>
      <c r="BM126" s="281"/>
      <c r="BN126" s="281"/>
      <c r="BO126" s="281"/>
      <c r="BP126" s="281"/>
      <c r="BQ126" s="281"/>
      <c r="BR126" s="281"/>
      <c r="BS126" s="281"/>
      <c r="BT126" s="281"/>
      <c r="BU126" s="281"/>
      <c r="BV126" s="281"/>
      <c r="BW126" s="281"/>
      <c r="BX126" s="281"/>
      <c r="BY126" s="281"/>
      <c r="BZ126" s="281"/>
      <c r="CA126" s="281"/>
      <c r="CB126" s="281"/>
      <c r="CC126" s="281"/>
      <c r="CD126" s="281"/>
      <c r="CE126" s="281"/>
      <c r="CF126" s="281"/>
      <c r="CG126" s="281"/>
      <c r="CH126" s="281"/>
      <c r="CI126" s="281"/>
      <c r="CJ126" s="281"/>
      <c r="CK126" s="281"/>
      <c r="CL126" s="281"/>
      <c r="CM126" s="281"/>
      <c r="CN126" s="281"/>
      <c r="CO126" s="281"/>
      <c r="CP126" s="281"/>
      <c r="CQ126" s="281"/>
      <c r="CR126" s="281"/>
      <c r="CS126" s="281"/>
      <c r="CT126" s="281"/>
      <c r="CU126" s="281"/>
      <c r="CV126" s="281"/>
      <c r="CW126" s="281"/>
      <c r="CX126" s="281"/>
      <c r="CY126" s="281"/>
      <c r="CZ126" s="281"/>
      <c r="DA126" s="281"/>
      <c r="DB126" s="281"/>
      <c r="DC126" s="281"/>
      <c r="DD126" s="281"/>
      <c r="DE126" s="281"/>
      <c r="DF126" s="281"/>
      <c r="DG126" s="281"/>
      <c r="DH126" s="281"/>
      <c r="DI126" s="281"/>
      <c r="DJ126" s="281"/>
      <c r="DK126" s="281"/>
      <c r="DL126" s="281"/>
      <c r="DM126" s="281"/>
      <c r="DN126" s="281"/>
      <c r="DO126" s="281"/>
      <c r="DP126" s="281"/>
      <c r="DQ126" s="281"/>
      <c r="DR126" s="281"/>
      <c r="DS126" s="281"/>
      <c r="DT126" s="281"/>
      <c r="DU126" s="281"/>
      <c r="DV126" s="281"/>
      <c r="DW126" s="281"/>
      <c r="DX126" s="281"/>
      <c r="DY126" s="281"/>
      <c r="DZ126" s="281"/>
      <c r="EA126" s="281"/>
      <c r="EB126" s="281"/>
      <c r="EC126" s="281"/>
      <c r="ED126" s="281"/>
      <c r="EE126" s="281"/>
      <c r="EF126" s="281"/>
      <c r="EG126" s="281"/>
      <c r="EH126" s="281"/>
      <c r="EI126" s="281"/>
      <c r="EJ126" s="281"/>
      <c r="EK126" s="281"/>
      <c r="EL126" s="281"/>
      <c r="EM126" s="281"/>
      <c r="EN126" s="281"/>
      <c r="EO126" s="281"/>
      <c r="EP126" s="281"/>
      <c r="EQ126" s="281"/>
      <c r="ER126" s="281"/>
      <c r="ES126" s="281"/>
      <c r="ET126" s="281"/>
      <c r="EU126" s="281"/>
      <c r="EV126" s="281"/>
      <c r="EW126" s="281"/>
      <c r="EX126" s="281"/>
      <c r="EY126" s="281"/>
      <c r="EZ126" s="281"/>
      <c r="FA126" s="281"/>
      <c r="FB126" s="281"/>
      <c r="FC126" s="281"/>
      <c r="FD126" s="281"/>
      <c r="FE126" s="281"/>
      <c r="FF126" s="281"/>
      <c r="FG126" s="281"/>
      <c r="FH126" s="281"/>
      <c r="FI126" s="281"/>
      <c r="FJ126" s="281"/>
      <c r="FK126" s="281"/>
      <c r="FL126" s="281"/>
      <c r="FM126" s="281"/>
      <c r="FN126" s="281"/>
      <c r="FO126" s="281"/>
      <c r="FP126" s="281"/>
      <c r="FQ126" s="281"/>
      <c r="FR126" s="281"/>
      <c r="FS126" s="281"/>
      <c r="FT126" s="281"/>
      <c r="FU126" s="281"/>
      <c r="FV126" s="281"/>
      <c r="FW126" s="281"/>
      <c r="FX126" s="281"/>
      <c r="FY126" s="281"/>
      <c r="FZ126" s="281"/>
      <c r="GA126" s="281"/>
      <c r="GB126" s="281"/>
      <c r="GC126" s="281"/>
      <c r="GD126" s="281"/>
      <c r="GE126" s="281"/>
      <c r="GF126" s="281"/>
      <c r="GG126" s="281"/>
      <c r="GH126" s="281"/>
      <c r="GI126" s="281"/>
      <c r="GJ126" s="281"/>
      <c r="GK126" s="281"/>
      <c r="GL126" s="281"/>
      <c r="GM126" s="281"/>
      <c r="GN126" s="281"/>
      <c r="GO126" s="281"/>
      <c r="GP126" s="281"/>
      <c r="GQ126" s="281"/>
      <c r="GR126" s="281"/>
      <c r="GS126" s="281"/>
      <c r="GT126" s="281"/>
      <c r="GU126" s="281"/>
      <c r="GV126" s="281"/>
      <c r="GW126" s="281"/>
      <c r="GX126" s="281"/>
      <c r="GY126" s="281"/>
      <c r="GZ126" s="281"/>
      <c r="HA126" s="281"/>
      <c r="HB126" s="281"/>
      <c r="HC126" s="281"/>
      <c r="HD126" s="281"/>
      <c r="HE126" s="281"/>
      <c r="HF126" s="281"/>
      <c r="HG126" s="281"/>
      <c r="HH126" s="281"/>
      <c r="HI126" s="281"/>
      <c r="HJ126" s="281"/>
      <c r="HK126" s="281"/>
      <c r="HL126" s="281"/>
      <c r="HM126" s="281"/>
      <c r="HN126" s="281"/>
      <c r="HO126" s="281"/>
      <c r="HP126" s="281"/>
      <c r="HQ126" s="281"/>
      <c r="HR126" s="281"/>
      <c r="HS126" s="281"/>
      <c r="HT126" s="281"/>
      <c r="HU126" s="281"/>
      <c r="HV126" s="281"/>
      <c r="HW126" s="281"/>
      <c r="HX126" s="281"/>
      <c r="HY126" s="281"/>
      <c r="HZ126" s="281"/>
      <c r="IA126" s="281"/>
      <c r="IB126" s="281"/>
      <c r="IC126" s="281"/>
      <c r="ID126" s="281"/>
      <c r="IE126" s="281"/>
      <c r="IF126" s="281"/>
      <c r="IG126" s="281"/>
      <c r="IH126" s="281"/>
      <c r="II126" s="281"/>
      <c r="IJ126" s="281"/>
      <c r="IK126" s="281"/>
      <c r="IL126" s="281"/>
      <c r="IM126" s="281"/>
      <c r="IN126" s="281"/>
      <c r="IO126" s="281"/>
      <c r="IP126" s="281"/>
      <c r="IQ126" s="281"/>
      <c r="IR126" s="281"/>
      <c r="IS126" s="281"/>
      <c r="IT126" s="281"/>
      <c r="IU126" s="281"/>
      <c r="IV126" s="281"/>
      <c r="IW126" s="325"/>
    </row>
    <row r="127" customFormat="false" ht="13.5" hidden="false" customHeight="true" outlineLevel="0" collapsed="false">
      <c r="A127" s="331"/>
      <c r="B127" s="332"/>
      <c r="C127" s="339" t="s">
        <v>162</v>
      </c>
      <c r="D127" s="334" t="s">
        <v>177</v>
      </c>
      <c r="E127" s="340"/>
      <c r="F127" s="336"/>
      <c r="G127" s="336"/>
      <c r="H127" s="336"/>
      <c r="I127" s="336"/>
      <c r="J127" s="336"/>
      <c r="K127" s="336"/>
      <c r="L127" s="336"/>
      <c r="M127" s="336"/>
      <c r="N127" s="336"/>
      <c r="O127" s="336"/>
      <c r="P127" s="336"/>
      <c r="Q127" s="336"/>
      <c r="R127" s="336"/>
      <c r="S127" s="336"/>
      <c r="T127" s="336"/>
      <c r="U127" s="336"/>
      <c r="V127" s="336"/>
      <c r="W127" s="336"/>
      <c r="X127" s="336"/>
      <c r="Y127" s="336"/>
      <c r="Z127" s="336"/>
      <c r="AA127" s="336"/>
      <c r="AB127" s="336"/>
      <c r="AC127" s="336"/>
      <c r="AD127" s="336"/>
      <c r="AE127" s="336"/>
      <c r="AF127" s="336"/>
      <c r="AG127" s="336"/>
      <c r="AH127" s="336"/>
      <c r="AI127" s="336"/>
      <c r="AJ127" s="336"/>
      <c r="AK127" s="336"/>
      <c r="AL127" s="336"/>
      <c r="AM127" s="336"/>
      <c r="AN127" s="336"/>
      <c r="AO127" s="336"/>
      <c r="AP127" s="336"/>
      <c r="AQ127" s="336"/>
      <c r="AR127" s="336"/>
      <c r="AS127" s="336"/>
      <c r="AT127" s="336"/>
      <c r="AU127" s="336"/>
      <c r="AV127" s="336"/>
      <c r="AW127" s="336"/>
      <c r="AX127" s="336"/>
      <c r="AY127" s="336"/>
      <c r="AZ127" s="336"/>
      <c r="BA127" s="336"/>
      <c r="BB127" s="336"/>
      <c r="BC127" s="336"/>
      <c r="BD127" s="336"/>
      <c r="BE127" s="336"/>
      <c r="BF127" s="336"/>
      <c r="BG127" s="336"/>
      <c r="BH127" s="336"/>
      <c r="BI127" s="336"/>
      <c r="BJ127" s="336"/>
      <c r="BK127" s="336"/>
      <c r="BL127" s="336"/>
      <c r="BM127" s="336"/>
      <c r="BN127" s="336"/>
      <c r="BO127" s="336"/>
      <c r="BP127" s="336"/>
      <c r="BQ127" s="336"/>
      <c r="BR127" s="336"/>
      <c r="BS127" s="336"/>
      <c r="BT127" s="336"/>
      <c r="BU127" s="336"/>
      <c r="BV127" s="336"/>
      <c r="BW127" s="336"/>
      <c r="BX127" s="336"/>
      <c r="BY127" s="336"/>
      <c r="BZ127" s="336"/>
      <c r="CA127" s="336"/>
      <c r="CB127" s="336"/>
      <c r="CC127" s="336"/>
      <c r="CD127" s="336"/>
      <c r="CE127" s="336"/>
      <c r="CF127" s="336"/>
      <c r="CG127" s="336"/>
      <c r="CH127" s="336"/>
      <c r="CI127" s="336"/>
      <c r="CJ127" s="336"/>
      <c r="CK127" s="336"/>
      <c r="CL127" s="336"/>
      <c r="CM127" s="336"/>
      <c r="CN127" s="336"/>
      <c r="CO127" s="336"/>
      <c r="CP127" s="336"/>
      <c r="CQ127" s="336"/>
      <c r="CR127" s="336"/>
      <c r="CS127" s="336"/>
      <c r="CT127" s="336"/>
      <c r="CU127" s="336"/>
      <c r="CV127" s="336"/>
      <c r="CW127" s="336"/>
      <c r="CX127" s="336"/>
      <c r="CY127" s="336"/>
      <c r="CZ127" s="336"/>
      <c r="DA127" s="336"/>
      <c r="DB127" s="336"/>
      <c r="DC127" s="336"/>
      <c r="DD127" s="336"/>
      <c r="DE127" s="336"/>
      <c r="DF127" s="336"/>
      <c r="DG127" s="336"/>
      <c r="DH127" s="336"/>
      <c r="DI127" s="336"/>
      <c r="DJ127" s="336"/>
      <c r="DK127" s="336"/>
      <c r="DL127" s="336"/>
      <c r="DM127" s="336"/>
      <c r="DN127" s="336"/>
      <c r="DO127" s="336"/>
      <c r="DP127" s="336"/>
      <c r="DQ127" s="336"/>
      <c r="DR127" s="336"/>
      <c r="DS127" s="336"/>
      <c r="DT127" s="336"/>
      <c r="DU127" s="336"/>
      <c r="DV127" s="336"/>
      <c r="DW127" s="336"/>
      <c r="DX127" s="336"/>
      <c r="DY127" s="336"/>
      <c r="DZ127" s="336"/>
      <c r="EA127" s="336"/>
      <c r="EB127" s="336"/>
      <c r="EC127" s="336"/>
      <c r="ED127" s="336"/>
      <c r="EE127" s="336"/>
      <c r="EF127" s="336"/>
      <c r="EG127" s="336"/>
      <c r="EH127" s="336"/>
      <c r="EI127" s="336"/>
      <c r="EJ127" s="336"/>
      <c r="EK127" s="336"/>
      <c r="EL127" s="336"/>
      <c r="EM127" s="336"/>
      <c r="EN127" s="336"/>
      <c r="EO127" s="336"/>
      <c r="EP127" s="336"/>
      <c r="EQ127" s="336"/>
      <c r="ER127" s="336"/>
      <c r="ES127" s="336"/>
      <c r="ET127" s="336"/>
      <c r="EU127" s="336"/>
      <c r="EV127" s="336"/>
      <c r="EW127" s="336"/>
      <c r="EX127" s="336"/>
      <c r="EY127" s="336"/>
      <c r="EZ127" s="336"/>
      <c r="FA127" s="336"/>
      <c r="FB127" s="336"/>
      <c r="FC127" s="336"/>
      <c r="FD127" s="336"/>
      <c r="FE127" s="336"/>
      <c r="FF127" s="336"/>
      <c r="FG127" s="336"/>
      <c r="FH127" s="336"/>
      <c r="FI127" s="336"/>
      <c r="FJ127" s="336"/>
      <c r="FK127" s="336"/>
      <c r="FL127" s="336"/>
      <c r="FM127" s="336"/>
      <c r="FN127" s="336"/>
      <c r="FO127" s="336"/>
      <c r="FP127" s="336"/>
      <c r="FQ127" s="336"/>
      <c r="FR127" s="336"/>
      <c r="FS127" s="336"/>
      <c r="FT127" s="336"/>
      <c r="FU127" s="336"/>
      <c r="FV127" s="336"/>
      <c r="FW127" s="336"/>
      <c r="FX127" s="336"/>
      <c r="FY127" s="336"/>
      <c r="FZ127" s="336"/>
      <c r="GA127" s="336"/>
      <c r="GB127" s="336"/>
      <c r="GC127" s="336"/>
      <c r="GD127" s="336"/>
      <c r="GE127" s="336"/>
      <c r="GF127" s="336"/>
      <c r="GG127" s="336"/>
      <c r="GH127" s="336"/>
      <c r="GI127" s="336"/>
      <c r="GJ127" s="336"/>
      <c r="GK127" s="336"/>
      <c r="GL127" s="336"/>
      <c r="GM127" s="336"/>
      <c r="GN127" s="336"/>
      <c r="GO127" s="336"/>
      <c r="GP127" s="336"/>
      <c r="GQ127" s="336"/>
      <c r="GR127" s="336"/>
      <c r="GS127" s="336"/>
      <c r="GT127" s="336"/>
      <c r="GU127" s="336"/>
      <c r="GV127" s="336"/>
      <c r="GW127" s="336"/>
      <c r="GX127" s="336"/>
      <c r="GY127" s="336"/>
      <c r="GZ127" s="336"/>
      <c r="HA127" s="336"/>
      <c r="HB127" s="336"/>
      <c r="HC127" s="336"/>
      <c r="HD127" s="336"/>
      <c r="HE127" s="336"/>
      <c r="HF127" s="336"/>
      <c r="HG127" s="336"/>
      <c r="HH127" s="336"/>
      <c r="HI127" s="336"/>
      <c r="HJ127" s="336"/>
      <c r="HK127" s="336"/>
      <c r="HL127" s="336"/>
      <c r="HM127" s="336"/>
      <c r="HN127" s="336"/>
      <c r="HO127" s="336"/>
      <c r="HP127" s="336"/>
      <c r="HQ127" s="336"/>
      <c r="HR127" s="336"/>
      <c r="HS127" s="336"/>
      <c r="HT127" s="336"/>
      <c r="HU127" s="336"/>
      <c r="HV127" s="336"/>
      <c r="HW127" s="336"/>
      <c r="HX127" s="336"/>
      <c r="HY127" s="336"/>
      <c r="HZ127" s="336"/>
      <c r="IA127" s="336"/>
      <c r="IB127" s="336"/>
      <c r="IC127" s="336"/>
      <c r="ID127" s="336"/>
      <c r="IE127" s="336"/>
      <c r="IF127" s="336"/>
      <c r="IG127" s="336"/>
      <c r="IH127" s="336"/>
      <c r="II127" s="336"/>
      <c r="IJ127" s="336"/>
      <c r="IK127" s="336"/>
      <c r="IL127" s="336"/>
      <c r="IM127" s="336"/>
      <c r="IN127" s="336"/>
      <c r="IO127" s="336"/>
      <c r="IP127" s="336"/>
      <c r="IQ127" s="336"/>
      <c r="IR127" s="336"/>
      <c r="IS127" s="336"/>
      <c r="IT127" s="336"/>
      <c r="IU127" s="336"/>
      <c r="IV127" s="336"/>
      <c r="IW127" s="337"/>
    </row>
    <row r="128" customFormat="false" ht="13.5" hidden="false" customHeight="true" outlineLevel="0" collapsed="false">
      <c r="A128" s="325"/>
      <c r="B128" s="358"/>
      <c r="C128" s="359"/>
      <c r="D128" s="328" t="s">
        <v>178</v>
      </c>
      <c r="E128" s="338"/>
      <c r="F128" s="281"/>
      <c r="G128" s="281"/>
      <c r="H128" s="281"/>
      <c r="I128" s="281"/>
      <c r="J128" s="281"/>
      <c r="K128" s="281"/>
      <c r="L128" s="281"/>
      <c r="M128" s="281"/>
      <c r="N128" s="281"/>
      <c r="O128" s="281"/>
      <c r="P128" s="281"/>
      <c r="Q128" s="281"/>
      <c r="R128" s="281"/>
      <c r="S128" s="281"/>
      <c r="T128" s="281"/>
      <c r="U128" s="281"/>
      <c r="V128" s="281"/>
      <c r="W128" s="281"/>
      <c r="X128" s="281"/>
      <c r="Y128" s="281"/>
      <c r="Z128" s="281"/>
      <c r="AA128" s="281"/>
      <c r="AB128" s="281"/>
      <c r="AC128" s="281"/>
      <c r="AD128" s="281"/>
      <c r="AE128" s="281"/>
      <c r="AF128" s="281"/>
      <c r="AG128" s="281"/>
      <c r="AH128" s="281"/>
      <c r="AI128" s="281"/>
      <c r="AJ128" s="281"/>
      <c r="AK128" s="281"/>
      <c r="AL128" s="281"/>
      <c r="AM128" s="281"/>
      <c r="AN128" s="281"/>
      <c r="AO128" s="281"/>
      <c r="AP128" s="281"/>
      <c r="AQ128" s="281"/>
      <c r="AR128" s="281"/>
      <c r="AS128" s="281"/>
      <c r="AT128" s="281"/>
      <c r="AU128" s="281"/>
      <c r="AV128" s="281"/>
      <c r="AW128" s="281"/>
      <c r="AX128" s="281"/>
      <c r="AY128" s="281"/>
      <c r="AZ128" s="281"/>
      <c r="BA128" s="281"/>
      <c r="BB128" s="281"/>
      <c r="BC128" s="281"/>
      <c r="BD128" s="281"/>
      <c r="BE128" s="281"/>
      <c r="BF128" s="281"/>
      <c r="BG128" s="281"/>
      <c r="BH128" s="281"/>
      <c r="BI128" s="281"/>
      <c r="BJ128" s="281"/>
      <c r="BK128" s="281"/>
      <c r="BL128" s="281"/>
      <c r="BM128" s="281"/>
      <c r="BN128" s="281"/>
      <c r="BO128" s="281"/>
      <c r="BP128" s="281"/>
      <c r="BQ128" s="281"/>
      <c r="BR128" s="281"/>
      <c r="BS128" s="281"/>
      <c r="BT128" s="281"/>
      <c r="BU128" s="281"/>
      <c r="BV128" s="281"/>
      <c r="BW128" s="281"/>
      <c r="BX128" s="281"/>
      <c r="BY128" s="281"/>
      <c r="BZ128" s="281"/>
      <c r="CA128" s="281"/>
      <c r="CB128" s="281"/>
      <c r="CC128" s="281"/>
      <c r="CD128" s="281"/>
      <c r="CE128" s="281"/>
      <c r="CF128" s="281"/>
      <c r="CG128" s="281"/>
      <c r="CH128" s="281"/>
      <c r="CI128" s="281"/>
      <c r="CJ128" s="281"/>
      <c r="CK128" s="281"/>
      <c r="CL128" s="281"/>
      <c r="CM128" s="281"/>
      <c r="CN128" s="281"/>
      <c r="CO128" s="281"/>
      <c r="CP128" s="281"/>
      <c r="CQ128" s="281"/>
      <c r="CR128" s="281"/>
      <c r="CS128" s="281"/>
      <c r="CT128" s="281"/>
      <c r="CU128" s="281"/>
      <c r="CV128" s="281"/>
      <c r="CW128" s="281"/>
      <c r="CX128" s="281"/>
      <c r="CY128" s="281"/>
      <c r="CZ128" s="281"/>
      <c r="DA128" s="281"/>
      <c r="DB128" s="281"/>
      <c r="DC128" s="281"/>
      <c r="DD128" s="281"/>
      <c r="DE128" s="281"/>
      <c r="DF128" s="281"/>
      <c r="DG128" s="281"/>
      <c r="DH128" s="281"/>
      <c r="DI128" s="281"/>
      <c r="DJ128" s="281"/>
      <c r="DK128" s="281"/>
      <c r="DL128" s="281"/>
      <c r="DM128" s="281"/>
      <c r="DN128" s="281"/>
      <c r="DO128" s="281"/>
      <c r="DP128" s="281"/>
      <c r="DQ128" s="281"/>
      <c r="DR128" s="281"/>
      <c r="DS128" s="281"/>
      <c r="DT128" s="281"/>
      <c r="DU128" s="281"/>
      <c r="DV128" s="281"/>
      <c r="DW128" s="281"/>
      <c r="DX128" s="281"/>
      <c r="DY128" s="281"/>
      <c r="DZ128" s="281"/>
      <c r="EA128" s="281"/>
      <c r="EB128" s="281"/>
      <c r="EC128" s="281"/>
      <c r="ED128" s="281"/>
      <c r="EE128" s="281"/>
      <c r="EF128" s="281"/>
      <c r="EG128" s="281"/>
      <c r="EH128" s="281"/>
      <c r="EI128" s="281"/>
      <c r="EJ128" s="281"/>
      <c r="EK128" s="281"/>
      <c r="EL128" s="281"/>
      <c r="EM128" s="281"/>
      <c r="EN128" s="281"/>
      <c r="EO128" s="281"/>
      <c r="EP128" s="281"/>
      <c r="EQ128" s="281"/>
      <c r="ER128" s="281"/>
      <c r="ES128" s="281"/>
      <c r="ET128" s="281"/>
      <c r="EU128" s="281"/>
      <c r="EV128" s="281"/>
      <c r="EW128" s="281"/>
      <c r="EX128" s="281"/>
      <c r="EY128" s="281"/>
      <c r="EZ128" s="281"/>
      <c r="FA128" s="281"/>
      <c r="FB128" s="281"/>
      <c r="FC128" s="281"/>
      <c r="FD128" s="281"/>
      <c r="FE128" s="281"/>
      <c r="FF128" s="281"/>
      <c r="FG128" s="281"/>
      <c r="FH128" s="281"/>
      <c r="FI128" s="281"/>
      <c r="FJ128" s="281"/>
      <c r="FK128" s="281"/>
      <c r="FL128" s="281"/>
      <c r="FM128" s="281"/>
      <c r="FN128" s="281"/>
      <c r="FO128" s="281"/>
      <c r="FP128" s="281"/>
      <c r="FQ128" s="281"/>
      <c r="FR128" s="281"/>
      <c r="FS128" s="281"/>
      <c r="FT128" s="281"/>
      <c r="FU128" s="281"/>
      <c r="FV128" s="281"/>
      <c r="FW128" s="281"/>
      <c r="FX128" s="281"/>
      <c r="FY128" s="281"/>
      <c r="FZ128" s="281"/>
      <c r="GA128" s="281"/>
      <c r="GB128" s="281"/>
      <c r="GC128" s="281"/>
      <c r="GD128" s="281"/>
      <c r="GE128" s="281"/>
      <c r="GF128" s="281"/>
      <c r="GG128" s="281"/>
      <c r="GH128" s="281"/>
      <c r="GI128" s="281"/>
      <c r="GJ128" s="281"/>
      <c r="GK128" s="281"/>
      <c r="GL128" s="281"/>
      <c r="GM128" s="281"/>
      <c r="GN128" s="281"/>
      <c r="GO128" s="281"/>
      <c r="GP128" s="281"/>
      <c r="GQ128" s="281"/>
      <c r="GR128" s="281"/>
      <c r="GS128" s="281"/>
      <c r="GT128" s="281"/>
      <c r="GU128" s="281"/>
      <c r="GV128" s="281"/>
      <c r="GW128" s="281"/>
      <c r="GX128" s="281"/>
      <c r="GY128" s="281"/>
      <c r="GZ128" s="281"/>
      <c r="HA128" s="281"/>
      <c r="HB128" s="281"/>
      <c r="HC128" s="281"/>
      <c r="HD128" s="281"/>
      <c r="HE128" s="281"/>
      <c r="HF128" s="281"/>
      <c r="HG128" s="281"/>
      <c r="HH128" s="281"/>
      <c r="HI128" s="281"/>
      <c r="HJ128" s="281"/>
      <c r="HK128" s="281"/>
      <c r="HL128" s="281"/>
      <c r="HM128" s="281"/>
      <c r="HN128" s="281"/>
      <c r="HO128" s="281"/>
      <c r="HP128" s="281"/>
      <c r="HQ128" s="281"/>
      <c r="HR128" s="281"/>
      <c r="HS128" s="281"/>
      <c r="HT128" s="281"/>
      <c r="HU128" s="281"/>
      <c r="HV128" s="281"/>
      <c r="HW128" s="281"/>
      <c r="HX128" s="281"/>
      <c r="HY128" s="281"/>
      <c r="HZ128" s="281"/>
      <c r="IA128" s="281"/>
      <c r="IB128" s="281"/>
      <c r="IC128" s="281"/>
      <c r="ID128" s="281"/>
      <c r="IE128" s="281"/>
      <c r="IF128" s="281"/>
      <c r="IG128" s="281"/>
      <c r="IH128" s="281"/>
      <c r="II128" s="281"/>
      <c r="IJ128" s="281"/>
      <c r="IK128" s="281"/>
      <c r="IL128" s="281"/>
      <c r="IM128" s="281"/>
      <c r="IN128" s="281"/>
      <c r="IO128" s="281"/>
      <c r="IP128" s="281"/>
      <c r="IQ128" s="281"/>
      <c r="IR128" s="281"/>
      <c r="IS128" s="281"/>
      <c r="IT128" s="281"/>
      <c r="IU128" s="281"/>
      <c r="IV128" s="281"/>
      <c r="IW128" s="325"/>
    </row>
    <row r="129" customFormat="false" ht="13.5" hidden="false" customHeight="true" outlineLevel="0" collapsed="false">
      <c r="A129" s="331"/>
      <c r="B129" s="332"/>
      <c r="C129" s="333"/>
      <c r="D129" s="334" t="s">
        <v>179</v>
      </c>
      <c r="E129" s="340"/>
      <c r="F129" s="336"/>
      <c r="G129" s="336"/>
      <c r="H129" s="336"/>
      <c r="I129" s="336"/>
      <c r="J129" s="336"/>
      <c r="K129" s="336"/>
      <c r="L129" s="336"/>
      <c r="M129" s="336"/>
      <c r="N129" s="336"/>
      <c r="O129" s="336"/>
      <c r="P129" s="336"/>
      <c r="Q129" s="336"/>
      <c r="R129" s="336"/>
      <c r="S129" s="336"/>
      <c r="T129" s="336"/>
      <c r="U129" s="336"/>
      <c r="V129" s="336"/>
      <c r="W129" s="336"/>
      <c r="X129" s="336"/>
      <c r="Y129" s="336"/>
      <c r="Z129" s="336"/>
      <c r="AA129" s="336"/>
      <c r="AB129" s="336"/>
      <c r="AC129" s="336"/>
      <c r="AD129" s="336"/>
      <c r="AE129" s="336"/>
      <c r="AF129" s="336"/>
      <c r="AG129" s="336"/>
      <c r="AH129" s="336"/>
      <c r="AI129" s="336"/>
      <c r="AJ129" s="336"/>
      <c r="AK129" s="336"/>
      <c r="AL129" s="336"/>
      <c r="AM129" s="336"/>
      <c r="AN129" s="336"/>
      <c r="AO129" s="336"/>
      <c r="AP129" s="336"/>
      <c r="AQ129" s="336"/>
      <c r="AR129" s="336"/>
      <c r="AS129" s="336"/>
      <c r="AT129" s="336"/>
      <c r="AU129" s="336"/>
      <c r="AV129" s="336"/>
      <c r="AW129" s="336"/>
      <c r="AX129" s="336"/>
      <c r="AY129" s="336"/>
      <c r="AZ129" s="336"/>
      <c r="BA129" s="336"/>
      <c r="BB129" s="336"/>
      <c r="BC129" s="336"/>
      <c r="BD129" s="336"/>
      <c r="BE129" s="336"/>
      <c r="BF129" s="336"/>
      <c r="BG129" s="336"/>
      <c r="BH129" s="336"/>
      <c r="BI129" s="336"/>
      <c r="BJ129" s="336"/>
      <c r="BK129" s="336"/>
      <c r="BL129" s="336"/>
      <c r="BM129" s="336"/>
      <c r="BN129" s="336"/>
      <c r="BO129" s="336"/>
      <c r="BP129" s="336"/>
      <c r="BQ129" s="336"/>
      <c r="BR129" s="336"/>
      <c r="BS129" s="336"/>
      <c r="BT129" s="336"/>
      <c r="BU129" s="336"/>
      <c r="BV129" s="336"/>
      <c r="BW129" s="336"/>
      <c r="BX129" s="336"/>
      <c r="BY129" s="336"/>
      <c r="BZ129" s="336"/>
      <c r="CA129" s="336"/>
      <c r="CB129" s="336"/>
      <c r="CC129" s="336"/>
      <c r="CD129" s="336"/>
      <c r="CE129" s="336"/>
      <c r="CF129" s="336"/>
      <c r="CG129" s="336"/>
      <c r="CH129" s="336"/>
      <c r="CI129" s="336"/>
      <c r="CJ129" s="336"/>
      <c r="CK129" s="336"/>
      <c r="CL129" s="336"/>
      <c r="CM129" s="336"/>
      <c r="CN129" s="336"/>
      <c r="CO129" s="336"/>
      <c r="CP129" s="336"/>
      <c r="CQ129" s="336"/>
      <c r="CR129" s="336"/>
      <c r="CS129" s="336"/>
      <c r="CT129" s="336"/>
      <c r="CU129" s="336"/>
      <c r="CV129" s="336"/>
      <c r="CW129" s="336"/>
      <c r="CX129" s="336"/>
      <c r="CY129" s="336"/>
      <c r="CZ129" s="336"/>
      <c r="DA129" s="336"/>
      <c r="DB129" s="336"/>
      <c r="DC129" s="336"/>
      <c r="DD129" s="336"/>
      <c r="DE129" s="336"/>
      <c r="DF129" s="336"/>
      <c r="DG129" s="336"/>
      <c r="DH129" s="336"/>
      <c r="DI129" s="336"/>
      <c r="DJ129" s="336"/>
      <c r="DK129" s="336"/>
      <c r="DL129" s="336"/>
      <c r="DM129" s="336"/>
      <c r="DN129" s="336"/>
      <c r="DO129" s="336"/>
      <c r="DP129" s="336"/>
      <c r="DQ129" s="336"/>
      <c r="DR129" s="336"/>
      <c r="DS129" s="336"/>
      <c r="DT129" s="336"/>
      <c r="DU129" s="336"/>
      <c r="DV129" s="336"/>
      <c r="DW129" s="336"/>
      <c r="DX129" s="336"/>
      <c r="DY129" s="336"/>
      <c r="DZ129" s="336"/>
      <c r="EA129" s="336"/>
      <c r="EB129" s="336"/>
      <c r="EC129" s="336"/>
      <c r="ED129" s="336"/>
      <c r="EE129" s="336"/>
      <c r="EF129" s="336"/>
      <c r="EG129" s="336"/>
      <c r="EH129" s="336"/>
      <c r="EI129" s="336"/>
      <c r="EJ129" s="336"/>
      <c r="EK129" s="336"/>
      <c r="EL129" s="336"/>
      <c r="EM129" s="336"/>
      <c r="EN129" s="336"/>
      <c r="EO129" s="336"/>
      <c r="EP129" s="336"/>
      <c r="EQ129" s="336"/>
      <c r="ER129" s="336"/>
      <c r="ES129" s="336"/>
      <c r="ET129" s="336"/>
      <c r="EU129" s="336"/>
      <c r="EV129" s="336"/>
      <c r="EW129" s="336"/>
      <c r="EX129" s="336"/>
      <c r="EY129" s="336"/>
      <c r="EZ129" s="336"/>
      <c r="FA129" s="336"/>
      <c r="FB129" s="336"/>
      <c r="FC129" s="336"/>
      <c r="FD129" s="336"/>
      <c r="FE129" s="336"/>
      <c r="FF129" s="336"/>
      <c r="FG129" s="336"/>
      <c r="FH129" s="336"/>
      <c r="FI129" s="336"/>
      <c r="FJ129" s="336"/>
      <c r="FK129" s="336"/>
      <c r="FL129" s="336"/>
      <c r="FM129" s="336"/>
      <c r="FN129" s="336"/>
      <c r="FO129" s="336"/>
      <c r="FP129" s="336"/>
      <c r="FQ129" s="336"/>
      <c r="FR129" s="336"/>
      <c r="FS129" s="336"/>
      <c r="FT129" s="336"/>
      <c r="FU129" s="336"/>
      <c r="FV129" s="336"/>
      <c r="FW129" s="336"/>
      <c r="FX129" s="336"/>
      <c r="FY129" s="336"/>
      <c r="FZ129" s="336"/>
      <c r="GA129" s="336"/>
      <c r="GB129" s="336"/>
      <c r="GC129" s="336"/>
      <c r="GD129" s="336"/>
      <c r="GE129" s="336"/>
      <c r="GF129" s="336"/>
      <c r="GG129" s="336"/>
      <c r="GH129" s="336"/>
      <c r="GI129" s="336"/>
      <c r="GJ129" s="336"/>
      <c r="GK129" s="336"/>
      <c r="GL129" s="336"/>
      <c r="GM129" s="336"/>
      <c r="GN129" s="336"/>
      <c r="GO129" s="336"/>
      <c r="GP129" s="336"/>
      <c r="GQ129" s="336"/>
      <c r="GR129" s="336"/>
      <c r="GS129" s="336"/>
      <c r="GT129" s="336"/>
      <c r="GU129" s="336"/>
      <c r="GV129" s="336"/>
      <c r="GW129" s="336"/>
      <c r="GX129" s="336"/>
      <c r="GY129" s="336"/>
      <c r="GZ129" s="336"/>
      <c r="HA129" s="336"/>
      <c r="HB129" s="336"/>
      <c r="HC129" s="336"/>
      <c r="HD129" s="336"/>
      <c r="HE129" s="336"/>
      <c r="HF129" s="336"/>
      <c r="HG129" s="336"/>
      <c r="HH129" s="336"/>
      <c r="HI129" s="336"/>
      <c r="HJ129" s="336"/>
      <c r="HK129" s="336"/>
      <c r="HL129" s="336"/>
      <c r="HM129" s="336"/>
      <c r="HN129" s="336"/>
      <c r="HO129" s="336"/>
      <c r="HP129" s="336"/>
      <c r="HQ129" s="336"/>
      <c r="HR129" s="336"/>
      <c r="HS129" s="336"/>
      <c r="HT129" s="336"/>
      <c r="HU129" s="336"/>
      <c r="HV129" s="336"/>
      <c r="HW129" s="336"/>
      <c r="HX129" s="336"/>
      <c r="HY129" s="336"/>
      <c r="HZ129" s="336"/>
      <c r="IA129" s="336"/>
      <c r="IB129" s="336"/>
      <c r="IC129" s="336"/>
      <c r="ID129" s="336"/>
      <c r="IE129" s="336"/>
      <c r="IF129" s="336"/>
      <c r="IG129" s="336"/>
      <c r="IH129" s="336"/>
      <c r="II129" s="336"/>
      <c r="IJ129" s="336"/>
      <c r="IK129" s="336"/>
      <c r="IL129" s="336"/>
      <c r="IM129" s="336"/>
      <c r="IN129" s="336"/>
      <c r="IO129" s="336"/>
      <c r="IP129" s="336"/>
      <c r="IQ129" s="336"/>
      <c r="IR129" s="336"/>
      <c r="IS129" s="336"/>
      <c r="IT129" s="336"/>
      <c r="IU129" s="336"/>
      <c r="IV129" s="336"/>
      <c r="IW129" s="337"/>
    </row>
    <row r="130" customFormat="false" ht="13.5" hidden="false" customHeight="true" outlineLevel="0" collapsed="false">
      <c r="A130" s="325"/>
      <c r="B130" s="358"/>
      <c r="C130" s="359"/>
      <c r="D130" s="328" t="s">
        <v>180</v>
      </c>
      <c r="E130" s="338"/>
      <c r="F130" s="281"/>
      <c r="G130" s="281"/>
      <c r="H130" s="281"/>
      <c r="I130" s="281"/>
      <c r="J130" s="281"/>
      <c r="K130" s="281"/>
      <c r="L130" s="281"/>
      <c r="M130" s="281"/>
      <c r="N130" s="281"/>
      <c r="O130" s="281"/>
      <c r="P130" s="281"/>
      <c r="Q130" s="281"/>
      <c r="R130" s="281"/>
      <c r="S130" s="281"/>
      <c r="T130" s="281"/>
      <c r="U130" s="281"/>
      <c r="V130" s="281"/>
      <c r="W130" s="281"/>
      <c r="X130" s="281"/>
      <c r="Y130" s="281"/>
      <c r="Z130" s="281"/>
      <c r="AA130" s="281"/>
      <c r="AB130" s="281"/>
      <c r="AC130" s="281"/>
      <c r="AD130" s="281"/>
      <c r="AE130" s="281"/>
      <c r="AF130" s="281"/>
      <c r="AG130" s="281"/>
      <c r="AH130" s="281"/>
      <c r="AI130" s="281"/>
      <c r="AJ130" s="281"/>
      <c r="AK130" s="281"/>
      <c r="AL130" s="281"/>
      <c r="AM130" s="281"/>
      <c r="AN130" s="281"/>
      <c r="AO130" s="281"/>
      <c r="AP130" s="281"/>
      <c r="AQ130" s="281"/>
      <c r="AR130" s="281"/>
      <c r="AS130" s="281"/>
      <c r="AT130" s="281"/>
      <c r="AU130" s="281"/>
      <c r="AV130" s="281"/>
      <c r="AW130" s="281"/>
      <c r="AX130" s="281"/>
      <c r="AY130" s="281"/>
      <c r="AZ130" s="281"/>
      <c r="BA130" s="281"/>
      <c r="BB130" s="281"/>
      <c r="BC130" s="281"/>
      <c r="BD130" s="281"/>
      <c r="BE130" s="281"/>
      <c r="BF130" s="281"/>
      <c r="BG130" s="281"/>
      <c r="BH130" s="281"/>
      <c r="BI130" s="281"/>
      <c r="BJ130" s="281"/>
      <c r="BK130" s="281"/>
      <c r="BL130" s="281"/>
      <c r="BM130" s="281"/>
      <c r="BN130" s="281"/>
      <c r="BO130" s="281"/>
      <c r="BP130" s="281"/>
      <c r="BQ130" s="281"/>
      <c r="BR130" s="281"/>
      <c r="BS130" s="281"/>
      <c r="BT130" s="281"/>
      <c r="BU130" s="281"/>
      <c r="BV130" s="281"/>
      <c r="BW130" s="281"/>
      <c r="BX130" s="281"/>
      <c r="BY130" s="281"/>
      <c r="BZ130" s="281"/>
      <c r="CA130" s="281"/>
      <c r="CB130" s="281"/>
      <c r="CC130" s="281"/>
      <c r="CD130" s="281"/>
      <c r="CE130" s="281"/>
      <c r="CF130" s="281"/>
      <c r="CG130" s="281"/>
      <c r="CH130" s="281"/>
      <c r="CI130" s="281"/>
      <c r="CJ130" s="281"/>
      <c r="CK130" s="281"/>
      <c r="CL130" s="281"/>
      <c r="CM130" s="281"/>
      <c r="CN130" s="281"/>
      <c r="CO130" s="281"/>
      <c r="CP130" s="281"/>
      <c r="CQ130" s="281"/>
      <c r="CR130" s="281"/>
      <c r="CS130" s="281"/>
      <c r="CT130" s="281"/>
      <c r="CU130" s="281"/>
      <c r="CV130" s="281"/>
      <c r="CW130" s="281"/>
      <c r="CX130" s="281"/>
      <c r="CY130" s="281"/>
      <c r="CZ130" s="281"/>
      <c r="DA130" s="281"/>
      <c r="DB130" s="281"/>
      <c r="DC130" s="281"/>
      <c r="DD130" s="281"/>
      <c r="DE130" s="281"/>
      <c r="DF130" s="281"/>
      <c r="DG130" s="281"/>
      <c r="DH130" s="281"/>
      <c r="DI130" s="281"/>
      <c r="DJ130" s="281"/>
      <c r="DK130" s="281"/>
      <c r="DL130" s="281"/>
      <c r="DM130" s="281"/>
      <c r="DN130" s="281"/>
      <c r="DO130" s="281"/>
      <c r="DP130" s="281"/>
      <c r="DQ130" s="281"/>
      <c r="DR130" s="281"/>
      <c r="DS130" s="281"/>
      <c r="DT130" s="281"/>
      <c r="DU130" s="281"/>
      <c r="DV130" s="281"/>
      <c r="DW130" s="281"/>
      <c r="DX130" s="281"/>
      <c r="DY130" s="281"/>
      <c r="DZ130" s="281"/>
      <c r="EA130" s="281"/>
      <c r="EB130" s="281"/>
      <c r="EC130" s="281"/>
      <c r="ED130" s="281"/>
      <c r="EE130" s="281"/>
      <c r="EF130" s="281"/>
      <c r="EG130" s="281"/>
      <c r="EH130" s="281"/>
      <c r="EI130" s="281"/>
      <c r="EJ130" s="281"/>
      <c r="EK130" s="281"/>
      <c r="EL130" s="281"/>
      <c r="EM130" s="281"/>
      <c r="EN130" s="281"/>
      <c r="EO130" s="281"/>
      <c r="EP130" s="281"/>
      <c r="EQ130" s="281"/>
      <c r="ER130" s="281"/>
      <c r="ES130" s="281"/>
      <c r="ET130" s="281"/>
      <c r="EU130" s="281"/>
      <c r="EV130" s="281"/>
      <c r="EW130" s="281"/>
      <c r="EX130" s="281"/>
      <c r="EY130" s="281"/>
      <c r="EZ130" s="281"/>
      <c r="FA130" s="281"/>
      <c r="FB130" s="281"/>
      <c r="FC130" s="281"/>
      <c r="FD130" s="281"/>
      <c r="FE130" s="281"/>
      <c r="FF130" s="281"/>
      <c r="FG130" s="281"/>
      <c r="FH130" s="281"/>
      <c r="FI130" s="281"/>
      <c r="FJ130" s="281"/>
      <c r="FK130" s="281"/>
      <c r="FL130" s="281"/>
      <c r="FM130" s="281"/>
      <c r="FN130" s="281"/>
      <c r="FO130" s="281"/>
      <c r="FP130" s="281"/>
      <c r="FQ130" s="281"/>
      <c r="FR130" s="281"/>
      <c r="FS130" s="281"/>
      <c r="FT130" s="281"/>
      <c r="FU130" s="281"/>
      <c r="FV130" s="281"/>
      <c r="FW130" s="281"/>
      <c r="FX130" s="281"/>
      <c r="FY130" s="281"/>
      <c r="FZ130" s="281"/>
      <c r="GA130" s="281"/>
      <c r="GB130" s="281"/>
      <c r="GC130" s="281"/>
      <c r="GD130" s="281"/>
      <c r="GE130" s="281"/>
      <c r="GF130" s="281"/>
      <c r="GG130" s="281"/>
      <c r="GH130" s="281"/>
      <c r="GI130" s="281"/>
      <c r="GJ130" s="281"/>
      <c r="GK130" s="281"/>
      <c r="GL130" s="281"/>
      <c r="GM130" s="281"/>
      <c r="GN130" s="281"/>
      <c r="GO130" s="281"/>
      <c r="GP130" s="281"/>
      <c r="GQ130" s="281"/>
      <c r="GR130" s="281"/>
      <c r="GS130" s="281"/>
      <c r="GT130" s="281"/>
      <c r="GU130" s="281"/>
      <c r="GV130" s="281"/>
      <c r="GW130" s="281"/>
      <c r="GX130" s="281"/>
      <c r="GY130" s="281"/>
      <c r="GZ130" s="281"/>
      <c r="HA130" s="281"/>
      <c r="HB130" s="281"/>
      <c r="HC130" s="281"/>
      <c r="HD130" s="281"/>
      <c r="HE130" s="281"/>
      <c r="HF130" s="281"/>
      <c r="HG130" s="281"/>
      <c r="HH130" s="281"/>
      <c r="HI130" s="281"/>
      <c r="HJ130" s="281"/>
      <c r="HK130" s="281"/>
      <c r="HL130" s="281"/>
      <c r="HM130" s="281"/>
      <c r="HN130" s="281"/>
      <c r="HO130" s="281"/>
      <c r="HP130" s="281"/>
      <c r="HQ130" s="281"/>
      <c r="HR130" s="281"/>
      <c r="HS130" s="281"/>
      <c r="HT130" s="281"/>
      <c r="HU130" s="281"/>
      <c r="HV130" s="281"/>
      <c r="HW130" s="281"/>
      <c r="HX130" s="281"/>
      <c r="HY130" s="281"/>
      <c r="HZ130" s="281"/>
      <c r="IA130" s="281"/>
      <c r="IB130" s="281"/>
      <c r="IC130" s="281"/>
      <c r="ID130" s="281"/>
      <c r="IE130" s="281"/>
      <c r="IF130" s="281"/>
      <c r="IG130" s="281"/>
      <c r="IH130" s="281"/>
      <c r="II130" s="281"/>
      <c r="IJ130" s="281"/>
      <c r="IK130" s="281"/>
      <c r="IL130" s="281"/>
      <c r="IM130" s="281"/>
      <c r="IN130" s="281"/>
      <c r="IO130" s="281"/>
      <c r="IP130" s="281"/>
      <c r="IQ130" s="281"/>
      <c r="IR130" s="281"/>
      <c r="IS130" s="281"/>
      <c r="IT130" s="281"/>
      <c r="IU130" s="281"/>
      <c r="IV130" s="281"/>
      <c r="IW130" s="325"/>
    </row>
    <row r="131" customFormat="false" ht="13.5" hidden="false" customHeight="true" outlineLevel="0" collapsed="false">
      <c r="A131" s="331"/>
      <c r="B131" s="332"/>
      <c r="C131" s="341"/>
      <c r="D131" s="342" t="s">
        <v>181</v>
      </c>
      <c r="E131" s="343"/>
      <c r="F131" s="344"/>
      <c r="G131" s="344"/>
      <c r="H131" s="344"/>
      <c r="I131" s="344"/>
      <c r="J131" s="344"/>
      <c r="K131" s="344"/>
      <c r="L131" s="344"/>
      <c r="M131" s="344"/>
      <c r="N131" s="344"/>
      <c r="O131" s="344"/>
      <c r="P131" s="344"/>
      <c r="Q131" s="344"/>
      <c r="R131" s="344"/>
      <c r="S131" s="344"/>
      <c r="T131" s="344"/>
      <c r="U131" s="344"/>
      <c r="V131" s="344"/>
      <c r="W131" s="344"/>
      <c r="X131" s="344"/>
      <c r="Y131" s="344"/>
      <c r="Z131" s="344"/>
      <c r="AA131" s="344"/>
      <c r="AB131" s="344"/>
      <c r="AC131" s="344"/>
      <c r="AD131" s="344"/>
      <c r="AE131" s="344"/>
      <c r="AF131" s="344"/>
      <c r="AG131" s="344"/>
      <c r="AH131" s="344"/>
      <c r="AI131" s="344"/>
      <c r="AJ131" s="344"/>
      <c r="AK131" s="344"/>
      <c r="AL131" s="344"/>
      <c r="AM131" s="344"/>
      <c r="AN131" s="344"/>
      <c r="AO131" s="344"/>
      <c r="AP131" s="344"/>
      <c r="AQ131" s="344"/>
      <c r="AR131" s="344"/>
      <c r="AS131" s="344"/>
      <c r="AT131" s="344"/>
      <c r="AU131" s="344"/>
      <c r="AV131" s="344"/>
      <c r="AW131" s="344"/>
      <c r="AX131" s="344"/>
      <c r="AY131" s="344"/>
      <c r="AZ131" s="344"/>
      <c r="BA131" s="344"/>
      <c r="BB131" s="344"/>
      <c r="BC131" s="344"/>
      <c r="BD131" s="344"/>
      <c r="BE131" s="344"/>
      <c r="BF131" s="344"/>
      <c r="BG131" s="344"/>
      <c r="BH131" s="344"/>
      <c r="BI131" s="344"/>
      <c r="BJ131" s="344"/>
      <c r="BK131" s="344"/>
      <c r="BL131" s="344"/>
      <c r="BM131" s="344"/>
      <c r="BN131" s="344"/>
      <c r="BO131" s="344"/>
      <c r="BP131" s="344"/>
      <c r="BQ131" s="344"/>
      <c r="BR131" s="344"/>
      <c r="BS131" s="344"/>
      <c r="BT131" s="344"/>
      <c r="BU131" s="344"/>
      <c r="BV131" s="344"/>
      <c r="BW131" s="344"/>
      <c r="BX131" s="344"/>
      <c r="BY131" s="344"/>
      <c r="BZ131" s="344"/>
      <c r="CA131" s="344"/>
      <c r="CB131" s="344"/>
      <c r="CC131" s="344"/>
      <c r="CD131" s="344"/>
      <c r="CE131" s="344"/>
      <c r="CF131" s="344"/>
      <c r="CG131" s="344"/>
      <c r="CH131" s="344"/>
      <c r="CI131" s="344"/>
      <c r="CJ131" s="344"/>
      <c r="CK131" s="344"/>
      <c r="CL131" s="344"/>
      <c r="CM131" s="344"/>
      <c r="CN131" s="344"/>
      <c r="CO131" s="344"/>
      <c r="CP131" s="344"/>
      <c r="CQ131" s="344"/>
      <c r="CR131" s="344"/>
      <c r="CS131" s="344"/>
      <c r="CT131" s="344"/>
      <c r="CU131" s="344"/>
      <c r="CV131" s="344"/>
      <c r="CW131" s="344"/>
      <c r="CX131" s="344"/>
      <c r="CY131" s="344"/>
      <c r="CZ131" s="344"/>
      <c r="DA131" s="344"/>
      <c r="DB131" s="344"/>
      <c r="DC131" s="344"/>
      <c r="DD131" s="344"/>
      <c r="DE131" s="344"/>
      <c r="DF131" s="344"/>
      <c r="DG131" s="344"/>
      <c r="DH131" s="344"/>
      <c r="DI131" s="344"/>
      <c r="DJ131" s="344"/>
      <c r="DK131" s="344"/>
      <c r="DL131" s="344"/>
      <c r="DM131" s="344"/>
      <c r="DN131" s="344"/>
      <c r="DO131" s="344"/>
      <c r="DP131" s="344"/>
      <c r="DQ131" s="344"/>
      <c r="DR131" s="344"/>
      <c r="DS131" s="344"/>
      <c r="DT131" s="344"/>
      <c r="DU131" s="344"/>
      <c r="DV131" s="344"/>
      <c r="DW131" s="344"/>
      <c r="DX131" s="344"/>
      <c r="DY131" s="344"/>
      <c r="DZ131" s="344"/>
      <c r="EA131" s="344"/>
      <c r="EB131" s="344"/>
      <c r="EC131" s="344"/>
      <c r="ED131" s="344"/>
      <c r="EE131" s="344"/>
      <c r="EF131" s="344"/>
      <c r="EG131" s="344"/>
      <c r="EH131" s="344"/>
      <c r="EI131" s="344"/>
      <c r="EJ131" s="344"/>
      <c r="EK131" s="344"/>
      <c r="EL131" s="344"/>
      <c r="EM131" s="344"/>
      <c r="EN131" s="344"/>
      <c r="EO131" s="344"/>
      <c r="EP131" s="344"/>
      <c r="EQ131" s="344"/>
      <c r="ER131" s="344"/>
      <c r="ES131" s="344"/>
      <c r="ET131" s="344"/>
      <c r="EU131" s="344"/>
      <c r="EV131" s="344"/>
      <c r="EW131" s="344"/>
      <c r="EX131" s="344"/>
      <c r="EY131" s="344"/>
      <c r="EZ131" s="344"/>
      <c r="FA131" s="344"/>
      <c r="FB131" s="344"/>
      <c r="FC131" s="344"/>
      <c r="FD131" s="344"/>
      <c r="FE131" s="344"/>
      <c r="FF131" s="344"/>
      <c r="FG131" s="344"/>
      <c r="FH131" s="344"/>
      <c r="FI131" s="344"/>
      <c r="FJ131" s="344"/>
      <c r="FK131" s="344"/>
      <c r="FL131" s="344"/>
      <c r="FM131" s="344"/>
      <c r="FN131" s="344"/>
      <c r="FO131" s="344"/>
      <c r="FP131" s="344"/>
      <c r="FQ131" s="344"/>
      <c r="FR131" s="344"/>
      <c r="FS131" s="344"/>
      <c r="FT131" s="344"/>
      <c r="FU131" s="344"/>
      <c r="FV131" s="344"/>
      <c r="FW131" s="344"/>
      <c r="FX131" s="344"/>
      <c r="FY131" s="344"/>
      <c r="FZ131" s="344"/>
      <c r="GA131" s="344"/>
      <c r="GB131" s="344"/>
      <c r="GC131" s="344"/>
      <c r="GD131" s="344"/>
      <c r="GE131" s="344"/>
      <c r="GF131" s="344"/>
      <c r="GG131" s="344"/>
      <c r="GH131" s="344"/>
      <c r="GI131" s="344"/>
      <c r="GJ131" s="344"/>
      <c r="GK131" s="344"/>
      <c r="GL131" s="344"/>
      <c r="GM131" s="344"/>
      <c r="GN131" s="344"/>
      <c r="GO131" s="344"/>
      <c r="GP131" s="344"/>
      <c r="GQ131" s="344"/>
      <c r="GR131" s="344"/>
      <c r="GS131" s="344"/>
      <c r="GT131" s="344"/>
      <c r="GU131" s="344"/>
      <c r="GV131" s="344"/>
      <c r="GW131" s="344"/>
      <c r="GX131" s="344"/>
      <c r="GY131" s="344"/>
      <c r="GZ131" s="344"/>
      <c r="HA131" s="344"/>
      <c r="HB131" s="344"/>
      <c r="HC131" s="344"/>
      <c r="HD131" s="344"/>
      <c r="HE131" s="344"/>
      <c r="HF131" s="344"/>
      <c r="HG131" s="344"/>
      <c r="HH131" s="344"/>
      <c r="HI131" s="344"/>
      <c r="HJ131" s="344"/>
      <c r="HK131" s="344"/>
      <c r="HL131" s="344"/>
      <c r="HM131" s="344"/>
      <c r="HN131" s="344"/>
      <c r="HO131" s="344"/>
      <c r="HP131" s="344"/>
      <c r="HQ131" s="344"/>
      <c r="HR131" s="344"/>
      <c r="HS131" s="344"/>
      <c r="HT131" s="344"/>
      <c r="HU131" s="344"/>
      <c r="HV131" s="344"/>
      <c r="HW131" s="344"/>
      <c r="HX131" s="344"/>
      <c r="HY131" s="344"/>
      <c r="HZ131" s="344"/>
      <c r="IA131" s="344"/>
      <c r="IB131" s="344"/>
      <c r="IC131" s="344"/>
      <c r="ID131" s="344"/>
      <c r="IE131" s="344"/>
      <c r="IF131" s="344"/>
      <c r="IG131" s="344"/>
      <c r="IH131" s="344"/>
      <c r="II131" s="344"/>
      <c r="IJ131" s="344"/>
      <c r="IK131" s="344"/>
      <c r="IL131" s="344"/>
      <c r="IM131" s="344"/>
      <c r="IN131" s="344"/>
      <c r="IO131" s="344"/>
      <c r="IP131" s="344"/>
      <c r="IQ131" s="344"/>
      <c r="IR131" s="344"/>
      <c r="IS131" s="344"/>
      <c r="IT131" s="344"/>
      <c r="IU131" s="344"/>
      <c r="IV131" s="344"/>
      <c r="IW131" s="345"/>
    </row>
    <row r="132" customFormat="false" ht="13.5" hidden="false" customHeight="true" outlineLevel="0" collapsed="false">
      <c r="A132" s="325"/>
      <c r="B132" s="332"/>
      <c r="C132" s="333"/>
      <c r="D132" s="346" t="s">
        <v>174</v>
      </c>
      <c r="E132" s="338"/>
      <c r="F132" s="281"/>
      <c r="G132" s="281"/>
      <c r="H132" s="281"/>
      <c r="I132" s="281"/>
      <c r="J132" s="281"/>
      <c r="K132" s="281"/>
      <c r="L132" s="281"/>
      <c r="M132" s="281"/>
      <c r="N132" s="281"/>
      <c r="O132" s="281"/>
      <c r="P132" s="281"/>
      <c r="Q132" s="281"/>
      <c r="R132" s="281"/>
      <c r="S132" s="281"/>
      <c r="T132" s="281"/>
      <c r="U132" s="281"/>
      <c r="V132" s="281"/>
      <c r="W132" s="281"/>
      <c r="X132" s="281"/>
      <c r="Y132" s="281"/>
      <c r="Z132" s="281"/>
      <c r="AA132" s="281"/>
      <c r="AB132" s="281"/>
      <c r="AC132" s="281"/>
      <c r="AD132" s="281"/>
      <c r="AE132" s="281"/>
      <c r="AF132" s="281"/>
      <c r="AG132" s="281"/>
      <c r="AH132" s="281"/>
      <c r="AI132" s="281"/>
      <c r="AJ132" s="281"/>
      <c r="AK132" s="281"/>
      <c r="AL132" s="281"/>
      <c r="AM132" s="281"/>
      <c r="AN132" s="281"/>
      <c r="AO132" s="281"/>
      <c r="AP132" s="281"/>
      <c r="AQ132" s="281"/>
      <c r="AR132" s="281"/>
      <c r="AS132" s="281"/>
      <c r="AT132" s="281"/>
      <c r="AU132" s="281"/>
      <c r="AV132" s="281"/>
      <c r="AW132" s="281"/>
      <c r="AX132" s="281"/>
      <c r="AY132" s="281"/>
      <c r="AZ132" s="281"/>
      <c r="BA132" s="281"/>
      <c r="BB132" s="281"/>
      <c r="BC132" s="281"/>
      <c r="BD132" s="281"/>
      <c r="BE132" s="281"/>
      <c r="BF132" s="281"/>
      <c r="BG132" s="281"/>
      <c r="BH132" s="281"/>
      <c r="BI132" s="281"/>
      <c r="BJ132" s="281"/>
      <c r="BK132" s="281"/>
      <c r="BL132" s="281"/>
      <c r="BM132" s="281"/>
      <c r="BN132" s="281"/>
      <c r="BO132" s="281"/>
      <c r="BP132" s="281"/>
      <c r="BQ132" s="281"/>
      <c r="BR132" s="281"/>
      <c r="BS132" s="281"/>
      <c r="BT132" s="281"/>
      <c r="BU132" s="281"/>
      <c r="BV132" s="281"/>
      <c r="BW132" s="281"/>
      <c r="BX132" s="281"/>
      <c r="BY132" s="281"/>
      <c r="BZ132" s="281"/>
      <c r="CA132" s="281"/>
      <c r="CB132" s="281"/>
      <c r="CC132" s="281"/>
      <c r="CD132" s="281"/>
      <c r="CE132" s="281"/>
      <c r="CF132" s="281"/>
      <c r="CG132" s="281"/>
      <c r="CH132" s="281"/>
      <c r="CI132" s="281"/>
      <c r="CJ132" s="281"/>
      <c r="CK132" s="281"/>
      <c r="CL132" s="281"/>
      <c r="CM132" s="281"/>
      <c r="CN132" s="281"/>
      <c r="CO132" s="281"/>
      <c r="CP132" s="281"/>
      <c r="CQ132" s="281"/>
      <c r="CR132" s="281"/>
      <c r="CS132" s="281"/>
      <c r="CT132" s="281"/>
      <c r="CU132" s="281"/>
      <c r="CV132" s="281"/>
      <c r="CW132" s="281"/>
      <c r="CX132" s="281"/>
      <c r="CY132" s="281"/>
      <c r="CZ132" s="281"/>
      <c r="DA132" s="281"/>
      <c r="DB132" s="281"/>
      <c r="DC132" s="281"/>
      <c r="DD132" s="281"/>
      <c r="DE132" s="281"/>
      <c r="DF132" s="281"/>
      <c r="DG132" s="281"/>
      <c r="DH132" s="281"/>
      <c r="DI132" s="281"/>
      <c r="DJ132" s="281"/>
      <c r="DK132" s="281"/>
      <c r="DL132" s="281"/>
      <c r="DM132" s="281"/>
      <c r="DN132" s="281"/>
      <c r="DO132" s="281"/>
      <c r="DP132" s="281"/>
      <c r="DQ132" s="281"/>
      <c r="DR132" s="281"/>
      <c r="DS132" s="281"/>
      <c r="DT132" s="281"/>
      <c r="DU132" s="281"/>
      <c r="DV132" s="281"/>
      <c r="DW132" s="281"/>
      <c r="DX132" s="281"/>
      <c r="DY132" s="281"/>
      <c r="DZ132" s="281"/>
      <c r="EA132" s="281"/>
      <c r="EB132" s="281"/>
      <c r="EC132" s="281"/>
      <c r="ED132" s="281"/>
      <c r="EE132" s="281"/>
      <c r="EF132" s="281"/>
      <c r="EG132" s="281"/>
      <c r="EH132" s="281"/>
      <c r="EI132" s="281"/>
      <c r="EJ132" s="281"/>
      <c r="EK132" s="281"/>
      <c r="EL132" s="281"/>
      <c r="EM132" s="281"/>
      <c r="EN132" s="281"/>
      <c r="EO132" s="281"/>
      <c r="EP132" s="281"/>
      <c r="EQ132" s="281"/>
      <c r="ER132" s="281"/>
      <c r="ES132" s="281"/>
      <c r="ET132" s="281"/>
      <c r="EU132" s="281"/>
      <c r="EV132" s="281"/>
      <c r="EW132" s="281"/>
      <c r="EX132" s="281"/>
      <c r="EY132" s="281"/>
      <c r="EZ132" s="281"/>
      <c r="FA132" s="281"/>
      <c r="FB132" s="281"/>
      <c r="FC132" s="281"/>
      <c r="FD132" s="281"/>
      <c r="FE132" s="281"/>
      <c r="FF132" s="281"/>
      <c r="FG132" s="281"/>
      <c r="FH132" s="281"/>
      <c r="FI132" s="281"/>
      <c r="FJ132" s="281"/>
      <c r="FK132" s="281"/>
      <c r="FL132" s="281"/>
      <c r="FM132" s="281"/>
      <c r="FN132" s="281"/>
      <c r="FO132" s="281"/>
      <c r="FP132" s="281"/>
      <c r="FQ132" s="281"/>
      <c r="FR132" s="281"/>
      <c r="FS132" s="281"/>
      <c r="FT132" s="281"/>
      <c r="FU132" s="281"/>
      <c r="FV132" s="281"/>
      <c r="FW132" s="281"/>
      <c r="FX132" s="281"/>
      <c r="FY132" s="281"/>
      <c r="FZ132" s="281"/>
      <c r="GA132" s="281"/>
      <c r="GB132" s="281"/>
      <c r="GC132" s="281"/>
      <c r="GD132" s="281"/>
      <c r="GE132" s="281"/>
      <c r="GF132" s="281"/>
      <c r="GG132" s="281"/>
      <c r="GH132" s="281"/>
      <c r="GI132" s="281"/>
      <c r="GJ132" s="281"/>
      <c r="GK132" s="281"/>
      <c r="GL132" s="281"/>
      <c r="GM132" s="281"/>
      <c r="GN132" s="281"/>
      <c r="GO132" s="281"/>
      <c r="GP132" s="281"/>
      <c r="GQ132" s="281"/>
      <c r="GR132" s="281"/>
      <c r="GS132" s="281"/>
      <c r="GT132" s="281"/>
      <c r="GU132" s="281"/>
      <c r="GV132" s="281"/>
      <c r="GW132" s="281"/>
      <c r="GX132" s="281"/>
      <c r="GY132" s="281"/>
      <c r="GZ132" s="281"/>
      <c r="HA132" s="281"/>
      <c r="HB132" s="281"/>
      <c r="HC132" s="281"/>
      <c r="HD132" s="281"/>
      <c r="HE132" s="281"/>
      <c r="HF132" s="281"/>
      <c r="HG132" s="281"/>
      <c r="HH132" s="281"/>
      <c r="HI132" s="281"/>
      <c r="HJ132" s="281"/>
      <c r="HK132" s="281"/>
      <c r="HL132" s="281"/>
      <c r="HM132" s="281"/>
      <c r="HN132" s="281"/>
      <c r="HO132" s="281"/>
      <c r="HP132" s="281"/>
      <c r="HQ132" s="281"/>
      <c r="HR132" s="281"/>
      <c r="HS132" s="281"/>
      <c r="HT132" s="281"/>
      <c r="HU132" s="281"/>
      <c r="HV132" s="281"/>
      <c r="HW132" s="281"/>
      <c r="HX132" s="281"/>
      <c r="HY132" s="281"/>
      <c r="HZ132" s="281"/>
      <c r="IA132" s="281"/>
      <c r="IB132" s="281"/>
      <c r="IC132" s="281"/>
      <c r="ID132" s="281"/>
      <c r="IE132" s="281"/>
      <c r="IF132" s="281"/>
      <c r="IG132" s="281"/>
      <c r="IH132" s="281"/>
      <c r="II132" s="281"/>
      <c r="IJ132" s="281"/>
      <c r="IK132" s="281"/>
      <c r="IL132" s="281"/>
      <c r="IM132" s="281"/>
      <c r="IN132" s="281"/>
      <c r="IO132" s="281"/>
      <c r="IP132" s="281"/>
      <c r="IQ132" s="281"/>
      <c r="IR132" s="281"/>
      <c r="IS132" s="281"/>
      <c r="IT132" s="281"/>
      <c r="IU132" s="281"/>
      <c r="IV132" s="281"/>
      <c r="IW132" s="331"/>
    </row>
    <row r="133" customFormat="false" ht="13.5" hidden="false" customHeight="true" outlineLevel="0" collapsed="false">
      <c r="A133" s="331"/>
      <c r="B133" s="360" t="s">
        <v>116</v>
      </c>
      <c r="C133" s="333"/>
      <c r="D133" s="334" t="s">
        <v>175</v>
      </c>
      <c r="E133" s="340"/>
      <c r="F133" s="336"/>
      <c r="G133" s="336"/>
      <c r="H133" s="336"/>
      <c r="I133" s="336"/>
      <c r="J133" s="336"/>
      <c r="K133" s="336"/>
      <c r="L133" s="336"/>
      <c r="M133" s="336"/>
      <c r="N133" s="336"/>
      <c r="O133" s="336"/>
      <c r="P133" s="336"/>
      <c r="Q133" s="336"/>
      <c r="R133" s="336"/>
      <c r="S133" s="336"/>
      <c r="T133" s="336"/>
      <c r="U133" s="336"/>
      <c r="V133" s="336"/>
      <c r="W133" s="336"/>
      <c r="X133" s="336"/>
      <c r="Y133" s="336"/>
      <c r="Z133" s="336"/>
      <c r="AA133" s="336"/>
      <c r="AB133" s="336"/>
      <c r="AC133" s="336"/>
      <c r="AD133" s="336"/>
      <c r="AE133" s="336"/>
      <c r="AF133" s="336"/>
      <c r="AG133" s="336"/>
      <c r="AH133" s="336"/>
      <c r="AI133" s="336"/>
      <c r="AJ133" s="336"/>
      <c r="AK133" s="336"/>
      <c r="AL133" s="336"/>
      <c r="AM133" s="336"/>
      <c r="AN133" s="336"/>
      <c r="AO133" s="336"/>
      <c r="AP133" s="336"/>
      <c r="AQ133" s="336"/>
      <c r="AR133" s="336"/>
      <c r="AS133" s="336"/>
      <c r="AT133" s="336"/>
      <c r="AU133" s="336"/>
      <c r="AV133" s="336"/>
      <c r="AW133" s="336"/>
      <c r="AX133" s="336"/>
      <c r="AY133" s="336"/>
      <c r="AZ133" s="336"/>
      <c r="BA133" s="336"/>
      <c r="BB133" s="336"/>
      <c r="BC133" s="336"/>
      <c r="BD133" s="336"/>
      <c r="BE133" s="336"/>
      <c r="BF133" s="336"/>
      <c r="BG133" s="336"/>
      <c r="BH133" s="336"/>
      <c r="BI133" s="336"/>
      <c r="BJ133" s="336"/>
      <c r="BK133" s="336"/>
      <c r="BL133" s="336"/>
      <c r="BM133" s="336"/>
      <c r="BN133" s="336"/>
      <c r="BO133" s="336"/>
      <c r="BP133" s="336"/>
      <c r="BQ133" s="336"/>
      <c r="BR133" s="336"/>
      <c r="BS133" s="336"/>
      <c r="BT133" s="336"/>
      <c r="BU133" s="336"/>
      <c r="BV133" s="336"/>
      <c r="BW133" s="336"/>
      <c r="BX133" s="336"/>
      <c r="BY133" s="336"/>
      <c r="BZ133" s="336"/>
      <c r="CA133" s="336"/>
      <c r="CB133" s="336"/>
      <c r="CC133" s="336"/>
      <c r="CD133" s="336"/>
      <c r="CE133" s="336"/>
      <c r="CF133" s="336"/>
      <c r="CG133" s="336"/>
      <c r="CH133" s="336"/>
      <c r="CI133" s="336"/>
      <c r="CJ133" s="336"/>
      <c r="CK133" s="336"/>
      <c r="CL133" s="336"/>
      <c r="CM133" s="336"/>
      <c r="CN133" s="336"/>
      <c r="CO133" s="336"/>
      <c r="CP133" s="336"/>
      <c r="CQ133" s="336"/>
      <c r="CR133" s="336"/>
      <c r="CS133" s="336"/>
      <c r="CT133" s="336"/>
      <c r="CU133" s="336"/>
      <c r="CV133" s="336"/>
      <c r="CW133" s="336"/>
      <c r="CX133" s="336"/>
      <c r="CY133" s="336"/>
      <c r="CZ133" s="336"/>
      <c r="DA133" s="336"/>
      <c r="DB133" s="336"/>
      <c r="DC133" s="336"/>
      <c r="DD133" s="336"/>
      <c r="DE133" s="336"/>
      <c r="DF133" s="336"/>
      <c r="DG133" s="336"/>
      <c r="DH133" s="336"/>
      <c r="DI133" s="336"/>
      <c r="DJ133" s="336"/>
      <c r="DK133" s="336"/>
      <c r="DL133" s="336"/>
      <c r="DM133" s="336"/>
      <c r="DN133" s="336"/>
      <c r="DO133" s="336"/>
      <c r="DP133" s="336"/>
      <c r="DQ133" s="336"/>
      <c r="DR133" s="336"/>
      <c r="DS133" s="336"/>
      <c r="DT133" s="336"/>
      <c r="DU133" s="336"/>
      <c r="DV133" s="336"/>
      <c r="DW133" s="336"/>
      <c r="DX133" s="336"/>
      <c r="DY133" s="336"/>
      <c r="DZ133" s="336"/>
      <c r="EA133" s="336"/>
      <c r="EB133" s="336"/>
      <c r="EC133" s="336"/>
      <c r="ED133" s="336"/>
      <c r="EE133" s="336"/>
      <c r="EF133" s="336"/>
      <c r="EG133" s="336"/>
      <c r="EH133" s="336"/>
      <c r="EI133" s="336"/>
      <c r="EJ133" s="336"/>
      <c r="EK133" s="336"/>
      <c r="EL133" s="336"/>
      <c r="EM133" s="336"/>
      <c r="EN133" s="336"/>
      <c r="EO133" s="336"/>
      <c r="EP133" s="336"/>
      <c r="EQ133" s="336"/>
      <c r="ER133" s="336"/>
      <c r="ES133" s="336"/>
      <c r="ET133" s="336"/>
      <c r="EU133" s="336"/>
      <c r="EV133" s="336"/>
      <c r="EW133" s="336"/>
      <c r="EX133" s="336"/>
      <c r="EY133" s="336"/>
      <c r="EZ133" s="336"/>
      <c r="FA133" s="336"/>
      <c r="FB133" s="336"/>
      <c r="FC133" s="336"/>
      <c r="FD133" s="336"/>
      <c r="FE133" s="336"/>
      <c r="FF133" s="336"/>
      <c r="FG133" s="336"/>
      <c r="FH133" s="336"/>
      <c r="FI133" s="336"/>
      <c r="FJ133" s="336"/>
      <c r="FK133" s="336"/>
      <c r="FL133" s="336"/>
      <c r="FM133" s="336"/>
      <c r="FN133" s="336"/>
      <c r="FO133" s="336"/>
      <c r="FP133" s="336"/>
      <c r="FQ133" s="336"/>
      <c r="FR133" s="336"/>
      <c r="FS133" s="336"/>
      <c r="FT133" s="336"/>
      <c r="FU133" s="336"/>
      <c r="FV133" s="336"/>
      <c r="FW133" s="336"/>
      <c r="FX133" s="336"/>
      <c r="FY133" s="336"/>
      <c r="FZ133" s="336"/>
      <c r="GA133" s="336"/>
      <c r="GB133" s="336"/>
      <c r="GC133" s="336"/>
      <c r="GD133" s="336"/>
      <c r="GE133" s="336"/>
      <c r="GF133" s="336"/>
      <c r="GG133" s="336"/>
      <c r="GH133" s="336"/>
      <c r="GI133" s="336"/>
      <c r="GJ133" s="336"/>
      <c r="GK133" s="336"/>
      <c r="GL133" s="336"/>
      <c r="GM133" s="336"/>
      <c r="GN133" s="336"/>
      <c r="GO133" s="336"/>
      <c r="GP133" s="336"/>
      <c r="GQ133" s="336"/>
      <c r="GR133" s="336"/>
      <c r="GS133" s="336"/>
      <c r="GT133" s="336"/>
      <c r="GU133" s="336"/>
      <c r="GV133" s="336"/>
      <c r="GW133" s="336"/>
      <c r="GX133" s="336"/>
      <c r="GY133" s="336"/>
      <c r="GZ133" s="336"/>
      <c r="HA133" s="336"/>
      <c r="HB133" s="336"/>
      <c r="HC133" s="336"/>
      <c r="HD133" s="336"/>
      <c r="HE133" s="336"/>
      <c r="HF133" s="336"/>
      <c r="HG133" s="336"/>
      <c r="HH133" s="336"/>
      <c r="HI133" s="336"/>
      <c r="HJ133" s="336"/>
      <c r="HK133" s="336"/>
      <c r="HL133" s="336"/>
      <c r="HM133" s="336"/>
      <c r="HN133" s="336"/>
      <c r="HO133" s="336"/>
      <c r="HP133" s="336"/>
      <c r="HQ133" s="336"/>
      <c r="HR133" s="336"/>
      <c r="HS133" s="336"/>
      <c r="HT133" s="336"/>
      <c r="HU133" s="336"/>
      <c r="HV133" s="336"/>
      <c r="HW133" s="336"/>
      <c r="HX133" s="336"/>
      <c r="HY133" s="336"/>
      <c r="HZ133" s="336"/>
      <c r="IA133" s="336"/>
      <c r="IB133" s="336"/>
      <c r="IC133" s="336"/>
      <c r="ID133" s="336"/>
      <c r="IE133" s="336"/>
      <c r="IF133" s="336"/>
      <c r="IG133" s="336"/>
      <c r="IH133" s="336"/>
      <c r="II133" s="336"/>
      <c r="IJ133" s="336"/>
      <c r="IK133" s="336"/>
      <c r="IL133" s="336"/>
      <c r="IM133" s="336"/>
      <c r="IN133" s="336"/>
      <c r="IO133" s="336"/>
      <c r="IP133" s="336"/>
      <c r="IQ133" s="336"/>
      <c r="IR133" s="336"/>
      <c r="IS133" s="336"/>
      <c r="IT133" s="336"/>
      <c r="IU133" s="336"/>
      <c r="IV133" s="336"/>
      <c r="IW133" s="331"/>
    </row>
    <row r="134" customFormat="false" ht="13.5" hidden="false" customHeight="true" outlineLevel="0" collapsed="false">
      <c r="A134" s="325"/>
      <c r="B134" s="332"/>
      <c r="C134" s="333"/>
      <c r="D134" s="328" t="s">
        <v>176</v>
      </c>
      <c r="E134" s="338"/>
      <c r="F134" s="281"/>
      <c r="G134" s="281"/>
      <c r="H134" s="281"/>
      <c r="I134" s="281"/>
      <c r="J134" s="281"/>
      <c r="K134" s="281"/>
      <c r="L134" s="281"/>
      <c r="M134" s="281"/>
      <c r="N134" s="281"/>
      <c r="O134" s="281"/>
      <c r="P134" s="281"/>
      <c r="Q134" s="281"/>
      <c r="R134" s="281"/>
      <c r="S134" s="281"/>
      <c r="T134" s="281"/>
      <c r="U134" s="281"/>
      <c r="V134" s="281"/>
      <c r="W134" s="281"/>
      <c r="X134" s="281"/>
      <c r="Y134" s="281"/>
      <c r="Z134" s="281"/>
      <c r="AA134" s="281"/>
      <c r="AB134" s="281"/>
      <c r="AC134" s="281"/>
      <c r="AD134" s="281"/>
      <c r="AE134" s="281"/>
      <c r="AF134" s="281"/>
      <c r="AG134" s="281"/>
      <c r="AH134" s="281"/>
      <c r="AI134" s="281"/>
      <c r="AJ134" s="281"/>
      <c r="AK134" s="281"/>
      <c r="AL134" s="281"/>
      <c r="AM134" s="281"/>
      <c r="AN134" s="281"/>
      <c r="AO134" s="281"/>
      <c r="AP134" s="281"/>
      <c r="AQ134" s="281"/>
      <c r="AR134" s="281"/>
      <c r="AS134" s="281"/>
      <c r="AT134" s="281"/>
      <c r="AU134" s="281"/>
      <c r="AV134" s="281"/>
      <c r="AW134" s="281"/>
      <c r="AX134" s="281"/>
      <c r="AY134" s="281"/>
      <c r="AZ134" s="281"/>
      <c r="BA134" s="281"/>
      <c r="BB134" s="281"/>
      <c r="BC134" s="281"/>
      <c r="BD134" s="281"/>
      <c r="BE134" s="281"/>
      <c r="BF134" s="281"/>
      <c r="BG134" s="281"/>
      <c r="BH134" s="281"/>
      <c r="BI134" s="281"/>
      <c r="BJ134" s="281"/>
      <c r="BK134" s="281"/>
      <c r="BL134" s="281"/>
      <c r="BM134" s="281"/>
      <c r="BN134" s="281"/>
      <c r="BO134" s="281"/>
      <c r="BP134" s="281"/>
      <c r="BQ134" s="281"/>
      <c r="BR134" s="281"/>
      <c r="BS134" s="281"/>
      <c r="BT134" s="281"/>
      <c r="BU134" s="281"/>
      <c r="BV134" s="281"/>
      <c r="BW134" s="281"/>
      <c r="BX134" s="281"/>
      <c r="BY134" s="281"/>
      <c r="BZ134" s="281"/>
      <c r="CA134" s="281"/>
      <c r="CB134" s="281"/>
      <c r="CC134" s="281"/>
      <c r="CD134" s="281"/>
      <c r="CE134" s="281"/>
      <c r="CF134" s="281"/>
      <c r="CG134" s="281"/>
      <c r="CH134" s="281"/>
      <c r="CI134" s="281"/>
      <c r="CJ134" s="281"/>
      <c r="CK134" s="281"/>
      <c r="CL134" s="281"/>
      <c r="CM134" s="281"/>
      <c r="CN134" s="281"/>
      <c r="CO134" s="281"/>
      <c r="CP134" s="281"/>
      <c r="CQ134" s="281"/>
      <c r="CR134" s="281"/>
      <c r="CS134" s="281"/>
      <c r="CT134" s="281"/>
      <c r="CU134" s="281"/>
      <c r="CV134" s="281"/>
      <c r="CW134" s="281"/>
      <c r="CX134" s="281"/>
      <c r="CY134" s="281"/>
      <c r="CZ134" s="281"/>
      <c r="DA134" s="281"/>
      <c r="DB134" s="281"/>
      <c r="DC134" s="281"/>
      <c r="DD134" s="281"/>
      <c r="DE134" s="281"/>
      <c r="DF134" s="281"/>
      <c r="DG134" s="281"/>
      <c r="DH134" s="281"/>
      <c r="DI134" s="281"/>
      <c r="DJ134" s="281"/>
      <c r="DK134" s="281"/>
      <c r="DL134" s="281"/>
      <c r="DM134" s="281"/>
      <c r="DN134" s="281"/>
      <c r="DO134" s="281"/>
      <c r="DP134" s="281"/>
      <c r="DQ134" s="281"/>
      <c r="DR134" s="281"/>
      <c r="DS134" s="281"/>
      <c r="DT134" s="281"/>
      <c r="DU134" s="281"/>
      <c r="DV134" s="281"/>
      <c r="DW134" s="281"/>
      <c r="DX134" s="281"/>
      <c r="DY134" s="281"/>
      <c r="DZ134" s="281"/>
      <c r="EA134" s="281"/>
      <c r="EB134" s="281"/>
      <c r="EC134" s="281"/>
      <c r="ED134" s="281"/>
      <c r="EE134" s="281"/>
      <c r="EF134" s="281"/>
      <c r="EG134" s="281"/>
      <c r="EH134" s="281"/>
      <c r="EI134" s="281"/>
      <c r="EJ134" s="281"/>
      <c r="EK134" s="281"/>
      <c r="EL134" s="281"/>
      <c r="EM134" s="281"/>
      <c r="EN134" s="281"/>
      <c r="EO134" s="281"/>
      <c r="EP134" s="281"/>
      <c r="EQ134" s="281"/>
      <c r="ER134" s="281"/>
      <c r="ES134" s="281"/>
      <c r="ET134" s="281"/>
      <c r="EU134" s="281"/>
      <c r="EV134" s="281"/>
      <c r="EW134" s="281"/>
      <c r="EX134" s="281"/>
      <c r="EY134" s="281"/>
      <c r="EZ134" s="281"/>
      <c r="FA134" s="281"/>
      <c r="FB134" s="281"/>
      <c r="FC134" s="281"/>
      <c r="FD134" s="281"/>
      <c r="FE134" s="281"/>
      <c r="FF134" s="281"/>
      <c r="FG134" s="281"/>
      <c r="FH134" s="281"/>
      <c r="FI134" s="281"/>
      <c r="FJ134" s="281"/>
      <c r="FK134" s="281"/>
      <c r="FL134" s="281"/>
      <c r="FM134" s="281"/>
      <c r="FN134" s="281"/>
      <c r="FO134" s="281"/>
      <c r="FP134" s="281"/>
      <c r="FQ134" s="281"/>
      <c r="FR134" s="281"/>
      <c r="FS134" s="281"/>
      <c r="FT134" s="281"/>
      <c r="FU134" s="281"/>
      <c r="FV134" s="281"/>
      <c r="FW134" s="281"/>
      <c r="FX134" s="281"/>
      <c r="FY134" s="281"/>
      <c r="FZ134" s="281"/>
      <c r="GA134" s="281"/>
      <c r="GB134" s="281"/>
      <c r="GC134" s="281"/>
      <c r="GD134" s="281"/>
      <c r="GE134" s="281"/>
      <c r="GF134" s="281"/>
      <c r="GG134" s="281"/>
      <c r="GH134" s="281"/>
      <c r="GI134" s="281"/>
      <c r="GJ134" s="281"/>
      <c r="GK134" s="281"/>
      <c r="GL134" s="281"/>
      <c r="GM134" s="281"/>
      <c r="GN134" s="281"/>
      <c r="GO134" s="281"/>
      <c r="GP134" s="281"/>
      <c r="GQ134" s="281"/>
      <c r="GR134" s="281"/>
      <c r="GS134" s="281"/>
      <c r="GT134" s="281"/>
      <c r="GU134" s="281"/>
      <c r="GV134" s="281"/>
      <c r="GW134" s="281"/>
      <c r="GX134" s="281"/>
      <c r="GY134" s="281"/>
      <c r="GZ134" s="281"/>
      <c r="HA134" s="281"/>
      <c r="HB134" s="281"/>
      <c r="HC134" s="281"/>
      <c r="HD134" s="281"/>
      <c r="HE134" s="281"/>
      <c r="HF134" s="281"/>
      <c r="HG134" s="281"/>
      <c r="HH134" s="281"/>
      <c r="HI134" s="281"/>
      <c r="HJ134" s="281"/>
      <c r="HK134" s="281"/>
      <c r="HL134" s="281"/>
      <c r="HM134" s="281"/>
      <c r="HN134" s="281"/>
      <c r="HO134" s="281"/>
      <c r="HP134" s="281"/>
      <c r="HQ134" s="281"/>
      <c r="HR134" s="281"/>
      <c r="HS134" s="281"/>
      <c r="HT134" s="281"/>
      <c r="HU134" s="281"/>
      <c r="HV134" s="281"/>
      <c r="HW134" s="281"/>
      <c r="HX134" s="281"/>
      <c r="HY134" s="281"/>
      <c r="HZ134" s="281"/>
      <c r="IA134" s="281"/>
      <c r="IB134" s="281"/>
      <c r="IC134" s="281"/>
      <c r="ID134" s="281"/>
      <c r="IE134" s="281"/>
      <c r="IF134" s="281"/>
      <c r="IG134" s="281"/>
      <c r="IH134" s="281"/>
      <c r="II134" s="281"/>
      <c r="IJ134" s="281"/>
      <c r="IK134" s="281"/>
      <c r="IL134" s="281"/>
      <c r="IM134" s="281"/>
      <c r="IN134" s="281"/>
      <c r="IO134" s="281"/>
      <c r="IP134" s="281"/>
      <c r="IQ134" s="281"/>
      <c r="IR134" s="281"/>
      <c r="IS134" s="281"/>
      <c r="IT134" s="281"/>
      <c r="IU134" s="281"/>
      <c r="IV134" s="281"/>
      <c r="IW134" s="331"/>
    </row>
    <row r="135" customFormat="false" ht="13.5" hidden="false" customHeight="true" outlineLevel="0" collapsed="false">
      <c r="A135" s="331"/>
      <c r="B135" s="332"/>
      <c r="C135" s="339" t="s">
        <v>163</v>
      </c>
      <c r="D135" s="334" t="s">
        <v>177</v>
      </c>
      <c r="E135" s="340"/>
      <c r="F135" s="336"/>
      <c r="G135" s="336"/>
      <c r="H135" s="336"/>
      <c r="I135" s="336"/>
      <c r="J135" s="336"/>
      <c r="K135" s="336"/>
      <c r="L135" s="336"/>
      <c r="M135" s="336"/>
      <c r="N135" s="336"/>
      <c r="O135" s="336"/>
      <c r="P135" s="336"/>
      <c r="Q135" s="336"/>
      <c r="R135" s="336"/>
      <c r="S135" s="336"/>
      <c r="T135" s="336"/>
      <c r="U135" s="336"/>
      <c r="V135" s="336"/>
      <c r="W135" s="336"/>
      <c r="X135" s="336"/>
      <c r="Y135" s="336"/>
      <c r="Z135" s="336"/>
      <c r="AA135" s="336"/>
      <c r="AB135" s="336"/>
      <c r="AC135" s="336"/>
      <c r="AD135" s="336"/>
      <c r="AE135" s="336"/>
      <c r="AF135" s="336"/>
      <c r="AG135" s="336"/>
      <c r="AH135" s="336"/>
      <c r="AI135" s="336"/>
      <c r="AJ135" s="336"/>
      <c r="AK135" s="336"/>
      <c r="AL135" s="336"/>
      <c r="AM135" s="336"/>
      <c r="AN135" s="336"/>
      <c r="AO135" s="336"/>
      <c r="AP135" s="336"/>
      <c r="AQ135" s="336"/>
      <c r="AR135" s="336"/>
      <c r="AS135" s="336"/>
      <c r="AT135" s="336"/>
      <c r="AU135" s="336"/>
      <c r="AV135" s="336"/>
      <c r="AW135" s="336"/>
      <c r="AX135" s="336"/>
      <c r="AY135" s="336"/>
      <c r="AZ135" s="336"/>
      <c r="BA135" s="336"/>
      <c r="BB135" s="336"/>
      <c r="BC135" s="336"/>
      <c r="BD135" s="336"/>
      <c r="BE135" s="336"/>
      <c r="BF135" s="336"/>
      <c r="BG135" s="336"/>
      <c r="BH135" s="336"/>
      <c r="BI135" s="336"/>
      <c r="BJ135" s="336"/>
      <c r="BK135" s="336"/>
      <c r="BL135" s="336"/>
      <c r="BM135" s="336"/>
      <c r="BN135" s="336"/>
      <c r="BO135" s="336"/>
      <c r="BP135" s="336"/>
      <c r="BQ135" s="336"/>
      <c r="BR135" s="336"/>
      <c r="BS135" s="336"/>
      <c r="BT135" s="336"/>
      <c r="BU135" s="336"/>
      <c r="BV135" s="336"/>
      <c r="BW135" s="336"/>
      <c r="BX135" s="336"/>
      <c r="BY135" s="336"/>
      <c r="BZ135" s="336"/>
      <c r="CA135" s="336"/>
      <c r="CB135" s="336"/>
      <c r="CC135" s="336"/>
      <c r="CD135" s="336"/>
      <c r="CE135" s="336"/>
      <c r="CF135" s="336"/>
      <c r="CG135" s="336"/>
      <c r="CH135" s="336"/>
      <c r="CI135" s="336"/>
      <c r="CJ135" s="336"/>
      <c r="CK135" s="336"/>
      <c r="CL135" s="336"/>
      <c r="CM135" s="336"/>
      <c r="CN135" s="336"/>
      <c r="CO135" s="336"/>
      <c r="CP135" s="336"/>
      <c r="CQ135" s="336"/>
      <c r="CR135" s="336"/>
      <c r="CS135" s="336"/>
      <c r="CT135" s="336"/>
      <c r="CU135" s="336"/>
      <c r="CV135" s="336"/>
      <c r="CW135" s="336"/>
      <c r="CX135" s="336"/>
      <c r="CY135" s="336"/>
      <c r="CZ135" s="336"/>
      <c r="DA135" s="336"/>
      <c r="DB135" s="336"/>
      <c r="DC135" s="336"/>
      <c r="DD135" s="336"/>
      <c r="DE135" s="336"/>
      <c r="DF135" s="336"/>
      <c r="DG135" s="336"/>
      <c r="DH135" s="336"/>
      <c r="DI135" s="336"/>
      <c r="DJ135" s="336"/>
      <c r="DK135" s="336"/>
      <c r="DL135" s="336"/>
      <c r="DM135" s="336"/>
      <c r="DN135" s="336"/>
      <c r="DO135" s="336"/>
      <c r="DP135" s="336"/>
      <c r="DQ135" s="336"/>
      <c r="DR135" s="336"/>
      <c r="DS135" s="336"/>
      <c r="DT135" s="336"/>
      <c r="DU135" s="336"/>
      <c r="DV135" s="336"/>
      <c r="DW135" s="336"/>
      <c r="DX135" s="336"/>
      <c r="DY135" s="336"/>
      <c r="DZ135" s="336"/>
      <c r="EA135" s="336"/>
      <c r="EB135" s="336"/>
      <c r="EC135" s="336"/>
      <c r="ED135" s="336"/>
      <c r="EE135" s="336"/>
      <c r="EF135" s="336"/>
      <c r="EG135" s="336"/>
      <c r="EH135" s="336"/>
      <c r="EI135" s="336"/>
      <c r="EJ135" s="336"/>
      <c r="EK135" s="336"/>
      <c r="EL135" s="336"/>
      <c r="EM135" s="336"/>
      <c r="EN135" s="336"/>
      <c r="EO135" s="336"/>
      <c r="EP135" s="336"/>
      <c r="EQ135" s="336"/>
      <c r="ER135" s="336"/>
      <c r="ES135" s="336"/>
      <c r="ET135" s="336"/>
      <c r="EU135" s="336"/>
      <c r="EV135" s="336"/>
      <c r="EW135" s="336"/>
      <c r="EX135" s="336"/>
      <c r="EY135" s="336"/>
      <c r="EZ135" s="336"/>
      <c r="FA135" s="336"/>
      <c r="FB135" s="336"/>
      <c r="FC135" s="336"/>
      <c r="FD135" s="336"/>
      <c r="FE135" s="336"/>
      <c r="FF135" s="336"/>
      <c r="FG135" s="336"/>
      <c r="FH135" s="336"/>
      <c r="FI135" s="336"/>
      <c r="FJ135" s="336"/>
      <c r="FK135" s="336"/>
      <c r="FL135" s="336"/>
      <c r="FM135" s="336"/>
      <c r="FN135" s="336"/>
      <c r="FO135" s="336"/>
      <c r="FP135" s="336"/>
      <c r="FQ135" s="336"/>
      <c r="FR135" s="336"/>
      <c r="FS135" s="336"/>
      <c r="FT135" s="336"/>
      <c r="FU135" s="336"/>
      <c r="FV135" s="336"/>
      <c r="FW135" s="336"/>
      <c r="FX135" s="336"/>
      <c r="FY135" s="336"/>
      <c r="FZ135" s="336"/>
      <c r="GA135" s="336"/>
      <c r="GB135" s="336"/>
      <c r="GC135" s="336"/>
      <c r="GD135" s="336"/>
      <c r="GE135" s="336"/>
      <c r="GF135" s="336"/>
      <c r="GG135" s="336"/>
      <c r="GH135" s="336"/>
      <c r="GI135" s="336"/>
      <c r="GJ135" s="336"/>
      <c r="GK135" s="336"/>
      <c r="GL135" s="336"/>
      <c r="GM135" s="336"/>
      <c r="GN135" s="336"/>
      <c r="GO135" s="336"/>
      <c r="GP135" s="336"/>
      <c r="GQ135" s="336"/>
      <c r="GR135" s="336"/>
      <c r="GS135" s="336"/>
      <c r="GT135" s="336"/>
      <c r="GU135" s="336"/>
      <c r="GV135" s="336"/>
      <c r="GW135" s="336"/>
      <c r="GX135" s="336"/>
      <c r="GY135" s="336"/>
      <c r="GZ135" s="336"/>
      <c r="HA135" s="336"/>
      <c r="HB135" s="336"/>
      <c r="HC135" s="336"/>
      <c r="HD135" s="336"/>
      <c r="HE135" s="336"/>
      <c r="HF135" s="336"/>
      <c r="HG135" s="336"/>
      <c r="HH135" s="336"/>
      <c r="HI135" s="336"/>
      <c r="HJ135" s="336"/>
      <c r="HK135" s="336"/>
      <c r="HL135" s="336"/>
      <c r="HM135" s="336"/>
      <c r="HN135" s="336"/>
      <c r="HO135" s="336"/>
      <c r="HP135" s="336"/>
      <c r="HQ135" s="336"/>
      <c r="HR135" s="336"/>
      <c r="HS135" s="336"/>
      <c r="HT135" s="336"/>
      <c r="HU135" s="336"/>
      <c r="HV135" s="336"/>
      <c r="HW135" s="336"/>
      <c r="HX135" s="336"/>
      <c r="HY135" s="336"/>
      <c r="HZ135" s="336"/>
      <c r="IA135" s="336"/>
      <c r="IB135" s="336"/>
      <c r="IC135" s="336"/>
      <c r="ID135" s="336"/>
      <c r="IE135" s="336"/>
      <c r="IF135" s="336"/>
      <c r="IG135" s="336"/>
      <c r="IH135" s="336"/>
      <c r="II135" s="336"/>
      <c r="IJ135" s="336"/>
      <c r="IK135" s="336"/>
      <c r="IL135" s="336"/>
      <c r="IM135" s="336"/>
      <c r="IN135" s="336"/>
      <c r="IO135" s="336"/>
      <c r="IP135" s="336"/>
      <c r="IQ135" s="336"/>
      <c r="IR135" s="336"/>
      <c r="IS135" s="336"/>
      <c r="IT135" s="336"/>
      <c r="IU135" s="336"/>
      <c r="IV135" s="336"/>
      <c r="IW135" s="331"/>
    </row>
    <row r="136" customFormat="false" ht="13.5" hidden="false" customHeight="true" outlineLevel="0" collapsed="false">
      <c r="A136" s="325"/>
      <c r="B136" s="332"/>
      <c r="C136" s="333"/>
      <c r="D136" s="328" t="s">
        <v>178</v>
      </c>
      <c r="E136" s="338"/>
      <c r="F136" s="281"/>
      <c r="G136" s="281"/>
      <c r="H136" s="281"/>
      <c r="I136" s="281"/>
      <c r="J136" s="281"/>
      <c r="K136" s="281"/>
      <c r="L136" s="281"/>
      <c r="M136" s="281"/>
      <c r="N136" s="281"/>
      <c r="O136" s="281"/>
      <c r="P136" s="281"/>
      <c r="Q136" s="281"/>
      <c r="R136" s="281"/>
      <c r="S136" s="281"/>
      <c r="T136" s="281"/>
      <c r="U136" s="281"/>
      <c r="V136" s="281"/>
      <c r="W136" s="281"/>
      <c r="X136" s="281"/>
      <c r="Y136" s="281"/>
      <c r="Z136" s="281"/>
      <c r="AA136" s="281"/>
      <c r="AB136" s="281"/>
      <c r="AC136" s="281"/>
      <c r="AD136" s="281"/>
      <c r="AE136" s="281"/>
      <c r="AF136" s="281"/>
      <c r="AG136" s="281"/>
      <c r="AH136" s="281"/>
      <c r="AI136" s="281"/>
      <c r="AJ136" s="281"/>
      <c r="AK136" s="281"/>
      <c r="AL136" s="281"/>
      <c r="AM136" s="281"/>
      <c r="AN136" s="281"/>
      <c r="AO136" s="281"/>
      <c r="AP136" s="281"/>
      <c r="AQ136" s="281"/>
      <c r="AR136" s="281"/>
      <c r="AS136" s="281"/>
      <c r="AT136" s="281"/>
      <c r="AU136" s="281"/>
      <c r="AV136" s="281"/>
      <c r="AW136" s="281"/>
      <c r="AX136" s="281"/>
      <c r="AY136" s="281"/>
      <c r="AZ136" s="281"/>
      <c r="BA136" s="281"/>
      <c r="BB136" s="281"/>
      <c r="BC136" s="281"/>
      <c r="BD136" s="281"/>
      <c r="BE136" s="281"/>
      <c r="BF136" s="281"/>
      <c r="BG136" s="281"/>
      <c r="BH136" s="281"/>
      <c r="BI136" s="281"/>
      <c r="BJ136" s="281"/>
      <c r="BK136" s="281"/>
      <c r="BL136" s="281"/>
      <c r="BM136" s="281"/>
      <c r="BN136" s="281"/>
      <c r="BO136" s="281"/>
      <c r="BP136" s="281"/>
      <c r="BQ136" s="281"/>
      <c r="BR136" s="281"/>
      <c r="BS136" s="281"/>
      <c r="BT136" s="281"/>
      <c r="BU136" s="281"/>
      <c r="BV136" s="281"/>
      <c r="BW136" s="281"/>
      <c r="BX136" s="281"/>
      <c r="BY136" s="281"/>
      <c r="BZ136" s="281"/>
      <c r="CA136" s="281"/>
      <c r="CB136" s="281"/>
      <c r="CC136" s="281"/>
      <c r="CD136" s="281"/>
      <c r="CE136" s="281"/>
      <c r="CF136" s="281"/>
      <c r="CG136" s="281"/>
      <c r="CH136" s="281"/>
      <c r="CI136" s="281"/>
      <c r="CJ136" s="281"/>
      <c r="CK136" s="281"/>
      <c r="CL136" s="281"/>
      <c r="CM136" s="281"/>
      <c r="CN136" s="281"/>
      <c r="CO136" s="281"/>
      <c r="CP136" s="281"/>
      <c r="CQ136" s="281"/>
      <c r="CR136" s="281"/>
      <c r="CS136" s="281"/>
      <c r="CT136" s="281"/>
      <c r="CU136" s="281"/>
      <c r="CV136" s="281"/>
      <c r="CW136" s="281"/>
      <c r="CX136" s="281"/>
      <c r="CY136" s="281"/>
      <c r="CZ136" s="281"/>
      <c r="DA136" s="281"/>
      <c r="DB136" s="281"/>
      <c r="DC136" s="281"/>
      <c r="DD136" s="281"/>
      <c r="DE136" s="281"/>
      <c r="DF136" s="281"/>
      <c r="DG136" s="281"/>
      <c r="DH136" s="281"/>
      <c r="DI136" s="281"/>
      <c r="DJ136" s="281"/>
      <c r="DK136" s="281"/>
      <c r="DL136" s="281"/>
      <c r="DM136" s="281"/>
      <c r="DN136" s="281"/>
      <c r="DO136" s="281"/>
      <c r="DP136" s="281"/>
      <c r="DQ136" s="281"/>
      <c r="DR136" s="281"/>
      <c r="DS136" s="281"/>
      <c r="DT136" s="281"/>
      <c r="DU136" s="281"/>
      <c r="DV136" s="281"/>
      <c r="DW136" s="281"/>
      <c r="DX136" s="281"/>
      <c r="DY136" s="281"/>
      <c r="DZ136" s="281"/>
      <c r="EA136" s="281"/>
      <c r="EB136" s="281"/>
      <c r="EC136" s="281"/>
      <c r="ED136" s="281"/>
      <c r="EE136" s="281"/>
      <c r="EF136" s="281"/>
      <c r="EG136" s="281"/>
      <c r="EH136" s="281"/>
      <c r="EI136" s="281"/>
      <c r="EJ136" s="281"/>
      <c r="EK136" s="281"/>
      <c r="EL136" s="281"/>
      <c r="EM136" s="281"/>
      <c r="EN136" s="281"/>
      <c r="EO136" s="281"/>
      <c r="EP136" s="281"/>
      <c r="EQ136" s="281"/>
      <c r="ER136" s="281"/>
      <c r="ES136" s="281"/>
      <c r="ET136" s="281"/>
      <c r="EU136" s="281"/>
      <c r="EV136" s="281"/>
      <c r="EW136" s="281"/>
      <c r="EX136" s="281"/>
      <c r="EY136" s="281"/>
      <c r="EZ136" s="281"/>
      <c r="FA136" s="281"/>
      <c r="FB136" s="281"/>
      <c r="FC136" s="281"/>
      <c r="FD136" s="281"/>
      <c r="FE136" s="281"/>
      <c r="FF136" s="281"/>
      <c r="FG136" s="281"/>
      <c r="FH136" s="281"/>
      <c r="FI136" s="281"/>
      <c r="FJ136" s="281"/>
      <c r="FK136" s="281"/>
      <c r="FL136" s="281"/>
      <c r="FM136" s="281"/>
      <c r="FN136" s="281"/>
      <c r="FO136" s="281"/>
      <c r="FP136" s="281"/>
      <c r="FQ136" s="281"/>
      <c r="FR136" s="281"/>
      <c r="FS136" s="281"/>
      <c r="FT136" s="281"/>
      <c r="FU136" s="281"/>
      <c r="FV136" s="281"/>
      <c r="FW136" s="281"/>
      <c r="FX136" s="281"/>
      <c r="FY136" s="281"/>
      <c r="FZ136" s="281"/>
      <c r="GA136" s="281"/>
      <c r="GB136" s="281"/>
      <c r="GC136" s="281"/>
      <c r="GD136" s="281"/>
      <c r="GE136" s="281"/>
      <c r="GF136" s="281"/>
      <c r="GG136" s="281"/>
      <c r="GH136" s="281"/>
      <c r="GI136" s="281"/>
      <c r="GJ136" s="281"/>
      <c r="GK136" s="281"/>
      <c r="GL136" s="281"/>
      <c r="GM136" s="281"/>
      <c r="GN136" s="281"/>
      <c r="GO136" s="281"/>
      <c r="GP136" s="281"/>
      <c r="GQ136" s="281"/>
      <c r="GR136" s="281"/>
      <c r="GS136" s="281"/>
      <c r="GT136" s="281"/>
      <c r="GU136" s="281"/>
      <c r="GV136" s="281"/>
      <c r="GW136" s="281"/>
      <c r="GX136" s="281"/>
      <c r="GY136" s="281"/>
      <c r="GZ136" s="281"/>
      <c r="HA136" s="281"/>
      <c r="HB136" s="281"/>
      <c r="HC136" s="281"/>
      <c r="HD136" s="281"/>
      <c r="HE136" s="281"/>
      <c r="HF136" s="281"/>
      <c r="HG136" s="281"/>
      <c r="HH136" s="281"/>
      <c r="HI136" s="281"/>
      <c r="HJ136" s="281"/>
      <c r="HK136" s="281"/>
      <c r="HL136" s="281"/>
      <c r="HM136" s="281"/>
      <c r="HN136" s="281"/>
      <c r="HO136" s="281"/>
      <c r="HP136" s="281"/>
      <c r="HQ136" s="281"/>
      <c r="HR136" s="281"/>
      <c r="HS136" s="281"/>
      <c r="HT136" s="281"/>
      <c r="HU136" s="281"/>
      <c r="HV136" s="281"/>
      <c r="HW136" s="281"/>
      <c r="HX136" s="281"/>
      <c r="HY136" s="281"/>
      <c r="HZ136" s="281"/>
      <c r="IA136" s="281"/>
      <c r="IB136" s="281"/>
      <c r="IC136" s="281"/>
      <c r="ID136" s="281"/>
      <c r="IE136" s="281"/>
      <c r="IF136" s="281"/>
      <c r="IG136" s="281"/>
      <c r="IH136" s="281"/>
      <c r="II136" s="281"/>
      <c r="IJ136" s="281"/>
      <c r="IK136" s="281"/>
      <c r="IL136" s="281"/>
      <c r="IM136" s="281"/>
      <c r="IN136" s="281"/>
      <c r="IO136" s="281"/>
      <c r="IP136" s="281"/>
      <c r="IQ136" s="281"/>
      <c r="IR136" s="281"/>
      <c r="IS136" s="281"/>
      <c r="IT136" s="281"/>
      <c r="IU136" s="281"/>
      <c r="IV136" s="281"/>
      <c r="IW136" s="331"/>
    </row>
    <row r="137" customFormat="false" ht="13.5" hidden="false" customHeight="true" outlineLevel="0" collapsed="false">
      <c r="A137" s="331"/>
      <c r="B137" s="332"/>
      <c r="C137" s="333"/>
      <c r="D137" s="334" t="s">
        <v>179</v>
      </c>
      <c r="E137" s="340"/>
      <c r="F137" s="336"/>
      <c r="G137" s="336"/>
      <c r="H137" s="336"/>
      <c r="I137" s="336"/>
      <c r="J137" s="336"/>
      <c r="K137" s="336"/>
      <c r="L137" s="336"/>
      <c r="M137" s="336"/>
      <c r="N137" s="336"/>
      <c r="O137" s="336"/>
      <c r="P137" s="336"/>
      <c r="Q137" s="336"/>
      <c r="R137" s="336"/>
      <c r="S137" s="336"/>
      <c r="T137" s="336"/>
      <c r="U137" s="336"/>
      <c r="V137" s="336"/>
      <c r="W137" s="336"/>
      <c r="X137" s="336"/>
      <c r="Y137" s="336"/>
      <c r="Z137" s="336"/>
      <c r="AA137" s="336"/>
      <c r="AB137" s="336"/>
      <c r="AC137" s="336"/>
      <c r="AD137" s="336"/>
      <c r="AE137" s="336"/>
      <c r="AF137" s="336"/>
      <c r="AG137" s="336"/>
      <c r="AH137" s="336"/>
      <c r="AI137" s="336"/>
      <c r="AJ137" s="336"/>
      <c r="AK137" s="336"/>
      <c r="AL137" s="336"/>
      <c r="AM137" s="336"/>
      <c r="AN137" s="336"/>
      <c r="AO137" s="336"/>
      <c r="AP137" s="336"/>
      <c r="AQ137" s="336"/>
      <c r="AR137" s="336"/>
      <c r="AS137" s="336"/>
      <c r="AT137" s="336"/>
      <c r="AU137" s="336"/>
      <c r="AV137" s="336"/>
      <c r="AW137" s="336"/>
      <c r="AX137" s="336"/>
      <c r="AY137" s="336"/>
      <c r="AZ137" s="336"/>
      <c r="BA137" s="336"/>
      <c r="BB137" s="336"/>
      <c r="BC137" s="336"/>
      <c r="BD137" s="336"/>
      <c r="BE137" s="336"/>
      <c r="BF137" s="336"/>
      <c r="BG137" s="336"/>
      <c r="BH137" s="336"/>
      <c r="BI137" s="336"/>
      <c r="BJ137" s="336"/>
      <c r="BK137" s="336"/>
      <c r="BL137" s="336"/>
      <c r="BM137" s="336"/>
      <c r="BN137" s="336"/>
      <c r="BO137" s="336"/>
      <c r="BP137" s="336"/>
      <c r="BQ137" s="336"/>
      <c r="BR137" s="336"/>
      <c r="BS137" s="336"/>
      <c r="BT137" s="336"/>
      <c r="BU137" s="336"/>
      <c r="BV137" s="336"/>
      <c r="BW137" s="336"/>
      <c r="BX137" s="336"/>
      <c r="BY137" s="336"/>
      <c r="BZ137" s="336"/>
      <c r="CA137" s="336"/>
      <c r="CB137" s="336"/>
      <c r="CC137" s="336"/>
      <c r="CD137" s="336"/>
      <c r="CE137" s="336"/>
      <c r="CF137" s="336"/>
      <c r="CG137" s="336"/>
      <c r="CH137" s="336"/>
      <c r="CI137" s="336"/>
      <c r="CJ137" s="336"/>
      <c r="CK137" s="336"/>
      <c r="CL137" s="336"/>
      <c r="CM137" s="336"/>
      <c r="CN137" s="336"/>
      <c r="CO137" s="336"/>
      <c r="CP137" s="336"/>
      <c r="CQ137" s="336"/>
      <c r="CR137" s="336"/>
      <c r="CS137" s="336"/>
      <c r="CT137" s="336"/>
      <c r="CU137" s="336"/>
      <c r="CV137" s="336"/>
      <c r="CW137" s="336"/>
      <c r="CX137" s="336"/>
      <c r="CY137" s="336"/>
      <c r="CZ137" s="336"/>
      <c r="DA137" s="336"/>
      <c r="DB137" s="336"/>
      <c r="DC137" s="336"/>
      <c r="DD137" s="336"/>
      <c r="DE137" s="336"/>
      <c r="DF137" s="336"/>
      <c r="DG137" s="336"/>
      <c r="DH137" s="336"/>
      <c r="DI137" s="336"/>
      <c r="DJ137" s="336"/>
      <c r="DK137" s="336"/>
      <c r="DL137" s="336"/>
      <c r="DM137" s="336"/>
      <c r="DN137" s="336"/>
      <c r="DO137" s="336"/>
      <c r="DP137" s="336"/>
      <c r="DQ137" s="336"/>
      <c r="DR137" s="336"/>
      <c r="DS137" s="336"/>
      <c r="DT137" s="336"/>
      <c r="DU137" s="336"/>
      <c r="DV137" s="336"/>
      <c r="DW137" s="336"/>
      <c r="DX137" s="336"/>
      <c r="DY137" s="336"/>
      <c r="DZ137" s="336"/>
      <c r="EA137" s="336"/>
      <c r="EB137" s="336"/>
      <c r="EC137" s="336"/>
      <c r="ED137" s="336"/>
      <c r="EE137" s="336"/>
      <c r="EF137" s="336"/>
      <c r="EG137" s="336"/>
      <c r="EH137" s="336"/>
      <c r="EI137" s="336"/>
      <c r="EJ137" s="336"/>
      <c r="EK137" s="336"/>
      <c r="EL137" s="336"/>
      <c r="EM137" s="336"/>
      <c r="EN137" s="336"/>
      <c r="EO137" s="336"/>
      <c r="EP137" s="336"/>
      <c r="EQ137" s="336"/>
      <c r="ER137" s="336"/>
      <c r="ES137" s="336"/>
      <c r="ET137" s="336"/>
      <c r="EU137" s="336"/>
      <c r="EV137" s="336"/>
      <c r="EW137" s="336"/>
      <c r="EX137" s="336"/>
      <c r="EY137" s="336"/>
      <c r="EZ137" s="336"/>
      <c r="FA137" s="336"/>
      <c r="FB137" s="336"/>
      <c r="FC137" s="336"/>
      <c r="FD137" s="336"/>
      <c r="FE137" s="336"/>
      <c r="FF137" s="336"/>
      <c r="FG137" s="336"/>
      <c r="FH137" s="336"/>
      <c r="FI137" s="336"/>
      <c r="FJ137" s="336"/>
      <c r="FK137" s="336"/>
      <c r="FL137" s="336"/>
      <c r="FM137" s="336"/>
      <c r="FN137" s="336"/>
      <c r="FO137" s="336"/>
      <c r="FP137" s="336"/>
      <c r="FQ137" s="336"/>
      <c r="FR137" s="336"/>
      <c r="FS137" s="336"/>
      <c r="FT137" s="336"/>
      <c r="FU137" s="336"/>
      <c r="FV137" s="336"/>
      <c r="FW137" s="336"/>
      <c r="FX137" s="336"/>
      <c r="FY137" s="336"/>
      <c r="FZ137" s="336"/>
      <c r="GA137" s="336"/>
      <c r="GB137" s="336"/>
      <c r="GC137" s="336"/>
      <c r="GD137" s="336"/>
      <c r="GE137" s="336"/>
      <c r="GF137" s="336"/>
      <c r="GG137" s="336"/>
      <c r="GH137" s="336"/>
      <c r="GI137" s="336"/>
      <c r="GJ137" s="336"/>
      <c r="GK137" s="336"/>
      <c r="GL137" s="336"/>
      <c r="GM137" s="336"/>
      <c r="GN137" s="336"/>
      <c r="GO137" s="336"/>
      <c r="GP137" s="336"/>
      <c r="GQ137" s="336"/>
      <c r="GR137" s="336"/>
      <c r="GS137" s="336"/>
      <c r="GT137" s="336"/>
      <c r="GU137" s="336"/>
      <c r="GV137" s="336"/>
      <c r="GW137" s="336"/>
      <c r="GX137" s="336"/>
      <c r="GY137" s="336"/>
      <c r="GZ137" s="336"/>
      <c r="HA137" s="336"/>
      <c r="HB137" s="336"/>
      <c r="HC137" s="336"/>
      <c r="HD137" s="336"/>
      <c r="HE137" s="336"/>
      <c r="HF137" s="336"/>
      <c r="HG137" s="336"/>
      <c r="HH137" s="336"/>
      <c r="HI137" s="336"/>
      <c r="HJ137" s="336"/>
      <c r="HK137" s="336"/>
      <c r="HL137" s="336"/>
      <c r="HM137" s="336"/>
      <c r="HN137" s="336"/>
      <c r="HO137" s="336"/>
      <c r="HP137" s="336"/>
      <c r="HQ137" s="336"/>
      <c r="HR137" s="336"/>
      <c r="HS137" s="336"/>
      <c r="HT137" s="336"/>
      <c r="HU137" s="336"/>
      <c r="HV137" s="336"/>
      <c r="HW137" s="336"/>
      <c r="HX137" s="336"/>
      <c r="HY137" s="336"/>
      <c r="HZ137" s="336"/>
      <c r="IA137" s="336"/>
      <c r="IB137" s="336"/>
      <c r="IC137" s="336"/>
      <c r="ID137" s="336"/>
      <c r="IE137" s="336"/>
      <c r="IF137" s="336"/>
      <c r="IG137" s="336"/>
      <c r="IH137" s="336"/>
      <c r="II137" s="336"/>
      <c r="IJ137" s="336"/>
      <c r="IK137" s="336"/>
      <c r="IL137" s="336"/>
      <c r="IM137" s="336"/>
      <c r="IN137" s="336"/>
      <c r="IO137" s="336"/>
      <c r="IP137" s="336"/>
      <c r="IQ137" s="336"/>
      <c r="IR137" s="336"/>
      <c r="IS137" s="336"/>
      <c r="IT137" s="336"/>
      <c r="IU137" s="336"/>
      <c r="IV137" s="336"/>
      <c r="IW137" s="331"/>
    </row>
    <row r="138" customFormat="false" ht="13.5" hidden="false" customHeight="true" outlineLevel="0" collapsed="false">
      <c r="A138" s="325"/>
      <c r="B138" s="332"/>
      <c r="C138" s="333"/>
      <c r="D138" s="328" t="s">
        <v>180</v>
      </c>
      <c r="E138" s="338"/>
      <c r="F138" s="281"/>
      <c r="G138" s="281"/>
      <c r="H138" s="281"/>
      <c r="I138" s="281"/>
      <c r="J138" s="281"/>
      <c r="K138" s="281"/>
      <c r="L138" s="281"/>
      <c r="M138" s="281"/>
      <c r="N138" s="281"/>
      <c r="O138" s="281"/>
      <c r="P138" s="281"/>
      <c r="Q138" s="281"/>
      <c r="R138" s="281"/>
      <c r="S138" s="281"/>
      <c r="T138" s="281"/>
      <c r="U138" s="281"/>
      <c r="V138" s="281"/>
      <c r="W138" s="281"/>
      <c r="X138" s="281"/>
      <c r="Y138" s="281"/>
      <c r="Z138" s="281"/>
      <c r="AA138" s="281"/>
      <c r="AB138" s="281"/>
      <c r="AC138" s="281"/>
      <c r="AD138" s="281"/>
      <c r="AE138" s="281"/>
      <c r="AF138" s="281"/>
      <c r="AG138" s="281"/>
      <c r="AH138" s="281"/>
      <c r="AI138" s="281"/>
      <c r="AJ138" s="281"/>
      <c r="AK138" s="281"/>
      <c r="AL138" s="281"/>
      <c r="AM138" s="281"/>
      <c r="AN138" s="281"/>
      <c r="AO138" s="281"/>
      <c r="AP138" s="281"/>
      <c r="AQ138" s="281"/>
      <c r="AR138" s="281"/>
      <c r="AS138" s="281"/>
      <c r="AT138" s="281"/>
      <c r="AU138" s="281"/>
      <c r="AV138" s="281"/>
      <c r="AW138" s="281"/>
      <c r="AX138" s="281"/>
      <c r="AY138" s="281"/>
      <c r="AZ138" s="281"/>
      <c r="BA138" s="281"/>
      <c r="BB138" s="281"/>
      <c r="BC138" s="281"/>
      <c r="BD138" s="281"/>
      <c r="BE138" s="281"/>
      <c r="BF138" s="281"/>
      <c r="BG138" s="281"/>
      <c r="BH138" s="281"/>
      <c r="BI138" s="281"/>
      <c r="BJ138" s="281"/>
      <c r="BK138" s="281"/>
      <c r="BL138" s="281"/>
      <c r="BM138" s="281"/>
      <c r="BN138" s="281"/>
      <c r="BO138" s="281"/>
      <c r="BP138" s="281"/>
      <c r="BQ138" s="281"/>
      <c r="BR138" s="281"/>
      <c r="BS138" s="281"/>
      <c r="BT138" s="281"/>
      <c r="BU138" s="281"/>
      <c r="BV138" s="281"/>
      <c r="BW138" s="281"/>
      <c r="BX138" s="281"/>
      <c r="BY138" s="281"/>
      <c r="BZ138" s="281"/>
      <c r="CA138" s="281"/>
      <c r="CB138" s="281"/>
      <c r="CC138" s="281"/>
      <c r="CD138" s="281"/>
      <c r="CE138" s="281"/>
      <c r="CF138" s="281"/>
      <c r="CG138" s="281"/>
      <c r="CH138" s="281"/>
      <c r="CI138" s="281"/>
      <c r="CJ138" s="281"/>
      <c r="CK138" s="281"/>
      <c r="CL138" s="281"/>
      <c r="CM138" s="281"/>
      <c r="CN138" s="281"/>
      <c r="CO138" s="281"/>
      <c r="CP138" s="281"/>
      <c r="CQ138" s="281"/>
      <c r="CR138" s="281"/>
      <c r="CS138" s="281"/>
      <c r="CT138" s="281"/>
      <c r="CU138" s="281"/>
      <c r="CV138" s="281"/>
      <c r="CW138" s="281"/>
      <c r="CX138" s="281"/>
      <c r="CY138" s="281"/>
      <c r="CZ138" s="281"/>
      <c r="DA138" s="281"/>
      <c r="DB138" s="281"/>
      <c r="DC138" s="281"/>
      <c r="DD138" s="281"/>
      <c r="DE138" s="281"/>
      <c r="DF138" s="281"/>
      <c r="DG138" s="281"/>
      <c r="DH138" s="281"/>
      <c r="DI138" s="281"/>
      <c r="DJ138" s="281"/>
      <c r="DK138" s="281"/>
      <c r="DL138" s="281"/>
      <c r="DM138" s="281"/>
      <c r="DN138" s="281"/>
      <c r="DO138" s="281"/>
      <c r="DP138" s="281"/>
      <c r="DQ138" s="281"/>
      <c r="DR138" s="281"/>
      <c r="DS138" s="281"/>
      <c r="DT138" s="281"/>
      <c r="DU138" s="281"/>
      <c r="DV138" s="281"/>
      <c r="DW138" s="281"/>
      <c r="DX138" s="281"/>
      <c r="DY138" s="281"/>
      <c r="DZ138" s="281"/>
      <c r="EA138" s="281"/>
      <c r="EB138" s="281"/>
      <c r="EC138" s="281"/>
      <c r="ED138" s="281"/>
      <c r="EE138" s="281"/>
      <c r="EF138" s="281"/>
      <c r="EG138" s="281"/>
      <c r="EH138" s="281"/>
      <c r="EI138" s="281"/>
      <c r="EJ138" s="281"/>
      <c r="EK138" s="281"/>
      <c r="EL138" s="281"/>
      <c r="EM138" s="281"/>
      <c r="EN138" s="281"/>
      <c r="EO138" s="281"/>
      <c r="EP138" s="281"/>
      <c r="EQ138" s="281"/>
      <c r="ER138" s="281"/>
      <c r="ES138" s="281"/>
      <c r="ET138" s="281"/>
      <c r="EU138" s="281"/>
      <c r="EV138" s="281"/>
      <c r="EW138" s="281"/>
      <c r="EX138" s="281"/>
      <c r="EY138" s="281"/>
      <c r="EZ138" s="281"/>
      <c r="FA138" s="281"/>
      <c r="FB138" s="281"/>
      <c r="FC138" s="281"/>
      <c r="FD138" s="281"/>
      <c r="FE138" s="281"/>
      <c r="FF138" s="281"/>
      <c r="FG138" s="281"/>
      <c r="FH138" s="281"/>
      <c r="FI138" s="281"/>
      <c r="FJ138" s="281"/>
      <c r="FK138" s="281"/>
      <c r="FL138" s="281"/>
      <c r="FM138" s="281"/>
      <c r="FN138" s="281"/>
      <c r="FO138" s="281"/>
      <c r="FP138" s="281"/>
      <c r="FQ138" s="281"/>
      <c r="FR138" s="281"/>
      <c r="FS138" s="281"/>
      <c r="FT138" s="281"/>
      <c r="FU138" s="281"/>
      <c r="FV138" s="281"/>
      <c r="FW138" s="281"/>
      <c r="FX138" s="281"/>
      <c r="FY138" s="281"/>
      <c r="FZ138" s="281"/>
      <c r="GA138" s="281"/>
      <c r="GB138" s="281"/>
      <c r="GC138" s="281"/>
      <c r="GD138" s="281"/>
      <c r="GE138" s="281"/>
      <c r="GF138" s="281"/>
      <c r="GG138" s="281"/>
      <c r="GH138" s="281"/>
      <c r="GI138" s="281"/>
      <c r="GJ138" s="281"/>
      <c r="GK138" s="281"/>
      <c r="GL138" s="281"/>
      <c r="GM138" s="281"/>
      <c r="GN138" s="281"/>
      <c r="GO138" s="281"/>
      <c r="GP138" s="281"/>
      <c r="GQ138" s="281"/>
      <c r="GR138" s="281"/>
      <c r="GS138" s="281"/>
      <c r="GT138" s="281"/>
      <c r="GU138" s="281"/>
      <c r="GV138" s="281"/>
      <c r="GW138" s="281"/>
      <c r="GX138" s="281"/>
      <c r="GY138" s="281"/>
      <c r="GZ138" s="281"/>
      <c r="HA138" s="281"/>
      <c r="HB138" s="281"/>
      <c r="HC138" s="281"/>
      <c r="HD138" s="281"/>
      <c r="HE138" s="281"/>
      <c r="HF138" s="281"/>
      <c r="HG138" s="281"/>
      <c r="HH138" s="281"/>
      <c r="HI138" s="281"/>
      <c r="HJ138" s="281"/>
      <c r="HK138" s="281"/>
      <c r="HL138" s="281"/>
      <c r="HM138" s="281"/>
      <c r="HN138" s="281"/>
      <c r="HO138" s="281"/>
      <c r="HP138" s="281"/>
      <c r="HQ138" s="281"/>
      <c r="HR138" s="281"/>
      <c r="HS138" s="281"/>
      <c r="HT138" s="281"/>
      <c r="HU138" s="281"/>
      <c r="HV138" s="281"/>
      <c r="HW138" s="281"/>
      <c r="HX138" s="281"/>
      <c r="HY138" s="281"/>
      <c r="HZ138" s="281"/>
      <c r="IA138" s="281"/>
      <c r="IB138" s="281"/>
      <c r="IC138" s="281"/>
      <c r="ID138" s="281"/>
      <c r="IE138" s="281"/>
      <c r="IF138" s="281"/>
      <c r="IG138" s="281"/>
      <c r="IH138" s="281"/>
      <c r="II138" s="281"/>
      <c r="IJ138" s="281"/>
      <c r="IK138" s="281"/>
      <c r="IL138" s="281"/>
      <c r="IM138" s="281"/>
      <c r="IN138" s="281"/>
      <c r="IO138" s="281"/>
      <c r="IP138" s="281"/>
      <c r="IQ138" s="281"/>
      <c r="IR138" s="281"/>
      <c r="IS138" s="281"/>
      <c r="IT138" s="281"/>
      <c r="IU138" s="281"/>
      <c r="IV138" s="281"/>
      <c r="IW138" s="331"/>
    </row>
    <row r="139" customFormat="false" ht="13.5" hidden="false" customHeight="true" outlineLevel="0" collapsed="false">
      <c r="A139" s="331"/>
      <c r="B139" s="332"/>
      <c r="C139" s="341"/>
      <c r="D139" s="342" t="s">
        <v>181</v>
      </c>
      <c r="E139" s="343"/>
      <c r="F139" s="344"/>
      <c r="G139" s="344"/>
      <c r="H139" s="344"/>
      <c r="I139" s="344"/>
      <c r="J139" s="344"/>
      <c r="K139" s="344"/>
      <c r="L139" s="344"/>
      <c r="M139" s="344"/>
      <c r="N139" s="344"/>
      <c r="O139" s="344"/>
      <c r="P139" s="344"/>
      <c r="Q139" s="344"/>
      <c r="R139" s="344"/>
      <c r="S139" s="344"/>
      <c r="T139" s="344"/>
      <c r="U139" s="344"/>
      <c r="V139" s="344"/>
      <c r="W139" s="344"/>
      <c r="X139" s="344"/>
      <c r="Y139" s="344"/>
      <c r="Z139" s="344"/>
      <c r="AA139" s="344"/>
      <c r="AB139" s="344"/>
      <c r="AC139" s="344"/>
      <c r="AD139" s="344"/>
      <c r="AE139" s="344"/>
      <c r="AF139" s="344"/>
      <c r="AG139" s="344"/>
      <c r="AH139" s="344"/>
      <c r="AI139" s="344"/>
      <c r="AJ139" s="344"/>
      <c r="AK139" s="344"/>
      <c r="AL139" s="344"/>
      <c r="AM139" s="344"/>
      <c r="AN139" s="344"/>
      <c r="AO139" s="344"/>
      <c r="AP139" s="344"/>
      <c r="AQ139" s="344"/>
      <c r="AR139" s="344"/>
      <c r="AS139" s="344"/>
      <c r="AT139" s="344"/>
      <c r="AU139" s="344"/>
      <c r="AV139" s="344"/>
      <c r="AW139" s="344"/>
      <c r="AX139" s="344"/>
      <c r="AY139" s="344"/>
      <c r="AZ139" s="344"/>
      <c r="BA139" s="344"/>
      <c r="BB139" s="344"/>
      <c r="BC139" s="344"/>
      <c r="BD139" s="344"/>
      <c r="BE139" s="344"/>
      <c r="BF139" s="344"/>
      <c r="BG139" s="344"/>
      <c r="BH139" s="344"/>
      <c r="BI139" s="344"/>
      <c r="BJ139" s="344"/>
      <c r="BK139" s="344"/>
      <c r="BL139" s="344"/>
      <c r="BM139" s="344"/>
      <c r="BN139" s="344"/>
      <c r="BO139" s="344"/>
      <c r="BP139" s="344"/>
      <c r="BQ139" s="344"/>
      <c r="BR139" s="344"/>
      <c r="BS139" s="344"/>
      <c r="BT139" s="344"/>
      <c r="BU139" s="344"/>
      <c r="BV139" s="344"/>
      <c r="BW139" s="344"/>
      <c r="BX139" s="344"/>
      <c r="BY139" s="344"/>
      <c r="BZ139" s="344"/>
      <c r="CA139" s="344"/>
      <c r="CB139" s="344"/>
      <c r="CC139" s="344"/>
      <c r="CD139" s="344"/>
      <c r="CE139" s="344"/>
      <c r="CF139" s="344"/>
      <c r="CG139" s="344"/>
      <c r="CH139" s="344"/>
      <c r="CI139" s="344"/>
      <c r="CJ139" s="344"/>
      <c r="CK139" s="344"/>
      <c r="CL139" s="344"/>
      <c r="CM139" s="344"/>
      <c r="CN139" s="344"/>
      <c r="CO139" s="344"/>
      <c r="CP139" s="344"/>
      <c r="CQ139" s="344"/>
      <c r="CR139" s="344"/>
      <c r="CS139" s="344"/>
      <c r="CT139" s="344"/>
      <c r="CU139" s="344"/>
      <c r="CV139" s="344"/>
      <c r="CW139" s="344"/>
      <c r="CX139" s="344"/>
      <c r="CY139" s="344"/>
      <c r="CZ139" s="344"/>
      <c r="DA139" s="344"/>
      <c r="DB139" s="344"/>
      <c r="DC139" s="344"/>
      <c r="DD139" s="344"/>
      <c r="DE139" s="344"/>
      <c r="DF139" s="344"/>
      <c r="DG139" s="344"/>
      <c r="DH139" s="344"/>
      <c r="DI139" s="344"/>
      <c r="DJ139" s="344"/>
      <c r="DK139" s="344"/>
      <c r="DL139" s="344"/>
      <c r="DM139" s="344"/>
      <c r="DN139" s="344"/>
      <c r="DO139" s="344"/>
      <c r="DP139" s="344"/>
      <c r="DQ139" s="344"/>
      <c r="DR139" s="344"/>
      <c r="DS139" s="344"/>
      <c r="DT139" s="344"/>
      <c r="DU139" s="344"/>
      <c r="DV139" s="344"/>
      <c r="DW139" s="344"/>
      <c r="DX139" s="344"/>
      <c r="DY139" s="344"/>
      <c r="DZ139" s="344"/>
      <c r="EA139" s="344"/>
      <c r="EB139" s="344"/>
      <c r="EC139" s="344"/>
      <c r="ED139" s="344"/>
      <c r="EE139" s="344"/>
      <c r="EF139" s="344"/>
      <c r="EG139" s="344"/>
      <c r="EH139" s="344"/>
      <c r="EI139" s="344"/>
      <c r="EJ139" s="344"/>
      <c r="EK139" s="344"/>
      <c r="EL139" s="344"/>
      <c r="EM139" s="344"/>
      <c r="EN139" s="344"/>
      <c r="EO139" s="344"/>
      <c r="EP139" s="344"/>
      <c r="EQ139" s="344"/>
      <c r="ER139" s="344"/>
      <c r="ES139" s="344"/>
      <c r="ET139" s="344"/>
      <c r="EU139" s="344"/>
      <c r="EV139" s="344"/>
      <c r="EW139" s="344"/>
      <c r="EX139" s="344"/>
      <c r="EY139" s="344"/>
      <c r="EZ139" s="344"/>
      <c r="FA139" s="344"/>
      <c r="FB139" s="344"/>
      <c r="FC139" s="344"/>
      <c r="FD139" s="344"/>
      <c r="FE139" s="344"/>
      <c r="FF139" s="344"/>
      <c r="FG139" s="344"/>
      <c r="FH139" s="344"/>
      <c r="FI139" s="344"/>
      <c r="FJ139" s="344"/>
      <c r="FK139" s="344"/>
      <c r="FL139" s="344"/>
      <c r="FM139" s="344"/>
      <c r="FN139" s="344"/>
      <c r="FO139" s="344"/>
      <c r="FP139" s="344"/>
      <c r="FQ139" s="344"/>
      <c r="FR139" s="344"/>
      <c r="FS139" s="344"/>
      <c r="FT139" s="344"/>
      <c r="FU139" s="344"/>
      <c r="FV139" s="344"/>
      <c r="FW139" s="344"/>
      <c r="FX139" s="344"/>
      <c r="FY139" s="344"/>
      <c r="FZ139" s="344"/>
      <c r="GA139" s="344"/>
      <c r="GB139" s="344"/>
      <c r="GC139" s="344"/>
      <c r="GD139" s="344"/>
      <c r="GE139" s="344"/>
      <c r="GF139" s="344"/>
      <c r="GG139" s="344"/>
      <c r="GH139" s="344"/>
      <c r="GI139" s="344"/>
      <c r="GJ139" s="344"/>
      <c r="GK139" s="344"/>
      <c r="GL139" s="344"/>
      <c r="GM139" s="344"/>
      <c r="GN139" s="344"/>
      <c r="GO139" s="344"/>
      <c r="GP139" s="344"/>
      <c r="GQ139" s="344"/>
      <c r="GR139" s="344"/>
      <c r="GS139" s="344"/>
      <c r="GT139" s="344"/>
      <c r="GU139" s="344"/>
      <c r="GV139" s="344"/>
      <c r="GW139" s="344"/>
      <c r="GX139" s="344"/>
      <c r="GY139" s="344"/>
      <c r="GZ139" s="344"/>
      <c r="HA139" s="344"/>
      <c r="HB139" s="344"/>
      <c r="HC139" s="344"/>
      <c r="HD139" s="344"/>
      <c r="HE139" s="344"/>
      <c r="HF139" s="344"/>
      <c r="HG139" s="344"/>
      <c r="HH139" s="344"/>
      <c r="HI139" s="344"/>
      <c r="HJ139" s="344"/>
      <c r="HK139" s="344"/>
      <c r="HL139" s="344"/>
      <c r="HM139" s="344"/>
      <c r="HN139" s="344"/>
      <c r="HO139" s="344"/>
      <c r="HP139" s="344"/>
      <c r="HQ139" s="344"/>
      <c r="HR139" s="344"/>
      <c r="HS139" s="344"/>
      <c r="HT139" s="344"/>
      <c r="HU139" s="344"/>
      <c r="HV139" s="344"/>
      <c r="HW139" s="344"/>
      <c r="HX139" s="344"/>
      <c r="HY139" s="344"/>
      <c r="HZ139" s="344"/>
      <c r="IA139" s="344"/>
      <c r="IB139" s="344"/>
      <c r="IC139" s="344"/>
      <c r="ID139" s="344"/>
      <c r="IE139" s="344"/>
      <c r="IF139" s="344"/>
      <c r="IG139" s="344"/>
      <c r="IH139" s="344"/>
      <c r="II139" s="344"/>
      <c r="IJ139" s="344"/>
      <c r="IK139" s="344"/>
      <c r="IL139" s="344"/>
      <c r="IM139" s="344"/>
      <c r="IN139" s="344"/>
      <c r="IO139" s="344"/>
      <c r="IP139" s="344"/>
      <c r="IQ139" s="344"/>
      <c r="IR139" s="344"/>
      <c r="IS139" s="344"/>
      <c r="IT139" s="344"/>
      <c r="IU139" s="344"/>
      <c r="IV139" s="344"/>
      <c r="IW139" s="345"/>
    </row>
    <row r="140" customFormat="false" ht="13.5" hidden="false" customHeight="true" outlineLevel="0" collapsed="false">
      <c r="A140" s="325"/>
      <c r="B140" s="326"/>
      <c r="C140" s="327"/>
      <c r="D140" s="346" t="s">
        <v>174</v>
      </c>
      <c r="E140" s="280" t="n">
        <f aca="false">E132+E124</f>
        <v>0</v>
      </c>
      <c r="F140" s="348" t="n">
        <f aca="false">F132+F124</f>
        <v>0</v>
      </c>
      <c r="G140" s="348" t="n">
        <f aca="false">G132+G124</f>
        <v>0</v>
      </c>
      <c r="H140" s="348" t="n">
        <f aca="false">H132+H124</f>
        <v>0</v>
      </c>
      <c r="I140" s="348" t="n">
        <f aca="false">I132+I124</f>
        <v>0</v>
      </c>
      <c r="J140" s="348" t="n">
        <f aca="false">J132+J124</f>
        <v>0</v>
      </c>
      <c r="K140" s="348" t="n">
        <f aca="false">K132+K124</f>
        <v>0</v>
      </c>
      <c r="L140" s="348" t="n">
        <f aca="false">L132+L124</f>
        <v>0</v>
      </c>
      <c r="M140" s="348" t="n">
        <f aca="false">M132+M124</f>
        <v>0</v>
      </c>
      <c r="N140" s="348" t="n">
        <f aca="false">N132+N124</f>
        <v>0</v>
      </c>
      <c r="O140" s="348" t="n">
        <f aca="false">O132+O124</f>
        <v>0</v>
      </c>
      <c r="P140" s="348" t="n">
        <f aca="false">P132+P124</f>
        <v>0</v>
      </c>
      <c r="Q140" s="348" t="n">
        <f aca="false">Q132+Q124</f>
        <v>0</v>
      </c>
      <c r="R140" s="348" t="n">
        <f aca="false">R132+R124</f>
        <v>0</v>
      </c>
      <c r="S140" s="348" t="n">
        <f aca="false">S132+S124</f>
        <v>0</v>
      </c>
      <c r="T140" s="348" t="n">
        <f aca="false">T132+T124</f>
        <v>0</v>
      </c>
      <c r="U140" s="348" t="n">
        <f aca="false">U132+U124</f>
        <v>0</v>
      </c>
      <c r="V140" s="348" t="n">
        <f aca="false">V132+V124</f>
        <v>0</v>
      </c>
      <c r="W140" s="348" t="n">
        <f aca="false">W132+W124</f>
        <v>0</v>
      </c>
      <c r="X140" s="348" t="n">
        <f aca="false">X132+X124</f>
        <v>0</v>
      </c>
      <c r="Y140" s="348" t="n">
        <f aca="false">Y132+Y124</f>
        <v>0</v>
      </c>
      <c r="Z140" s="348" t="n">
        <f aca="false">Z132+Z124</f>
        <v>0</v>
      </c>
      <c r="AA140" s="348" t="n">
        <f aca="false">AA132+AA124</f>
        <v>0</v>
      </c>
      <c r="AB140" s="348" t="n">
        <f aca="false">AB132+AB124</f>
        <v>0</v>
      </c>
      <c r="AC140" s="348" t="n">
        <f aca="false">AC132+AC124</f>
        <v>0</v>
      </c>
      <c r="AD140" s="348" t="n">
        <f aca="false">AD132+AD124</f>
        <v>0</v>
      </c>
      <c r="AE140" s="348" t="n">
        <f aca="false">AE132+AE124</f>
        <v>0</v>
      </c>
      <c r="AF140" s="348" t="n">
        <f aca="false">AF132+AF124</f>
        <v>0</v>
      </c>
      <c r="AG140" s="348" t="n">
        <f aca="false">AG132+AG124</f>
        <v>0</v>
      </c>
      <c r="AH140" s="348" t="n">
        <f aca="false">AH132+AH124</f>
        <v>0</v>
      </c>
      <c r="AI140" s="348" t="n">
        <f aca="false">AI132+AI124</f>
        <v>0</v>
      </c>
      <c r="AJ140" s="348" t="n">
        <f aca="false">AJ132+AJ124</f>
        <v>0</v>
      </c>
      <c r="AK140" s="348" t="n">
        <f aca="false">AK132+AK124</f>
        <v>0</v>
      </c>
      <c r="AL140" s="348" t="n">
        <f aca="false">AL132+AL124</f>
        <v>0</v>
      </c>
      <c r="AM140" s="348" t="n">
        <f aca="false">AM132+AM124</f>
        <v>0</v>
      </c>
      <c r="AN140" s="348" t="n">
        <f aca="false">AN132+AN124</f>
        <v>0</v>
      </c>
      <c r="AO140" s="348" t="n">
        <f aca="false">AO132+AO124</f>
        <v>0</v>
      </c>
      <c r="AP140" s="348" t="n">
        <f aca="false">AP132+AP124</f>
        <v>0</v>
      </c>
      <c r="AQ140" s="348" t="n">
        <f aca="false">AQ132+AQ124</f>
        <v>0</v>
      </c>
      <c r="AR140" s="348" t="n">
        <f aca="false">AR132+AR124</f>
        <v>0</v>
      </c>
      <c r="AS140" s="348" t="n">
        <f aca="false">AS132+AS124</f>
        <v>0</v>
      </c>
      <c r="AT140" s="348" t="n">
        <f aca="false">AT132+AT124</f>
        <v>0</v>
      </c>
      <c r="AU140" s="348" t="n">
        <f aca="false">AU132+AU124</f>
        <v>0</v>
      </c>
      <c r="AV140" s="348" t="n">
        <f aca="false">AV132+AV124</f>
        <v>0</v>
      </c>
      <c r="AW140" s="348" t="n">
        <f aca="false">AW132+AW124</f>
        <v>0</v>
      </c>
      <c r="AX140" s="348" t="n">
        <f aca="false">AX132+AX124</f>
        <v>0</v>
      </c>
      <c r="AY140" s="348" t="n">
        <f aca="false">AY132+AY124</f>
        <v>0</v>
      </c>
      <c r="AZ140" s="348" t="n">
        <f aca="false">AZ132+AZ124</f>
        <v>0</v>
      </c>
      <c r="BA140" s="348" t="n">
        <f aca="false">BA132+BA124</f>
        <v>0</v>
      </c>
      <c r="BB140" s="348" t="n">
        <f aca="false">BB132+BB124</f>
        <v>0</v>
      </c>
      <c r="BC140" s="348" t="n">
        <f aca="false">BC132+BC124</f>
        <v>0</v>
      </c>
      <c r="BD140" s="348" t="n">
        <f aca="false">BD132+BD124</f>
        <v>0</v>
      </c>
      <c r="BE140" s="348" t="n">
        <f aca="false">BE132+BE124</f>
        <v>0</v>
      </c>
      <c r="BF140" s="348" t="n">
        <f aca="false">BF132+BF124</f>
        <v>0</v>
      </c>
      <c r="BG140" s="348" t="n">
        <f aca="false">BG132+BG124</f>
        <v>0</v>
      </c>
      <c r="BH140" s="348" t="n">
        <f aca="false">BH132+BH124</f>
        <v>0</v>
      </c>
      <c r="BI140" s="348" t="n">
        <f aca="false">BI132+BI124</f>
        <v>0</v>
      </c>
      <c r="BJ140" s="348" t="n">
        <f aca="false">BJ132+BJ124</f>
        <v>0</v>
      </c>
      <c r="BK140" s="348" t="n">
        <f aca="false">BK132+BK124</f>
        <v>0</v>
      </c>
      <c r="BL140" s="348" t="n">
        <f aca="false">BL132+BL124</f>
        <v>0</v>
      </c>
      <c r="BM140" s="348" t="n">
        <f aca="false">BM132+BM124</f>
        <v>0</v>
      </c>
      <c r="BN140" s="348" t="n">
        <f aca="false">BN132+BN124</f>
        <v>0</v>
      </c>
      <c r="BO140" s="348" t="n">
        <f aca="false">BO132+BO124</f>
        <v>0</v>
      </c>
      <c r="BP140" s="348" t="n">
        <f aca="false">BP132+BP124</f>
        <v>0</v>
      </c>
      <c r="BQ140" s="348" t="n">
        <f aca="false">BQ132+BQ124</f>
        <v>0</v>
      </c>
      <c r="BR140" s="348" t="n">
        <f aca="false">BR132+BR124</f>
        <v>0</v>
      </c>
      <c r="BS140" s="348" t="n">
        <f aca="false">BS132+BS124</f>
        <v>0</v>
      </c>
      <c r="BT140" s="348" t="n">
        <f aca="false">BT132+BT124</f>
        <v>0</v>
      </c>
      <c r="BU140" s="348" t="n">
        <f aca="false">BU132+BU124</f>
        <v>0</v>
      </c>
      <c r="BV140" s="348" t="n">
        <f aca="false">BV132+BV124</f>
        <v>0</v>
      </c>
      <c r="BW140" s="348" t="n">
        <f aca="false">BW132+BW124</f>
        <v>0</v>
      </c>
      <c r="BX140" s="348" t="n">
        <f aca="false">BX132+BX124</f>
        <v>0</v>
      </c>
      <c r="BY140" s="348" t="n">
        <f aca="false">BY132+BY124</f>
        <v>0</v>
      </c>
      <c r="BZ140" s="348" t="n">
        <f aca="false">BZ132+BZ124</f>
        <v>0</v>
      </c>
      <c r="CA140" s="348" t="n">
        <f aca="false">CA132+CA124</f>
        <v>0</v>
      </c>
      <c r="CB140" s="348" t="n">
        <f aca="false">CB132+CB124</f>
        <v>0</v>
      </c>
      <c r="CC140" s="348" t="n">
        <f aca="false">CC132+CC124</f>
        <v>0</v>
      </c>
      <c r="CD140" s="348" t="n">
        <f aca="false">CD132+CD124</f>
        <v>0</v>
      </c>
      <c r="CE140" s="348" t="n">
        <f aca="false">CE132+CE124</f>
        <v>0</v>
      </c>
      <c r="CF140" s="348" t="n">
        <f aca="false">CF132+CF124</f>
        <v>0</v>
      </c>
      <c r="CG140" s="348" t="n">
        <f aca="false">CG132+CG124</f>
        <v>0</v>
      </c>
      <c r="CH140" s="348" t="n">
        <f aca="false">CH132+CH124</f>
        <v>0</v>
      </c>
      <c r="CI140" s="348" t="n">
        <f aca="false">CI132+CI124</f>
        <v>0</v>
      </c>
      <c r="CJ140" s="348" t="n">
        <f aca="false">CJ132+CJ124</f>
        <v>0</v>
      </c>
      <c r="CK140" s="348" t="n">
        <f aca="false">CK132+CK124</f>
        <v>0</v>
      </c>
      <c r="CL140" s="348" t="n">
        <f aca="false">CL132+CL124</f>
        <v>0</v>
      </c>
      <c r="CM140" s="348" t="n">
        <f aca="false">CM132+CM124</f>
        <v>0</v>
      </c>
      <c r="CN140" s="348" t="n">
        <f aca="false">CN132+CN124</f>
        <v>0</v>
      </c>
      <c r="CO140" s="348" t="n">
        <f aca="false">CO132+CO124</f>
        <v>0</v>
      </c>
      <c r="CP140" s="348" t="n">
        <f aca="false">CP132+CP124</f>
        <v>0</v>
      </c>
      <c r="CQ140" s="348" t="n">
        <f aca="false">CQ132+CQ124</f>
        <v>0</v>
      </c>
      <c r="CR140" s="348" t="n">
        <f aca="false">CR132+CR124</f>
        <v>0</v>
      </c>
      <c r="CS140" s="348" t="n">
        <f aca="false">CS132+CS124</f>
        <v>0</v>
      </c>
      <c r="CT140" s="348" t="n">
        <f aca="false">CT132+CT124</f>
        <v>0</v>
      </c>
      <c r="CU140" s="348" t="n">
        <f aca="false">CU132+CU124</f>
        <v>0</v>
      </c>
      <c r="CV140" s="348" t="n">
        <f aca="false">CV132+CV124</f>
        <v>0</v>
      </c>
      <c r="CW140" s="348" t="n">
        <f aca="false">CW132+CW124</f>
        <v>0</v>
      </c>
      <c r="CX140" s="348" t="n">
        <f aca="false">CX132+CX124</f>
        <v>0</v>
      </c>
      <c r="CY140" s="348" t="n">
        <f aca="false">CY132+CY124</f>
        <v>0</v>
      </c>
      <c r="CZ140" s="348" t="n">
        <f aca="false">CZ132+CZ124</f>
        <v>0</v>
      </c>
      <c r="DA140" s="348" t="n">
        <f aca="false">DA132+DA124</f>
        <v>0</v>
      </c>
      <c r="DB140" s="348" t="n">
        <f aca="false">DB132+DB124</f>
        <v>0</v>
      </c>
      <c r="DC140" s="348" t="n">
        <f aca="false">DC132+DC124</f>
        <v>0</v>
      </c>
      <c r="DD140" s="348" t="n">
        <f aca="false">DD132+DD124</f>
        <v>0</v>
      </c>
      <c r="DE140" s="348" t="n">
        <f aca="false">DE132+DE124</f>
        <v>0</v>
      </c>
      <c r="DF140" s="348" t="n">
        <f aca="false">DF132+DF124</f>
        <v>0</v>
      </c>
      <c r="DG140" s="348" t="n">
        <f aca="false">DG132+DG124</f>
        <v>0</v>
      </c>
      <c r="DH140" s="348" t="n">
        <f aca="false">DH132+DH124</f>
        <v>0</v>
      </c>
      <c r="DI140" s="348" t="n">
        <f aca="false">DI132+DI124</f>
        <v>0</v>
      </c>
      <c r="DJ140" s="348" t="n">
        <f aca="false">DJ132+DJ124</f>
        <v>0</v>
      </c>
      <c r="DK140" s="348" t="n">
        <f aca="false">DK132+DK124</f>
        <v>0</v>
      </c>
      <c r="DL140" s="348" t="n">
        <f aca="false">DL132+DL124</f>
        <v>0</v>
      </c>
      <c r="DM140" s="348" t="n">
        <f aca="false">DM132+DM124</f>
        <v>0</v>
      </c>
      <c r="DN140" s="348" t="n">
        <f aca="false">DN132+DN124</f>
        <v>0</v>
      </c>
      <c r="DO140" s="348" t="n">
        <f aca="false">DO132+DO124</f>
        <v>0</v>
      </c>
      <c r="DP140" s="348" t="n">
        <f aca="false">DP132+DP124</f>
        <v>0</v>
      </c>
      <c r="DQ140" s="348" t="n">
        <f aca="false">DQ132+DQ124</f>
        <v>0</v>
      </c>
      <c r="DR140" s="348" t="n">
        <f aca="false">DR132+DR124</f>
        <v>0</v>
      </c>
      <c r="DS140" s="348" t="n">
        <f aca="false">DS132+DS124</f>
        <v>0</v>
      </c>
      <c r="DT140" s="348" t="n">
        <f aca="false">DT132+DT124</f>
        <v>0</v>
      </c>
      <c r="DU140" s="348" t="n">
        <f aca="false">DU132+DU124</f>
        <v>0</v>
      </c>
      <c r="DV140" s="348" t="n">
        <f aca="false">DV132+DV124</f>
        <v>0</v>
      </c>
      <c r="DW140" s="348" t="n">
        <f aca="false">DW132+DW124</f>
        <v>0</v>
      </c>
      <c r="DX140" s="348" t="n">
        <f aca="false">DX132+DX124</f>
        <v>0</v>
      </c>
      <c r="DY140" s="348" t="n">
        <f aca="false">DY132+DY124</f>
        <v>0</v>
      </c>
      <c r="DZ140" s="348" t="n">
        <f aca="false">DZ132+DZ124</f>
        <v>0</v>
      </c>
      <c r="EA140" s="348" t="n">
        <f aca="false">EA132+EA124</f>
        <v>0</v>
      </c>
      <c r="EB140" s="348" t="n">
        <f aca="false">EB132+EB124</f>
        <v>0</v>
      </c>
      <c r="EC140" s="348" t="n">
        <f aca="false">EC132+EC124</f>
        <v>0</v>
      </c>
      <c r="ED140" s="348" t="n">
        <f aca="false">ED132+ED124</f>
        <v>0</v>
      </c>
      <c r="EE140" s="348" t="n">
        <f aca="false">EE132+EE124</f>
        <v>0</v>
      </c>
      <c r="EF140" s="348" t="n">
        <f aca="false">EF132+EF124</f>
        <v>0</v>
      </c>
      <c r="EG140" s="348" t="n">
        <f aca="false">EG132+EG124</f>
        <v>0</v>
      </c>
      <c r="EH140" s="348" t="n">
        <f aca="false">EH132+EH124</f>
        <v>0</v>
      </c>
      <c r="EI140" s="348" t="n">
        <f aca="false">EI132+EI124</f>
        <v>0</v>
      </c>
      <c r="EJ140" s="348" t="n">
        <f aca="false">EJ132+EJ124</f>
        <v>0</v>
      </c>
      <c r="EK140" s="348" t="n">
        <f aca="false">EK132+EK124</f>
        <v>0</v>
      </c>
      <c r="EL140" s="348" t="n">
        <f aca="false">EL132+EL124</f>
        <v>0</v>
      </c>
      <c r="EM140" s="348" t="n">
        <f aca="false">EM132+EM124</f>
        <v>0</v>
      </c>
      <c r="EN140" s="348" t="n">
        <f aca="false">EN132+EN124</f>
        <v>0</v>
      </c>
      <c r="EO140" s="348" t="n">
        <f aca="false">EO132+EO124</f>
        <v>0</v>
      </c>
      <c r="EP140" s="348" t="n">
        <f aca="false">EP132+EP124</f>
        <v>0</v>
      </c>
      <c r="EQ140" s="348" t="n">
        <f aca="false">EQ132+EQ124</f>
        <v>0</v>
      </c>
      <c r="ER140" s="348" t="n">
        <f aca="false">ER132+ER124</f>
        <v>0</v>
      </c>
      <c r="ES140" s="348" t="n">
        <f aca="false">ES132+ES124</f>
        <v>0</v>
      </c>
      <c r="ET140" s="348" t="n">
        <f aca="false">ET132+ET124</f>
        <v>0</v>
      </c>
      <c r="EU140" s="348" t="n">
        <f aca="false">EU132+EU124</f>
        <v>0</v>
      </c>
      <c r="EV140" s="348" t="n">
        <f aca="false">EV132+EV124</f>
        <v>0</v>
      </c>
      <c r="EW140" s="348" t="n">
        <f aca="false">EW132+EW124</f>
        <v>0</v>
      </c>
      <c r="EX140" s="348" t="n">
        <f aca="false">EX132+EX124</f>
        <v>0</v>
      </c>
      <c r="EY140" s="348" t="n">
        <f aca="false">EY132+EY124</f>
        <v>0</v>
      </c>
      <c r="EZ140" s="348" t="n">
        <f aca="false">EZ132+EZ124</f>
        <v>0</v>
      </c>
      <c r="FA140" s="348" t="n">
        <f aca="false">FA132+FA124</f>
        <v>0</v>
      </c>
      <c r="FB140" s="348" t="n">
        <f aca="false">FB132+FB124</f>
        <v>0</v>
      </c>
      <c r="FC140" s="348" t="n">
        <f aca="false">FC132+FC124</f>
        <v>0</v>
      </c>
      <c r="FD140" s="348" t="n">
        <f aca="false">FD132+FD124</f>
        <v>0</v>
      </c>
      <c r="FE140" s="348" t="n">
        <f aca="false">FE132+FE124</f>
        <v>0</v>
      </c>
      <c r="FF140" s="348" t="n">
        <f aca="false">FF132+FF124</f>
        <v>0</v>
      </c>
      <c r="FG140" s="348" t="n">
        <f aca="false">FG132+FG124</f>
        <v>0</v>
      </c>
      <c r="FH140" s="348" t="n">
        <f aca="false">FH132+FH124</f>
        <v>0</v>
      </c>
      <c r="FI140" s="348" t="n">
        <f aca="false">FI132+FI124</f>
        <v>0</v>
      </c>
      <c r="FJ140" s="348" t="n">
        <f aca="false">FJ132+FJ124</f>
        <v>0</v>
      </c>
      <c r="FK140" s="348" t="n">
        <f aca="false">FK132+FK124</f>
        <v>0</v>
      </c>
      <c r="FL140" s="348" t="n">
        <f aca="false">FL132+FL124</f>
        <v>0</v>
      </c>
      <c r="FM140" s="348" t="n">
        <f aca="false">FM132+FM124</f>
        <v>0</v>
      </c>
      <c r="FN140" s="348" t="n">
        <f aca="false">FN132+FN124</f>
        <v>0</v>
      </c>
      <c r="FO140" s="348" t="n">
        <f aca="false">FO132+FO124</f>
        <v>0</v>
      </c>
      <c r="FP140" s="348" t="n">
        <f aca="false">FP132+FP124</f>
        <v>0</v>
      </c>
      <c r="FQ140" s="348" t="n">
        <f aca="false">FQ132+FQ124</f>
        <v>0</v>
      </c>
      <c r="FR140" s="348" t="n">
        <f aca="false">FR132+FR124</f>
        <v>0</v>
      </c>
      <c r="FS140" s="348" t="n">
        <f aca="false">FS132+FS124</f>
        <v>0</v>
      </c>
      <c r="FT140" s="348" t="n">
        <f aca="false">FT132+FT124</f>
        <v>0</v>
      </c>
      <c r="FU140" s="348" t="n">
        <f aca="false">FU132+FU124</f>
        <v>0</v>
      </c>
      <c r="FV140" s="348" t="n">
        <f aca="false">FV132+FV124</f>
        <v>0</v>
      </c>
      <c r="FW140" s="348" t="n">
        <f aca="false">FW132+FW124</f>
        <v>0</v>
      </c>
      <c r="FX140" s="348" t="n">
        <f aca="false">FX132+FX124</f>
        <v>0</v>
      </c>
      <c r="FY140" s="348" t="n">
        <f aca="false">FY132+FY124</f>
        <v>0</v>
      </c>
      <c r="FZ140" s="348" t="n">
        <f aca="false">FZ132+FZ124</f>
        <v>0</v>
      </c>
      <c r="GA140" s="348" t="n">
        <f aca="false">GA132+GA124</f>
        <v>0</v>
      </c>
      <c r="GB140" s="348" t="n">
        <f aca="false">GB132+GB124</f>
        <v>0</v>
      </c>
      <c r="GC140" s="348" t="n">
        <f aca="false">GC132+GC124</f>
        <v>0</v>
      </c>
      <c r="GD140" s="348" t="n">
        <f aca="false">GD132+GD124</f>
        <v>0</v>
      </c>
      <c r="GE140" s="348" t="n">
        <f aca="false">GE132+GE124</f>
        <v>0</v>
      </c>
      <c r="GF140" s="348" t="n">
        <f aca="false">GF132+GF124</f>
        <v>0</v>
      </c>
      <c r="GG140" s="348" t="n">
        <f aca="false">GG132+GG124</f>
        <v>0</v>
      </c>
      <c r="GH140" s="348" t="n">
        <f aca="false">GH132+GH124</f>
        <v>0</v>
      </c>
      <c r="GI140" s="348" t="n">
        <f aca="false">GI132+GI124</f>
        <v>0</v>
      </c>
      <c r="GJ140" s="348" t="n">
        <f aca="false">GJ132+GJ124</f>
        <v>0</v>
      </c>
      <c r="GK140" s="348" t="n">
        <f aca="false">GK132+GK124</f>
        <v>0</v>
      </c>
      <c r="GL140" s="348" t="n">
        <f aca="false">GL132+GL124</f>
        <v>0</v>
      </c>
      <c r="GM140" s="348" t="n">
        <f aca="false">GM132+GM124</f>
        <v>0</v>
      </c>
      <c r="GN140" s="348" t="n">
        <f aca="false">GN132+GN124</f>
        <v>0</v>
      </c>
      <c r="GO140" s="348" t="n">
        <f aca="false">GO132+GO124</f>
        <v>0</v>
      </c>
      <c r="GP140" s="348" t="n">
        <f aca="false">GP132+GP124</f>
        <v>0</v>
      </c>
      <c r="GQ140" s="348" t="n">
        <f aca="false">GQ132+GQ124</f>
        <v>0</v>
      </c>
      <c r="GR140" s="348" t="n">
        <f aca="false">GR132+GR124</f>
        <v>0</v>
      </c>
      <c r="GS140" s="348" t="n">
        <f aca="false">GS132+GS124</f>
        <v>0</v>
      </c>
      <c r="GT140" s="348" t="n">
        <f aca="false">GT132+GT124</f>
        <v>0</v>
      </c>
      <c r="GU140" s="348" t="n">
        <f aca="false">GU132+GU124</f>
        <v>0</v>
      </c>
      <c r="GV140" s="348" t="n">
        <f aca="false">GV132+GV124</f>
        <v>0</v>
      </c>
      <c r="GW140" s="348" t="n">
        <f aca="false">GW132+GW124</f>
        <v>0</v>
      </c>
      <c r="GX140" s="348" t="n">
        <f aca="false">GX132+GX124</f>
        <v>0</v>
      </c>
      <c r="GY140" s="348" t="n">
        <f aca="false">GY132+GY124</f>
        <v>0</v>
      </c>
      <c r="GZ140" s="348" t="n">
        <f aca="false">GZ132+GZ124</f>
        <v>0</v>
      </c>
      <c r="HA140" s="348" t="n">
        <f aca="false">HA132+HA124</f>
        <v>0</v>
      </c>
      <c r="HB140" s="348" t="n">
        <f aca="false">HB132+HB124</f>
        <v>0</v>
      </c>
      <c r="HC140" s="348" t="n">
        <f aca="false">HC132+HC124</f>
        <v>0</v>
      </c>
      <c r="HD140" s="348" t="n">
        <f aca="false">HD132+HD124</f>
        <v>0</v>
      </c>
      <c r="HE140" s="348" t="n">
        <f aca="false">HE132+HE124</f>
        <v>0</v>
      </c>
      <c r="HF140" s="348" t="n">
        <f aca="false">HF132+HF124</f>
        <v>0</v>
      </c>
      <c r="HG140" s="348" t="n">
        <f aca="false">HG132+HG124</f>
        <v>0</v>
      </c>
      <c r="HH140" s="348" t="n">
        <f aca="false">HH132+HH124</f>
        <v>0</v>
      </c>
      <c r="HI140" s="348" t="n">
        <f aca="false">HI132+HI124</f>
        <v>0</v>
      </c>
      <c r="HJ140" s="348" t="n">
        <f aca="false">HJ132+HJ124</f>
        <v>0</v>
      </c>
      <c r="HK140" s="348" t="n">
        <f aca="false">HK132+HK124</f>
        <v>0</v>
      </c>
      <c r="HL140" s="348" t="n">
        <f aca="false">HL132+HL124</f>
        <v>0</v>
      </c>
      <c r="HM140" s="348" t="n">
        <f aca="false">HM132+HM124</f>
        <v>0</v>
      </c>
      <c r="HN140" s="348" t="n">
        <f aca="false">HN132+HN124</f>
        <v>0</v>
      </c>
      <c r="HO140" s="348" t="n">
        <f aca="false">HO132+HO124</f>
        <v>0</v>
      </c>
      <c r="HP140" s="348" t="n">
        <f aca="false">HP132+HP124</f>
        <v>0</v>
      </c>
      <c r="HQ140" s="348" t="n">
        <f aca="false">HQ132+HQ124</f>
        <v>0</v>
      </c>
      <c r="HR140" s="348" t="n">
        <f aca="false">HR132+HR124</f>
        <v>0</v>
      </c>
      <c r="HS140" s="348" t="n">
        <f aca="false">HS132+HS124</f>
        <v>0</v>
      </c>
      <c r="HT140" s="348" t="n">
        <f aca="false">HT132+HT124</f>
        <v>0</v>
      </c>
      <c r="HU140" s="348" t="n">
        <f aca="false">HU132+HU124</f>
        <v>0</v>
      </c>
      <c r="HV140" s="348" t="n">
        <f aca="false">HV132+HV124</f>
        <v>0</v>
      </c>
      <c r="HW140" s="348" t="n">
        <f aca="false">HW132+HW124</f>
        <v>0</v>
      </c>
      <c r="HX140" s="348" t="n">
        <f aca="false">HX132+HX124</f>
        <v>0</v>
      </c>
      <c r="HY140" s="348" t="n">
        <f aca="false">HY132+HY124</f>
        <v>0</v>
      </c>
      <c r="HZ140" s="348" t="n">
        <f aca="false">HZ132+HZ124</f>
        <v>0</v>
      </c>
      <c r="IA140" s="348" t="n">
        <f aca="false">IA132+IA124</f>
        <v>0</v>
      </c>
      <c r="IB140" s="348" t="n">
        <f aca="false">IB132+IB124</f>
        <v>0</v>
      </c>
      <c r="IC140" s="348" t="n">
        <f aca="false">IC132+IC124</f>
        <v>0</v>
      </c>
      <c r="ID140" s="348" t="n">
        <f aca="false">ID132+ID124</f>
        <v>0</v>
      </c>
      <c r="IE140" s="348" t="n">
        <f aca="false">IE132+IE124</f>
        <v>0</v>
      </c>
      <c r="IF140" s="348" t="n">
        <f aca="false">IF132+IF124</f>
        <v>0</v>
      </c>
      <c r="IG140" s="348" t="n">
        <f aca="false">IG132+IG124</f>
        <v>0</v>
      </c>
      <c r="IH140" s="348" t="n">
        <f aca="false">IH132+IH124</f>
        <v>0</v>
      </c>
      <c r="II140" s="348" t="n">
        <f aca="false">II132+II124</f>
        <v>0</v>
      </c>
      <c r="IJ140" s="348" t="n">
        <f aca="false">IJ132+IJ124</f>
        <v>0</v>
      </c>
      <c r="IK140" s="348" t="n">
        <f aca="false">IK132+IK124</f>
        <v>0</v>
      </c>
      <c r="IL140" s="348" t="n">
        <f aca="false">IL132+IL124</f>
        <v>0</v>
      </c>
      <c r="IM140" s="348" t="n">
        <f aca="false">IM132+IM124</f>
        <v>0</v>
      </c>
      <c r="IN140" s="348" t="n">
        <f aca="false">IN132+IN124</f>
        <v>0</v>
      </c>
      <c r="IO140" s="348" t="n">
        <f aca="false">IO132+IO124</f>
        <v>0</v>
      </c>
      <c r="IP140" s="348" t="n">
        <f aca="false">IP132+IP124</f>
        <v>0</v>
      </c>
      <c r="IQ140" s="348" t="n">
        <f aca="false">IQ132+IQ124</f>
        <v>0</v>
      </c>
      <c r="IR140" s="348" t="n">
        <f aca="false">IR132+IR124</f>
        <v>0</v>
      </c>
      <c r="IS140" s="348" t="n">
        <f aca="false">IS132+IS124</f>
        <v>0</v>
      </c>
      <c r="IT140" s="348" t="n">
        <f aca="false">IT132+IT124</f>
        <v>0</v>
      </c>
      <c r="IU140" s="348" t="n">
        <f aca="false">IU132+IU124</f>
        <v>0</v>
      </c>
      <c r="IV140" s="348" t="n">
        <f aca="false">IV132+IV124</f>
        <v>0</v>
      </c>
      <c r="IW140" s="325"/>
    </row>
    <row r="141" customFormat="false" ht="13.5" hidden="false" customHeight="true" outlineLevel="0" collapsed="false">
      <c r="A141" s="331"/>
      <c r="B141" s="326"/>
      <c r="C141" s="349" t="s">
        <v>183</v>
      </c>
      <c r="D141" s="350" t="s">
        <v>176</v>
      </c>
      <c r="E141" s="306" t="n">
        <f aca="false">E134+E126</f>
        <v>0</v>
      </c>
      <c r="F141" s="307" t="n">
        <f aca="false">F134+F126</f>
        <v>0</v>
      </c>
      <c r="G141" s="307" t="n">
        <f aca="false">G134+G126</f>
        <v>0</v>
      </c>
      <c r="H141" s="307" t="n">
        <f aca="false">H134+H126</f>
        <v>0</v>
      </c>
      <c r="I141" s="307" t="n">
        <f aca="false">I134+I126</f>
        <v>0</v>
      </c>
      <c r="J141" s="307" t="n">
        <f aca="false">J134+J126</f>
        <v>0</v>
      </c>
      <c r="K141" s="307" t="n">
        <f aca="false">K134+K126</f>
        <v>0</v>
      </c>
      <c r="L141" s="307" t="n">
        <f aca="false">L134+L126</f>
        <v>0</v>
      </c>
      <c r="M141" s="307" t="n">
        <f aca="false">M134+M126</f>
        <v>0</v>
      </c>
      <c r="N141" s="307" t="n">
        <f aca="false">N134+N126</f>
        <v>0</v>
      </c>
      <c r="O141" s="307" t="n">
        <f aca="false">O134+O126</f>
        <v>0</v>
      </c>
      <c r="P141" s="307" t="n">
        <f aca="false">P134+P126</f>
        <v>0</v>
      </c>
      <c r="Q141" s="307" t="n">
        <f aca="false">Q134+Q126</f>
        <v>0</v>
      </c>
      <c r="R141" s="307" t="n">
        <f aca="false">R134+R126</f>
        <v>0</v>
      </c>
      <c r="S141" s="307" t="n">
        <f aca="false">S134+S126</f>
        <v>0</v>
      </c>
      <c r="T141" s="307" t="n">
        <f aca="false">T134+T126</f>
        <v>0</v>
      </c>
      <c r="U141" s="307" t="n">
        <f aca="false">U134+U126</f>
        <v>0</v>
      </c>
      <c r="V141" s="307" t="n">
        <f aca="false">V134+V126</f>
        <v>0</v>
      </c>
      <c r="W141" s="307" t="n">
        <f aca="false">W134+W126</f>
        <v>0</v>
      </c>
      <c r="X141" s="307" t="n">
        <f aca="false">X134+X126</f>
        <v>0</v>
      </c>
      <c r="Y141" s="307" t="n">
        <f aca="false">Y134+Y126</f>
        <v>0</v>
      </c>
      <c r="Z141" s="307" t="n">
        <f aca="false">Z134+Z126</f>
        <v>0</v>
      </c>
      <c r="AA141" s="307" t="n">
        <f aca="false">AA134+AA126</f>
        <v>0</v>
      </c>
      <c r="AB141" s="307" t="n">
        <f aca="false">AB134+AB126</f>
        <v>0</v>
      </c>
      <c r="AC141" s="307" t="n">
        <f aca="false">AC134+AC126</f>
        <v>0</v>
      </c>
      <c r="AD141" s="307" t="n">
        <f aca="false">AD134+AD126</f>
        <v>0</v>
      </c>
      <c r="AE141" s="307" t="n">
        <f aca="false">AE134+AE126</f>
        <v>0</v>
      </c>
      <c r="AF141" s="307" t="n">
        <f aca="false">AF134+AF126</f>
        <v>0</v>
      </c>
      <c r="AG141" s="307" t="n">
        <f aca="false">AG134+AG126</f>
        <v>0</v>
      </c>
      <c r="AH141" s="307" t="n">
        <f aca="false">AH134+AH126</f>
        <v>0</v>
      </c>
      <c r="AI141" s="307" t="n">
        <f aca="false">AI134+AI126</f>
        <v>0</v>
      </c>
      <c r="AJ141" s="307" t="n">
        <f aca="false">AJ134+AJ126</f>
        <v>0</v>
      </c>
      <c r="AK141" s="307" t="n">
        <f aca="false">AK134+AK126</f>
        <v>0</v>
      </c>
      <c r="AL141" s="307" t="n">
        <f aca="false">AL134+AL126</f>
        <v>0</v>
      </c>
      <c r="AM141" s="307" t="n">
        <f aca="false">AM134+AM126</f>
        <v>0</v>
      </c>
      <c r="AN141" s="307" t="n">
        <f aca="false">AN134+AN126</f>
        <v>0</v>
      </c>
      <c r="AO141" s="307" t="n">
        <f aca="false">AO134+AO126</f>
        <v>0</v>
      </c>
      <c r="AP141" s="307" t="n">
        <f aca="false">AP134+AP126</f>
        <v>0</v>
      </c>
      <c r="AQ141" s="307" t="n">
        <f aca="false">AQ134+AQ126</f>
        <v>0</v>
      </c>
      <c r="AR141" s="307" t="n">
        <f aca="false">AR134+AR126</f>
        <v>0</v>
      </c>
      <c r="AS141" s="307" t="n">
        <f aca="false">AS134+AS126</f>
        <v>0</v>
      </c>
      <c r="AT141" s="307" t="n">
        <f aca="false">AT134+AT126</f>
        <v>0</v>
      </c>
      <c r="AU141" s="307" t="n">
        <f aca="false">AU134+AU126</f>
        <v>0</v>
      </c>
      <c r="AV141" s="307" t="n">
        <f aca="false">AV134+AV126</f>
        <v>0</v>
      </c>
      <c r="AW141" s="307" t="n">
        <f aca="false">AW134+AW126</f>
        <v>0</v>
      </c>
      <c r="AX141" s="307" t="n">
        <f aca="false">AX134+AX126</f>
        <v>0</v>
      </c>
      <c r="AY141" s="307" t="n">
        <f aca="false">AY134+AY126</f>
        <v>0</v>
      </c>
      <c r="AZ141" s="307" t="n">
        <f aca="false">AZ134+AZ126</f>
        <v>0</v>
      </c>
      <c r="BA141" s="307" t="n">
        <f aca="false">BA134+BA126</f>
        <v>0</v>
      </c>
      <c r="BB141" s="307" t="n">
        <f aca="false">BB134+BB126</f>
        <v>0</v>
      </c>
      <c r="BC141" s="307" t="n">
        <f aca="false">BC134+BC126</f>
        <v>0</v>
      </c>
      <c r="BD141" s="307" t="n">
        <f aca="false">BD134+BD126</f>
        <v>0</v>
      </c>
      <c r="BE141" s="307" t="n">
        <f aca="false">BE134+BE126</f>
        <v>0</v>
      </c>
      <c r="BF141" s="307" t="n">
        <f aca="false">BF134+BF126</f>
        <v>0</v>
      </c>
      <c r="BG141" s="307" t="n">
        <f aca="false">BG134+BG126</f>
        <v>0</v>
      </c>
      <c r="BH141" s="307" t="n">
        <f aca="false">BH134+BH126</f>
        <v>0</v>
      </c>
      <c r="BI141" s="307" t="n">
        <f aca="false">BI134+BI126</f>
        <v>0</v>
      </c>
      <c r="BJ141" s="307" t="n">
        <f aca="false">BJ134+BJ126</f>
        <v>0</v>
      </c>
      <c r="BK141" s="307" t="n">
        <f aca="false">BK134+BK126</f>
        <v>0</v>
      </c>
      <c r="BL141" s="307" t="n">
        <f aca="false">BL134+BL126</f>
        <v>0</v>
      </c>
      <c r="BM141" s="307" t="n">
        <f aca="false">BM134+BM126</f>
        <v>0</v>
      </c>
      <c r="BN141" s="307" t="n">
        <f aca="false">BN134+BN126</f>
        <v>0</v>
      </c>
      <c r="BO141" s="307" t="n">
        <f aca="false">BO134+BO126</f>
        <v>0</v>
      </c>
      <c r="BP141" s="307" t="n">
        <f aca="false">BP134+BP126</f>
        <v>0</v>
      </c>
      <c r="BQ141" s="307" t="n">
        <f aca="false">BQ134+BQ126</f>
        <v>0</v>
      </c>
      <c r="BR141" s="307" t="n">
        <f aca="false">BR134+BR126</f>
        <v>0</v>
      </c>
      <c r="BS141" s="307" t="n">
        <f aca="false">BS134+BS126</f>
        <v>0</v>
      </c>
      <c r="BT141" s="307" t="n">
        <f aca="false">BT134+BT126</f>
        <v>0</v>
      </c>
      <c r="BU141" s="307" t="n">
        <f aca="false">BU134+BU126</f>
        <v>0</v>
      </c>
      <c r="BV141" s="307" t="n">
        <f aca="false">BV134+BV126</f>
        <v>0</v>
      </c>
      <c r="BW141" s="307" t="n">
        <f aca="false">BW134+BW126</f>
        <v>0</v>
      </c>
      <c r="BX141" s="307" t="n">
        <f aca="false">BX134+BX126</f>
        <v>0</v>
      </c>
      <c r="BY141" s="307" t="n">
        <f aca="false">BY134+BY126</f>
        <v>0</v>
      </c>
      <c r="BZ141" s="307" t="n">
        <f aca="false">BZ134+BZ126</f>
        <v>0</v>
      </c>
      <c r="CA141" s="307" t="n">
        <f aca="false">CA134+CA126</f>
        <v>0</v>
      </c>
      <c r="CB141" s="307" t="n">
        <f aca="false">CB134+CB126</f>
        <v>0</v>
      </c>
      <c r="CC141" s="307" t="n">
        <f aca="false">CC134+CC126</f>
        <v>0</v>
      </c>
      <c r="CD141" s="307" t="n">
        <f aca="false">CD134+CD126</f>
        <v>0</v>
      </c>
      <c r="CE141" s="307" t="n">
        <f aca="false">CE134+CE126</f>
        <v>0</v>
      </c>
      <c r="CF141" s="307" t="n">
        <f aca="false">CF134+CF126</f>
        <v>0</v>
      </c>
      <c r="CG141" s="307" t="n">
        <f aca="false">CG134+CG126</f>
        <v>0</v>
      </c>
      <c r="CH141" s="307" t="n">
        <f aca="false">CH134+CH126</f>
        <v>0</v>
      </c>
      <c r="CI141" s="307" t="n">
        <f aca="false">CI134+CI126</f>
        <v>0</v>
      </c>
      <c r="CJ141" s="307" t="n">
        <f aca="false">CJ134+CJ126</f>
        <v>0</v>
      </c>
      <c r="CK141" s="307" t="n">
        <f aca="false">CK134+CK126</f>
        <v>0</v>
      </c>
      <c r="CL141" s="307" t="n">
        <f aca="false">CL134+CL126</f>
        <v>0</v>
      </c>
      <c r="CM141" s="307" t="n">
        <f aca="false">CM134+CM126</f>
        <v>0</v>
      </c>
      <c r="CN141" s="307" t="n">
        <f aca="false">CN134+CN126</f>
        <v>0</v>
      </c>
      <c r="CO141" s="307" t="n">
        <f aca="false">CO134+CO126</f>
        <v>0</v>
      </c>
      <c r="CP141" s="307" t="n">
        <f aca="false">CP134+CP126</f>
        <v>0</v>
      </c>
      <c r="CQ141" s="307" t="n">
        <f aca="false">CQ134+CQ126</f>
        <v>0</v>
      </c>
      <c r="CR141" s="307" t="n">
        <f aca="false">CR134+CR126</f>
        <v>0</v>
      </c>
      <c r="CS141" s="307" t="n">
        <f aca="false">CS134+CS126</f>
        <v>0</v>
      </c>
      <c r="CT141" s="307" t="n">
        <f aca="false">CT134+CT126</f>
        <v>0</v>
      </c>
      <c r="CU141" s="307" t="n">
        <f aca="false">CU134+CU126</f>
        <v>0</v>
      </c>
      <c r="CV141" s="307" t="n">
        <f aca="false">CV134+CV126</f>
        <v>0</v>
      </c>
      <c r="CW141" s="307" t="n">
        <f aca="false">CW134+CW126</f>
        <v>0</v>
      </c>
      <c r="CX141" s="307" t="n">
        <f aca="false">CX134+CX126</f>
        <v>0</v>
      </c>
      <c r="CY141" s="307" t="n">
        <f aca="false">CY134+CY126</f>
        <v>0</v>
      </c>
      <c r="CZ141" s="307" t="n">
        <f aca="false">CZ134+CZ126</f>
        <v>0</v>
      </c>
      <c r="DA141" s="307" t="n">
        <f aca="false">DA134+DA126</f>
        <v>0</v>
      </c>
      <c r="DB141" s="307" t="n">
        <f aca="false">DB134+DB126</f>
        <v>0</v>
      </c>
      <c r="DC141" s="307" t="n">
        <f aca="false">DC134+DC126</f>
        <v>0</v>
      </c>
      <c r="DD141" s="307" t="n">
        <f aca="false">DD134+DD126</f>
        <v>0</v>
      </c>
      <c r="DE141" s="307" t="n">
        <f aca="false">DE134+DE126</f>
        <v>0</v>
      </c>
      <c r="DF141" s="307" t="n">
        <f aca="false">DF134+DF126</f>
        <v>0</v>
      </c>
      <c r="DG141" s="307" t="n">
        <f aca="false">DG134+DG126</f>
        <v>0</v>
      </c>
      <c r="DH141" s="307" t="n">
        <f aca="false">DH134+DH126</f>
        <v>0</v>
      </c>
      <c r="DI141" s="307" t="n">
        <f aca="false">DI134+DI126</f>
        <v>0</v>
      </c>
      <c r="DJ141" s="307" t="n">
        <f aca="false">DJ134+DJ126</f>
        <v>0</v>
      </c>
      <c r="DK141" s="307" t="n">
        <f aca="false">DK134+DK126</f>
        <v>0</v>
      </c>
      <c r="DL141" s="307" t="n">
        <f aca="false">DL134+DL126</f>
        <v>0</v>
      </c>
      <c r="DM141" s="307" t="n">
        <f aca="false">DM134+DM126</f>
        <v>0</v>
      </c>
      <c r="DN141" s="307" t="n">
        <f aca="false">DN134+DN126</f>
        <v>0</v>
      </c>
      <c r="DO141" s="307" t="n">
        <f aca="false">DO134+DO126</f>
        <v>0</v>
      </c>
      <c r="DP141" s="307" t="n">
        <f aca="false">DP134+DP126</f>
        <v>0</v>
      </c>
      <c r="DQ141" s="307" t="n">
        <f aca="false">DQ134+DQ126</f>
        <v>0</v>
      </c>
      <c r="DR141" s="307" t="n">
        <f aca="false">DR134+DR126</f>
        <v>0</v>
      </c>
      <c r="DS141" s="307" t="n">
        <f aca="false">DS134+DS126</f>
        <v>0</v>
      </c>
      <c r="DT141" s="307" t="n">
        <f aca="false">DT134+DT126</f>
        <v>0</v>
      </c>
      <c r="DU141" s="307" t="n">
        <f aca="false">DU134+DU126</f>
        <v>0</v>
      </c>
      <c r="DV141" s="307" t="n">
        <f aca="false">DV134+DV126</f>
        <v>0</v>
      </c>
      <c r="DW141" s="307" t="n">
        <f aca="false">DW134+DW126</f>
        <v>0</v>
      </c>
      <c r="DX141" s="307" t="n">
        <f aca="false">DX134+DX126</f>
        <v>0</v>
      </c>
      <c r="DY141" s="307" t="n">
        <f aca="false">DY134+DY126</f>
        <v>0</v>
      </c>
      <c r="DZ141" s="307" t="n">
        <f aca="false">DZ134+DZ126</f>
        <v>0</v>
      </c>
      <c r="EA141" s="307" t="n">
        <f aca="false">EA134+EA126</f>
        <v>0</v>
      </c>
      <c r="EB141" s="307" t="n">
        <f aca="false">EB134+EB126</f>
        <v>0</v>
      </c>
      <c r="EC141" s="307" t="n">
        <f aca="false">EC134+EC126</f>
        <v>0</v>
      </c>
      <c r="ED141" s="307" t="n">
        <f aca="false">ED134+ED126</f>
        <v>0</v>
      </c>
      <c r="EE141" s="307" t="n">
        <f aca="false">EE134+EE126</f>
        <v>0</v>
      </c>
      <c r="EF141" s="307" t="n">
        <f aca="false">EF134+EF126</f>
        <v>0</v>
      </c>
      <c r="EG141" s="307" t="n">
        <f aca="false">EG134+EG126</f>
        <v>0</v>
      </c>
      <c r="EH141" s="307" t="n">
        <f aca="false">EH134+EH126</f>
        <v>0</v>
      </c>
      <c r="EI141" s="307" t="n">
        <f aca="false">EI134+EI126</f>
        <v>0</v>
      </c>
      <c r="EJ141" s="307" t="n">
        <f aca="false">EJ134+EJ126</f>
        <v>0</v>
      </c>
      <c r="EK141" s="307" t="n">
        <f aca="false">EK134+EK126</f>
        <v>0</v>
      </c>
      <c r="EL141" s="307" t="n">
        <f aca="false">EL134+EL126</f>
        <v>0</v>
      </c>
      <c r="EM141" s="307" t="n">
        <f aca="false">EM134+EM126</f>
        <v>0</v>
      </c>
      <c r="EN141" s="307" t="n">
        <f aca="false">EN134+EN126</f>
        <v>0</v>
      </c>
      <c r="EO141" s="307" t="n">
        <f aca="false">EO134+EO126</f>
        <v>0</v>
      </c>
      <c r="EP141" s="307" t="n">
        <f aca="false">EP134+EP126</f>
        <v>0</v>
      </c>
      <c r="EQ141" s="307" t="n">
        <f aca="false">EQ134+EQ126</f>
        <v>0</v>
      </c>
      <c r="ER141" s="307" t="n">
        <f aca="false">ER134+ER126</f>
        <v>0</v>
      </c>
      <c r="ES141" s="307" t="n">
        <f aca="false">ES134+ES126</f>
        <v>0</v>
      </c>
      <c r="ET141" s="307" t="n">
        <f aca="false">ET134+ET126</f>
        <v>0</v>
      </c>
      <c r="EU141" s="307" t="n">
        <f aca="false">EU134+EU126</f>
        <v>0</v>
      </c>
      <c r="EV141" s="307" t="n">
        <f aca="false">EV134+EV126</f>
        <v>0</v>
      </c>
      <c r="EW141" s="307" t="n">
        <f aca="false">EW134+EW126</f>
        <v>0</v>
      </c>
      <c r="EX141" s="307" t="n">
        <f aca="false">EX134+EX126</f>
        <v>0</v>
      </c>
      <c r="EY141" s="307" t="n">
        <f aca="false">EY134+EY126</f>
        <v>0</v>
      </c>
      <c r="EZ141" s="307" t="n">
        <f aca="false">EZ134+EZ126</f>
        <v>0</v>
      </c>
      <c r="FA141" s="307" t="n">
        <f aca="false">FA134+FA126</f>
        <v>0</v>
      </c>
      <c r="FB141" s="307" t="n">
        <f aca="false">FB134+FB126</f>
        <v>0</v>
      </c>
      <c r="FC141" s="307" t="n">
        <f aca="false">FC134+FC126</f>
        <v>0</v>
      </c>
      <c r="FD141" s="307" t="n">
        <f aca="false">FD134+FD126</f>
        <v>0</v>
      </c>
      <c r="FE141" s="307" t="n">
        <f aca="false">FE134+FE126</f>
        <v>0</v>
      </c>
      <c r="FF141" s="307" t="n">
        <f aca="false">FF134+FF126</f>
        <v>0</v>
      </c>
      <c r="FG141" s="307" t="n">
        <f aca="false">FG134+FG126</f>
        <v>0</v>
      </c>
      <c r="FH141" s="307" t="n">
        <f aca="false">FH134+FH126</f>
        <v>0</v>
      </c>
      <c r="FI141" s="307" t="n">
        <f aca="false">FI134+FI126</f>
        <v>0</v>
      </c>
      <c r="FJ141" s="307" t="n">
        <f aca="false">FJ134+FJ126</f>
        <v>0</v>
      </c>
      <c r="FK141" s="307" t="n">
        <f aca="false">FK134+FK126</f>
        <v>0</v>
      </c>
      <c r="FL141" s="307" t="n">
        <f aca="false">FL134+FL126</f>
        <v>0</v>
      </c>
      <c r="FM141" s="307" t="n">
        <f aca="false">FM134+FM126</f>
        <v>0</v>
      </c>
      <c r="FN141" s="307" t="n">
        <f aca="false">FN134+FN126</f>
        <v>0</v>
      </c>
      <c r="FO141" s="307" t="n">
        <f aca="false">FO134+FO126</f>
        <v>0</v>
      </c>
      <c r="FP141" s="307" t="n">
        <f aca="false">FP134+FP126</f>
        <v>0</v>
      </c>
      <c r="FQ141" s="307" t="n">
        <f aca="false">FQ134+FQ126</f>
        <v>0</v>
      </c>
      <c r="FR141" s="307" t="n">
        <f aca="false">FR134+FR126</f>
        <v>0</v>
      </c>
      <c r="FS141" s="307" t="n">
        <f aca="false">FS134+FS126</f>
        <v>0</v>
      </c>
      <c r="FT141" s="307" t="n">
        <f aca="false">FT134+FT126</f>
        <v>0</v>
      </c>
      <c r="FU141" s="307" t="n">
        <f aca="false">FU134+FU126</f>
        <v>0</v>
      </c>
      <c r="FV141" s="307" t="n">
        <f aca="false">FV134+FV126</f>
        <v>0</v>
      </c>
      <c r="FW141" s="307" t="n">
        <f aca="false">FW134+FW126</f>
        <v>0</v>
      </c>
      <c r="FX141" s="307" t="n">
        <f aca="false">FX134+FX126</f>
        <v>0</v>
      </c>
      <c r="FY141" s="307" t="n">
        <f aca="false">FY134+FY126</f>
        <v>0</v>
      </c>
      <c r="FZ141" s="307" t="n">
        <f aca="false">FZ134+FZ126</f>
        <v>0</v>
      </c>
      <c r="GA141" s="307" t="n">
        <f aca="false">GA134+GA126</f>
        <v>0</v>
      </c>
      <c r="GB141" s="307" t="n">
        <f aca="false">GB134+GB126</f>
        <v>0</v>
      </c>
      <c r="GC141" s="307" t="n">
        <f aca="false">GC134+GC126</f>
        <v>0</v>
      </c>
      <c r="GD141" s="307" t="n">
        <f aca="false">GD134+GD126</f>
        <v>0</v>
      </c>
      <c r="GE141" s="307" t="n">
        <f aca="false">GE134+GE126</f>
        <v>0</v>
      </c>
      <c r="GF141" s="307" t="n">
        <f aca="false">GF134+GF126</f>
        <v>0</v>
      </c>
      <c r="GG141" s="307" t="n">
        <f aca="false">GG134+GG126</f>
        <v>0</v>
      </c>
      <c r="GH141" s="307" t="n">
        <f aca="false">GH134+GH126</f>
        <v>0</v>
      </c>
      <c r="GI141" s="307" t="n">
        <f aca="false">GI134+GI126</f>
        <v>0</v>
      </c>
      <c r="GJ141" s="307" t="n">
        <f aca="false">GJ134+GJ126</f>
        <v>0</v>
      </c>
      <c r="GK141" s="307" t="n">
        <f aca="false">GK134+GK126</f>
        <v>0</v>
      </c>
      <c r="GL141" s="307" t="n">
        <f aca="false">GL134+GL126</f>
        <v>0</v>
      </c>
      <c r="GM141" s="307" t="n">
        <f aca="false">GM134+GM126</f>
        <v>0</v>
      </c>
      <c r="GN141" s="307" t="n">
        <f aca="false">GN134+GN126</f>
        <v>0</v>
      </c>
      <c r="GO141" s="307" t="n">
        <f aca="false">GO134+GO126</f>
        <v>0</v>
      </c>
      <c r="GP141" s="307" t="n">
        <f aca="false">GP134+GP126</f>
        <v>0</v>
      </c>
      <c r="GQ141" s="307" t="n">
        <f aca="false">GQ134+GQ126</f>
        <v>0</v>
      </c>
      <c r="GR141" s="307" t="n">
        <f aca="false">GR134+GR126</f>
        <v>0</v>
      </c>
      <c r="GS141" s="307" t="n">
        <f aca="false">GS134+GS126</f>
        <v>0</v>
      </c>
      <c r="GT141" s="307" t="n">
        <f aca="false">GT134+GT126</f>
        <v>0</v>
      </c>
      <c r="GU141" s="307" t="n">
        <f aca="false">GU134+GU126</f>
        <v>0</v>
      </c>
      <c r="GV141" s="307" t="n">
        <f aca="false">GV134+GV126</f>
        <v>0</v>
      </c>
      <c r="GW141" s="307" t="n">
        <f aca="false">GW134+GW126</f>
        <v>0</v>
      </c>
      <c r="GX141" s="307" t="n">
        <f aca="false">GX134+GX126</f>
        <v>0</v>
      </c>
      <c r="GY141" s="307" t="n">
        <f aca="false">GY134+GY126</f>
        <v>0</v>
      </c>
      <c r="GZ141" s="307" t="n">
        <f aca="false">GZ134+GZ126</f>
        <v>0</v>
      </c>
      <c r="HA141" s="307" t="n">
        <f aca="false">HA134+HA126</f>
        <v>0</v>
      </c>
      <c r="HB141" s="307" t="n">
        <f aca="false">HB134+HB126</f>
        <v>0</v>
      </c>
      <c r="HC141" s="307" t="n">
        <f aca="false">HC134+HC126</f>
        <v>0</v>
      </c>
      <c r="HD141" s="307" t="n">
        <f aca="false">HD134+HD126</f>
        <v>0</v>
      </c>
      <c r="HE141" s="307" t="n">
        <f aca="false">HE134+HE126</f>
        <v>0</v>
      </c>
      <c r="HF141" s="307" t="n">
        <f aca="false">HF134+HF126</f>
        <v>0</v>
      </c>
      <c r="HG141" s="307" t="n">
        <f aca="false">HG134+HG126</f>
        <v>0</v>
      </c>
      <c r="HH141" s="307" t="n">
        <f aca="false">HH134+HH126</f>
        <v>0</v>
      </c>
      <c r="HI141" s="307" t="n">
        <f aca="false">HI134+HI126</f>
        <v>0</v>
      </c>
      <c r="HJ141" s="307" t="n">
        <f aca="false">HJ134+HJ126</f>
        <v>0</v>
      </c>
      <c r="HK141" s="307" t="n">
        <f aca="false">HK134+HK126</f>
        <v>0</v>
      </c>
      <c r="HL141" s="307" t="n">
        <f aca="false">HL134+HL126</f>
        <v>0</v>
      </c>
      <c r="HM141" s="307" t="n">
        <f aca="false">HM134+HM126</f>
        <v>0</v>
      </c>
      <c r="HN141" s="307" t="n">
        <f aca="false">HN134+HN126</f>
        <v>0</v>
      </c>
      <c r="HO141" s="307" t="n">
        <f aca="false">HO134+HO126</f>
        <v>0</v>
      </c>
      <c r="HP141" s="307" t="n">
        <f aca="false">HP134+HP126</f>
        <v>0</v>
      </c>
      <c r="HQ141" s="307" t="n">
        <f aca="false">HQ134+HQ126</f>
        <v>0</v>
      </c>
      <c r="HR141" s="307" t="n">
        <f aca="false">HR134+HR126</f>
        <v>0</v>
      </c>
      <c r="HS141" s="307" t="n">
        <f aca="false">HS134+HS126</f>
        <v>0</v>
      </c>
      <c r="HT141" s="307" t="n">
        <f aca="false">HT134+HT126</f>
        <v>0</v>
      </c>
      <c r="HU141" s="307" t="n">
        <f aca="false">HU134+HU126</f>
        <v>0</v>
      </c>
      <c r="HV141" s="307" t="n">
        <f aca="false">HV134+HV126</f>
        <v>0</v>
      </c>
      <c r="HW141" s="307" t="n">
        <f aca="false">HW134+HW126</f>
        <v>0</v>
      </c>
      <c r="HX141" s="307" t="n">
        <f aca="false">HX134+HX126</f>
        <v>0</v>
      </c>
      <c r="HY141" s="307" t="n">
        <f aca="false">HY134+HY126</f>
        <v>0</v>
      </c>
      <c r="HZ141" s="307" t="n">
        <f aca="false">HZ134+HZ126</f>
        <v>0</v>
      </c>
      <c r="IA141" s="307" t="n">
        <f aca="false">IA134+IA126</f>
        <v>0</v>
      </c>
      <c r="IB141" s="307" t="n">
        <f aca="false">IB134+IB126</f>
        <v>0</v>
      </c>
      <c r="IC141" s="307" t="n">
        <f aca="false">IC134+IC126</f>
        <v>0</v>
      </c>
      <c r="ID141" s="307" t="n">
        <f aca="false">ID134+ID126</f>
        <v>0</v>
      </c>
      <c r="IE141" s="307" t="n">
        <f aca="false">IE134+IE126</f>
        <v>0</v>
      </c>
      <c r="IF141" s="307" t="n">
        <f aca="false">IF134+IF126</f>
        <v>0</v>
      </c>
      <c r="IG141" s="307" t="n">
        <f aca="false">IG134+IG126</f>
        <v>0</v>
      </c>
      <c r="IH141" s="307" t="n">
        <f aca="false">IH134+IH126</f>
        <v>0</v>
      </c>
      <c r="II141" s="307" t="n">
        <f aca="false">II134+II126</f>
        <v>0</v>
      </c>
      <c r="IJ141" s="307" t="n">
        <f aca="false">IJ134+IJ126</f>
        <v>0</v>
      </c>
      <c r="IK141" s="307" t="n">
        <f aca="false">IK134+IK126</f>
        <v>0</v>
      </c>
      <c r="IL141" s="307" t="n">
        <f aca="false">IL134+IL126</f>
        <v>0</v>
      </c>
      <c r="IM141" s="307" t="n">
        <f aca="false">IM134+IM126</f>
        <v>0</v>
      </c>
      <c r="IN141" s="307" t="n">
        <f aca="false">IN134+IN126</f>
        <v>0</v>
      </c>
      <c r="IO141" s="307" t="n">
        <f aca="false">IO134+IO126</f>
        <v>0</v>
      </c>
      <c r="IP141" s="307" t="n">
        <f aca="false">IP134+IP126</f>
        <v>0</v>
      </c>
      <c r="IQ141" s="307" t="n">
        <f aca="false">IQ134+IQ126</f>
        <v>0</v>
      </c>
      <c r="IR141" s="307" t="n">
        <f aca="false">IR134+IR126</f>
        <v>0</v>
      </c>
      <c r="IS141" s="307" t="n">
        <f aca="false">IS134+IS126</f>
        <v>0</v>
      </c>
      <c r="IT141" s="307" t="n">
        <f aca="false">IT134+IT126</f>
        <v>0</v>
      </c>
      <c r="IU141" s="307" t="n">
        <f aca="false">IU134+IU126</f>
        <v>0</v>
      </c>
      <c r="IV141" s="307" t="n">
        <f aca="false">IV134+IV126</f>
        <v>0</v>
      </c>
      <c r="IW141" s="351"/>
    </row>
    <row r="142" customFormat="false" ht="13.5" hidden="false" customHeight="true" outlineLevel="0" collapsed="false">
      <c r="A142" s="325"/>
      <c r="B142" s="326"/>
      <c r="C142" s="327"/>
      <c r="D142" s="350" t="s">
        <v>178</v>
      </c>
      <c r="E142" s="306" t="n">
        <f aca="false">E136+E128</f>
        <v>0</v>
      </c>
      <c r="F142" s="307" t="n">
        <f aca="false">F136+F128</f>
        <v>0</v>
      </c>
      <c r="G142" s="307" t="n">
        <f aca="false">G136+G128</f>
        <v>0</v>
      </c>
      <c r="H142" s="307" t="n">
        <f aca="false">H136+H128</f>
        <v>0</v>
      </c>
      <c r="I142" s="307" t="n">
        <f aca="false">I136+I128</f>
        <v>0</v>
      </c>
      <c r="J142" s="307" t="n">
        <f aca="false">J136+J128</f>
        <v>0</v>
      </c>
      <c r="K142" s="307" t="n">
        <f aca="false">K136+K128</f>
        <v>0</v>
      </c>
      <c r="L142" s="307" t="n">
        <f aca="false">L136+L128</f>
        <v>0</v>
      </c>
      <c r="M142" s="307" t="n">
        <f aca="false">M136+M128</f>
        <v>0</v>
      </c>
      <c r="N142" s="307" t="n">
        <f aca="false">N136+N128</f>
        <v>0</v>
      </c>
      <c r="O142" s="307" t="n">
        <f aca="false">O136+O128</f>
        <v>0</v>
      </c>
      <c r="P142" s="307" t="n">
        <f aca="false">P136+P128</f>
        <v>0</v>
      </c>
      <c r="Q142" s="307" t="n">
        <f aca="false">Q136+Q128</f>
        <v>0</v>
      </c>
      <c r="R142" s="307" t="n">
        <f aca="false">R136+R128</f>
        <v>0</v>
      </c>
      <c r="S142" s="307" t="n">
        <f aca="false">S136+S128</f>
        <v>0</v>
      </c>
      <c r="T142" s="307" t="n">
        <f aca="false">T136+T128</f>
        <v>0</v>
      </c>
      <c r="U142" s="307" t="n">
        <f aca="false">U136+U128</f>
        <v>0</v>
      </c>
      <c r="V142" s="307" t="n">
        <f aca="false">V136+V128</f>
        <v>0</v>
      </c>
      <c r="W142" s="307" t="n">
        <f aca="false">W136+W128</f>
        <v>0</v>
      </c>
      <c r="X142" s="307" t="n">
        <f aca="false">X136+X128</f>
        <v>0</v>
      </c>
      <c r="Y142" s="307" t="n">
        <f aca="false">Y136+Y128</f>
        <v>0</v>
      </c>
      <c r="Z142" s="307" t="n">
        <f aca="false">Z136+Z128</f>
        <v>0</v>
      </c>
      <c r="AA142" s="307" t="n">
        <f aca="false">AA136+AA128</f>
        <v>0</v>
      </c>
      <c r="AB142" s="307" t="n">
        <f aca="false">AB136+AB128</f>
        <v>0</v>
      </c>
      <c r="AC142" s="307" t="n">
        <f aca="false">AC136+AC128</f>
        <v>0</v>
      </c>
      <c r="AD142" s="307" t="n">
        <f aca="false">AD136+AD128</f>
        <v>0</v>
      </c>
      <c r="AE142" s="307" t="n">
        <f aca="false">AE136+AE128</f>
        <v>0</v>
      </c>
      <c r="AF142" s="307" t="n">
        <f aca="false">AF136+AF128</f>
        <v>0</v>
      </c>
      <c r="AG142" s="307" t="n">
        <f aca="false">AG136+AG128</f>
        <v>0</v>
      </c>
      <c r="AH142" s="307" t="n">
        <f aca="false">AH136+AH128</f>
        <v>0</v>
      </c>
      <c r="AI142" s="307" t="n">
        <f aca="false">AI136+AI128</f>
        <v>0</v>
      </c>
      <c r="AJ142" s="307" t="n">
        <f aca="false">AJ136+AJ128</f>
        <v>0</v>
      </c>
      <c r="AK142" s="307" t="n">
        <f aca="false">AK136+AK128</f>
        <v>0</v>
      </c>
      <c r="AL142" s="307" t="n">
        <f aca="false">AL136+AL128</f>
        <v>0</v>
      </c>
      <c r="AM142" s="307" t="n">
        <f aca="false">AM136+AM128</f>
        <v>0</v>
      </c>
      <c r="AN142" s="307" t="n">
        <f aca="false">AN136+AN128</f>
        <v>0</v>
      </c>
      <c r="AO142" s="307" t="n">
        <f aca="false">AO136+AO128</f>
        <v>0</v>
      </c>
      <c r="AP142" s="307" t="n">
        <f aca="false">AP136+AP128</f>
        <v>0</v>
      </c>
      <c r="AQ142" s="307" t="n">
        <f aca="false">AQ136+AQ128</f>
        <v>0</v>
      </c>
      <c r="AR142" s="307" t="n">
        <f aca="false">AR136+AR128</f>
        <v>0</v>
      </c>
      <c r="AS142" s="307" t="n">
        <f aca="false">AS136+AS128</f>
        <v>0</v>
      </c>
      <c r="AT142" s="307" t="n">
        <f aca="false">AT136+AT128</f>
        <v>0</v>
      </c>
      <c r="AU142" s="307" t="n">
        <f aca="false">AU136+AU128</f>
        <v>0</v>
      </c>
      <c r="AV142" s="307" t="n">
        <f aca="false">AV136+AV128</f>
        <v>0</v>
      </c>
      <c r="AW142" s="307" t="n">
        <f aca="false">AW136+AW128</f>
        <v>0</v>
      </c>
      <c r="AX142" s="307" t="n">
        <f aca="false">AX136+AX128</f>
        <v>0</v>
      </c>
      <c r="AY142" s="307" t="n">
        <f aca="false">AY136+AY128</f>
        <v>0</v>
      </c>
      <c r="AZ142" s="307" t="n">
        <f aca="false">AZ136+AZ128</f>
        <v>0</v>
      </c>
      <c r="BA142" s="307" t="n">
        <f aca="false">BA136+BA128</f>
        <v>0</v>
      </c>
      <c r="BB142" s="307" t="n">
        <f aca="false">BB136+BB128</f>
        <v>0</v>
      </c>
      <c r="BC142" s="307" t="n">
        <f aca="false">BC136+BC128</f>
        <v>0</v>
      </c>
      <c r="BD142" s="307" t="n">
        <f aca="false">BD136+BD128</f>
        <v>0</v>
      </c>
      <c r="BE142" s="307" t="n">
        <f aca="false">BE136+BE128</f>
        <v>0</v>
      </c>
      <c r="BF142" s="307" t="n">
        <f aca="false">BF136+BF128</f>
        <v>0</v>
      </c>
      <c r="BG142" s="307" t="n">
        <f aca="false">BG136+BG128</f>
        <v>0</v>
      </c>
      <c r="BH142" s="307" t="n">
        <f aca="false">BH136+BH128</f>
        <v>0</v>
      </c>
      <c r="BI142" s="307" t="n">
        <f aca="false">BI136+BI128</f>
        <v>0</v>
      </c>
      <c r="BJ142" s="307" t="n">
        <f aca="false">BJ136+BJ128</f>
        <v>0</v>
      </c>
      <c r="BK142" s="307" t="n">
        <f aca="false">BK136+BK128</f>
        <v>0</v>
      </c>
      <c r="BL142" s="307" t="n">
        <f aca="false">BL136+BL128</f>
        <v>0</v>
      </c>
      <c r="BM142" s="307" t="n">
        <f aca="false">BM136+BM128</f>
        <v>0</v>
      </c>
      <c r="BN142" s="307" t="n">
        <f aca="false">BN136+BN128</f>
        <v>0</v>
      </c>
      <c r="BO142" s="307" t="n">
        <f aca="false">BO136+BO128</f>
        <v>0</v>
      </c>
      <c r="BP142" s="307" t="n">
        <f aca="false">BP136+BP128</f>
        <v>0</v>
      </c>
      <c r="BQ142" s="307" t="n">
        <f aca="false">BQ136+BQ128</f>
        <v>0</v>
      </c>
      <c r="BR142" s="307" t="n">
        <f aca="false">BR136+BR128</f>
        <v>0</v>
      </c>
      <c r="BS142" s="307" t="n">
        <f aca="false">BS136+BS128</f>
        <v>0</v>
      </c>
      <c r="BT142" s="307" t="n">
        <f aca="false">BT136+BT128</f>
        <v>0</v>
      </c>
      <c r="BU142" s="307" t="n">
        <f aca="false">BU136+BU128</f>
        <v>0</v>
      </c>
      <c r="BV142" s="307" t="n">
        <f aca="false">BV136+BV128</f>
        <v>0</v>
      </c>
      <c r="BW142" s="307" t="n">
        <f aca="false">BW136+BW128</f>
        <v>0</v>
      </c>
      <c r="BX142" s="307" t="n">
        <f aca="false">BX136+BX128</f>
        <v>0</v>
      </c>
      <c r="BY142" s="307" t="n">
        <f aca="false">BY136+BY128</f>
        <v>0</v>
      </c>
      <c r="BZ142" s="307" t="n">
        <f aca="false">BZ136+BZ128</f>
        <v>0</v>
      </c>
      <c r="CA142" s="307" t="n">
        <f aca="false">CA136+CA128</f>
        <v>0</v>
      </c>
      <c r="CB142" s="307" t="n">
        <f aca="false">CB136+CB128</f>
        <v>0</v>
      </c>
      <c r="CC142" s="307" t="n">
        <f aca="false">CC136+CC128</f>
        <v>0</v>
      </c>
      <c r="CD142" s="307" t="n">
        <f aca="false">CD136+CD128</f>
        <v>0</v>
      </c>
      <c r="CE142" s="307" t="n">
        <f aca="false">CE136+CE128</f>
        <v>0</v>
      </c>
      <c r="CF142" s="307" t="n">
        <f aca="false">CF136+CF128</f>
        <v>0</v>
      </c>
      <c r="CG142" s="307" t="n">
        <f aca="false">CG136+CG128</f>
        <v>0</v>
      </c>
      <c r="CH142" s="307" t="n">
        <f aca="false">CH136+CH128</f>
        <v>0</v>
      </c>
      <c r="CI142" s="307" t="n">
        <f aca="false">CI136+CI128</f>
        <v>0</v>
      </c>
      <c r="CJ142" s="307" t="n">
        <f aca="false">CJ136+CJ128</f>
        <v>0</v>
      </c>
      <c r="CK142" s="307" t="n">
        <f aca="false">CK136+CK128</f>
        <v>0</v>
      </c>
      <c r="CL142" s="307" t="n">
        <f aca="false">CL136+CL128</f>
        <v>0</v>
      </c>
      <c r="CM142" s="307" t="n">
        <f aca="false">CM136+CM128</f>
        <v>0</v>
      </c>
      <c r="CN142" s="307" t="n">
        <f aca="false">CN136+CN128</f>
        <v>0</v>
      </c>
      <c r="CO142" s="307" t="n">
        <f aca="false">CO136+CO128</f>
        <v>0</v>
      </c>
      <c r="CP142" s="307" t="n">
        <f aca="false">CP136+CP128</f>
        <v>0</v>
      </c>
      <c r="CQ142" s="307" t="n">
        <f aca="false">CQ136+CQ128</f>
        <v>0</v>
      </c>
      <c r="CR142" s="307" t="n">
        <f aca="false">CR136+CR128</f>
        <v>0</v>
      </c>
      <c r="CS142" s="307" t="n">
        <f aca="false">CS136+CS128</f>
        <v>0</v>
      </c>
      <c r="CT142" s="307" t="n">
        <f aca="false">CT136+CT128</f>
        <v>0</v>
      </c>
      <c r="CU142" s="307" t="n">
        <f aca="false">CU136+CU128</f>
        <v>0</v>
      </c>
      <c r="CV142" s="307" t="n">
        <f aca="false">CV136+CV128</f>
        <v>0</v>
      </c>
      <c r="CW142" s="307" t="n">
        <f aca="false">CW136+CW128</f>
        <v>0</v>
      </c>
      <c r="CX142" s="307" t="n">
        <f aca="false">CX136+CX128</f>
        <v>0</v>
      </c>
      <c r="CY142" s="307" t="n">
        <f aca="false">CY136+CY128</f>
        <v>0</v>
      </c>
      <c r="CZ142" s="307" t="n">
        <f aca="false">CZ136+CZ128</f>
        <v>0</v>
      </c>
      <c r="DA142" s="307" t="n">
        <f aca="false">DA136+DA128</f>
        <v>0</v>
      </c>
      <c r="DB142" s="307" t="n">
        <f aca="false">DB136+DB128</f>
        <v>0</v>
      </c>
      <c r="DC142" s="307" t="n">
        <f aca="false">DC136+DC128</f>
        <v>0</v>
      </c>
      <c r="DD142" s="307" t="n">
        <f aca="false">DD136+DD128</f>
        <v>0</v>
      </c>
      <c r="DE142" s="307" t="n">
        <f aca="false">DE136+DE128</f>
        <v>0</v>
      </c>
      <c r="DF142" s="307" t="n">
        <f aca="false">DF136+DF128</f>
        <v>0</v>
      </c>
      <c r="DG142" s="307" t="n">
        <f aca="false">DG136+DG128</f>
        <v>0</v>
      </c>
      <c r="DH142" s="307" t="n">
        <f aca="false">DH136+DH128</f>
        <v>0</v>
      </c>
      <c r="DI142" s="307" t="n">
        <f aca="false">DI136+DI128</f>
        <v>0</v>
      </c>
      <c r="DJ142" s="307" t="n">
        <f aca="false">DJ136+DJ128</f>
        <v>0</v>
      </c>
      <c r="DK142" s="307" t="n">
        <f aca="false">DK136+DK128</f>
        <v>0</v>
      </c>
      <c r="DL142" s="307" t="n">
        <f aca="false">DL136+DL128</f>
        <v>0</v>
      </c>
      <c r="DM142" s="307" t="n">
        <f aca="false">DM136+DM128</f>
        <v>0</v>
      </c>
      <c r="DN142" s="307" t="n">
        <f aca="false">DN136+DN128</f>
        <v>0</v>
      </c>
      <c r="DO142" s="307" t="n">
        <f aca="false">DO136+DO128</f>
        <v>0</v>
      </c>
      <c r="DP142" s="307" t="n">
        <f aca="false">DP136+DP128</f>
        <v>0</v>
      </c>
      <c r="DQ142" s="307" t="n">
        <f aca="false">DQ136+DQ128</f>
        <v>0</v>
      </c>
      <c r="DR142" s="307" t="n">
        <f aca="false">DR136+DR128</f>
        <v>0</v>
      </c>
      <c r="DS142" s="307" t="n">
        <f aca="false">DS136+DS128</f>
        <v>0</v>
      </c>
      <c r="DT142" s="307" t="n">
        <f aca="false">DT136+DT128</f>
        <v>0</v>
      </c>
      <c r="DU142" s="307" t="n">
        <f aca="false">DU136+DU128</f>
        <v>0</v>
      </c>
      <c r="DV142" s="307" t="n">
        <f aca="false">DV136+DV128</f>
        <v>0</v>
      </c>
      <c r="DW142" s="307" t="n">
        <f aca="false">DW136+DW128</f>
        <v>0</v>
      </c>
      <c r="DX142" s="307" t="n">
        <f aca="false">DX136+DX128</f>
        <v>0</v>
      </c>
      <c r="DY142" s="307" t="n">
        <f aca="false">DY136+DY128</f>
        <v>0</v>
      </c>
      <c r="DZ142" s="307" t="n">
        <f aca="false">DZ136+DZ128</f>
        <v>0</v>
      </c>
      <c r="EA142" s="307" t="n">
        <f aca="false">EA136+EA128</f>
        <v>0</v>
      </c>
      <c r="EB142" s="307" t="n">
        <f aca="false">EB136+EB128</f>
        <v>0</v>
      </c>
      <c r="EC142" s="307" t="n">
        <f aca="false">EC136+EC128</f>
        <v>0</v>
      </c>
      <c r="ED142" s="307" t="n">
        <f aca="false">ED136+ED128</f>
        <v>0</v>
      </c>
      <c r="EE142" s="307" t="n">
        <f aca="false">EE136+EE128</f>
        <v>0</v>
      </c>
      <c r="EF142" s="307" t="n">
        <f aca="false">EF136+EF128</f>
        <v>0</v>
      </c>
      <c r="EG142" s="307" t="n">
        <f aca="false">EG136+EG128</f>
        <v>0</v>
      </c>
      <c r="EH142" s="307" t="n">
        <f aca="false">EH136+EH128</f>
        <v>0</v>
      </c>
      <c r="EI142" s="307" t="n">
        <f aca="false">EI136+EI128</f>
        <v>0</v>
      </c>
      <c r="EJ142" s="307" t="n">
        <f aca="false">EJ136+EJ128</f>
        <v>0</v>
      </c>
      <c r="EK142" s="307" t="n">
        <f aca="false">EK136+EK128</f>
        <v>0</v>
      </c>
      <c r="EL142" s="307" t="n">
        <f aca="false">EL136+EL128</f>
        <v>0</v>
      </c>
      <c r="EM142" s="307" t="n">
        <f aca="false">EM136+EM128</f>
        <v>0</v>
      </c>
      <c r="EN142" s="307" t="n">
        <f aca="false">EN136+EN128</f>
        <v>0</v>
      </c>
      <c r="EO142" s="307" t="n">
        <f aca="false">EO136+EO128</f>
        <v>0</v>
      </c>
      <c r="EP142" s="307" t="n">
        <f aca="false">EP136+EP128</f>
        <v>0</v>
      </c>
      <c r="EQ142" s="307" t="n">
        <f aca="false">EQ136+EQ128</f>
        <v>0</v>
      </c>
      <c r="ER142" s="307" t="n">
        <f aca="false">ER136+ER128</f>
        <v>0</v>
      </c>
      <c r="ES142" s="307" t="n">
        <f aca="false">ES136+ES128</f>
        <v>0</v>
      </c>
      <c r="ET142" s="307" t="n">
        <f aca="false">ET136+ET128</f>
        <v>0</v>
      </c>
      <c r="EU142" s="307" t="n">
        <f aca="false">EU136+EU128</f>
        <v>0</v>
      </c>
      <c r="EV142" s="307" t="n">
        <f aca="false">EV136+EV128</f>
        <v>0</v>
      </c>
      <c r="EW142" s="307" t="n">
        <f aca="false">EW136+EW128</f>
        <v>0</v>
      </c>
      <c r="EX142" s="307" t="n">
        <f aca="false">EX136+EX128</f>
        <v>0</v>
      </c>
      <c r="EY142" s="307" t="n">
        <f aca="false">EY136+EY128</f>
        <v>0</v>
      </c>
      <c r="EZ142" s="307" t="n">
        <f aca="false">EZ136+EZ128</f>
        <v>0</v>
      </c>
      <c r="FA142" s="307" t="n">
        <f aca="false">FA136+FA128</f>
        <v>0</v>
      </c>
      <c r="FB142" s="307" t="n">
        <f aca="false">FB136+FB128</f>
        <v>0</v>
      </c>
      <c r="FC142" s="307" t="n">
        <f aca="false">FC136+FC128</f>
        <v>0</v>
      </c>
      <c r="FD142" s="307" t="n">
        <f aca="false">FD136+FD128</f>
        <v>0</v>
      </c>
      <c r="FE142" s="307" t="n">
        <f aca="false">FE136+FE128</f>
        <v>0</v>
      </c>
      <c r="FF142" s="307" t="n">
        <f aca="false">FF136+FF128</f>
        <v>0</v>
      </c>
      <c r="FG142" s="307" t="n">
        <f aca="false">FG136+FG128</f>
        <v>0</v>
      </c>
      <c r="FH142" s="307" t="n">
        <f aca="false">FH136+FH128</f>
        <v>0</v>
      </c>
      <c r="FI142" s="307" t="n">
        <f aca="false">FI136+FI128</f>
        <v>0</v>
      </c>
      <c r="FJ142" s="307" t="n">
        <f aca="false">FJ136+FJ128</f>
        <v>0</v>
      </c>
      <c r="FK142" s="307" t="n">
        <f aca="false">FK136+FK128</f>
        <v>0</v>
      </c>
      <c r="FL142" s="307" t="n">
        <f aca="false">FL136+FL128</f>
        <v>0</v>
      </c>
      <c r="FM142" s="307" t="n">
        <f aca="false">FM136+FM128</f>
        <v>0</v>
      </c>
      <c r="FN142" s="307" t="n">
        <f aca="false">FN136+FN128</f>
        <v>0</v>
      </c>
      <c r="FO142" s="307" t="n">
        <f aca="false">FO136+FO128</f>
        <v>0</v>
      </c>
      <c r="FP142" s="307" t="n">
        <f aca="false">FP136+FP128</f>
        <v>0</v>
      </c>
      <c r="FQ142" s="307" t="n">
        <f aca="false">FQ136+FQ128</f>
        <v>0</v>
      </c>
      <c r="FR142" s="307" t="n">
        <f aca="false">FR136+FR128</f>
        <v>0</v>
      </c>
      <c r="FS142" s="307" t="n">
        <f aca="false">FS136+FS128</f>
        <v>0</v>
      </c>
      <c r="FT142" s="307" t="n">
        <f aca="false">FT136+FT128</f>
        <v>0</v>
      </c>
      <c r="FU142" s="307" t="n">
        <f aca="false">FU136+FU128</f>
        <v>0</v>
      </c>
      <c r="FV142" s="307" t="n">
        <f aca="false">FV136+FV128</f>
        <v>0</v>
      </c>
      <c r="FW142" s="307" t="n">
        <f aca="false">FW136+FW128</f>
        <v>0</v>
      </c>
      <c r="FX142" s="307" t="n">
        <f aca="false">FX136+FX128</f>
        <v>0</v>
      </c>
      <c r="FY142" s="307" t="n">
        <f aca="false">FY136+FY128</f>
        <v>0</v>
      </c>
      <c r="FZ142" s="307" t="n">
        <f aca="false">FZ136+FZ128</f>
        <v>0</v>
      </c>
      <c r="GA142" s="307" t="n">
        <f aca="false">GA136+GA128</f>
        <v>0</v>
      </c>
      <c r="GB142" s="307" t="n">
        <f aca="false">GB136+GB128</f>
        <v>0</v>
      </c>
      <c r="GC142" s="307" t="n">
        <f aca="false">GC136+GC128</f>
        <v>0</v>
      </c>
      <c r="GD142" s="307" t="n">
        <f aca="false">GD136+GD128</f>
        <v>0</v>
      </c>
      <c r="GE142" s="307" t="n">
        <f aca="false">GE136+GE128</f>
        <v>0</v>
      </c>
      <c r="GF142" s="307" t="n">
        <f aca="false">GF136+GF128</f>
        <v>0</v>
      </c>
      <c r="GG142" s="307" t="n">
        <f aca="false">GG136+GG128</f>
        <v>0</v>
      </c>
      <c r="GH142" s="307" t="n">
        <f aca="false">GH136+GH128</f>
        <v>0</v>
      </c>
      <c r="GI142" s="307" t="n">
        <f aca="false">GI136+GI128</f>
        <v>0</v>
      </c>
      <c r="GJ142" s="307" t="n">
        <f aca="false">GJ136+GJ128</f>
        <v>0</v>
      </c>
      <c r="GK142" s="307" t="n">
        <f aca="false">GK136+GK128</f>
        <v>0</v>
      </c>
      <c r="GL142" s="307" t="n">
        <f aca="false">GL136+GL128</f>
        <v>0</v>
      </c>
      <c r="GM142" s="307" t="n">
        <f aca="false">GM136+GM128</f>
        <v>0</v>
      </c>
      <c r="GN142" s="307" t="n">
        <f aca="false">GN136+GN128</f>
        <v>0</v>
      </c>
      <c r="GO142" s="307" t="n">
        <f aca="false">GO136+GO128</f>
        <v>0</v>
      </c>
      <c r="GP142" s="307" t="n">
        <f aca="false">GP136+GP128</f>
        <v>0</v>
      </c>
      <c r="GQ142" s="307" t="n">
        <f aca="false">GQ136+GQ128</f>
        <v>0</v>
      </c>
      <c r="GR142" s="307" t="n">
        <f aca="false">GR136+GR128</f>
        <v>0</v>
      </c>
      <c r="GS142" s="307" t="n">
        <f aca="false">GS136+GS128</f>
        <v>0</v>
      </c>
      <c r="GT142" s="307" t="n">
        <f aca="false">GT136+GT128</f>
        <v>0</v>
      </c>
      <c r="GU142" s="307" t="n">
        <f aca="false">GU136+GU128</f>
        <v>0</v>
      </c>
      <c r="GV142" s="307" t="n">
        <f aca="false">GV136+GV128</f>
        <v>0</v>
      </c>
      <c r="GW142" s="307" t="n">
        <f aca="false">GW136+GW128</f>
        <v>0</v>
      </c>
      <c r="GX142" s="307" t="n">
        <f aca="false">GX136+GX128</f>
        <v>0</v>
      </c>
      <c r="GY142" s="307" t="n">
        <f aca="false">GY136+GY128</f>
        <v>0</v>
      </c>
      <c r="GZ142" s="307" t="n">
        <f aca="false">GZ136+GZ128</f>
        <v>0</v>
      </c>
      <c r="HA142" s="307" t="n">
        <f aca="false">HA136+HA128</f>
        <v>0</v>
      </c>
      <c r="HB142" s="307" t="n">
        <f aca="false">HB136+HB128</f>
        <v>0</v>
      </c>
      <c r="HC142" s="307" t="n">
        <f aca="false">HC136+HC128</f>
        <v>0</v>
      </c>
      <c r="HD142" s="307" t="n">
        <f aca="false">HD136+HD128</f>
        <v>0</v>
      </c>
      <c r="HE142" s="307" t="n">
        <f aca="false">HE136+HE128</f>
        <v>0</v>
      </c>
      <c r="HF142" s="307" t="n">
        <f aca="false">HF136+HF128</f>
        <v>0</v>
      </c>
      <c r="HG142" s="307" t="n">
        <f aca="false">HG136+HG128</f>
        <v>0</v>
      </c>
      <c r="HH142" s="307" t="n">
        <f aca="false">HH136+HH128</f>
        <v>0</v>
      </c>
      <c r="HI142" s="307" t="n">
        <f aca="false">HI136+HI128</f>
        <v>0</v>
      </c>
      <c r="HJ142" s="307" t="n">
        <f aca="false">HJ136+HJ128</f>
        <v>0</v>
      </c>
      <c r="HK142" s="307" t="n">
        <f aca="false">HK136+HK128</f>
        <v>0</v>
      </c>
      <c r="HL142" s="307" t="n">
        <f aca="false">HL136+HL128</f>
        <v>0</v>
      </c>
      <c r="HM142" s="307" t="n">
        <f aca="false">HM136+HM128</f>
        <v>0</v>
      </c>
      <c r="HN142" s="307" t="n">
        <f aca="false">HN136+HN128</f>
        <v>0</v>
      </c>
      <c r="HO142" s="307" t="n">
        <f aca="false">HO136+HO128</f>
        <v>0</v>
      </c>
      <c r="HP142" s="307" t="n">
        <f aca="false">HP136+HP128</f>
        <v>0</v>
      </c>
      <c r="HQ142" s="307" t="n">
        <f aca="false">HQ136+HQ128</f>
        <v>0</v>
      </c>
      <c r="HR142" s="307" t="n">
        <f aca="false">HR136+HR128</f>
        <v>0</v>
      </c>
      <c r="HS142" s="307" t="n">
        <f aca="false">HS136+HS128</f>
        <v>0</v>
      </c>
      <c r="HT142" s="307" t="n">
        <f aca="false">HT136+HT128</f>
        <v>0</v>
      </c>
      <c r="HU142" s="307" t="n">
        <f aca="false">HU136+HU128</f>
        <v>0</v>
      </c>
      <c r="HV142" s="307" t="n">
        <f aca="false">HV136+HV128</f>
        <v>0</v>
      </c>
      <c r="HW142" s="307" t="n">
        <f aca="false">HW136+HW128</f>
        <v>0</v>
      </c>
      <c r="HX142" s="307" t="n">
        <f aca="false">HX136+HX128</f>
        <v>0</v>
      </c>
      <c r="HY142" s="307" t="n">
        <f aca="false">HY136+HY128</f>
        <v>0</v>
      </c>
      <c r="HZ142" s="307" t="n">
        <f aca="false">HZ136+HZ128</f>
        <v>0</v>
      </c>
      <c r="IA142" s="307" t="n">
        <f aca="false">IA136+IA128</f>
        <v>0</v>
      </c>
      <c r="IB142" s="307" t="n">
        <f aca="false">IB136+IB128</f>
        <v>0</v>
      </c>
      <c r="IC142" s="307" t="n">
        <f aca="false">IC136+IC128</f>
        <v>0</v>
      </c>
      <c r="ID142" s="307" t="n">
        <f aca="false">ID136+ID128</f>
        <v>0</v>
      </c>
      <c r="IE142" s="307" t="n">
        <f aca="false">IE136+IE128</f>
        <v>0</v>
      </c>
      <c r="IF142" s="307" t="n">
        <f aca="false">IF136+IF128</f>
        <v>0</v>
      </c>
      <c r="IG142" s="307" t="n">
        <f aca="false">IG136+IG128</f>
        <v>0</v>
      </c>
      <c r="IH142" s="307" t="n">
        <f aca="false">IH136+IH128</f>
        <v>0</v>
      </c>
      <c r="II142" s="307" t="n">
        <f aca="false">II136+II128</f>
        <v>0</v>
      </c>
      <c r="IJ142" s="307" t="n">
        <f aca="false">IJ136+IJ128</f>
        <v>0</v>
      </c>
      <c r="IK142" s="307" t="n">
        <f aca="false">IK136+IK128</f>
        <v>0</v>
      </c>
      <c r="IL142" s="307" t="n">
        <f aca="false">IL136+IL128</f>
        <v>0</v>
      </c>
      <c r="IM142" s="307" t="n">
        <f aca="false">IM136+IM128</f>
        <v>0</v>
      </c>
      <c r="IN142" s="307" t="n">
        <f aca="false">IN136+IN128</f>
        <v>0</v>
      </c>
      <c r="IO142" s="307" t="n">
        <f aca="false">IO136+IO128</f>
        <v>0</v>
      </c>
      <c r="IP142" s="307" t="n">
        <f aca="false">IP136+IP128</f>
        <v>0</v>
      </c>
      <c r="IQ142" s="307" t="n">
        <f aca="false">IQ136+IQ128</f>
        <v>0</v>
      </c>
      <c r="IR142" s="307" t="n">
        <f aca="false">IR136+IR128</f>
        <v>0</v>
      </c>
      <c r="IS142" s="307" t="n">
        <f aca="false">IS136+IS128</f>
        <v>0</v>
      </c>
      <c r="IT142" s="307" t="n">
        <f aca="false">IT136+IT128</f>
        <v>0</v>
      </c>
      <c r="IU142" s="307" t="n">
        <f aca="false">IU136+IU128</f>
        <v>0</v>
      </c>
      <c r="IV142" s="307" t="n">
        <f aca="false">IV136+IV128</f>
        <v>0</v>
      </c>
      <c r="IW142" s="351"/>
    </row>
    <row r="143" customFormat="false" ht="13.5" hidden="false" customHeight="true" outlineLevel="0" collapsed="false">
      <c r="A143" s="331"/>
      <c r="B143" s="352"/>
      <c r="C143" s="353"/>
      <c r="D143" s="354" t="s">
        <v>180</v>
      </c>
      <c r="E143" s="355" t="n">
        <f aca="false">E138+E130</f>
        <v>0</v>
      </c>
      <c r="F143" s="356" t="n">
        <f aca="false">F138+F130</f>
        <v>0</v>
      </c>
      <c r="G143" s="356" t="n">
        <f aca="false">G138+G130</f>
        <v>0</v>
      </c>
      <c r="H143" s="356" t="n">
        <f aca="false">H138+H130</f>
        <v>0</v>
      </c>
      <c r="I143" s="356" t="n">
        <f aca="false">I138+I130</f>
        <v>0</v>
      </c>
      <c r="J143" s="356" t="n">
        <f aca="false">J138+J130</f>
        <v>0</v>
      </c>
      <c r="K143" s="356" t="n">
        <f aca="false">K138+K130</f>
        <v>0</v>
      </c>
      <c r="L143" s="356" t="n">
        <f aca="false">L138+L130</f>
        <v>0</v>
      </c>
      <c r="M143" s="356" t="n">
        <f aca="false">M138+M130</f>
        <v>0</v>
      </c>
      <c r="N143" s="356" t="n">
        <f aca="false">N138+N130</f>
        <v>0</v>
      </c>
      <c r="O143" s="356" t="n">
        <f aca="false">O138+O130</f>
        <v>0</v>
      </c>
      <c r="P143" s="356" t="n">
        <f aca="false">P138+P130</f>
        <v>0</v>
      </c>
      <c r="Q143" s="356" t="n">
        <f aca="false">Q138+Q130</f>
        <v>0</v>
      </c>
      <c r="R143" s="356" t="n">
        <f aca="false">R138+R130</f>
        <v>0</v>
      </c>
      <c r="S143" s="356" t="n">
        <f aca="false">S138+S130</f>
        <v>0</v>
      </c>
      <c r="T143" s="356" t="n">
        <f aca="false">T138+T130</f>
        <v>0</v>
      </c>
      <c r="U143" s="356" t="n">
        <f aca="false">U138+U130</f>
        <v>0</v>
      </c>
      <c r="V143" s="356" t="n">
        <f aca="false">V138+V130</f>
        <v>0</v>
      </c>
      <c r="W143" s="356" t="n">
        <f aca="false">W138+W130</f>
        <v>0</v>
      </c>
      <c r="X143" s="356" t="n">
        <f aca="false">X138+X130</f>
        <v>0</v>
      </c>
      <c r="Y143" s="356" t="n">
        <f aca="false">Y138+Y130</f>
        <v>0</v>
      </c>
      <c r="Z143" s="356" t="n">
        <f aca="false">Z138+Z130</f>
        <v>0</v>
      </c>
      <c r="AA143" s="356" t="n">
        <f aca="false">AA138+AA130</f>
        <v>0</v>
      </c>
      <c r="AB143" s="356" t="n">
        <f aca="false">AB138+AB130</f>
        <v>0</v>
      </c>
      <c r="AC143" s="356" t="n">
        <f aca="false">AC138+AC130</f>
        <v>0</v>
      </c>
      <c r="AD143" s="356" t="n">
        <f aca="false">AD138+AD130</f>
        <v>0</v>
      </c>
      <c r="AE143" s="356" t="n">
        <f aca="false">AE138+AE130</f>
        <v>0</v>
      </c>
      <c r="AF143" s="356" t="n">
        <f aca="false">AF138+AF130</f>
        <v>0</v>
      </c>
      <c r="AG143" s="356" t="n">
        <f aca="false">AG138+AG130</f>
        <v>0</v>
      </c>
      <c r="AH143" s="356" t="n">
        <f aca="false">AH138+AH130</f>
        <v>0</v>
      </c>
      <c r="AI143" s="356" t="n">
        <f aca="false">AI138+AI130</f>
        <v>0</v>
      </c>
      <c r="AJ143" s="356" t="n">
        <f aca="false">AJ138+AJ130</f>
        <v>0</v>
      </c>
      <c r="AK143" s="356" t="n">
        <f aca="false">AK138+AK130</f>
        <v>0</v>
      </c>
      <c r="AL143" s="356" t="n">
        <f aca="false">AL138+AL130</f>
        <v>0</v>
      </c>
      <c r="AM143" s="356" t="n">
        <f aca="false">AM138+AM130</f>
        <v>0</v>
      </c>
      <c r="AN143" s="356" t="n">
        <f aca="false">AN138+AN130</f>
        <v>0</v>
      </c>
      <c r="AO143" s="356" t="n">
        <f aca="false">AO138+AO130</f>
        <v>0</v>
      </c>
      <c r="AP143" s="356" t="n">
        <f aca="false">AP138+AP130</f>
        <v>0</v>
      </c>
      <c r="AQ143" s="356" t="n">
        <f aca="false">AQ138+AQ130</f>
        <v>0</v>
      </c>
      <c r="AR143" s="356" t="n">
        <f aca="false">AR138+AR130</f>
        <v>0</v>
      </c>
      <c r="AS143" s="356" t="n">
        <f aca="false">AS138+AS130</f>
        <v>0</v>
      </c>
      <c r="AT143" s="356" t="n">
        <f aca="false">AT138+AT130</f>
        <v>0</v>
      </c>
      <c r="AU143" s="356" t="n">
        <f aca="false">AU138+AU130</f>
        <v>0</v>
      </c>
      <c r="AV143" s="356" t="n">
        <f aca="false">AV138+AV130</f>
        <v>0</v>
      </c>
      <c r="AW143" s="356" t="n">
        <f aca="false">AW138+AW130</f>
        <v>0</v>
      </c>
      <c r="AX143" s="356" t="n">
        <f aca="false">AX138+AX130</f>
        <v>0</v>
      </c>
      <c r="AY143" s="356" t="n">
        <f aca="false">AY138+AY130</f>
        <v>0</v>
      </c>
      <c r="AZ143" s="356" t="n">
        <f aca="false">AZ138+AZ130</f>
        <v>0</v>
      </c>
      <c r="BA143" s="356" t="n">
        <f aca="false">BA138+BA130</f>
        <v>0</v>
      </c>
      <c r="BB143" s="356" t="n">
        <f aca="false">BB138+BB130</f>
        <v>0</v>
      </c>
      <c r="BC143" s="356" t="n">
        <f aca="false">BC138+BC130</f>
        <v>0</v>
      </c>
      <c r="BD143" s="356" t="n">
        <f aca="false">BD138+BD130</f>
        <v>0</v>
      </c>
      <c r="BE143" s="356" t="n">
        <f aca="false">BE138+BE130</f>
        <v>0</v>
      </c>
      <c r="BF143" s="356" t="n">
        <f aca="false">BF138+BF130</f>
        <v>0</v>
      </c>
      <c r="BG143" s="356" t="n">
        <f aca="false">BG138+BG130</f>
        <v>0</v>
      </c>
      <c r="BH143" s="356" t="n">
        <f aca="false">BH138+BH130</f>
        <v>0</v>
      </c>
      <c r="BI143" s="356" t="n">
        <f aca="false">BI138+BI130</f>
        <v>0</v>
      </c>
      <c r="BJ143" s="356" t="n">
        <f aca="false">BJ138+BJ130</f>
        <v>0</v>
      </c>
      <c r="BK143" s="356" t="n">
        <f aca="false">BK138+BK130</f>
        <v>0</v>
      </c>
      <c r="BL143" s="356" t="n">
        <f aca="false">BL138+BL130</f>
        <v>0</v>
      </c>
      <c r="BM143" s="356" t="n">
        <f aca="false">BM138+BM130</f>
        <v>0</v>
      </c>
      <c r="BN143" s="356" t="n">
        <f aca="false">BN138+BN130</f>
        <v>0</v>
      </c>
      <c r="BO143" s="356" t="n">
        <f aca="false">BO138+BO130</f>
        <v>0</v>
      </c>
      <c r="BP143" s="356" t="n">
        <f aca="false">BP138+BP130</f>
        <v>0</v>
      </c>
      <c r="BQ143" s="356" t="n">
        <f aca="false">BQ138+BQ130</f>
        <v>0</v>
      </c>
      <c r="BR143" s="356" t="n">
        <f aca="false">BR138+BR130</f>
        <v>0</v>
      </c>
      <c r="BS143" s="356" t="n">
        <f aca="false">BS138+BS130</f>
        <v>0</v>
      </c>
      <c r="BT143" s="356" t="n">
        <f aca="false">BT138+BT130</f>
        <v>0</v>
      </c>
      <c r="BU143" s="356" t="n">
        <f aca="false">BU138+BU130</f>
        <v>0</v>
      </c>
      <c r="BV143" s="356" t="n">
        <f aca="false">BV138+BV130</f>
        <v>0</v>
      </c>
      <c r="BW143" s="356" t="n">
        <f aca="false">BW138+BW130</f>
        <v>0</v>
      </c>
      <c r="BX143" s="356" t="n">
        <f aca="false">BX138+BX130</f>
        <v>0</v>
      </c>
      <c r="BY143" s="356" t="n">
        <f aca="false">BY138+BY130</f>
        <v>0</v>
      </c>
      <c r="BZ143" s="356" t="n">
        <f aca="false">BZ138+BZ130</f>
        <v>0</v>
      </c>
      <c r="CA143" s="356" t="n">
        <f aca="false">CA138+CA130</f>
        <v>0</v>
      </c>
      <c r="CB143" s="356" t="n">
        <f aca="false">CB138+CB130</f>
        <v>0</v>
      </c>
      <c r="CC143" s="356" t="n">
        <f aca="false">CC138+CC130</f>
        <v>0</v>
      </c>
      <c r="CD143" s="356" t="n">
        <f aca="false">CD138+CD130</f>
        <v>0</v>
      </c>
      <c r="CE143" s="356" t="n">
        <f aca="false">CE138+CE130</f>
        <v>0</v>
      </c>
      <c r="CF143" s="356" t="n">
        <f aca="false">CF138+CF130</f>
        <v>0</v>
      </c>
      <c r="CG143" s="356" t="n">
        <f aca="false">CG138+CG130</f>
        <v>0</v>
      </c>
      <c r="CH143" s="356" t="n">
        <f aca="false">CH138+CH130</f>
        <v>0</v>
      </c>
      <c r="CI143" s="356" t="n">
        <f aca="false">CI138+CI130</f>
        <v>0</v>
      </c>
      <c r="CJ143" s="356" t="n">
        <f aca="false">CJ138+CJ130</f>
        <v>0</v>
      </c>
      <c r="CK143" s="356" t="n">
        <f aca="false">CK138+CK130</f>
        <v>0</v>
      </c>
      <c r="CL143" s="356" t="n">
        <f aca="false">CL138+CL130</f>
        <v>0</v>
      </c>
      <c r="CM143" s="356" t="n">
        <f aca="false">CM138+CM130</f>
        <v>0</v>
      </c>
      <c r="CN143" s="356" t="n">
        <f aca="false">CN138+CN130</f>
        <v>0</v>
      </c>
      <c r="CO143" s="356" t="n">
        <f aca="false">CO138+CO130</f>
        <v>0</v>
      </c>
      <c r="CP143" s="356" t="n">
        <f aca="false">CP138+CP130</f>
        <v>0</v>
      </c>
      <c r="CQ143" s="356" t="n">
        <f aca="false">CQ138+CQ130</f>
        <v>0</v>
      </c>
      <c r="CR143" s="356" t="n">
        <f aca="false">CR138+CR130</f>
        <v>0</v>
      </c>
      <c r="CS143" s="356" t="n">
        <f aca="false">CS138+CS130</f>
        <v>0</v>
      </c>
      <c r="CT143" s="356" t="n">
        <f aca="false">CT138+CT130</f>
        <v>0</v>
      </c>
      <c r="CU143" s="356" t="n">
        <f aca="false">CU138+CU130</f>
        <v>0</v>
      </c>
      <c r="CV143" s="356" t="n">
        <f aca="false">CV138+CV130</f>
        <v>0</v>
      </c>
      <c r="CW143" s="356" t="n">
        <f aca="false">CW138+CW130</f>
        <v>0</v>
      </c>
      <c r="CX143" s="356" t="n">
        <f aca="false">CX138+CX130</f>
        <v>0</v>
      </c>
      <c r="CY143" s="356" t="n">
        <f aca="false">CY138+CY130</f>
        <v>0</v>
      </c>
      <c r="CZ143" s="356" t="n">
        <f aca="false">CZ138+CZ130</f>
        <v>0</v>
      </c>
      <c r="DA143" s="356" t="n">
        <f aca="false">DA138+DA130</f>
        <v>0</v>
      </c>
      <c r="DB143" s="356" t="n">
        <f aca="false">DB138+DB130</f>
        <v>0</v>
      </c>
      <c r="DC143" s="356" t="n">
        <f aca="false">DC138+DC130</f>
        <v>0</v>
      </c>
      <c r="DD143" s="356" t="n">
        <f aca="false">DD138+DD130</f>
        <v>0</v>
      </c>
      <c r="DE143" s="356" t="n">
        <f aca="false">DE138+DE130</f>
        <v>0</v>
      </c>
      <c r="DF143" s="356" t="n">
        <f aca="false">DF138+DF130</f>
        <v>0</v>
      </c>
      <c r="DG143" s="356" t="n">
        <f aca="false">DG138+DG130</f>
        <v>0</v>
      </c>
      <c r="DH143" s="356" t="n">
        <f aca="false">DH138+DH130</f>
        <v>0</v>
      </c>
      <c r="DI143" s="356" t="n">
        <f aca="false">DI138+DI130</f>
        <v>0</v>
      </c>
      <c r="DJ143" s="356" t="n">
        <f aca="false">DJ138+DJ130</f>
        <v>0</v>
      </c>
      <c r="DK143" s="356" t="n">
        <f aca="false">DK138+DK130</f>
        <v>0</v>
      </c>
      <c r="DL143" s="356" t="n">
        <f aca="false">DL138+DL130</f>
        <v>0</v>
      </c>
      <c r="DM143" s="356" t="n">
        <f aca="false">DM138+DM130</f>
        <v>0</v>
      </c>
      <c r="DN143" s="356" t="n">
        <f aca="false">DN138+DN130</f>
        <v>0</v>
      </c>
      <c r="DO143" s="356" t="n">
        <f aca="false">DO138+DO130</f>
        <v>0</v>
      </c>
      <c r="DP143" s="356" t="n">
        <f aca="false">DP138+DP130</f>
        <v>0</v>
      </c>
      <c r="DQ143" s="356" t="n">
        <f aca="false">DQ138+DQ130</f>
        <v>0</v>
      </c>
      <c r="DR143" s="356" t="n">
        <f aca="false">DR138+DR130</f>
        <v>0</v>
      </c>
      <c r="DS143" s="356" t="n">
        <f aca="false">DS138+DS130</f>
        <v>0</v>
      </c>
      <c r="DT143" s="356" t="n">
        <f aca="false">DT138+DT130</f>
        <v>0</v>
      </c>
      <c r="DU143" s="356" t="n">
        <f aca="false">DU138+DU130</f>
        <v>0</v>
      </c>
      <c r="DV143" s="356" t="n">
        <f aca="false">DV138+DV130</f>
        <v>0</v>
      </c>
      <c r="DW143" s="356" t="n">
        <f aca="false">DW138+DW130</f>
        <v>0</v>
      </c>
      <c r="DX143" s="356" t="n">
        <f aca="false">DX138+DX130</f>
        <v>0</v>
      </c>
      <c r="DY143" s="356" t="n">
        <f aca="false">DY138+DY130</f>
        <v>0</v>
      </c>
      <c r="DZ143" s="356" t="n">
        <f aca="false">DZ138+DZ130</f>
        <v>0</v>
      </c>
      <c r="EA143" s="356" t="n">
        <f aca="false">EA138+EA130</f>
        <v>0</v>
      </c>
      <c r="EB143" s="356" t="n">
        <f aca="false">EB138+EB130</f>
        <v>0</v>
      </c>
      <c r="EC143" s="356" t="n">
        <f aca="false">EC138+EC130</f>
        <v>0</v>
      </c>
      <c r="ED143" s="356" t="n">
        <f aca="false">ED138+ED130</f>
        <v>0</v>
      </c>
      <c r="EE143" s="356" t="n">
        <f aca="false">EE138+EE130</f>
        <v>0</v>
      </c>
      <c r="EF143" s="356" t="n">
        <f aca="false">EF138+EF130</f>
        <v>0</v>
      </c>
      <c r="EG143" s="356" t="n">
        <f aca="false">EG138+EG130</f>
        <v>0</v>
      </c>
      <c r="EH143" s="356" t="n">
        <f aca="false">EH138+EH130</f>
        <v>0</v>
      </c>
      <c r="EI143" s="356" t="n">
        <f aca="false">EI138+EI130</f>
        <v>0</v>
      </c>
      <c r="EJ143" s="356" t="n">
        <f aca="false">EJ138+EJ130</f>
        <v>0</v>
      </c>
      <c r="EK143" s="356" t="n">
        <f aca="false">EK138+EK130</f>
        <v>0</v>
      </c>
      <c r="EL143" s="356" t="n">
        <f aca="false">EL138+EL130</f>
        <v>0</v>
      </c>
      <c r="EM143" s="356" t="n">
        <f aca="false">EM138+EM130</f>
        <v>0</v>
      </c>
      <c r="EN143" s="356" t="n">
        <f aca="false">EN138+EN130</f>
        <v>0</v>
      </c>
      <c r="EO143" s="356" t="n">
        <f aca="false">EO138+EO130</f>
        <v>0</v>
      </c>
      <c r="EP143" s="356" t="n">
        <f aca="false">EP138+EP130</f>
        <v>0</v>
      </c>
      <c r="EQ143" s="356" t="n">
        <f aca="false">EQ138+EQ130</f>
        <v>0</v>
      </c>
      <c r="ER143" s="356" t="n">
        <f aca="false">ER138+ER130</f>
        <v>0</v>
      </c>
      <c r="ES143" s="356" t="n">
        <f aca="false">ES138+ES130</f>
        <v>0</v>
      </c>
      <c r="ET143" s="356" t="n">
        <f aca="false">ET138+ET130</f>
        <v>0</v>
      </c>
      <c r="EU143" s="356" t="n">
        <f aca="false">EU138+EU130</f>
        <v>0</v>
      </c>
      <c r="EV143" s="356" t="n">
        <f aca="false">EV138+EV130</f>
        <v>0</v>
      </c>
      <c r="EW143" s="356" t="n">
        <f aca="false">EW138+EW130</f>
        <v>0</v>
      </c>
      <c r="EX143" s="356" t="n">
        <f aca="false">EX138+EX130</f>
        <v>0</v>
      </c>
      <c r="EY143" s="356" t="n">
        <f aca="false">EY138+EY130</f>
        <v>0</v>
      </c>
      <c r="EZ143" s="356" t="n">
        <f aca="false">EZ138+EZ130</f>
        <v>0</v>
      </c>
      <c r="FA143" s="356" t="n">
        <f aca="false">FA138+FA130</f>
        <v>0</v>
      </c>
      <c r="FB143" s="356" t="n">
        <f aca="false">FB138+FB130</f>
        <v>0</v>
      </c>
      <c r="FC143" s="356" t="n">
        <f aca="false">FC138+FC130</f>
        <v>0</v>
      </c>
      <c r="FD143" s="356" t="n">
        <f aca="false">FD138+FD130</f>
        <v>0</v>
      </c>
      <c r="FE143" s="356" t="n">
        <f aca="false">FE138+FE130</f>
        <v>0</v>
      </c>
      <c r="FF143" s="356" t="n">
        <f aca="false">FF138+FF130</f>
        <v>0</v>
      </c>
      <c r="FG143" s="356" t="n">
        <f aca="false">FG138+FG130</f>
        <v>0</v>
      </c>
      <c r="FH143" s="356" t="n">
        <f aca="false">FH138+FH130</f>
        <v>0</v>
      </c>
      <c r="FI143" s="356" t="n">
        <f aca="false">FI138+FI130</f>
        <v>0</v>
      </c>
      <c r="FJ143" s="356" t="n">
        <f aca="false">FJ138+FJ130</f>
        <v>0</v>
      </c>
      <c r="FK143" s="356" t="n">
        <f aca="false">FK138+FK130</f>
        <v>0</v>
      </c>
      <c r="FL143" s="356" t="n">
        <f aca="false">FL138+FL130</f>
        <v>0</v>
      </c>
      <c r="FM143" s="356" t="n">
        <f aca="false">FM138+FM130</f>
        <v>0</v>
      </c>
      <c r="FN143" s="356" t="n">
        <f aca="false">FN138+FN130</f>
        <v>0</v>
      </c>
      <c r="FO143" s="356" t="n">
        <f aca="false">FO138+FO130</f>
        <v>0</v>
      </c>
      <c r="FP143" s="356" t="n">
        <f aca="false">FP138+FP130</f>
        <v>0</v>
      </c>
      <c r="FQ143" s="356" t="n">
        <f aca="false">FQ138+FQ130</f>
        <v>0</v>
      </c>
      <c r="FR143" s="356" t="n">
        <f aca="false">FR138+FR130</f>
        <v>0</v>
      </c>
      <c r="FS143" s="356" t="n">
        <f aca="false">FS138+FS130</f>
        <v>0</v>
      </c>
      <c r="FT143" s="356" t="n">
        <f aca="false">FT138+FT130</f>
        <v>0</v>
      </c>
      <c r="FU143" s="356" t="n">
        <f aca="false">FU138+FU130</f>
        <v>0</v>
      </c>
      <c r="FV143" s="356" t="n">
        <f aca="false">FV138+FV130</f>
        <v>0</v>
      </c>
      <c r="FW143" s="356" t="n">
        <f aca="false">FW138+FW130</f>
        <v>0</v>
      </c>
      <c r="FX143" s="356" t="n">
        <f aca="false">FX138+FX130</f>
        <v>0</v>
      </c>
      <c r="FY143" s="356" t="n">
        <f aca="false">FY138+FY130</f>
        <v>0</v>
      </c>
      <c r="FZ143" s="356" t="n">
        <f aca="false">FZ138+FZ130</f>
        <v>0</v>
      </c>
      <c r="GA143" s="356" t="n">
        <f aca="false">GA138+GA130</f>
        <v>0</v>
      </c>
      <c r="GB143" s="356" t="n">
        <f aca="false">GB138+GB130</f>
        <v>0</v>
      </c>
      <c r="GC143" s="356" t="n">
        <f aca="false">GC138+GC130</f>
        <v>0</v>
      </c>
      <c r="GD143" s="356" t="n">
        <f aca="false">GD138+GD130</f>
        <v>0</v>
      </c>
      <c r="GE143" s="356" t="n">
        <f aca="false">GE138+GE130</f>
        <v>0</v>
      </c>
      <c r="GF143" s="356" t="n">
        <f aca="false">GF138+GF130</f>
        <v>0</v>
      </c>
      <c r="GG143" s="356" t="n">
        <f aca="false">GG138+GG130</f>
        <v>0</v>
      </c>
      <c r="GH143" s="356" t="n">
        <f aca="false">GH138+GH130</f>
        <v>0</v>
      </c>
      <c r="GI143" s="356" t="n">
        <f aca="false">GI138+GI130</f>
        <v>0</v>
      </c>
      <c r="GJ143" s="356" t="n">
        <f aca="false">GJ138+GJ130</f>
        <v>0</v>
      </c>
      <c r="GK143" s="356" t="n">
        <f aca="false">GK138+GK130</f>
        <v>0</v>
      </c>
      <c r="GL143" s="356" t="n">
        <f aca="false">GL138+GL130</f>
        <v>0</v>
      </c>
      <c r="GM143" s="356" t="n">
        <f aca="false">GM138+GM130</f>
        <v>0</v>
      </c>
      <c r="GN143" s="356" t="n">
        <f aca="false">GN138+GN130</f>
        <v>0</v>
      </c>
      <c r="GO143" s="356" t="n">
        <f aca="false">GO138+GO130</f>
        <v>0</v>
      </c>
      <c r="GP143" s="356" t="n">
        <f aca="false">GP138+GP130</f>
        <v>0</v>
      </c>
      <c r="GQ143" s="356" t="n">
        <f aca="false">GQ138+GQ130</f>
        <v>0</v>
      </c>
      <c r="GR143" s="356" t="n">
        <f aca="false">GR138+GR130</f>
        <v>0</v>
      </c>
      <c r="GS143" s="356" t="n">
        <f aca="false">GS138+GS130</f>
        <v>0</v>
      </c>
      <c r="GT143" s="356" t="n">
        <f aca="false">GT138+GT130</f>
        <v>0</v>
      </c>
      <c r="GU143" s="356" t="n">
        <f aca="false">GU138+GU130</f>
        <v>0</v>
      </c>
      <c r="GV143" s="356" t="n">
        <f aca="false">GV138+GV130</f>
        <v>0</v>
      </c>
      <c r="GW143" s="356" t="n">
        <f aca="false">GW138+GW130</f>
        <v>0</v>
      </c>
      <c r="GX143" s="356" t="n">
        <f aca="false">GX138+GX130</f>
        <v>0</v>
      </c>
      <c r="GY143" s="356" t="n">
        <f aca="false">GY138+GY130</f>
        <v>0</v>
      </c>
      <c r="GZ143" s="356" t="n">
        <f aca="false">GZ138+GZ130</f>
        <v>0</v>
      </c>
      <c r="HA143" s="356" t="n">
        <f aca="false">HA138+HA130</f>
        <v>0</v>
      </c>
      <c r="HB143" s="356" t="n">
        <f aca="false">HB138+HB130</f>
        <v>0</v>
      </c>
      <c r="HC143" s="356" t="n">
        <f aca="false">HC138+HC130</f>
        <v>0</v>
      </c>
      <c r="HD143" s="356" t="n">
        <f aca="false">HD138+HD130</f>
        <v>0</v>
      </c>
      <c r="HE143" s="356" t="n">
        <f aca="false">HE138+HE130</f>
        <v>0</v>
      </c>
      <c r="HF143" s="356" t="n">
        <f aca="false">HF138+HF130</f>
        <v>0</v>
      </c>
      <c r="HG143" s="356" t="n">
        <f aca="false">HG138+HG130</f>
        <v>0</v>
      </c>
      <c r="HH143" s="356" t="n">
        <f aca="false">HH138+HH130</f>
        <v>0</v>
      </c>
      <c r="HI143" s="356" t="n">
        <f aca="false">HI138+HI130</f>
        <v>0</v>
      </c>
      <c r="HJ143" s="356" t="n">
        <f aca="false">HJ138+HJ130</f>
        <v>0</v>
      </c>
      <c r="HK143" s="356" t="n">
        <f aca="false">HK138+HK130</f>
        <v>0</v>
      </c>
      <c r="HL143" s="356" t="n">
        <f aca="false">HL138+HL130</f>
        <v>0</v>
      </c>
      <c r="HM143" s="356" t="n">
        <f aca="false">HM138+HM130</f>
        <v>0</v>
      </c>
      <c r="HN143" s="356" t="n">
        <f aca="false">HN138+HN130</f>
        <v>0</v>
      </c>
      <c r="HO143" s="356" t="n">
        <f aca="false">HO138+HO130</f>
        <v>0</v>
      </c>
      <c r="HP143" s="356" t="n">
        <f aca="false">HP138+HP130</f>
        <v>0</v>
      </c>
      <c r="HQ143" s="356" t="n">
        <f aca="false">HQ138+HQ130</f>
        <v>0</v>
      </c>
      <c r="HR143" s="356" t="n">
        <f aca="false">HR138+HR130</f>
        <v>0</v>
      </c>
      <c r="HS143" s="356" t="n">
        <f aca="false">HS138+HS130</f>
        <v>0</v>
      </c>
      <c r="HT143" s="356" t="n">
        <f aca="false">HT138+HT130</f>
        <v>0</v>
      </c>
      <c r="HU143" s="356" t="n">
        <f aca="false">HU138+HU130</f>
        <v>0</v>
      </c>
      <c r="HV143" s="356" t="n">
        <f aca="false">HV138+HV130</f>
        <v>0</v>
      </c>
      <c r="HW143" s="356" t="n">
        <f aca="false">HW138+HW130</f>
        <v>0</v>
      </c>
      <c r="HX143" s="356" t="n">
        <f aca="false">HX138+HX130</f>
        <v>0</v>
      </c>
      <c r="HY143" s="356" t="n">
        <f aca="false">HY138+HY130</f>
        <v>0</v>
      </c>
      <c r="HZ143" s="356" t="n">
        <f aca="false">HZ138+HZ130</f>
        <v>0</v>
      </c>
      <c r="IA143" s="356" t="n">
        <f aca="false">IA138+IA130</f>
        <v>0</v>
      </c>
      <c r="IB143" s="356" t="n">
        <f aca="false">IB138+IB130</f>
        <v>0</v>
      </c>
      <c r="IC143" s="356" t="n">
        <f aca="false">IC138+IC130</f>
        <v>0</v>
      </c>
      <c r="ID143" s="356" t="n">
        <f aca="false">ID138+ID130</f>
        <v>0</v>
      </c>
      <c r="IE143" s="356" t="n">
        <f aca="false">IE138+IE130</f>
        <v>0</v>
      </c>
      <c r="IF143" s="356" t="n">
        <f aca="false">IF138+IF130</f>
        <v>0</v>
      </c>
      <c r="IG143" s="356" t="n">
        <f aca="false">IG138+IG130</f>
        <v>0</v>
      </c>
      <c r="IH143" s="356" t="n">
        <f aca="false">IH138+IH130</f>
        <v>0</v>
      </c>
      <c r="II143" s="356" t="n">
        <f aca="false">II138+II130</f>
        <v>0</v>
      </c>
      <c r="IJ143" s="356" t="n">
        <f aca="false">IJ138+IJ130</f>
        <v>0</v>
      </c>
      <c r="IK143" s="356" t="n">
        <f aca="false">IK138+IK130</f>
        <v>0</v>
      </c>
      <c r="IL143" s="356" t="n">
        <f aca="false">IL138+IL130</f>
        <v>0</v>
      </c>
      <c r="IM143" s="356" t="n">
        <f aca="false">IM138+IM130</f>
        <v>0</v>
      </c>
      <c r="IN143" s="356" t="n">
        <f aca="false">IN138+IN130</f>
        <v>0</v>
      </c>
      <c r="IO143" s="356" t="n">
        <f aca="false">IO138+IO130</f>
        <v>0</v>
      </c>
      <c r="IP143" s="356" t="n">
        <f aca="false">IP138+IP130</f>
        <v>0</v>
      </c>
      <c r="IQ143" s="356" t="n">
        <f aca="false">IQ138+IQ130</f>
        <v>0</v>
      </c>
      <c r="IR143" s="356" t="n">
        <f aca="false">IR138+IR130</f>
        <v>0</v>
      </c>
      <c r="IS143" s="356" t="n">
        <f aca="false">IS138+IS130</f>
        <v>0</v>
      </c>
      <c r="IT143" s="356" t="n">
        <f aca="false">IT138+IT130</f>
        <v>0</v>
      </c>
      <c r="IU143" s="356" t="n">
        <f aca="false">IU138+IU130</f>
        <v>0</v>
      </c>
      <c r="IV143" s="356" t="n">
        <f aca="false">IV138+IV130</f>
        <v>0</v>
      </c>
      <c r="IW143" s="357"/>
    </row>
    <row r="144" customFormat="false" ht="13.5" hidden="false" customHeight="true" outlineLevel="0" collapsed="false">
      <c r="A144" s="325"/>
      <c r="B144" s="358"/>
      <c r="C144" s="359"/>
      <c r="D144" s="328" t="s">
        <v>174</v>
      </c>
      <c r="E144" s="329"/>
      <c r="F144" s="281"/>
      <c r="G144" s="281"/>
      <c r="H144" s="281"/>
      <c r="I144" s="281"/>
      <c r="J144" s="281"/>
      <c r="K144" s="281"/>
      <c r="L144" s="281"/>
      <c r="M144" s="281"/>
      <c r="N144" s="281"/>
      <c r="O144" s="281"/>
      <c r="P144" s="281"/>
      <c r="Q144" s="281"/>
      <c r="R144" s="281"/>
      <c r="S144" s="281"/>
      <c r="T144" s="281"/>
      <c r="U144" s="281"/>
      <c r="V144" s="281"/>
      <c r="W144" s="281"/>
      <c r="X144" s="281"/>
      <c r="Y144" s="281"/>
      <c r="Z144" s="281"/>
      <c r="AA144" s="281"/>
      <c r="AB144" s="281"/>
      <c r="AC144" s="281"/>
      <c r="AD144" s="281"/>
      <c r="AE144" s="281"/>
      <c r="AF144" s="281"/>
      <c r="AG144" s="281"/>
      <c r="AH144" s="281"/>
      <c r="AI144" s="281"/>
      <c r="AJ144" s="281"/>
      <c r="AK144" s="281"/>
      <c r="AL144" s="281"/>
      <c r="AM144" s="281"/>
      <c r="AN144" s="281"/>
      <c r="AO144" s="281"/>
      <c r="AP144" s="281"/>
      <c r="AQ144" s="281"/>
      <c r="AR144" s="281"/>
      <c r="AS144" s="281"/>
      <c r="AT144" s="281"/>
      <c r="AU144" s="281"/>
      <c r="AV144" s="281"/>
      <c r="AW144" s="281"/>
      <c r="AX144" s="281"/>
      <c r="AY144" s="281"/>
      <c r="AZ144" s="281"/>
      <c r="BA144" s="281"/>
      <c r="BB144" s="281"/>
      <c r="BC144" s="281"/>
      <c r="BD144" s="281"/>
      <c r="BE144" s="281"/>
      <c r="BF144" s="281"/>
      <c r="BG144" s="281"/>
      <c r="BH144" s="281"/>
      <c r="BI144" s="281"/>
      <c r="BJ144" s="281"/>
      <c r="BK144" s="281"/>
      <c r="BL144" s="281"/>
      <c r="BM144" s="281"/>
      <c r="BN144" s="281"/>
      <c r="BO144" s="281"/>
      <c r="BP144" s="281"/>
      <c r="BQ144" s="281"/>
      <c r="BR144" s="281"/>
      <c r="BS144" s="281"/>
      <c r="BT144" s="281"/>
      <c r="BU144" s="281"/>
      <c r="BV144" s="281"/>
      <c r="BW144" s="281"/>
      <c r="BX144" s="281"/>
      <c r="BY144" s="281"/>
      <c r="BZ144" s="281"/>
      <c r="CA144" s="281"/>
      <c r="CB144" s="281"/>
      <c r="CC144" s="281"/>
      <c r="CD144" s="281"/>
      <c r="CE144" s="281"/>
      <c r="CF144" s="281"/>
      <c r="CG144" s="281"/>
      <c r="CH144" s="281"/>
      <c r="CI144" s="281"/>
      <c r="CJ144" s="281"/>
      <c r="CK144" s="281"/>
      <c r="CL144" s="281"/>
      <c r="CM144" s="281"/>
      <c r="CN144" s="281"/>
      <c r="CO144" s="281"/>
      <c r="CP144" s="281"/>
      <c r="CQ144" s="281"/>
      <c r="CR144" s="281"/>
      <c r="CS144" s="281"/>
      <c r="CT144" s="281"/>
      <c r="CU144" s="281"/>
      <c r="CV144" s="281"/>
      <c r="CW144" s="281"/>
      <c r="CX144" s="281"/>
      <c r="CY144" s="281"/>
      <c r="CZ144" s="281"/>
      <c r="DA144" s="281"/>
      <c r="DB144" s="281"/>
      <c r="DC144" s="281"/>
      <c r="DD144" s="281"/>
      <c r="DE144" s="281"/>
      <c r="DF144" s="281"/>
      <c r="DG144" s="281"/>
      <c r="DH144" s="281"/>
      <c r="DI144" s="281"/>
      <c r="DJ144" s="281"/>
      <c r="DK144" s="281"/>
      <c r="DL144" s="281"/>
      <c r="DM144" s="281"/>
      <c r="DN144" s="281"/>
      <c r="DO144" s="281"/>
      <c r="DP144" s="281"/>
      <c r="DQ144" s="281"/>
      <c r="DR144" s="281"/>
      <c r="DS144" s="281"/>
      <c r="DT144" s="281"/>
      <c r="DU144" s="281"/>
      <c r="DV144" s="281"/>
      <c r="DW144" s="281"/>
      <c r="DX144" s="281"/>
      <c r="DY144" s="281"/>
      <c r="DZ144" s="281"/>
      <c r="EA144" s="281"/>
      <c r="EB144" s="281"/>
      <c r="EC144" s="281"/>
      <c r="ED144" s="281"/>
      <c r="EE144" s="281"/>
      <c r="EF144" s="281"/>
      <c r="EG144" s="281"/>
      <c r="EH144" s="281"/>
      <c r="EI144" s="281"/>
      <c r="EJ144" s="281"/>
      <c r="EK144" s="281"/>
      <c r="EL144" s="281"/>
      <c r="EM144" s="281"/>
      <c r="EN144" s="281"/>
      <c r="EO144" s="281"/>
      <c r="EP144" s="281"/>
      <c r="EQ144" s="281"/>
      <c r="ER144" s="281"/>
      <c r="ES144" s="281"/>
      <c r="ET144" s="281"/>
      <c r="EU144" s="281"/>
      <c r="EV144" s="281"/>
      <c r="EW144" s="281"/>
      <c r="EX144" s="281"/>
      <c r="EY144" s="281"/>
      <c r="EZ144" s="281"/>
      <c r="FA144" s="281"/>
      <c r="FB144" s="281"/>
      <c r="FC144" s="281"/>
      <c r="FD144" s="281"/>
      <c r="FE144" s="281"/>
      <c r="FF144" s="281"/>
      <c r="FG144" s="281"/>
      <c r="FH144" s="281"/>
      <c r="FI144" s="281"/>
      <c r="FJ144" s="281"/>
      <c r="FK144" s="281"/>
      <c r="FL144" s="281"/>
      <c r="FM144" s="281"/>
      <c r="FN144" s="281"/>
      <c r="FO144" s="281"/>
      <c r="FP144" s="281"/>
      <c r="FQ144" s="281"/>
      <c r="FR144" s="281"/>
      <c r="FS144" s="281"/>
      <c r="FT144" s="281"/>
      <c r="FU144" s="281"/>
      <c r="FV144" s="281"/>
      <c r="FW144" s="281"/>
      <c r="FX144" s="281"/>
      <c r="FY144" s="281"/>
      <c r="FZ144" s="281"/>
      <c r="GA144" s="281"/>
      <c r="GB144" s="281"/>
      <c r="GC144" s="281"/>
      <c r="GD144" s="281"/>
      <c r="GE144" s="281"/>
      <c r="GF144" s="281"/>
      <c r="GG144" s="281"/>
      <c r="GH144" s="281"/>
      <c r="GI144" s="281"/>
      <c r="GJ144" s="281"/>
      <c r="GK144" s="281"/>
      <c r="GL144" s="281"/>
      <c r="GM144" s="281"/>
      <c r="GN144" s="281"/>
      <c r="GO144" s="281"/>
      <c r="GP144" s="281"/>
      <c r="GQ144" s="281"/>
      <c r="GR144" s="281"/>
      <c r="GS144" s="281"/>
      <c r="GT144" s="281"/>
      <c r="GU144" s="281"/>
      <c r="GV144" s="281"/>
      <c r="GW144" s="281"/>
      <c r="GX144" s="281"/>
      <c r="GY144" s="281"/>
      <c r="GZ144" s="281"/>
      <c r="HA144" s="281"/>
      <c r="HB144" s="281"/>
      <c r="HC144" s="281"/>
      <c r="HD144" s="281"/>
      <c r="HE144" s="281"/>
      <c r="HF144" s="281"/>
      <c r="HG144" s="281"/>
      <c r="HH144" s="281"/>
      <c r="HI144" s="281"/>
      <c r="HJ144" s="281"/>
      <c r="HK144" s="281"/>
      <c r="HL144" s="281"/>
      <c r="HM144" s="281"/>
      <c r="HN144" s="281"/>
      <c r="HO144" s="281"/>
      <c r="HP144" s="281"/>
      <c r="HQ144" s="281"/>
      <c r="HR144" s="281"/>
      <c r="HS144" s="281"/>
      <c r="HT144" s="281"/>
      <c r="HU144" s="281"/>
      <c r="HV144" s="281"/>
      <c r="HW144" s="281"/>
      <c r="HX144" s="281"/>
      <c r="HY144" s="281"/>
      <c r="HZ144" s="281"/>
      <c r="IA144" s="281"/>
      <c r="IB144" s="281"/>
      <c r="IC144" s="281"/>
      <c r="ID144" s="281"/>
      <c r="IE144" s="281"/>
      <c r="IF144" s="281"/>
      <c r="IG144" s="281"/>
      <c r="IH144" s="281"/>
      <c r="II144" s="281"/>
      <c r="IJ144" s="281"/>
      <c r="IK144" s="281"/>
      <c r="IL144" s="281"/>
      <c r="IM144" s="281"/>
      <c r="IN144" s="281"/>
      <c r="IO144" s="281"/>
      <c r="IP144" s="281"/>
      <c r="IQ144" s="281"/>
      <c r="IR144" s="281"/>
      <c r="IS144" s="281"/>
      <c r="IT144" s="281"/>
      <c r="IU144" s="281"/>
      <c r="IV144" s="281"/>
      <c r="IW144" s="330"/>
    </row>
    <row r="145" customFormat="false" ht="13.5" hidden="false" customHeight="true" outlineLevel="0" collapsed="false">
      <c r="A145" s="331"/>
      <c r="B145" s="332"/>
      <c r="C145" s="333"/>
      <c r="D145" s="334" t="s">
        <v>175</v>
      </c>
      <c r="E145" s="335"/>
      <c r="F145" s="336"/>
      <c r="G145" s="336"/>
      <c r="H145" s="336"/>
      <c r="I145" s="336"/>
      <c r="J145" s="336"/>
      <c r="K145" s="336"/>
      <c r="L145" s="336"/>
      <c r="M145" s="336"/>
      <c r="N145" s="336"/>
      <c r="O145" s="336"/>
      <c r="P145" s="336"/>
      <c r="Q145" s="336"/>
      <c r="R145" s="336"/>
      <c r="S145" s="336"/>
      <c r="T145" s="336"/>
      <c r="U145" s="336"/>
      <c r="V145" s="336"/>
      <c r="W145" s="336"/>
      <c r="X145" s="336"/>
      <c r="Y145" s="336"/>
      <c r="Z145" s="336"/>
      <c r="AA145" s="336"/>
      <c r="AB145" s="336"/>
      <c r="AC145" s="336"/>
      <c r="AD145" s="336"/>
      <c r="AE145" s="336"/>
      <c r="AF145" s="336"/>
      <c r="AG145" s="336"/>
      <c r="AH145" s="336"/>
      <c r="AI145" s="336"/>
      <c r="AJ145" s="336"/>
      <c r="AK145" s="336"/>
      <c r="AL145" s="336"/>
      <c r="AM145" s="336"/>
      <c r="AN145" s="336"/>
      <c r="AO145" s="336"/>
      <c r="AP145" s="336"/>
      <c r="AQ145" s="336"/>
      <c r="AR145" s="336"/>
      <c r="AS145" s="336"/>
      <c r="AT145" s="336"/>
      <c r="AU145" s="336"/>
      <c r="AV145" s="336"/>
      <c r="AW145" s="336"/>
      <c r="AX145" s="336"/>
      <c r="AY145" s="336"/>
      <c r="AZ145" s="336"/>
      <c r="BA145" s="336"/>
      <c r="BB145" s="336"/>
      <c r="BC145" s="336"/>
      <c r="BD145" s="336"/>
      <c r="BE145" s="336"/>
      <c r="BF145" s="336"/>
      <c r="BG145" s="336"/>
      <c r="BH145" s="336"/>
      <c r="BI145" s="336"/>
      <c r="BJ145" s="336"/>
      <c r="BK145" s="336"/>
      <c r="BL145" s="336"/>
      <c r="BM145" s="336"/>
      <c r="BN145" s="336"/>
      <c r="BO145" s="336"/>
      <c r="BP145" s="336"/>
      <c r="BQ145" s="336"/>
      <c r="BR145" s="336"/>
      <c r="BS145" s="336"/>
      <c r="BT145" s="336"/>
      <c r="BU145" s="336"/>
      <c r="BV145" s="336"/>
      <c r="BW145" s="336"/>
      <c r="BX145" s="336"/>
      <c r="BY145" s="336"/>
      <c r="BZ145" s="336"/>
      <c r="CA145" s="336"/>
      <c r="CB145" s="336"/>
      <c r="CC145" s="336"/>
      <c r="CD145" s="336"/>
      <c r="CE145" s="336"/>
      <c r="CF145" s="336"/>
      <c r="CG145" s="336"/>
      <c r="CH145" s="336"/>
      <c r="CI145" s="336"/>
      <c r="CJ145" s="336"/>
      <c r="CK145" s="336"/>
      <c r="CL145" s="336"/>
      <c r="CM145" s="336"/>
      <c r="CN145" s="336"/>
      <c r="CO145" s="336"/>
      <c r="CP145" s="336"/>
      <c r="CQ145" s="336"/>
      <c r="CR145" s="336"/>
      <c r="CS145" s="336"/>
      <c r="CT145" s="336"/>
      <c r="CU145" s="336"/>
      <c r="CV145" s="336"/>
      <c r="CW145" s="336"/>
      <c r="CX145" s="336"/>
      <c r="CY145" s="336"/>
      <c r="CZ145" s="336"/>
      <c r="DA145" s="336"/>
      <c r="DB145" s="336"/>
      <c r="DC145" s="336"/>
      <c r="DD145" s="336"/>
      <c r="DE145" s="336"/>
      <c r="DF145" s="336"/>
      <c r="DG145" s="336"/>
      <c r="DH145" s="336"/>
      <c r="DI145" s="336"/>
      <c r="DJ145" s="336"/>
      <c r="DK145" s="336"/>
      <c r="DL145" s="336"/>
      <c r="DM145" s="336"/>
      <c r="DN145" s="336"/>
      <c r="DO145" s="336"/>
      <c r="DP145" s="336"/>
      <c r="DQ145" s="336"/>
      <c r="DR145" s="336"/>
      <c r="DS145" s="336"/>
      <c r="DT145" s="336"/>
      <c r="DU145" s="336"/>
      <c r="DV145" s="336"/>
      <c r="DW145" s="336"/>
      <c r="DX145" s="336"/>
      <c r="DY145" s="336"/>
      <c r="DZ145" s="336"/>
      <c r="EA145" s="336"/>
      <c r="EB145" s="336"/>
      <c r="EC145" s="336"/>
      <c r="ED145" s="336"/>
      <c r="EE145" s="336"/>
      <c r="EF145" s="336"/>
      <c r="EG145" s="336"/>
      <c r="EH145" s="336"/>
      <c r="EI145" s="336"/>
      <c r="EJ145" s="336"/>
      <c r="EK145" s="336"/>
      <c r="EL145" s="336"/>
      <c r="EM145" s="336"/>
      <c r="EN145" s="336"/>
      <c r="EO145" s="336"/>
      <c r="EP145" s="336"/>
      <c r="EQ145" s="336"/>
      <c r="ER145" s="336"/>
      <c r="ES145" s="336"/>
      <c r="ET145" s="336"/>
      <c r="EU145" s="336"/>
      <c r="EV145" s="336"/>
      <c r="EW145" s="336"/>
      <c r="EX145" s="336"/>
      <c r="EY145" s="336"/>
      <c r="EZ145" s="336"/>
      <c r="FA145" s="336"/>
      <c r="FB145" s="336"/>
      <c r="FC145" s="336"/>
      <c r="FD145" s="336"/>
      <c r="FE145" s="336"/>
      <c r="FF145" s="336"/>
      <c r="FG145" s="336"/>
      <c r="FH145" s="336"/>
      <c r="FI145" s="336"/>
      <c r="FJ145" s="336"/>
      <c r="FK145" s="336"/>
      <c r="FL145" s="336"/>
      <c r="FM145" s="336"/>
      <c r="FN145" s="336"/>
      <c r="FO145" s="336"/>
      <c r="FP145" s="336"/>
      <c r="FQ145" s="336"/>
      <c r="FR145" s="336"/>
      <c r="FS145" s="336"/>
      <c r="FT145" s="336"/>
      <c r="FU145" s="336"/>
      <c r="FV145" s="336"/>
      <c r="FW145" s="336"/>
      <c r="FX145" s="336"/>
      <c r="FY145" s="336"/>
      <c r="FZ145" s="336"/>
      <c r="GA145" s="336"/>
      <c r="GB145" s="336"/>
      <c r="GC145" s="336"/>
      <c r="GD145" s="336"/>
      <c r="GE145" s="336"/>
      <c r="GF145" s="336"/>
      <c r="GG145" s="336"/>
      <c r="GH145" s="336"/>
      <c r="GI145" s="336"/>
      <c r="GJ145" s="336"/>
      <c r="GK145" s="336"/>
      <c r="GL145" s="336"/>
      <c r="GM145" s="336"/>
      <c r="GN145" s="336"/>
      <c r="GO145" s="336"/>
      <c r="GP145" s="336"/>
      <c r="GQ145" s="336"/>
      <c r="GR145" s="336"/>
      <c r="GS145" s="336"/>
      <c r="GT145" s="336"/>
      <c r="GU145" s="336"/>
      <c r="GV145" s="336"/>
      <c r="GW145" s="336"/>
      <c r="GX145" s="336"/>
      <c r="GY145" s="336"/>
      <c r="GZ145" s="336"/>
      <c r="HA145" s="336"/>
      <c r="HB145" s="336"/>
      <c r="HC145" s="336"/>
      <c r="HD145" s="336"/>
      <c r="HE145" s="336"/>
      <c r="HF145" s="336"/>
      <c r="HG145" s="336"/>
      <c r="HH145" s="336"/>
      <c r="HI145" s="336"/>
      <c r="HJ145" s="336"/>
      <c r="HK145" s="336"/>
      <c r="HL145" s="336"/>
      <c r="HM145" s="336"/>
      <c r="HN145" s="336"/>
      <c r="HO145" s="336"/>
      <c r="HP145" s="336"/>
      <c r="HQ145" s="336"/>
      <c r="HR145" s="336"/>
      <c r="HS145" s="336"/>
      <c r="HT145" s="336"/>
      <c r="HU145" s="336"/>
      <c r="HV145" s="336"/>
      <c r="HW145" s="336"/>
      <c r="HX145" s="336"/>
      <c r="HY145" s="336"/>
      <c r="HZ145" s="336"/>
      <c r="IA145" s="336"/>
      <c r="IB145" s="336"/>
      <c r="IC145" s="336"/>
      <c r="ID145" s="336"/>
      <c r="IE145" s="336"/>
      <c r="IF145" s="336"/>
      <c r="IG145" s="336"/>
      <c r="IH145" s="336"/>
      <c r="II145" s="336"/>
      <c r="IJ145" s="336"/>
      <c r="IK145" s="336"/>
      <c r="IL145" s="336"/>
      <c r="IM145" s="336"/>
      <c r="IN145" s="336"/>
      <c r="IO145" s="336"/>
      <c r="IP145" s="336"/>
      <c r="IQ145" s="336"/>
      <c r="IR145" s="336"/>
      <c r="IS145" s="336"/>
      <c r="IT145" s="336"/>
      <c r="IU145" s="336"/>
      <c r="IV145" s="336"/>
      <c r="IW145" s="337"/>
    </row>
    <row r="146" customFormat="false" ht="13.5" hidden="false" customHeight="true" outlineLevel="0" collapsed="false">
      <c r="A146" s="325"/>
      <c r="B146" s="358"/>
      <c r="C146" s="359"/>
      <c r="D146" s="328" t="s">
        <v>176</v>
      </c>
      <c r="E146" s="338"/>
      <c r="F146" s="281"/>
      <c r="G146" s="281"/>
      <c r="H146" s="281"/>
      <c r="I146" s="281"/>
      <c r="J146" s="281"/>
      <c r="K146" s="281"/>
      <c r="L146" s="281"/>
      <c r="M146" s="281"/>
      <c r="N146" s="281"/>
      <c r="O146" s="281"/>
      <c r="P146" s="281"/>
      <c r="Q146" s="281"/>
      <c r="R146" s="281"/>
      <c r="S146" s="281"/>
      <c r="T146" s="281"/>
      <c r="U146" s="281"/>
      <c r="V146" s="281"/>
      <c r="W146" s="281"/>
      <c r="X146" s="281"/>
      <c r="Y146" s="281"/>
      <c r="Z146" s="281"/>
      <c r="AA146" s="281"/>
      <c r="AB146" s="281"/>
      <c r="AC146" s="281"/>
      <c r="AD146" s="281"/>
      <c r="AE146" s="281"/>
      <c r="AF146" s="281"/>
      <c r="AG146" s="281"/>
      <c r="AH146" s="281"/>
      <c r="AI146" s="281"/>
      <c r="AJ146" s="281"/>
      <c r="AK146" s="281"/>
      <c r="AL146" s="281"/>
      <c r="AM146" s="281"/>
      <c r="AN146" s="281"/>
      <c r="AO146" s="281"/>
      <c r="AP146" s="281"/>
      <c r="AQ146" s="281"/>
      <c r="AR146" s="281"/>
      <c r="AS146" s="281"/>
      <c r="AT146" s="281"/>
      <c r="AU146" s="281"/>
      <c r="AV146" s="281"/>
      <c r="AW146" s="281"/>
      <c r="AX146" s="281"/>
      <c r="AY146" s="281"/>
      <c r="AZ146" s="281"/>
      <c r="BA146" s="281"/>
      <c r="BB146" s="281"/>
      <c r="BC146" s="281"/>
      <c r="BD146" s="281"/>
      <c r="BE146" s="281"/>
      <c r="BF146" s="281"/>
      <c r="BG146" s="281"/>
      <c r="BH146" s="281"/>
      <c r="BI146" s="281"/>
      <c r="BJ146" s="281"/>
      <c r="BK146" s="281"/>
      <c r="BL146" s="281"/>
      <c r="BM146" s="281"/>
      <c r="BN146" s="281"/>
      <c r="BO146" s="281"/>
      <c r="BP146" s="281"/>
      <c r="BQ146" s="281"/>
      <c r="BR146" s="281"/>
      <c r="BS146" s="281"/>
      <c r="BT146" s="281"/>
      <c r="BU146" s="281"/>
      <c r="BV146" s="281"/>
      <c r="BW146" s="281"/>
      <c r="BX146" s="281"/>
      <c r="BY146" s="281"/>
      <c r="BZ146" s="281"/>
      <c r="CA146" s="281"/>
      <c r="CB146" s="281"/>
      <c r="CC146" s="281"/>
      <c r="CD146" s="281"/>
      <c r="CE146" s="281"/>
      <c r="CF146" s="281"/>
      <c r="CG146" s="281"/>
      <c r="CH146" s="281"/>
      <c r="CI146" s="281"/>
      <c r="CJ146" s="281"/>
      <c r="CK146" s="281"/>
      <c r="CL146" s="281"/>
      <c r="CM146" s="281"/>
      <c r="CN146" s="281"/>
      <c r="CO146" s="281"/>
      <c r="CP146" s="281"/>
      <c r="CQ146" s="281"/>
      <c r="CR146" s="281"/>
      <c r="CS146" s="281"/>
      <c r="CT146" s="281"/>
      <c r="CU146" s="281"/>
      <c r="CV146" s="281"/>
      <c r="CW146" s="281"/>
      <c r="CX146" s="281"/>
      <c r="CY146" s="281"/>
      <c r="CZ146" s="281"/>
      <c r="DA146" s="281"/>
      <c r="DB146" s="281"/>
      <c r="DC146" s="281"/>
      <c r="DD146" s="281"/>
      <c r="DE146" s="281"/>
      <c r="DF146" s="281"/>
      <c r="DG146" s="281"/>
      <c r="DH146" s="281"/>
      <c r="DI146" s="281"/>
      <c r="DJ146" s="281"/>
      <c r="DK146" s="281"/>
      <c r="DL146" s="281"/>
      <c r="DM146" s="281"/>
      <c r="DN146" s="281"/>
      <c r="DO146" s="281"/>
      <c r="DP146" s="281"/>
      <c r="DQ146" s="281"/>
      <c r="DR146" s="281"/>
      <c r="DS146" s="281"/>
      <c r="DT146" s="281"/>
      <c r="DU146" s="281"/>
      <c r="DV146" s="281"/>
      <c r="DW146" s="281"/>
      <c r="DX146" s="281"/>
      <c r="DY146" s="281"/>
      <c r="DZ146" s="281"/>
      <c r="EA146" s="281"/>
      <c r="EB146" s="281"/>
      <c r="EC146" s="281"/>
      <c r="ED146" s="281"/>
      <c r="EE146" s="281"/>
      <c r="EF146" s="281"/>
      <c r="EG146" s="281"/>
      <c r="EH146" s="281"/>
      <c r="EI146" s="281"/>
      <c r="EJ146" s="281"/>
      <c r="EK146" s="281"/>
      <c r="EL146" s="281"/>
      <c r="EM146" s="281"/>
      <c r="EN146" s="281"/>
      <c r="EO146" s="281"/>
      <c r="EP146" s="281"/>
      <c r="EQ146" s="281"/>
      <c r="ER146" s="281"/>
      <c r="ES146" s="281"/>
      <c r="ET146" s="281"/>
      <c r="EU146" s="281"/>
      <c r="EV146" s="281"/>
      <c r="EW146" s="281"/>
      <c r="EX146" s="281"/>
      <c r="EY146" s="281"/>
      <c r="EZ146" s="281"/>
      <c r="FA146" s="281"/>
      <c r="FB146" s="281"/>
      <c r="FC146" s="281"/>
      <c r="FD146" s="281"/>
      <c r="FE146" s="281"/>
      <c r="FF146" s="281"/>
      <c r="FG146" s="281"/>
      <c r="FH146" s="281"/>
      <c r="FI146" s="281"/>
      <c r="FJ146" s="281"/>
      <c r="FK146" s="281"/>
      <c r="FL146" s="281"/>
      <c r="FM146" s="281"/>
      <c r="FN146" s="281"/>
      <c r="FO146" s="281"/>
      <c r="FP146" s="281"/>
      <c r="FQ146" s="281"/>
      <c r="FR146" s="281"/>
      <c r="FS146" s="281"/>
      <c r="FT146" s="281"/>
      <c r="FU146" s="281"/>
      <c r="FV146" s="281"/>
      <c r="FW146" s="281"/>
      <c r="FX146" s="281"/>
      <c r="FY146" s="281"/>
      <c r="FZ146" s="281"/>
      <c r="GA146" s="281"/>
      <c r="GB146" s="281"/>
      <c r="GC146" s="281"/>
      <c r="GD146" s="281"/>
      <c r="GE146" s="281"/>
      <c r="GF146" s="281"/>
      <c r="GG146" s="281"/>
      <c r="GH146" s="281"/>
      <c r="GI146" s="281"/>
      <c r="GJ146" s="281"/>
      <c r="GK146" s="281"/>
      <c r="GL146" s="281"/>
      <c r="GM146" s="281"/>
      <c r="GN146" s="281"/>
      <c r="GO146" s="281"/>
      <c r="GP146" s="281"/>
      <c r="GQ146" s="281"/>
      <c r="GR146" s="281"/>
      <c r="GS146" s="281"/>
      <c r="GT146" s="281"/>
      <c r="GU146" s="281"/>
      <c r="GV146" s="281"/>
      <c r="GW146" s="281"/>
      <c r="GX146" s="281"/>
      <c r="GY146" s="281"/>
      <c r="GZ146" s="281"/>
      <c r="HA146" s="281"/>
      <c r="HB146" s="281"/>
      <c r="HC146" s="281"/>
      <c r="HD146" s="281"/>
      <c r="HE146" s="281"/>
      <c r="HF146" s="281"/>
      <c r="HG146" s="281"/>
      <c r="HH146" s="281"/>
      <c r="HI146" s="281"/>
      <c r="HJ146" s="281"/>
      <c r="HK146" s="281"/>
      <c r="HL146" s="281"/>
      <c r="HM146" s="281"/>
      <c r="HN146" s="281"/>
      <c r="HO146" s="281"/>
      <c r="HP146" s="281"/>
      <c r="HQ146" s="281"/>
      <c r="HR146" s="281"/>
      <c r="HS146" s="281"/>
      <c r="HT146" s="281"/>
      <c r="HU146" s="281"/>
      <c r="HV146" s="281"/>
      <c r="HW146" s="281"/>
      <c r="HX146" s="281"/>
      <c r="HY146" s="281"/>
      <c r="HZ146" s="281"/>
      <c r="IA146" s="281"/>
      <c r="IB146" s="281"/>
      <c r="IC146" s="281"/>
      <c r="ID146" s="281"/>
      <c r="IE146" s="281"/>
      <c r="IF146" s="281"/>
      <c r="IG146" s="281"/>
      <c r="IH146" s="281"/>
      <c r="II146" s="281"/>
      <c r="IJ146" s="281"/>
      <c r="IK146" s="281"/>
      <c r="IL146" s="281"/>
      <c r="IM146" s="281"/>
      <c r="IN146" s="281"/>
      <c r="IO146" s="281"/>
      <c r="IP146" s="281"/>
      <c r="IQ146" s="281"/>
      <c r="IR146" s="281"/>
      <c r="IS146" s="281"/>
      <c r="IT146" s="281"/>
      <c r="IU146" s="281"/>
      <c r="IV146" s="281"/>
      <c r="IW146" s="325"/>
    </row>
    <row r="147" customFormat="false" ht="13.5" hidden="false" customHeight="true" outlineLevel="0" collapsed="false">
      <c r="A147" s="331"/>
      <c r="B147" s="332"/>
      <c r="C147" s="339" t="s">
        <v>162</v>
      </c>
      <c r="D147" s="334" t="s">
        <v>177</v>
      </c>
      <c r="E147" s="340"/>
      <c r="F147" s="336"/>
      <c r="G147" s="336"/>
      <c r="H147" s="336"/>
      <c r="I147" s="336"/>
      <c r="J147" s="336"/>
      <c r="K147" s="336"/>
      <c r="L147" s="336"/>
      <c r="M147" s="336"/>
      <c r="N147" s="336"/>
      <c r="O147" s="336"/>
      <c r="P147" s="336"/>
      <c r="Q147" s="336"/>
      <c r="R147" s="336"/>
      <c r="S147" s="336"/>
      <c r="T147" s="336"/>
      <c r="U147" s="336"/>
      <c r="V147" s="336"/>
      <c r="W147" s="336"/>
      <c r="X147" s="336"/>
      <c r="Y147" s="336"/>
      <c r="Z147" s="336"/>
      <c r="AA147" s="336"/>
      <c r="AB147" s="336"/>
      <c r="AC147" s="336"/>
      <c r="AD147" s="336"/>
      <c r="AE147" s="336"/>
      <c r="AF147" s="336"/>
      <c r="AG147" s="336"/>
      <c r="AH147" s="336"/>
      <c r="AI147" s="336"/>
      <c r="AJ147" s="336"/>
      <c r="AK147" s="336"/>
      <c r="AL147" s="336"/>
      <c r="AM147" s="336"/>
      <c r="AN147" s="336"/>
      <c r="AO147" s="336"/>
      <c r="AP147" s="336"/>
      <c r="AQ147" s="336"/>
      <c r="AR147" s="336"/>
      <c r="AS147" s="336"/>
      <c r="AT147" s="336"/>
      <c r="AU147" s="336"/>
      <c r="AV147" s="336"/>
      <c r="AW147" s="336"/>
      <c r="AX147" s="336"/>
      <c r="AY147" s="336"/>
      <c r="AZ147" s="336"/>
      <c r="BA147" s="336"/>
      <c r="BB147" s="336"/>
      <c r="BC147" s="336"/>
      <c r="BD147" s="336"/>
      <c r="BE147" s="336"/>
      <c r="BF147" s="336"/>
      <c r="BG147" s="336"/>
      <c r="BH147" s="336"/>
      <c r="BI147" s="336"/>
      <c r="BJ147" s="336"/>
      <c r="BK147" s="336"/>
      <c r="BL147" s="336"/>
      <c r="BM147" s="336"/>
      <c r="BN147" s="336"/>
      <c r="BO147" s="336"/>
      <c r="BP147" s="336"/>
      <c r="BQ147" s="336"/>
      <c r="BR147" s="336"/>
      <c r="BS147" s="336"/>
      <c r="BT147" s="336"/>
      <c r="BU147" s="336"/>
      <c r="BV147" s="336"/>
      <c r="BW147" s="336"/>
      <c r="BX147" s="336"/>
      <c r="BY147" s="336"/>
      <c r="BZ147" s="336"/>
      <c r="CA147" s="336"/>
      <c r="CB147" s="336"/>
      <c r="CC147" s="336"/>
      <c r="CD147" s="336"/>
      <c r="CE147" s="336"/>
      <c r="CF147" s="336"/>
      <c r="CG147" s="336"/>
      <c r="CH147" s="336"/>
      <c r="CI147" s="336"/>
      <c r="CJ147" s="336"/>
      <c r="CK147" s="336"/>
      <c r="CL147" s="336"/>
      <c r="CM147" s="336"/>
      <c r="CN147" s="336"/>
      <c r="CO147" s="336"/>
      <c r="CP147" s="336"/>
      <c r="CQ147" s="336"/>
      <c r="CR147" s="336"/>
      <c r="CS147" s="336"/>
      <c r="CT147" s="336"/>
      <c r="CU147" s="336"/>
      <c r="CV147" s="336"/>
      <c r="CW147" s="336"/>
      <c r="CX147" s="336"/>
      <c r="CY147" s="336"/>
      <c r="CZ147" s="336"/>
      <c r="DA147" s="336"/>
      <c r="DB147" s="336"/>
      <c r="DC147" s="336"/>
      <c r="DD147" s="336"/>
      <c r="DE147" s="336"/>
      <c r="DF147" s="336"/>
      <c r="DG147" s="336"/>
      <c r="DH147" s="336"/>
      <c r="DI147" s="336"/>
      <c r="DJ147" s="336"/>
      <c r="DK147" s="336"/>
      <c r="DL147" s="336"/>
      <c r="DM147" s="336"/>
      <c r="DN147" s="336"/>
      <c r="DO147" s="336"/>
      <c r="DP147" s="336"/>
      <c r="DQ147" s="336"/>
      <c r="DR147" s="336"/>
      <c r="DS147" s="336"/>
      <c r="DT147" s="336"/>
      <c r="DU147" s="336"/>
      <c r="DV147" s="336"/>
      <c r="DW147" s="336"/>
      <c r="DX147" s="336"/>
      <c r="DY147" s="336"/>
      <c r="DZ147" s="336"/>
      <c r="EA147" s="336"/>
      <c r="EB147" s="336"/>
      <c r="EC147" s="336"/>
      <c r="ED147" s="336"/>
      <c r="EE147" s="336"/>
      <c r="EF147" s="336"/>
      <c r="EG147" s="336"/>
      <c r="EH147" s="336"/>
      <c r="EI147" s="336"/>
      <c r="EJ147" s="336"/>
      <c r="EK147" s="336"/>
      <c r="EL147" s="336"/>
      <c r="EM147" s="336"/>
      <c r="EN147" s="336"/>
      <c r="EO147" s="336"/>
      <c r="EP147" s="336"/>
      <c r="EQ147" s="336"/>
      <c r="ER147" s="336"/>
      <c r="ES147" s="336"/>
      <c r="ET147" s="336"/>
      <c r="EU147" s="336"/>
      <c r="EV147" s="336"/>
      <c r="EW147" s="336"/>
      <c r="EX147" s="336"/>
      <c r="EY147" s="336"/>
      <c r="EZ147" s="336"/>
      <c r="FA147" s="336"/>
      <c r="FB147" s="336"/>
      <c r="FC147" s="336"/>
      <c r="FD147" s="336"/>
      <c r="FE147" s="336"/>
      <c r="FF147" s="336"/>
      <c r="FG147" s="336"/>
      <c r="FH147" s="336"/>
      <c r="FI147" s="336"/>
      <c r="FJ147" s="336"/>
      <c r="FK147" s="336"/>
      <c r="FL147" s="336"/>
      <c r="FM147" s="336"/>
      <c r="FN147" s="336"/>
      <c r="FO147" s="336"/>
      <c r="FP147" s="336"/>
      <c r="FQ147" s="336"/>
      <c r="FR147" s="336"/>
      <c r="FS147" s="336"/>
      <c r="FT147" s="336"/>
      <c r="FU147" s="336"/>
      <c r="FV147" s="336"/>
      <c r="FW147" s="336"/>
      <c r="FX147" s="336"/>
      <c r="FY147" s="336"/>
      <c r="FZ147" s="336"/>
      <c r="GA147" s="336"/>
      <c r="GB147" s="336"/>
      <c r="GC147" s="336"/>
      <c r="GD147" s="336"/>
      <c r="GE147" s="336"/>
      <c r="GF147" s="336"/>
      <c r="GG147" s="336"/>
      <c r="GH147" s="336"/>
      <c r="GI147" s="336"/>
      <c r="GJ147" s="336"/>
      <c r="GK147" s="336"/>
      <c r="GL147" s="336"/>
      <c r="GM147" s="336"/>
      <c r="GN147" s="336"/>
      <c r="GO147" s="336"/>
      <c r="GP147" s="336"/>
      <c r="GQ147" s="336"/>
      <c r="GR147" s="336"/>
      <c r="GS147" s="336"/>
      <c r="GT147" s="336"/>
      <c r="GU147" s="336"/>
      <c r="GV147" s="336"/>
      <c r="GW147" s="336"/>
      <c r="GX147" s="336"/>
      <c r="GY147" s="336"/>
      <c r="GZ147" s="336"/>
      <c r="HA147" s="336"/>
      <c r="HB147" s="336"/>
      <c r="HC147" s="336"/>
      <c r="HD147" s="336"/>
      <c r="HE147" s="336"/>
      <c r="HF147" s="336"/>
      <c r="HG147" s="336"/>
      <c r="HH147" s="336"/>
      <c r="HI147" s="336"/>
      <c r="HJ147" s="336"/>
      <c r="HK147" s="336"/>
      <c r="HL147" s="336"/>
      <c r="HM147" s="336"/>
      <c r="HN147" s="336"/>
      <c r="HO147" s="336"/>
      <c r="HP147" s="336"/>
      <c r="HQ147" s="336"/>
      <c r="HR147" s="336"/>
      <c r="HS147" s="336"/>
      <c r="HT147" s="336"/>
      <c r="HU147" s="336"/>
      <c r="HV147" s="336"/>
      <c r="HW147" s="336"/>
      <c r="HX147" s="336"/>
      <c r="HY147" s="336"/>
      <c r="HZ147" s="336"/>
      <c r="IA147" s="336"/>
      <c r="IB147" s="336"/>
      <c r="IC147" s="336"/>
      <c r="ID147" s="336"/>
      <c r="IE147" s="336"/>
      <c r="IF147" s="336"/>
      <c r="IG147" s="336"/>
      <c r="IH147" s="336"/>
      <c r="II147" s="336"/>
      <c r="IJ147" s="336"/>
      <c r="IK147" s="336"/>
      <c r="IL147" s="336"/>
      <c r="IM147" s="336"/>
      <c r="IN147" s="336"/>
      <c r="IO147" s="336"/>
      <c r="IP147" s="336"/>
      <c r="IQ147" s="336"/>
      <c r="IR147" s="336"/>
      <c r="IS147" s="336"/>
      <c r="IT147" s="336"/>
      <c r="IU147" s="336"/>
      <c r="IV147" s="336"/>
      <c r="IW147" s="337"/>
    </row>
    <row r="148" customFormat="false" ht="13.5" hidden="false" customHeight="true" outlineLevel="0" collapsed="false">
      <c r="A148" s="325"/>
      <c r="B148" s="358"/>
      <c r="C148" s="359"/>
      <c r="D148" s="328" t="s">
        <v>178</v>
      </c>
      <c r="E148" s="338"/>
      <c r="F148" s="281"/>
      <c r="G148" s="281"/>
      <c r="H148" s="281"/>
      <c r="I148" s="281"/>
      <c r="J148" s="281"/>
      <c r="K148" s="281"/>
      <c r="L148" s="281"/>
      <c r="M148" s="281"/>
      <c r="N148" s="281"/>
      <c r="O148" s="281"/>
      <c r="P148" s="281"/>
      <c r="Q148" s="281"/>
      <c r="R148" s="281"/>
      <c r="S148" s="281"/>
      <c r="T148" s="281"/>
      <c r="U148" s="281"/>
      <c r="V148" s="281"/>
      <c r="W148" s="281"/>
      <c r="X148" s="281"/>
      <c r="Y148" s="281"/>
      <c r="Z148" s="281"/>
      <c r="AA148" s="281"/>
      <c r="AB148" s="281"/>
      <c r="AC148" s="281"/>
      <c r="AD148" s="281"/>
      <c r="AE148" s="281"/>
      <c r="AF148" s="281"/>
      <c r="AG148" s="281"/>
      <c r="AH148" s="281"/>
      <c r="AI148" s="281"/>
      <c r="AJ148" s="281"/>
      <c r="AK148" s="281"/>
      <c r="AL148" s="281"/>
      <c r="AM148" s="281"/>
      <c r="AN148" s="281"/>
      <c r="AO148" s="281"/>
      <c r="AP148" s="281"/>
      <c r="AQ148" s="281"/>
      <c r="AR148" s="281"/>
      <c r="AS148" s="281"/>
      <c r="AT148" s="281"/>
      <c r="AU148" s="281"/>
      <c r="AV148" s="281"/>
      <c r="AW148" s="281"/>
      <c r="AX148" s="281"/>
      <c r="AY148" s="281"/>
      <c r="AZ148" s="281"/>
      <c r="BA148" s="281"/>
      <c r="BB148" s="281"/>
      <c r="BC148" s="281"/>
      <c r="BD148" s="281"/>
      <c r="BE148" s="281"/>
      <c r="BF148" s="281"/>
      <c r="BG148" s="281"/>
      <c r="BH148" s="281"/>
      <c r="BI148" s="281"/>
      <c r="BJ148" s="281"/>
      <c r="BK148" s="281"/>
      <c r="BL148" s="281"/>
      <c r="BM148" s="281"/>
      <c r="BN148" s="281"/>
      <c r="BO148" s="281"/>
      <c r="BP148" s="281"/>
      <c r="BQ148" s="281"/>
      <c r="BR148" s="281"/>
      <c r="BS148" s="281"/>
      <c r="BT148" s="281"/>
      <c r="BU148" s="281"/>
      <c r="BV148" s="281"/>
      <c r="BW148" s="281"/>
      <c r="BX148" s="281"/>
      <c r="BY148" s="281"/>
      <c r="BZ148" s="281"/>
      <c r="CA148" s="281"/>
      <c r="CB148" s="281"/>
      <c r="CC148" s="281"/>
      <c r="CD148" s="281"/>
      <c r="CE148" s="281"/>
      <c r="CF148" s="281"/>
      <c r="CG148" s="281"/>
      <c r="CH148" s="281"/>
      <c r="CI148" s="281"/>
      <c r="CJ148" s="281"/>
      <c r="CK148" s="281"/>
      <c r="CL148" s="281"/>
      <c r="CM148" s="281"/>
      <c r="CN148" s="281"/>
      <c r="CO148" s="281"/>
      <c r="CP148" s="281"/>
      <c r="CQ148" s="281"/>
      <c r="CR148" s="281"/>
      <c r="CS148" s="281"/>
      <c r="CT148" s="281"/>
      <c r="CU148" s="281"/>
      <c r="CV148" s="281"/>
      <c r="CW148" s="281"/>
      <c r="CX148" s="281"/>
      <c r="CY148" s="281"/>
      <c r="CZ148" s="281"/>
      <c r="DA148" s="281"/>
      <c r="DB148" s="281"/>
      <c r="DC148" s="281"/>
      <c r="DD148" s="281"/>
      <c r="DE148" s="281"/>
      <c r="DF148" s="281"/>
      <c r="DG148" s="281"/>
      <c r="DH148" s="281"/>
      <c r="DI148" s="281"/>
      <c r="DJ148" s="281"/>
      <c r="DK148" s="281"/>
      <c r="DL148" s="281"/>
      <c r="DM148" s="281"/>
      <c r="DN148" s="281"/>
      <c r="DO148" s="281"/>
      <c r="DP148" s="281"/>
      <c r="DQ148" s="281"/>
      <c r="DR148" s="281"/>
      <c r="DS148" s="281"/>
      <c r="DT148" s="281"/>
      <c r="DU148" s="281"/>
      <c r="DV148" s="281"/>
      <c r="DW148" s="281"/>
      <c r="DX148" s="281"/>
      <c r="DY148" s="281"/>
      <c r="DZ148" s="281"/>
      <c r="EA148" s="281"/>
      <c r="EB148" s="281"/>
      <c r="EC148" s="281"/>
      <c r="ED148" s="281"/>
      <c r="EE148" s="281"/>
      <c r="EF148" s="281"/>
      <c r="EG148" s="281"/>
      <c r="EH148" s="281"/>
      <c r="EI148" s="281"/>
      <c r="EJ148" s="281"/>
      <c r="EK148" s="281"/>
      <c r="EL148" s="281"/>
      <c r="EM148" s="281"/>
      <c r="EN148" s="281"/>
      <c r="EO148" s="281"/>
      <c r="EP148" s="281"/>
      <c r="EQ148" s="281"/>
      <c r="ER148" s="281"/>
      <c r="ES148" s="281"/>
      <c r="ET148" s="281"/>
      <c r="EU148" s="281"/>
      <c r="EV148" s="281"/>
      <c r="EW148" s="281"/>
      <c r="EX148" s="281"/>
      <c r="EY148" s="281"/>
      <c r="EZ148" s="281"/>
      <c r="FA148" s="281"/>
      <c r="FB148" s="281"/>
      <c r="FC148" s="281"/>
      <c r="FD148" s="281"/>
      <c r="FE148" s="281"/>
      <c r="FF148" s="281"/>
      <c r="FG148" s="281"/>
      <c r="FH148" s="281"/>
      <c r="FI148" s="281"/>
      <c r="FJ148" s="281"/>
      <c r="FK148" s="281"/>
      <c r="FL148" s="281"/>
      <c r="FM148" s="281"/>
      <c r="FN148" s="281"/>
      <c r="FO148" s="281"/>
      <c r="FP148" s="281"/>
      <c r="FQ148" s="281"/>
      <c r="FR148" s="281"/>
      <c r="FS148" s="281"/>
      <c r="FT148" s="281"/>
      <c r="FU148" s="281"/>
      <c r="FV148" s="281"/>
      <c r="FW148" s="281"/>
      <c r="FX148" s="281"/>
      <c r="FY148" s="281"/>
      <c r="FZ148" s="281"/>
      <c r="GA148" s="281"/>
      <c r="GB148" s="281"/>
      <c r="GC148" s="281"/>
      <c r="GD148" s="281"/>
      <c r="GE148" s="281"/>
      <c r="GF148" s="281"/>
      <c r="GG148" s="281"/>
      <c r="GH148" s="281"/>
      <c r="GI148" s="281"/>
      <c r="GJ148" s="281"/>
      <c r="GK148" s="281"/>
      <c r="GL148" s="281"/>
      <c r="GM148" s="281"/>
      <c r="GN148" s="281"/>
      <c r="GO148" s="281"/>
      <c r="GP148" s="281"/>
      <c r="GQ148" s="281"/>
      <c r="GR148" s="281"/>
      <c r="GS148" s="281"/>
      <c r="GT148" s="281"/>
      <c r="GU148" s="281"/>
      <c r="GV148" s="281"/>
      <c r="GW148" s="281"/>
      <c r="GX148" s="281"/>
      <c r="GY148" s="281"/>
      <c r="GZ148" s="281"/>
      <c r="HA148" s="281"/>
      <c r="HB148" s="281"/>
      <c r="HC148" s="281"/>
      <c r="HD148" s="281"/>
      <c r="HE148" s="281"/>
      <c r="HF148" s="281"/>
      <c r="HG148" s="281"/>
      <c r="HH148" s="281"/>
      <c r="HI148" s="281"/>
      <c r="HJ148" s="281"/>
      <c r="HK148" s="281"/>
      <c r="HL148" s="281"/>
      <c r="HM148" s="281"/>
      <c r="HN148" s="281"/>
      <c r="HO148" s="281"/>
      <c r="HP148" s="281"/>
      <c r="HQ148" s="281"/>
      <c r="HR148" s="281"/>
      <c r="HS148" s="281"/>
      <c r="HT148" s="281"/>
      <c r="HU148" s="281"/>
      <c r="HV148" s="281"/>
      <c r="HW148" s="281"/>
      <c r="HX148" s="281"/>
      <c r="HY148" s="281"/>
      <c r="HZ148" s="281"/>
      <c r="IA148" s="281"/>
      <c r="IB148" s="281"/>
      <c r="IC148" s="281"/>
      <c r="ID148" s="281"/>
      <c r="IE148" s="281"/>
      <c r="IF148" s="281"/>
      <c r="IG148" s="281"/>
      <c r="IH148" s="281"/>
      <c r="II148" s="281"/>
      <c r="IJ148" s="281"/>
      <c r="IK148" s="281"/>
      <c r="IL148" s="281"/>
      <c r="IM148" s="281"/>
      <c r="IN148" s="281"/>
      <c r="IO148" s="281"/>
      <c r="IP148" s="281"/>
      <c r="IQ148" s="281"/>
      <c r="IR148" s="281"/>
      <c r="IS148" s="281"/>
      <c r="IT148" s="281"/>
      <c r="IU148" s="281"/>
      <c r="IV148" s="281"/>
      <c r="IW148" s="325"/>
    </row>
    <row r="149" customFormat="false" ht="13.5" hidden="false" customHeight="true" outlineLevel="0" collapsed="false">
      <c r="A149" s="331"/>
      <c r="B149" s="332"/>
      <c r="C149" s="333"/>
      <c r="D149" s="334" t="s">
        <v>179</v>
      </c>
      <c r="E149" s="340"/>
      <c r="F149" s="336"/>
      <c r="G149" s="336"/>
      <c r="H149" s="336"/>
      <c r="I149" s="336"/>
      <c r="J149" s="336"/>
      <c r="K149" s="336"/>
      <c r="L149" s="336"/>
      <c r="M149" s="336"/>
      <c r="N149" s="336"/>
      <c r="O149" s="336"/>
      <c r="P149" s="336"/>
      <c r="Q149" s="336"/>
      <c r="R149" s="336"/>
      <c r="S149" s="336"/>
      <c r="T149" s="336"/>
      <c r="U149" s="336"/>
      <c r="V149" s="336"/>
      <c r="W149" s="336"/>
      <c r="X149" s="336"/>
      <c r="Y149" s="336"/>
      <c r="Z149" s="336"/>
      <c r="AA149" s="336"/>
      <c r="AB149" s="336"/>
      <c r="AC149" s="336"/>
      <c r="AD149" s="336"/>
      <c r="AE149" s="336"/>
      <c r="AF149" s="336"/>
      <c r="AG149" s="336"/>
      <c r="AH149" s="336"/>
      <c r="AI149" s="336"/>
      <c r="AJ149" s="336"/>
      <c r="AK149" s="336"/>
      <c r="AL149" s="336"/>
      <c r="AM149" s="336"/>
      <c r="AN149" s="336"/>
      <c r="AO149" s="336"/>
      <c r="AP149" s="336"/>
      <c r="AQ149" s="336"/>
      <c r="AR149" s="336"/>
      <c r="AS149" s="336"/>
      <c r="AT149" s="336"/>
      <c r="AU149" s="336"/>
      <c r="AV149" s="336"/>
      <c r="AW149" s="336"/>
      <c r="AX149" s="336"/>
      <c r="AY149" s="336"/>
      <c r="AZ149" s="336"/>
      <c r="BA149" s="336"/>
      <c r="BB149" s="336"/>
      <c r="BC149" s="336"/>
      <c r="BD149" s="336"/>
      <c r="BE149" s="336"/>
      <c r="BF149" s="336"/>
      <c r="BG149" s="336"/>
      <c r="BH149" s="336"/>
      <c r="BI149" s="336"/>
      <c r="BJ149" s="336"/>
      <c r="BK149" s="336"/>
      <c r="BL149" s="336"/>
      <c r="BM149" s="336"/>
      <c r="BN149" s="336"/>
      <c r="BO149" s="336"/>
      <c r="BP149" s="336"/>
      <c r="BQ149" s="336"/>
      <c r="BR149" s="336"/>
      <c r="BS149" s="336"/>
      <c r="BT149" s="336"/>
      <c r="BU149" s="336"/>
      <c r="BV149" s="336"/>
      <c r="BW149" s="336"/>
      <c r="BX149" s="336"/>
      <c r="BY149" s="336"/>
      <c r="BZ149" s="336"/>
      <c r="CA149" s="336"/>
      <c r="CB149" s="336"/>
      <c r="CC149" s="336"/>
      <c r="CD149" s="336"/>
      <c r="CE149" s="336"/>
      <c r="CF149" s="336"/>
      <c r="CG149" s="336"/>
      <c r="CH149" s="336"/>
      <c r="CI149" s="336"/>
      <c r="CJ149" s="336"/>
      <c r="CK149" s="336"/>
      <c r="CL149" s="336"/>
      <c r="CM149" s="336"/>
      <c r="CN149" s="336"/>
      <c r="CO149" s="336"/>
      <c r="CP149" s="336"/>
      <c r="CQ149" s="336"/>
      <c r="CR149" s="336"/>
      <c r="CS149" s="336"/>
      <c r="CT149" s="336"/>
      <c r="CU149" s="336"/>
      <c r="CV149" s="336"/>
      <c r="CW149" s="336"/>
      <c r="CX149" s="336"/>
      <c r="CY149" s="336"/>
      <c r="CZ149" s="336"/>
      <c r="DA149" s="336"/>
      <c r="DB149" s="336"/>
      <c r="DC149" s="336"/>
      <c r="DD149" s="336"/>
      <c r="DE149" s="336"/>
      <c r="DF149" s="336"/>
      <c r="DG149" s="336"/>
      <c r="DH149" s="336"/>
      <c r="DI149" s="336"/>
      <c r="DJ149" s="336"/>
      <c r="DK149" s="336"/>
      <c r="DL149" s="336"/>
      <c r="DM149" s="336"/>
      <c r="DN149" s="336"/>
      <c r="DO149" s="336"/>
      <c r="DP149" s="336"/>
      <c r="DQ149" s="336"/>
      <c r="DR149" s="336"/>
      <c r="DS149" s="336"/>
      <c r="DT149" s="336"/>
      <c r="DU149" s="336"/>
      <c r="DV149" s="336"/>
      <c r="DW149" s="336"/>
      <c r="DX149" s="336"/>
      <c r="DY149" s="336"/>
      <c r="DZ149" s="336"/>
      <c r="EA149" s="336"/>
      <c r="EB149" s="336"/>
      <c r="EC149" s="336"/>
      <c r="ED149" s="336"/>
      <c r="EE149" s="336"/>
      <c r="EF149" s="336"/>
      <c r="EG149" s="336"/>
      <c r="EH149" s="336"/>
      <c r="EI149" s="336"/>
      <c r="EJ149" s="336"/>
      <c r="EK149" s="336"/>
      <c r="EL149" s="336"/>
      <c r="EM149" s="336"/>
      <c r="EN149" s="336"/>
      <c r="EO149" s="336"/>
      <c r="EP149" s="336"/>
      <c r="EQ149" s="336"/>
      <c r="ER149" s="336"/>
      <c r="ES149" s="336"/>
      <c r="ET149" s="336"/>
      <c r="EU149" s="336"/>
      <c r="EV149" s="336"/>
      <c r="EW149" s="336"/>
      <c r="EX149" s="336"/>
      <c r="EY149" s="336"/>
      <c r="EZ149" s="336"/>
      <c r="FA149" s="336"/>
      <c r="FB149" s="336"/>
      <c r="FC149" s="336"/>
      <c r="FD149" s="336"/>
      <c r="FE149" s="336"/>
      <c r="FF149" s="336"/>
      <c r="FG149" s="336"/>
      <c r="FH149" s="336"/>
      <c r="FI149" s="336"/>
      <c r="FJ149" s="336"/>
      <c r="FK149" s="336"/>
      <c r="FL149" s="336"/>
      <c r="FM149" s="336"/>
      <c r="FN149" s="336"/>
      <c r="FO149" s="336"/>
      <c r="FP149" s="336"/>
      <c r="FQ149" s="336"/>
      <c r="FR149" s="336"/>
      <c r="FS149" s="336"/>
      <c r="FT149" s="336"/>
      <c r="FU149" s="336"/>
      <c r="FV149" s="336"/>
      <c r="FW149" s="336"/>
      <c r="FX149" s="336"/>
      <c r="FY149" s="336"/>
      <c r="FZ149" s="336"/>
      <c r="GA149" s="336"/>
      <c r="GB149" s="336"/>
      <c r="GC149" s="336"/>
      <c r="GD149" s="336"/>
      <c r="GE149" s="336"/>
      <c r="GF149" s="336"/>
      <c r="GG149" s="336"/>
      <c r="GH149" s="336"/>
      <c r="GI149" s="336"/>
      <c r="GJ149" s="336"/>
      <c r="GK149" s="336"/>
      <c r="GL149" s="336"/>
      <c r="GM149" s="336"/>
      <c r="GN149" s="336"/>
      <c r="GO149" s="336"/>
      <c r="GP149" s="336"/>
      <c r="GQ149" s="336"/>
      <c r="GR149" s="336"/>
      <c r="GS149" s="336"/>
      <c r="GT149" s="336"/>
      <c r="GU149" s="336"/>
      <c r="GV149" s="336"/>
      <c r="GW149" s="336"/>
      <c r="GX149" s="336"/>
      <c r="GY149" s="336"/>
      <c r="GZ149" s="336"/>
      <c r="HA149" s="336"/>
      <c r="HB149" s="336"/>
      <c r="HC149" s="336"/>
      <c r="HD149" s="336"/>
      <c r="HE149" s="336"/>
      <c r="HF149" s="336"/>
      <c r="HG149" s="336"/>
      <c r="HH149" s="336"/>
      <c r="HI149" s="336"/>
      <c r="HJ149" s="336"/>
      <c r="HK149" s="336"/>
      <c r="HL149" s="336"/>
      <c r="HM149" s="336"/>
      <c r="HN149" s="336"/>
      <c r="HO149" s="336"/>
      <c r="HP149" s="336"/>
      <c r="HQ149" s="336"/>
      <c r="HR149" s="336"/>
      <c r="HS149" s="336"/>
      <c r="HT149" s="336"/>
      <c r="HU149" s="336"/>
      <c r="HV149" s="336"/>
      <c r="HW149" s="336"/>
      <c r="HX149" s="336"/>
      <c r="HY149" s="336"/>
      <c r="HZ149" s="336"/>
      <c r="IA149" s="336"/>
      <c r="IB149" s="336"/>
      <c r="IC149" s="336"/>
      <c r="ID149" s="336"/>
      <c r="IE149" s="336"/>
      <c r="IF149" s="336"/>
      <c r="IG149" s="336"/>
      <c r="IH149" s="336"/>
      <c r="II149" s="336"/>
      <c r="IJ149" s="336"/>
      <c r="IK149" s="336"/>
      <c r="IL149" s="336"/>
      <c r="IM149" s="336"/>
      <c r="IN149" s="336"/>
      <c r="IO149" s="336"/>
      <c r="IP149" s="336"/>
      <c r="IQ149" s="336"/>
      <c r="IR149" s="336"/>
      <c r="IS149" s="336"/>
      <c r="IT149" s="336"/>
      <c r="IU149" s="336"/>
      <c r="IV149" s="336"/>
      <c r="IW149" s="337"/>
    </row>
    <row r="150" customFormat="false" ht="13.5" hidden="false" customHeight="true" outlineLevel="0" collapsed="false">
      <c r="A150" s="325"/>
      <c r="B150" s="358"/>
      <c r="C150" s="359"/>
      <c r="D150" s="328" t="s">
        <v>180</v>
      </c>
      <c r="E150" s="338"/>
      <c r="F150" s="281"/>
      <c r="G150" s="281"/>
      <c r="H150" s="281"/>
      <c r="I150" s="281"/>
      <c r="J150" s="281"/>
      <c r="K150" s="281"/>
      <c r="L150" s="281"/>
      <c r="M150" s="281"/>
      <c r="N150" s="281"/>
      <c r="O150" s="281"/>
      <c r="P150" s="281"/>
      <c r="Q150" s="281"/>
      <c r="R150" s="281"/>
      <c r="S150" s="281"/>
      <c r="T150" s="281"/>
      <c r="U150" s="281"/>
      <c r="V150" s="281"/>
      <c r="W150" s="281"/>
      <c r="X150" s="281"/>
      <c r="Y150" s="281"/>
      <c r="Z150" s="281"/>
      <c r="AA150" s="281"/>
      <c r="AB150" s="281"/>
      <c r="AC150" s="281"/>
      <c r="AD150" s="281"/>
      <c r="AE150" s="281"/>
      <c r="AF150" s="281"/>
      <c r="AG150" s="281"/>
      <c r="AH150" s="281"/>
      <c r="AI150" s="281"/>
      <c r="AJ150" s="281"/>
      <c r="AK150" s="281"/>
      <c r="AL150" s="281"/>
      <c r="AM150" s="281"/>
      <c r="AN150" s="281"/>
      <c r="AO150" s="281"/>
      <c r="AP150" s="281"/>
      <c r="AQ150" s="281"/>
      <c r="AR150" s="281"/>
      <c r="AS150" s="281"/>
      <c r="AT150" s="281"/>
      <c r="AU150" s="281"/>
      <c r="AV150" s="281"/>
      <c r="AW150" s="281"/>
      <c r="AX150" s="281"/>
      <c r="AY150" s="281"/>
      <c r="AZ150" s="281"/>
      <c r="BA150" s="281"/>
      <c r="BB150" s="281"/>
      <c r="BC150" s="281"/>
      <c r="BD150" s="281"/>
      <c r="BE150" s="281"/>
      <c r="BF150" s="281"/>
      <c r="BG150" s="281"/>
      <c r="BH150" s="281"/>
      <c r="BI150" s="281"/>
      <c r="BJ150" s="281"/>
      <c r="BK150" s="281"/>
      <c r="BL150" s="281"/>
      <c r="BM150" s="281"/>
      <c r="BN150" s="281"/>
      <c r="BO150" s="281"/>
      <c r="BP150" s="281"/>
      <c r="BQ150" s="281"/>
      <c r="BR150" s="281"/>
      <c r="BS150" s="281"/>
      <c r="BT150" s="281"/>
      <c r="BU150" s="281"/>
      <c r="BV150" s="281"/>
      <c r="BW150" s="281"/>
      <c r="BX150" s="281"/>
      <c r="BY150" s="281"/>
      <c r="BZ150" s="281"/>
      <c r="CA150" s="281"/>
      <c r="CB150" s="281"/>
      <c r="CC150" s="281"/>
      <c r="CD150" s="281"/>
      <c r="CE150" s="281"/>
      <c r="CF150" s="281"/>
      <c r="CG150" s="281"/>
      <c r="CH150" s="281"/>
      <c r="CI150" s="281"/>
      <c r="CJ150" s="281"/>
      <c r="CK150" s="281"/>
      <c r="CL150" s="281"/>
      <c r="CM150" s="281"/>
      <c r="CN150" s="281"/>
      <c r="CO150" s="281"/>
      <c r="CP150" s="281"/>
      <c r="CQ150" s="281"/>
      <c r="CR150" s="281"/>
      <c r="CS150" s="281"/>
      <c r="CT150" s="281"/>
      <c r="CU150" s="281"/>
      <c r="CV150" s="281"/>
      <c r="CW150" s="281"/>
      <c r="CX150" s="281"/>
      <c r="CY150" s="281"/>
      <c r="CZ150" s="281"/>
      <c r="DA150" s="281"/>
      <c r="DB150" s="281"/>
      <c r="DC150" s="281"/>
      <c r="DD150" s="281"/>
      <c r="DE150" s="281"/>
      <c r="DF150" s="281"/>
      <c r="DG150" s="281"/>
      <c r="DH150" s="281"/>
      <c r="DI150" s="281"/>
      <c r="DJ150" s="281"/>
      <c r="DK150" s="281"/>
      <c r="DL150" s="281"/>
      <c r="DM150" s="281"/>
      <c r="DN150" s="281"/>
      <c r="DO150" s="281"/>
      <c r="DP150" s="281"/>
      <c r="DQ150" s="281"/>
      <c r="DR150" s="281"/>
      <c r="DS150" s="281"/>
      <c r="DT150" s="281"/>
      <c r="DU150" s="281"/>
      <c r="DV150" s="281"/>
      <c r="DW150" s="281"/>
      <c r="DX150" s="281"/>
      <c r="DY150" s="281"/>
      <c r="DZ150" s="281"/>
      <c r="EA150" s="281"/>
      <c r="EB150" s="281"/>
      <c r="EC150" s="281"/>
      <c r="ED150" s="281"/>
      <c r="EE150" s="281"/>
      <c r="EF150" s="281"/>
      <c r="EG150" s="281"/>
      <c r="EH150" s="281"/>
      <c r="EI150" s="281"/>
      <c r="EJ150" s="281"/>
      <c r="EK150" s="281"/>
      <c r="EL150" s="281"/>
      <c r="EM150" s="281"/>
      <c r="EN150" s="281"/>
      <c r="EO150" s="281"/>
      <c r="EP150" s="281"/>
      <c r="EQ150" s="281"/>
      <c r="ER150" s="281"/>
      <c r="ES150" s="281"/>
      <c r="ET150" s="281"/>
      <c r="EU150" s="281"/>
      <c r="EV150" s="281"/>
      <c r="EW150" s="281"/>
      <c r="EX150" s="281"/>
      <c r="EY150" s="281"/>
      <c r="EZ150" s="281"/>
      <c r="FA150" s="281"/>
      <c r="FB150" s="281"/>
      <c r="FC150" s="281"/>
      <c r="FD150" s="281"/>
      <c r="FE150" s="281"/>
      <c r="FF150" s="281"/>
      <c r="FG150" s="281"/>
      <c r="FH150" s="281"/>
      <c r="FI150" s="281"/>
      <c r="FJ150" s="281"/>
      <c r="FK150" s="281"/>
      <c r="FL150" s="281"/>
      <c r="FM150" s="281"/>
      <c r="FN150" s="281"/>
      <c r="FO150" s="281"/>
      <c r="FP150" s="281"/>
      <c r="FQ150" s="281"/>
      <c r="FR150" s="281"/>
      <c r="FS150" s="281"/>
      <c r="FT150" s="281"/>
      <c r="FU150" s="281"/>
      <c r="FV150" s="281"/>
      <c r="FW150" s="281"/>
      <c r="FX150" s="281"/>
      <c r="FY150" s="281"/>
      <c r="FZ150" s="281"/>
      <c r="GA150" s="281"/>
      <c r="GB150" s="281"/>
      <c r="GC150" s="281"/>
      <c r="GD150" s="281"/>
      <c r="GE150" s="281"/>
      <c r="GF150" s="281"/>
      <c r="GG150" s="281"/>
      <c r="GH150" s="281"/>
      <c r="GI150" s="281"/>
      <c r="GJ150" s="281"/>
      <c r="GK150" s="281"/>
      <c r="GL150" s="281"/>
      <c r="GM150" s="281"/>
      <c r="GN150" s="281"/>
      <c r="GO150" s="281"/>
      <c r="GP150" s="281"/>
      <c r="GQ150" s="281"/>
      <c r="GR150" s="281"/>
      <c r="GS150" s="281"/>
      <c r="GT150" s="281"/>
      <c r="GU150" s="281"/>
      <c r="GV150" s="281"/>
      <c r="GW150" s="281"/>
      <c r="GX150" s="281"/>
      <c r="GY150" s="281"/>
      <c r="GZ150" s="281"/>
      <c r="HA150" s="281"/>
      <c r="HB150" s="281"/>
      <c r="HC150" s="281"/>
      <c r="HD150" s="281"/>
      <c r="HE150" s="281"/>
      <c r="HF150" s="281"/>
      <c r="HG150" s="281"/>
      <c r="HH150" s="281"/>
      <c r="HI150" s="281"/>
      <c r="HJ150" s="281"/>
      <c r="HK150" s="281"/>
      <c r="HL150" s="281"/>
      <c r="HM150" s="281"/>
      <c r="HN150" s="281"/>
      <c r="HO150" s="281"/>
      <c r="HP150" s="281"/>
      <c r="HQ150" s="281"/>
      <c r="HR150" s="281"/>
      <c r="HS150" s="281"/>
      <c r="HT150" s="281"/>
      <c r="HU150" s="281"/>
      <c r="HV150" s="281"/>
      <c r="HW150" s="281"/>
      <c r="HX150" s="281"/>
      <c r="HY150" s="281"/>
      <c r="HZ150" s="281"/>
      <c r="IA150" s="281"/>
      <c r="IB150" s="281"/>
      <c r="IC150" s="281"/>
      <c r="ID150" s="281"/>
      <c r="IE150" s="281"/>
      <c r="IF150" s="281"/>
      <c r="IG150" s="281"/>
      <c r="IH150" s="281"/>
      <c r="II150" s="281"/>
      <c r="IJ150" s="281"/>
      <c r="IK150" s="281"/>
      <c r="IL150" s="281"/>
      <c r="IM150" s="281"/>
      <c r="IN150" s="281"/>
      <c r="IO150" s="281"/>
      <c r="IP150" s="281"/>
      <c r="IQ150" s="281"/>
      <c r="IR150" s="281"/>
      <c r="IS150" s="281"/>
      <c r="IT150" s="281"/>
      <c r="IU150" s="281"/>
      <c r="IV150" s="281"/>
      <c r="IW150" s="325"/>
    </row>
    <row r="151" customFormat="false" ht="13.5" hidden="false" customHeight="true" outlineLevel="0" collapsed="false">
      <c r="A151" s="331"/>
      <c r="B151" s="332"/>
      <c r="C151" s="341"/>
      <c r="D151" s="342" t="s">
        <v>181</v>
      </c>
      <c r="E151" s="343"/>
      <c r="F151" s="344"/>
      <c r="G151" s="344"/>
      <c r="H151" s="344"/>
      <c r="I151" s="344"/>
      <c r="J151" s="344"/>
      <c r="K151" s="344"/>
      <c r="L151" s="344"/>
      <c r="M151" s="344"/>
      <c r="N151" s="344"/>
      <c r="O151" s="344"/>
      <c r="P151" s="344"/>
      <c r="Q151" s="344"/>
      <c r="R151" s="344"/>
      <c r="S151" s="344"/>
      <c r="T151" s="344"/>
      <c r="U151" s="344"/>
      <c r="V151" s="344"/>
      <c r="W151" s="344"/>
      <c r="X151" s="344"/>
      <c r="Y151" s="344"/>
      <c r="Z151" s="344"/>
      <c r="AA151" s="344"/>
      <c r="AB151" s="344"/>
      <c r="AC151" s="344"/>
      <c r="AD151" s="344"/>
      <c r="AE151" s="344"/>
      <c r="AF151" s="344"/>
      <c r="AG151" s="344"/>
      <c r="AH151" s="344"/>
      <c r="AI151" s="344"/>
      <c r="AJ151" s="344"/>
      <c r="AK151" s="344"/>
      <c r="AL151" s="344"/>
      <c r="AM151" s="344"/>
      <c r="AN151" s="344"/>
      <c r="AO151" s="344"/>
      <c r="AP151" s="344"/>
      <c r="AQ151" s="344"/>
      <c r="AR151" s="344"/>
      <c r="AS151" s="344"/>
      <c r="AT151" s="344"/>
      <c r="AU151" s="344"/>
      <c r="AV151" s="344"/>
      <c r="AW151" s="344"/>
      <c r="AX151" s="344"/>
      <c r="AY151" s="344"/>
      <c r="AZ151" s="344"/>
      <c r="BA151" s="344"/>
      <c r="BB151" s="344"/>
      <c r="BC151" s="344"/>
      <c r="BD151" s="344"/>
      <c r="BE151" s="344"/>
      <c r="BF151" s="344"/>
      <c r="BG151" s="344"/>
      <c r="BH151" s="344"/>
      <c r="BI151" s="344"/>
      <c r="BJ151" s="344"/>
      <c r="BK151" s="344"/>
      <c r="BL151" s="344"/>
      <c r="BM151" s="344"/>
      <c r="BN151" s="344"/>
      <c r="BO151" s="344"/>
      <c r="BP151" s="344"/>
      <c r="BQ151" s="344"/>
      <c r="BR151" s="344"/>
      <c r="BS151" s="344"/>
      <c r="BT151" s="344"/>
      <c r="BU151" s="344"/>
      <c r="BV151" s="344"/>
      <c r="BW151" s="344"/>
      <c r="BX151" s="344"/>
      <c r="BY151" s="344"/>
      <c r="BZ151" s="344"/>
      <c r="CA151" s="344"/>
      <c r="CB151" s="344"/>
      <c r="CC151" s="344"/>
      <c r="CD151" s="344"/>
      <c r="CE151" s="344"/>
      <c r="CF151" s="344"/>
      <c r="CG151" s="344"/>
      <c r="CH151" s="344"/>
      <c r="CI151" s="344"/>
      <c r="CJ151" s="344"/>
      <c r="CK151" s="344"/>
      <c r="CL151" s="344"/>
      <c r="CM151" s="344"/>
      <c r="CN151" s="344"/>
      <c r="CO151" s="344"/>
      <c r="CP151" s="344"/>
      <c r="CQ151" s="344"/>
      <c r="CR151" s="344"/>
      <c r="CS151" s="344"/>
      <c r="CT151" s="344"/>
      <c r="CU151" s="344"/>
      <c r="CV151" s="344"/>
      <c r="CW151" s="344"/>
      <c r="CX151" s="344"/>
      <c r="CY151" s="344"/>
      <c r="CZ151" s="344"/>
      <c r="DA151" s="344"/>
      <c r="DB151" s="344"/>
      <c r="DC151" s="344"/>
      <c r="DD151" s="344"/>
      <c r="DE151" s="344"/>
      <c r="DF151" s="344"/>
      <c r="DG151" s="344"/>
      <c r="DH151" s="344"/>
      <c r="DI151" s="344"/>
      <c r="DJ151" s="344"/>
      <c r="DK151" s="344"/>
      <c r="DL151" s="344"/>
      <c r="DM151" s="344"/>
      <c r="DN151" s="344"/>
      <c r="DO151" s="344"/>
      <c r="DP151" s="344"/>
      <c r="DQ151" s="344"/>
      <c r="DR151" s="344"/>
      <c r="DS151" s="344"/>
      <c r="DT151" s="344"/>
      <c r="DU151" s="344"/>
      <c r="DV151" s="344"/>
      <c r="DW151" s="344"/>
      <c r="DX151" s="344"/>
      <c r="DY151" s="344"/>
      <c r="DZ151" s="344"/>
      <c r="EA151" s="344"/>
      <c r="EB151" s="344"/>
      <c r="EC151" s="344"/>
      <c r="ED151" s="344"/>
      <c r="EE151" s="344"/>
      <c r="EF151" s="344"/>
      <c r="EG151" s="344"/>
      <c r="EH151" s="344"/>
      <c r="EI151" s="344"/>
      <c r="EJ151" s="344"/>
      <c r="EK151" s="344"/>
      <c r="EL151" s="344"/>
      <c r="EM151" s="344"/>
      <c r="EN151" s="344"/>
      <c r="EO151" s="344"/>
      <c r="EP151" s="344"/>
      <c r="EQ151" s="344"/>
      <c r="ER151" s="344"/>
      <c r="ES151" s="344"/>
      <c r="ET151" s="344"/>
      <c r="EU151" s="344"/>
      <c r="EV151" s="344"/>
      <c r="EW151" s="344"/>
      <c r="EX151" s="344"/>
      <c r="EY151" s="344"/>
      <c r="EZ151" s="344"/>
      <c r="FA151" s="344"/>
      <c r="FB151" s="344"/>
      <c r="FC151" s="344"/>
      <c r="FD151" s="344"/>
      <c r="FE151" s="344"/>
      <c r="FF151" s="344"/>
      <c r="FG151" s="344"/>
      <c r="FH151" s="344"/>
      <c r="FI151" s="344"/>
      <c r="FJ151" s="344"/>
      <c r="FK151" s="344"/>
      <c r="FL151" s="344"/>
      <c r="FM151" s="344"/>
      <c r="FN151" s="344"/>
      <c r="FO151" s="344"/>
      <c r="FP151" s="344"/>
      <c r="FQ151" s="344"/>
      <c r="FR151" s="344"/>
      <c r="FS151" s="344"/>
      <c r="FT151" s="344"/>
      <c r="FU151" s="344"/>
      <c r="FV151" s="344"/>
      <c r="FW151" s="344"/>
      <c r="FX151" s="344"/>
      <c r="FY151" s="344"/>
      <c r="FZ151" s="344"/>
      <c r="GA151" s="344"/>
      <c r="GB151" s="344"/>
      <c r="GC151" s="344"/>
      <c r="GD151" s="344"/>
      <c r="GE151" s="344"/>
      <c r="GF151" s="344"/>
      <c r="GG151" s="344"/>
      <c r="GH151" s="344"/>
      <c r="GI151" s="344"/>
      <c r="GJ151" s="344"/>
      <c r="GK151" s="344"/>
      <c r="GL151" s="344"/>
      <c r="GM151" s="344"/>
      <c r="GN151" s="344"/>
      <c r="GO151" s="344"/>
      <c r="GP151" s="344"/>
      <c r="GQ151" s="344"/>
      <c r="GR151" s="344"/>
      <c r="GS151" s="344"/>
      <c r="GT151" s="344"/>
      <c r="GU151" s="344"/>
      <c r="GV151" s="344"/>
      <c r="GW151" s="344"/>
      <c r="GX151" s="344"/>
      <c r="GY151" s="344"/>
      <c r="GZ151" s="344"/>
      <c r="HA151" s="344"/>
      <c r="HB151" s="344"/>
      <c r="HC151" s="344"/>
      <c r="HD151" s="344"/>
      <c r="HE151" s="344"/>
      <c r="HF151" s="344"/>
      <c r="HG151" s="344"/>
      <c r="HH151" s="344"/>
      <c r="HI151" s="344"/>
      <c r="HJ151" s="344"/>
      <c r="HK151" s="344"/>
      <c r="HL151" s="344"/>
      <c r="HM151" s="344"/>
      <c r="HN151" s="344"/>
      <c r="HO151" s="344"/>
      <c r="HP151" s="344"/>
      <c r="HQ151" s="344"/>
      <c r="HR151" s="344"/>
      <c r="HS151" s="344"/>
      <c r="HT151" s="344"/>
      <c r="HU151" s="344"/>
      <c r="HV151" s="344"/>
      <c r="HW151" s="344"/>
      <c r="HX151" s="344"/>
      <c r="HY151" s="344"/>
      <c r="HZ151" s="344"/>
      <c r="IA151" s="344"/>
      <c r="IB151" s="344"/>
      <c r="IC151" s="344"/>
      <c r="ID151" s="344"/>
      <c r="IE151" s="344"/>
      <c r="IF151" s="344"/>
      <c r="IG151" s="344"/>
      <c r="IH151" s="344"/>
      <c r="II151" s="344"/>
      <c r="IJ151" s="344"/>
      <c r="IK151" s="344"/>
      <c r="IL151" s="344"/>
      <c r="IM151" s="344"/>
      <c r="IN151" s="344"/>
      <c r="IO151" s="344"/>
      <c r="IP151" s="344"/>
      <c r="IQ151" s="344"/>
      <c r="IR151" s="344"/>
      <c r="IS151" s="344"/>
      <c r="IT151" s="344"/>
      <c r="IU151" s="344"/>
      <c r="IV151" s="344"/>
      <c r="IW151" s="345"/>
    </row>
    <row r="152" customFormat="false" ht="13.5" hidden="false" customHeight="true" outlineLevel="0" collapsed="false">
      <c r="A152" s="325"/>
      <c r="B152" s="332"/>
      <c r="C152" s="333"/>
      <c r="D152" s="346" t="s">
        <v>174</v>
      </c>
      <c r="E152" s="338"/>
      <c r="F152" s="281"/>
      <c r="G152" s="281"/>
      <c r="H152" s="281"/>
      <c r="I152" s="281"/>
      <c r="J152" s="281"/>
      <c r="K152" s="281"/>
      <c r="L152" s="281"/>
      <c r="M152" s="281"/>
      <c r="N152" s="281"/>
      <c r="O152" s="281"/>
      <c r="P152" s="281"/>
      <c r="Q152" s="281"/>
      <c r="R152" s="281"/>
      <c r="S152" s="281"/>
      <c r="T152" s="281"/>
      <c r="U152" s="281"/>
      <c r="V152" s="281"/>
      <c r="W152" s="281"/>
      <c r="X152" s="281"/>
      <c r="Y152" s="281"/>
      <c r="Z152" s="281"/>
      <c r="AA152" s="281"/>
      <c r="AB152" s="281"/>
      <c r="AC152" s="281"/>
      <c r="AD152" s="281"/>
      <c r="AE152" s="281"/>
      <c r="AF152" s="281"/>
      <c r="AG152" s="281"/>
      <c r="AH152" s="281"/>
      <c r="AI152" s="281"/>
      <c r="AJ152" s="281"/>
      <c r="AK152" s="281"/>
      <c r="AL152" s="281"/>
      <c r="AM152" s="281"/>
      <c r="AN152" s="281"/>
      <c r="AO152" s="281"/>
      <c r="AP152" s="281"/>
      <c r="AQ152" s="281"/>
      <c r="AR152" s="281"/>
      <c r="AS152" s="281"/>
      <c r="AT152" s="281"/>
      <c r="AU152" s="281"/>
      <c r="AV152" s="281"/>
      <c r="AW152" s="281"/>
      <c r="AX152" s="281"/>
      <c r="AY152" s="281"/>
      <c r="AZ152" s="281"/>
      <c r="BA152" s="281"/>
      <c r="BB152" s="281"/>
      <c r="BC152" s="281"/>
      <c r="BD152" s="281"/>
      <c r="BE152" s="281"/>
      <c r="BF152" s="281"/>
      <c r="BG152" s="281"/>
      <c r="BH152" s="281"/>
      <c r="BI152" s="281"/>
      <c r="BJ152" s="281"/>
      <c r="BK152" s="281"/>
      <c r="BL152" s="281"/>
      <c r="BM152" s="281"/>
      <c r="BN152" s="281"/>
      <c r="BO152" s="281"/>
      <c r="BP152" s="281"/>
      <c r="BQ152" s="281"/>
      <c r="BR152" s="281"/>
      <c r="BS152" s="281"/>
      <c r="BT152" s="281"/>
      <c r="BU152" s="281"/>
      <c r="BV152" s="281"/>
      <c r="BW152" s="281"/>
      <c r="BX152" s="281"/>
      <c r="BY152" s="281"/>
      <c r="BZ152" s="281"/>
      <c r="CA152" s="281"/>
      <c r="CB152" s="281"/>
      <c r="CC152" s="281"/>
      <c r="CD152" s="281"/>
      <c r="CE152" s="281"/>
      <c r="CF152" s="281"/>
      <c r="CG152" s="281"/>
      <c r="CH152" s="281"/>
      <c r="CI152" s="281"/>
      <c r="CJ152" s="281"/>
      <c r="CK152" s="281"/>
      <c r="CL152" s="281"/>
      <c r="CM152" s="281"/>
      <c r="CN152" s="281"/>
      <c r="CO152" s="281"/>
      <c r="CP152" s="281"/>
      <c r="CQ152" s="281"/>
      <c r="CR152" s="281"/>
      <c r="CS152" s="281"/>
      <c r="CT152" s="281"/>
      <c r="CU152" s="281"/>
      <c r="CV152" s="281"/>
      <c r="CW152" s="281"/>
      <c r="CX152" s="281"/>
      <c r="CY152" s="281"/>
      <c r="CZ152" s="281"/>
      <c r="DA152" s="281"/>
      <c r="DB152" s="281"/>
      <c r="DC152" s="281"/>
      <c r="DD152" s="281"/>
      <c r="DE152" s="281"/>
      <c r="DF152" s="281"/>
      <c r="DG152" s="281"/>
      <c r="DH152" s="281"/>
      <c r="DI152" s="281"/>
      <c r="DJ152" s="281"/>
      <c r="DK152" s="281"/>
      <c r="DL152" s="281"/>
      <c r="DM152" s="281"/>
      <c r="DN152" s="281"/>
      <c r="DO152" s="281"/>
      <c r="DP152" s="281"/>
      <c r="DQ152" s="281"/>
      <c r="DR152" s="281"/>
      <c r="DS152" s="281"/>
      <c r="DT152" s="281"/>
      <c r="DU152" s="281"/>
      <c r="DV152" s="281"/>
      <c r="DW152" s="281"/>
      <c r="DX152" s="281"/>
      <c r="DY152" s="281"/>
      <c r="DZ152" s="281"/>
      <c r="EA152" s="281"/>
      <c r="EB152" s="281"/>
      <c r="EC152" s="281"/>
      <c r="ED152" s="281"/>
      <c r="EE152" s="281"/>
      <c r="EF152" s="281"/>
      <c r="EG152" s="281"/>
      <c r="EH152" s="281"/>
      <c r="EI152" s="281"/>
      <c r="EJ152" s="281"/>
      <c r="EK152" s="281"/>
      <c r="EL152" s="281"/>
      <c r="EM152" s="281"/>
      <c r="EN152" s="281"/>
      <c r="EO152" s="281"/>
      <c r="EP152" s="281"/>
      <c r="EQ152" s="281"/>
      <c r="ER152" s="281"/>
      <c r="ES152" s="281"/>
      <c r="ET152" s="281"/>
      <c r="EU152" s="281"/>
      <c r="EV152" s="281"/>
      <c r="EW152" s="281"/>
      <c r="EX152" s="281"/>
      <c r="EY152" s="281"/>
      <c r="EZ152" s="281"/>
      <c r="FA152" s="281"/>
      <c r="FB152" s="281"/>
      <c r="FC152" s="281"/>
      <c r="FD152" s="281"/>
      <c r="FE152" s="281"/>
      <c r="FF152" s="281"/>
      <c r="FG152" s="281"/>
      <c r="FH152" s="281"/>
      <c r="FI152" s="281"/>
      <c r="FJ152" s="281"/>
      <c r="FK152" s="281"/>
      <c r="FL152" s="281"/>
      <c r="FM152" s="281"/>
      <c r="FN152" s="281"/>
      <c r="FO152" s="281"/>
      <c r="FP152" s="281"/>
      <c r="FQ152" s="281"/>
      <c r="FR152" s="281"/>
      <c r="FS152" s="281"/>
      <c r="FT152" s="281"/>
      <c r="FU152" s="281"/>
      <c r="FV152" s="281"/>
      <c r="FW152" s="281"/>
      <c r="FX152" s="281"/>
      <c r="FY152" s="281"/>
      <c r="FZ152" s="281"/>
      <c r="GA152" s="281"/>
      <c r="GB152" s="281"/>
      <c r="GC152" s="281"/>
      <c r="GD152" s="281"/>
      <c r="GE152" s="281"/>
      <c r="GF152" s="281"/>
      <c r="GG152" s="281"/>
      <c r="GH152" s="281"/>
      <c r="GI152" s="281"/>
      <c r="GJ152" s="281"/>
      <c r="GK152" s="281"/>
      <c r="GL152" s="281"/>
      <c r="GM152" s="281"/>
      <c r="GN152" s="281"/>
      <c r="GO152" s="281"/>
      <c r="GP152" s="281"/>
      <c r="GQ152" s="281"/>
      <c r="GR152" s="281"/>
      <c r="GS152" s="281"/>
      <c r="GT152" s="281"/>
      <c r="GU152" s="281"/>
      <c r="GV152" s="281"/>
      <c r="GW152" s="281"/>
      <c r="GX152" s="281"/>
      <c r="GY152" s="281"/>
      <c r="GZ152" s="281"/>
      <c r="HA152" s="281"/>
      <c r="HB152" s="281"/>
      <c r="HC152" s="281"/>
      <c r="HD152" s="281"/>
      <c r="HE152" s="281"/>
      <c r="HF152" s="281"/>
      <c r="HG152" s="281"/>
      <c r="HH152" s="281"/>
      <c r="HI152" s="281"/>
      <c r="HJ152" s="281"/>
      <c r="HK152" s="281"/>
      <c r="HL152" s="281"/>
      <c r="HM152" s="281"/>
      <c r="HN152" s="281"/>
      <c r="HO152" s="281"/>
      <c r="HP152" s="281"/>
      <c r="HQ152" s="281"/>
      <c r="HR152" s="281"/>
      <c r="HS152" s="281"/>
      <c r="HT152" s="281"/>
      <c r="HU152" s="281"/>
      <c r="HV152" s="281"/>
      <c r="HW152" s="281"/>
      <c r="HX152" s="281"/>
      <c r="HY152" s="281"/>
      <c r="HZ152" s="281"/>
      <c r="IA152" s="281"/>
      <c r="IB152" s="281"/>
      <c r="IC152" s="281"/>
      <c r="ID152" s="281"/>
      <c r="IE152" s="281"/>
      <c r="IF152" s="281"/>
      <c r="IG152" s="281"/>
      <c r="IH152" s="281"/>
      <c r="II152" s="281"/>
      <c r="IJ152" s="281"/>
      <c r="IK152" s="281"/>
      <c r="IL152" s="281"/>
      <c r="IM152" s="281"/>
      <c r="IN152" s="281"/>
      <c r="IO152" s="281"/>
      <c r="IP152" s="281"/>
      <c r="IQ152" s="281"/>
      <c r="IR152" s="281"/>
      <c r="IS152" s="281"/>
      <c r="IT152" s="281"/>
      <c r="IU152" s="281"/>
      <c r="IV152" s="281"/>
      <c r="IW152" s="331"/>
    </row>
    <row r="153" customFormat="false" ht="13.5" hidden="false" customHeight="true" outlineLevel="0" collapsed="false">
      <c r="A153" s="331"/>
      <c r="B153" s="360" t="s">
        <v>117</v>
      </c>
      <c r="C153" s="333"/>
      <c r="D153" s="334" t="s">
        <v>175</v>
      </c>
      <c r="E153" s="340"/>
      <c r="F153" s="336"/>
      <c r="G153" s="336"/>
      <c r="H153" s="336"/>
      <c r="I153" s="336"/>
      <c r="J153" s="336"/>
      <c r="K153" s="336"/>
      <c r="L153" s="336"/>
      <c r="M153" s="336"/>
      <c r="N153" s="336"/>
      <c r="O153" s="336"/>
      <c r="P153" s="336"/>
      <c r="Q153" s="336"/>
      <c r="R153" s="336"/>
      <c r="S153" s="336"/>
      <c r="T153" s="336"/>
      <c r="U153" s="336"/>
      <c r="V153" s="336"/>
      <c r="W153" s="336"/>
      <c r="X153" s="336"/>
      <c r="Y153" s="336"/>
      <c r="Z153" s="336"/>
      <c r="AA153" s="336"/>
      <c r="AB153" s="336"/>
      <c r="AC153" s="336"/>
      <c r="AD153" s="336"/>
      <c r="AE153" s="336"/>
      <c r="AF153" s="336"/>
      <c r="AG153" s="336"/>
      <c r="AH153" s="336"/>
      <c r="AI153" s="336"/>
      <c r="AJ153" s="336"/>
      <c r="AK153" s="336"/>
      <c r="AL153" s="336"/>
      <c r="AM153" s="336"/>
      <c r="AN153" s="336"/>
      <c r="AO153" s="336"/>
      <c r="AP153" s="336"/>
      <c r="AQ153" s="336"/>
      <c r="AR153" s="336"/>
      <c r="AS153" s="336"/>
      <c r="AT153" s="336"/>
      <c r="AU153" s="336"/>
      <c r="AV153" s="336"/>
      <c r="AW153" s="336"/>
      <c r="AX153" s="336"/>
      <c r="AY153" s="336"/>
      <c r="AZ153" s="336"/>
      <c r="BA153" s="336"/>
      <c r="BB153" s="336"/>
      <c r="BC153" s="336"/>
      <c r="BD153" s="336"/>
      <c r="BE153" s="336"/>
      <c r="BF153" s="336"/>
      <c r="BG153" s="336"/>
      <c r="BH153" s="336"/>
      <c r="BI153" s="336"/>
      <c r="BJ153" s="336"/>
      <c r="BK153" s="336"/>
      <c r="BL153" s="336"/>
      <c r="BM153" s="336"/>
      <c r="BN153" s="336"/>
      <c r="BO153" s="336"/>
      <c r="BP153" s="336"/>
      <c r="BQ153" s="336"/>
      <c r="BR153" s="336"/>
      <c r="BS153" s="336"/>
      <c r="BT153" s="336"/>
      <c r="BU153" s="336"/>
      <c r="BV153" s="336"/>
      <c r="BW153" s="336"/>
      <c r="BX153" s="336"/>
      <c r="BY153" s="336"/>
      <c r="BZ153" s="336"/>
      <c r="CA153" s="336"/>
      <c r="CB153" s="336"/>
      <c r="CC153" s="336"/>
      <c r="CD153" s="336"/>
      <c r="CE153" s="336"/>
      <c r="CF153" s="336"/>
      <c r="CG153" s="336"/>
      <c r="CH153" s="336"/>
      <c r="CI153" s="336"/>
      <c r="CJ153" s="336"/>
      <c r="CK153" s="336"/>
      <c r="CL153" s="336"/>
      <c r="CM153" s="336"/>
      <c r="CN153" s="336"/>
      <c r="CO153" s="336"/>
      <c r="CP153" s="336"/>
      <c r="CQ153" s="336"/>
      <c r="CR153" s="336"/>
      <c r="CS153" s="336"/>
      <c r="CT153" s="336"/>
      <c r="CU153" s="336"/>
      <c r="CV153" s="336"/>
      <c r="CW153" s="336"/>
      <c r="CX153" s="336"/>
      <c r="CY153" s="336"/>
      <c r="CZ153" s="336"/>
      <c r="DA153" s="336"/>
      <c r="DB153" s="336"/>
      <c r="DC153" s="336"/>
      <c r="DD153" s="336"/>
      <c r="DE153" s="336"/>
      <c r="DF153" s="336"/>
      <c r="DG153" s="336"/>
      <c r="DH153" s="336"/>
      <c r="DI153" s="336"/>
      <c r="DJ153" s="336"/>
      <c r="DK153" s="336"/>
      <c r="DL153" s="336"/>
      <c r="DM153" s="336"/>
      <c r="DN153" s="336"/>
      <c r="DO153" s="336"/>
      <c r="DP153" s="336"/>
      <c r="DQ153" s="336"/>
      <c r="DR153" s="336"/>
      <c r="DS153" s="336"/>
      <c r="DT153" s="336"/>
      <c r="DU153" s="336"/>
      <c r="DV153" s="336"/>
      <c r="DW153" s="336"/>
      <c r="DX153" s="336"/>
      <c r="DY153" s="336"/>
      <c r="DZ153" s="336"/>
      <c r="EA153" s="336"/>
      <c r="EB153" s="336"/>
      <c r="EC153" s="336"/>
      <c r="ED153" s="336"/>
      <c r="EE153" s="336"/>
      <c r="EF153" s="336"/>
      <c r="EG153" s="336"/>
      <c r="EH153" s="336"/>
      <c r="EI153" s="336"/>
      <c r="EJ153" s="336"/>
      <c r="EK153" s="336"/>
      <c r="EL153" s="336"/>
      <c r="EM153" s="336"/>
      <c r="EN153" s="336"/>
      <c r="EO153" s="336"/>
      <c r="EP153" s="336"/>
      <c r="EQ153" s="336"/>
      <c r="ER153" s="336"/>
      <c r="ES153" s="336"/>
      <c r="ET153" s="336"/>
      <c r="EU153" s="336"/>
      <c r="EV153" s="336"/>
      <c r="EW153" s="336"/>
      <c r="EX153" s="336"/>
      <c r="EY153" s="336"/>
      <c r="EZ153" s="336"/>
      <c r="FA153" s="336"/>
      <c r="FB153" s="336"/>
      <c r="FC153" s="336"/>
      <c r="FD153" s="336"/>
      <c r="FE153" s="336"/>
      <c r="FF153" s="336"/>
      <c r="FG153" s="336"/>
      <c r="FH153" s="336"/>
      <c r="FI153" s="336"/>
      <c r="FJ153" s="336"/>
      <c r="FK153" s="336"/>
      <c r="FL153" s="336"/>
      <c r="FM153" s="336"/>
      <c r="FN153" s="336"/>
      <c r="FO153" s="336"/>
      <c r="FP153" s="336"/>
      <c r="FQ153" s="336"/>
      <c r="FR153" s="336"/>
      <c r="FS153" s="336"/>
      <c r="FT153" s="336"/>
      <c r="FU153" s="336"/>
      <c r="FV153" s="336"/>
      <c r="FW153" s="336"/>
      <c r="FX153" s="336"/>
      <c r="FY153" s="336"/>
      <c r="FZ153" s="336"/>
      <c r="GA153" s="336"/>
      <c r="GB153" s="336"/>
      <c r="GC153" s="336"/>
      <c r="GD153" s="336"/>
      <c r="GE153" s="336"/>
      <c r="GF153" s="336"/>
      <c r="GG153" s="336"/>
      <c r="GH153" s="336"/>
      <c r="GI153" s="336"/>
      <c r="GJ153" s="336"/>
      <c r="GK153" s="336"/>
      <c r="GL153" s="336"/>
      <c r="GM153" s="336"/>
      <c r="GN153" s="336"/>
      <c r="GO153" s="336"/>
      <c r="GP153" s="336"/>
      <c r="GQ153" s="336"/>
      <c r="GR153" s="336"/>
      <c r="GS153" s="336"/>
      <c r="GT153" s="336"/>
      <c r="GU153" s="336"/>
      <c r="GV153" s="336"/>
      <c r="GW153" s="336"/>
      <c r="GX153" s="336"/>
      <c r="GY153" s="336"/>
      <c r="GZ153" s="336"/>
      <c r="HA153" s="336"/>
      <c r="HB153" s="336"/>
      <c r="HC153" s="336"/>
      <c r="HD153" s="336"/>
      <c r="HE153" s="336"/>
      <c r="HF153" s="336"/>
      <c r="HG153" s="336"/>
      <c r="HH153" s="336"/>
      <c r="HI153" s="336"/>
      <c r="HJ153" s="336"/>
      <c r="HK153" s="336"/>
      <c r="HL153" s="336"/>
      <c r="HM153" s="336"/>
      <c r="HN153" s="336"/>
      <c r="HO153" s="336"/>
      <c r="HP153" s="336"/>
      <c r="HQ153" s="336"/>
      <c r="HR153" s="336"/>
      <c r="HS153" s="336"/>
      <c r="HT153" s="336"/>
      <c r="HU153" s="336"/>
      <c r="HV153" s="336"/>
      <c r="HW153" s="336"/>
      <c r="HX153" s="336"/>
      <c r="HY153" s="336"/>
      <c r="HZ153" s="336"/>
      <c r="IA153" s="336"/>
      <c r="IB153" s="336"/>
      <c r="IC153" s="336"/>
      <c r="ID153" s="336"/>
      <c r="IE153" s="336"/>
      <c r="IF153" s="336"/>
      <c r="IG153" s="336"/>
      <c r="IH153" s="336"/>
      <c r="II153" s="336"/>
      <c r="IJ153" s="336"/>
      <c r="IK153" s="336"/>
      <c r="IL153" s="336"/>
      <c r="IM153" s="336"/>
      <c r="IN153" s="336"/>
      <c r="IO153" s="336"/>
      <c r="IP153" s="336"/>
      <c r="IQ153" s="336"/>
      <c r="IR153" s="336"/>
      <c r="IS153" s="336"/>
      <c r="IT153" s="336"/>
      <c r="IU153" s="336"/>
      <c r="IV153" s="336"/>
      <c r="IW153" s="331"/>
    </row>
    <row r="154" customFormat="false" ht="13.5" hidden="false" customHeight="true" outlineLevel="0" collapsed="false">
      <c r="A154" s="325"/>
      <c r="B154" s="332"/>
      <c r="C154" s="333"/>
      <c r="D154" s="328" t="s">
        <v>176</v>
      </c>
      <c r="E154" s="338"/>
      <c r="F154" s="281"/>
      <c r="G154" s="281"/>
      <c r="H154" s="281"/>
      <c r="I154" s="281"/>
      <c r="J154" s="281"/>
      <c r="K154" s="281"/>
      <c r="L154" s="281"/>
      <c r="M154" s="281"/>
      <c r="N154" s="281"/>
      <c r="O154" s="281"/>
      <c r="P154" s="281"/>
      <c r="Q154" s="281"/>
      <c r="R154" s="281"/>
      <c r="S154" s="281"/>
      <c r="T154" s="281"/>
      <c r="U154" s="281"/>
      <c r="V154" s="281"/>
      <c r="W154" s="281"/>
      <c r="X154" s="281"/>
      <c r="Y154" s="281"/>
      <c r="Z154" s="281"/>
      <c r="AA154" s="281"/>
      <c r="AB154" s="281"/>
      <c r="AC154" s="281"/>
      <c r="AD154" s="281"/>
      <c r="AE154" s="281"/>
      <c r="AF154" s="281"/>
      <c r="AG154" s="281"/>
      <c r="AH154" s="281"/>
      <c r="AI154" s="281"/>
      <c r="AJ154" s="281"/>
      <c r="AK154" s="281"/>
      <c r="AL154" s="281"/>
      <c r="AM154" s="281"/>
      <c r="AN154" s="281"/>
      <c r="AO154" s="281"/>
      <c r="AP154" s="281"/>
      <c r="AQ154" s="281"/>
      <c r="AR154" s="281"/>
      <c r="AS154" s="281"/>
      <c r="AT154" s="281"/>
      <c r="AU154" s="281"/>
      <c r="AV154" s="281"/>
      <c r="AW154" s="281"/>
      <c r="AX154" s="281"/>
      <c r="AY154" s="281"/>
      <c r="AZ154" s="281"/>
      <c r="BA154" s="281"/>
      <c r="BB154" s="281"/>
      <c r="BC154" s="281"/>
      <c r="BD154" s="281"/>
      <c r="BE154" s="281"/>
      <c r="BF154" s="281"/>
      <c r="BG154" s="281"/>
      <c r="BH154" s="281"/>
      <c r="BI154" s="281"/>
      <c r="BJ154" s="281"/>
      <c r="BK154" s="281"/>
      <c r="BL154" s="281"/>
      <c r="BM154" s="281"/>
      <c r="BN154" s="281"/>
      <c r="BO154" s="281"/>
      <c r="BP154" s="281"/>
      <c r="BQ154" s="281"/>
      <c r="BR154" s="281"/>
      <c r="BS154" s="281"/>
      <c r="BT154" s="281"/>
      <c r="BU154" s="281"/>
      <c r="BV154" s="281"/>
      <c r="BW154" s="281"/>
      <c r="BX154" s="281"/>
      <c r="BY154" s="281"/>
      <c r="BZ154" s="281"/>
      <c r="CA154" s="281"/>
      <c r="CB154" s="281"/>
      <c r="CC154" s="281"/>
      <c r="CD154" s="281"/>
      <c r="CE154" s="281"/>
      <c r="CF154" s="281"/>
      <c r="CG154" s="281"/>
      <c r="CH154" s="281"/>
      <c r="CI154" s="281"/>
      <c r="CJ154" s="281"/>
      <c r="CK154" s="281"/>
      <c r="CL154" s="281"/>
      <c r="CM154" s="281"/>
      <c r="CN154" s="281"/>
      <c r="CO154" s="281"/>
      <c r="CP154" s="281"/>
      <c r="CQ154" s="281"/>
      <c r="CR154" s="281"/>
      <c r="CS154" s="281"/>
      <c r="CT154" s="281"/>
      <c r="CU154" s="281"/>
      <c r="CV154" s="281"/>
      <c r="CW154" s="281"/>
      <c r="CX154" s="281"/>
      <c r="CY154" s="281"/>
      <c r="CZ154" s="281"/>
      <c r="DA154" s="281"/>
      <c r="DB154" s="281"/>
      <c r="DC154" s="281"/>
      <c r="DD154" s="281"/>
      <c r="DE154" s="281"/>
      <c r="DF154" s="281"/>
      <c r="DG154" s="281"/>
      <c r="DH154" s="281"/>
      <c r="DI154" s="281"/>
      <c r="DJ154" s="281"/>
      <c r="DK154" s="281"/>
      <c r="DL154" s="281"/>
      <c r="DM154" s="281"/>
      <c r="DN154" s="281"/>
      <c r="DO154" s="281"/>
      <c r="DP154" s="281"/>
      <c r="DQ154" s="281"/>
      <c r="DR154" s="281"/>
      <c r="DS154" s="281"/>
      <c r="DT154" s="281"/>
      <c r="DU154" s="281"/>
      <c r="DV154" s="281"/>
      <c r="DW154" s="281"/>
      <c r="DX154" s="281"/>
      <c r="DY154" s="281"/>
      <c r="DZ154" s="281"/>
      <c r="EA154" s="281"/>
      <c r="EB154" s="281"/>
      <c r="EC154" s="281"/>
      <c r="ED154" s="281"/>
      <c r="EE154" s="281"/>
      <c r="EF154" s="281"/>
      <c r="EG154" s="281"/>
      <c r="EH154" s="281"/>
      <c r="EI154" s="281"/>
      <c r="EJ154" s="281"/>
      <c r="EK154" s="281"/>
      <c r="EL154" s="281"/>
      <c r="EM154" s="281"/>
      <c r="EN154" s="281"/>
      <c r="EO154" s="281"/>
      <c r="EP154" s="281"/>
      <c r="EQ154" s="281"/>
      <c r="ER154" s="281"/>
      <c r="ES154" s="281"/>
      <c r="ET154" s="281"/>
      <c r="EU154" s="281"/>
      <c r="EV154" s="281"/>
      <c r="EW154" s="281"/>
      <c r="EX154" s="281"/>
      <c r="EY154" s="281"/>
      <c r="EZ154" s="281"/>
      <c r="FA154" s="281"/>
      <c r="FB154" s="281"/>
      <c r="FC154" s="281"/>
      <c r="FD154" s="281"/>
      <c r="FE154" s="281"/>
      <c r="FF154" s="281"/>
      <c r="FG154" s="281"/>
      <c r="FH154" s="281"/>
      <c r="FI154" s="281"/>
      <c r="FJ154" s="281"/>
      <c r="FK154" s="281"/>
      <c r="FL154" s="281"/>
      <c r="FM154" s="281"/>
      <c r="FN154" s="281"/>
      <c r="FO154" s="281"/>
      <c r="FP154" s="281"/>
      <c r="FQ154" s="281"/>
      <c r="FR154" s="281"/>
      <c r="FS154" s="281"/>
      <c r="FT154" s="281"/>
      <c r="FU154" s="281"/>
      <c r="FV154" s="281"/>
      <c r="FW154" s="281"/>
      <c r="FX154" s="281"/>
      <c r="FY154" s="281"/>
      <c r="FZ154" s="281"/>
      <c r="GA154" s="281"/>
      <c r="GB154" s="281"/>
      <c r="GC154" s="281"/>
      <c r="GD154" s="281"/>
      <c r="GE154" s="281"/>
      <c r="GF154" s="281"/>
      <c r="GG154" s="281"/>
      <c r="GH154" s="281"/>
      <c r="GI154" s="281"/>
      <c r="GJ154" s="281"/>
      <c r="GK154" s="281"/>
      <c r="GL154" s="281"/>
      <c r="GM154" s="281"/>
      <c r="GN154" s="281"/>
      <c r="GO154" s="281"/>
      <c r="GP154" s="281"/>
      <c r="GQ154" s="281"/>
      <c r="GR154" s="281"/>
      <c r="GS154" s="281"/>
      <c r="GT154" s="281"/>
      <c r="GU154" s="281"/>
      <c r="GV154" s="281"/>
      <c r="GW154" s="281"/>
      <c r="GX154" s="281"/>
      <c r="GY154" s="281"/>
      <c r="GZ154" s="281"/>
      <c r="HA154" s="281"/>
      <c r="HB154" s="281"/>
      <c r="HC154" s="281"/>
      <c r="HD154" s="281"/>
      <c r="HE154" s="281"/>
      <c r="HF154" s="281"/>
      <c r="HG154" s="281"/>
      <c r="HH154" s="281"/>
      <c r="HI154" s="281"/>
      <c r="HJ154" s="281"/>
      <c r="HK154" s="281"/>
      <c r="HL154" s="281"/>
      <c r="HM154" s="281"/>
      <c r="HN154" s="281"/>
      <c r="HO154" s="281"/>
      <c r="HP154" s="281"/>
      <c r="HQ154" s="281"/>
      <c r="HR154" s="281"/>
      <c r="HS154" s="281"/>
      <c r="HT154" s="281"/>
      <c r="HU154" s="281"/>
      <c r="HV154" s="281"/>
      <c r="HW154" s="281"/>
      <c r="HX154" s="281"/>
      <c r="HY154" s="281"/>
      <c r="HZ154" s="281"/>
      <c r="IA154" s="281"/>
      <c r="IB154" s="281"/>
      <c r="IC154" s="281"/>
      <c r="ID154" s="281"/>
      <c r="IE154" s="281"/>
      <c r="IF154" s="281"/>
      <c r="IG154" s="281"/>
      <c r="IH154" s="281"/>
      <c r="II154" s="281"/>
      <c r="IJ154" s="281"/>
      <c r="IK154" s="281"/>
      <c r="IL154" s="281"/>
      <c r="IM154" s="281"/>
      <c r="IN154" s="281"/>
      <c r="IO154" s="281"/>
      <c r="IP154" s="281"/>
      <c r="IQ154" s="281"/>
      <c r="IR154" s="281"/>
      <c r="IS154" s="281"/>
      <c r="IT154" s="281"/>
      <c r="IU154" s="281"/>
      <c r="IV154" s="281"/>
      <c r="IW154" s="331"/>
    </row>
    <row r="155" customFormat="false" ht="13.5" hidden="false" customHeight="true" outlineLevel="0" collapsed="false">
      <c r="A155" s="331"/>
      <c r="B155" s="332"/>
      <c r="C155" s="339" t="s">
        <v>163</v>
      </c>
      <c r="D155" s="334" t="s">
        <v>177</v>
      </c>
      <c r="E155" s="340"/>
      <c r="F155" s="336"/>
      <c r="G155" s="336"/>
      <c r="H155" s="336"/>
      <c r="I155" s="336"/>
      <c r="J155" s="336"/>
      <c r="K155" s="336"/>
      <c r="L155" s="336"/>
      <c r="M155" s="336"/>
      <c r="N155" s="336"/>
      <c r="O155" s="336"/>
      <c r="P155" s="336"/>
      <c r="Q155" s="336"/>
      <c r="R155" s="336"/>
      <c r="S155" s="336"/>
      <c r="T155" s="336"/>
      <c r="U155" s="336"/>
      <c r="V155" s="336"/>
      <c r="W155" s="336"/>
      <c r="X155" s="336"/>
      <c r="Y155" s="336"/>
      <c r="Z155" s="336"/>
      <c r="AA155" s="336"/>
      <c r="AB155" s="336"/>
      <c r="AC155" s="336"/>
      <c r="AD155" s="336"/>
      <c r="AE155" s="336"/>
      <c r="AF155" s="336"/>
      <c r="AG155" s="336"/>
      <c r="AH155" s="336"/>
      <c r="AI155" s="336"/>
      <c r="AJ155" s="336"/>
      <c r="AK155" s="336"/>
      <c r="AL155" s="336"/>
      <c r="AM155" s="336"/>
      <c r="AN155" s="336"/>
      <c r="AO155" s="336"/>
      <c r="AP155" s="336"/>
      <c r="AQ155" s="336"/>
      <c r="AR155" s="336"/>
      <c r="AS155" s="336"/>
      <c r="AT155" s="336"/>
      <c r="AU155" s="336"/>
      <c r="AV155" s="336"/>
      <c r="AW155" s="336"/>
      <c r="AX155" s="336"/>
      <c r="AY155" s="336"/>
      <c r="AZ155" s="336"/>
      <c r="BA155" s="336"/>
      <c r="BB155" s="336"/>
      <c r="BC155" s="336"/>
      <c r="BD155" s="336"/>
      <c r="BE155" s="336"/>
      <c r="BF155" s="336"/>
      <c r="BG155" s="336"/>
      <c r="BH155" s="336"/>
      <c r="BI155" s="336"/>
      <c r="BJ155" s="336"/>
      <c r="BK155" s="336"/>
      <c r="BL155" s="336"/>
      <c r="BM155" s="336"/>
      <c r="BN155" s="336"/>
      <c r="BO155" s="336"/>
      <c r="BP155" s="336"/>
      <c r="BQ155" s="336"/>
      <c r="BR155" s="336"/>
      <c r="BS155" s="336"/>
      <c r="BT155" s="336"/>
      <c r="BU155" s="336"/>
      <c r="BV155" s="336"/>
      <c r="BW155" s="336"/>
      <c r="BX155" s="336"/>
      <c r="BY155" s="336"/>
      <c r="BZ155" s="336"/>
      <c r="CA155" s="336"/>
      <c r="CB155" s="336"/>
      <c r="CC155" s="336"/>
      <c r="CD155" s="336"/>
      <c r="CE155" s="336"/>
      <c r="CF155" s="336"/>
      <c r="CG155" s="336"/>
      <c r="CH155" s="336"/>
      <c r="CI155" s="336"/>
      <c r="CJ155" s="336"/>
      <c r="CK155" s="336"/>
      <c r="CL155" s="336"/>
      <c r="CM155" s="336"/>
      <c r="CN155" s="336"/>
      <c r="CO155" s="336"/>
      <c r="CP155" s="336"/>
      <c r="CQ155" s="336"/>
      <c r="CR155" s="336"/>
      <c r="CS155" s="336"/>
      <c r="CT155" s="336"/>
      <c r="CU155" s="336"/>
      <c r="CV155" s="336"/>
      <c r="CW155" s="336"/>
      <c r="CX155" s="336"/>
      <c r="CY155" s="336"/>
      <c r="CZ155" s="336"/>
      <c r="DA155" s="336"/>
      <c r="DB155" s="336"/>
      <c r="DC155" s="336"/>
      <c r="DD155" s="336"/>
      <c r="DE155" s="336"/>
      <c r="DF155" s="336"/>
      <c r="DG155" s="336"/>
      <c r="DH155" s="336"/>
      <c r="DI155" s="336"/>
      <c r="DJ155" s="336"/>
      <c r="DK155" s="336"/>
      <c r="DL155" s="336"/>
      <c r="DM155" s="336"/>
      <c r="DN155" s="336"/>
      <c r="DO155" s="336"/>
      <c r="DP155" s="336"/>
      <c r="DQ155" s="336"/>
      <c r="DR155" s="336"/>
      <c r="DS155" s="336"/>
      <c r="DT155" s="336"/>
      <c r="DU155" s="336"/>
      <c r="DV155" s="336"/>
      <c r="DW155" s="336"/>
      <c r="DX155" s="336"/>
      <c r="DY155" s="336"/>
      <c r="DZ155" s="336"/>
      <c r="EA155" s="336"/>
      <c r="EB155" s="336"/>
      <c r="EC155" s="336"/>
      <c r="ED155" s="336"/>
      <c r="EE155" s="336"/>
      <c r="EF155" s="336"/>
      <c r="EG155" s="336"/>
      <c r="EH155" s="336"/>
      <c r="EI155" s="336"/>
      <c r="EJ155" s="336"/>
      <c r="EK155" s="336"/>
      <c r="EL155" s="336"/>
      <c r="EM155" s="336"/>
      <c r="EN155" s="336"/>
      <c r="EO155" s="336"/>
      <c r="EP155" s="336"/>
      <c r="EQ155" s="336"/>
      <c r="ER155" s="336"/>
      <c r="ES155" s="336"/>
      <c r="ET155" s="336"/>
      <c r="EU155" s="336"/>
      <c r="EV155" s="336"/>
      <c r="EW155" s="336"/>
      <c r="EX155" s="336"/>
      <c r="EY155" s="336"/>
      <c r="EZ155" s="336"/>
      <c r="FA155" s="336"/>
      <c r="FB155" s="336"/>
      <c r="FC155" s="336"/>
      <c r="FD155" s="336"/>
      <c r="FE155" s="336"/>
      <c r="FF155" s="336"/>
      <c r="FG155" s="336"/>
      <c r="FH155" s="336"/>
      <c r="FI155" s="336"/>
      <c r="FJ155" s="336"/>
      <c r="FK155" s="336"/>
      <c r="FL155" s="336"/>
      <c r="FM155" s="336"/>
      <c r="FN155" s="336"/>
      <c r="FO155" s="336"/>
      <c r="FP155" s="336"/>
      <c r="FQ155" s="336"/>
      <c r="FR155" s="336"/>
      <c r="FS155" s="336"/>
      <c r="FT155" s="336"/>
      <c r="FU155" s="336"/>
      <c r="FV155" s="336"/>
      <c r="FW155" s="336"/>
      <c r="FX155" s="336"/>
      <c r="FY155" s="336"/>
      <c r="FZ155" s="336"/>
      <c r="GA155" s="336"/>
      <c r="GB155" s="336"/>
      <c r="GC155" s="336"/>
      <c r="GD155" s="336"/>
      <c r="GE155" s="336"/>
      <c r="GF155" s="336"/>
      <c r="GG155" s="336"/>
      <c r="GH155" s="336"/>
      <c r="GI155" s="336"/>
      <c r="GJ155" s="336"/>
      <c r="GK155" s="336"/>
      <c r="GL155" s="336"/>
      <c r="GM155" s="336"/>
      <c r="GN155" s="336"/>
      <c r="GO155" s="336"/>
      <c r="GP155" s="336"/>
      <c r="GQ155" s="336"/>
      <c r="GR155" s="336"/>
      <c r="GS155" s="336"/>
      <c r="GT155" s="336"/>
      <c r="GU155" s="336"/>
      <c r="GV155" s="336"/>
      <c r="GW155" s="336"/>
      <c r="GX155" s="336"/>
      <c r="GY155" s="336"/>
      <c r="GZ155" s="336"/>
      <c r="HA155" s="336"/>
      <c r="HB155" s="336"/>
      <c r="HC155" s="336"/>
      <c r="HD155" s="336"/>
      <c r="HE155" s="336"/>
      <c r="HF155" s="336"/>
      <c r="HG155" s="336"/>
      <c r="HH155" s="336"/>
      <c r="HI155" s="336"/>
      <c r="HJ155" s="336"/>
      <c r="HK155" s="336"/>
      <c r="HL155" s="336"/>
      <c r="HM155" s="336"/>
      <c r="HN155" s="336"/>
      <c r="HO155" s="336"/>
      <c r="HP155" s="336"/>
      <c r="HQ155" s="336"/>
      <c r="HR155" s="336"/>
      <c r="HS155" s="336"/>
      <c r="HT155" s="336"/>
      <c r="HU155" s="336"/>
      <c r="HV155" s="336"/>
      <c r="HW155" s="336"/>
      <c r="HX155" s="336"/>
      <c r="HY155" s="336"/>
      <c r="HZ155" s="336"/>
      <c r="IA155" s="336"/>
      <c r="IB155" s="336"/>
      <c r="IC155" s="336"/>
      <c r="ID155" s="336"/>
      <c r="IE155" s="336"/>
      <c r="IF155" s="336"/>
      <c r="IG155" s="336"/>
      <c r="IH155" s="336"/>
      <c r="II155" s="336"/>
      <c r="IJ155" s="336"/>
      <c r="IK155" s="336"/>
      <c r="IL155" s="336"/>
      <c r="IM155" s="336"/>
      <c r="IN155" s="336"/>
      <c r="IO155" s="336"/>
      <c r="IP155" s="336"/>
      <c r="IQ155" s="336"/>
      <c r="IR155" s="336"/>
      <c r="IS155" s="336"/>
      <c r="IT155" s="336"/>
      <c r="IU155" s="336"/>
      <c r="IV155" s="336"/>
      <c r="IW155" s="331"/>
    </row>
    <row r="156" customFormat="false" ht="13.5" hidden="false" customHeight="true" outlineLevel="0" collapsed="false">
      <c r="A156" s="325"/>
      <c r="B156" s="332"/>
      <c r="C156" s="333"/>
      <c r="D156" s="328" t="s">
        <v>178</v>
      </c>
      <c r="E156" s="338"/>
      <c r="F156" s="281"/>
      <c r="G156" s="281"/>
      <c r="H156" s="281"/>
      <c r="I156" s="281"/>
      <c r="J156" s="281"/>
      <c r="K156" s="281"/>
      <c r="L156" s="281"/>
      <c r="M156" s="281"/>
      <c r="N156" s="281"/>
      <c r="O156" s="281"/>
      <c r="P156" s="281"/>
      <c r="Q156" s="281"/>
      <c r="R156" s="281"/>
      <c r="S156" s="281"/>
      <c r="T156" s="281"/>
      <c r="U156" s="281"/>
      <c r="V156" s="281"/>
      <c r="W156" s="281"/>
      <c r="X156" s="281"/>
      <c r="Y156" s="281"/>
      <c r="Z156" s="281"/>
      <c r="AA156" s="281"/>
      <c r="AB156" s="281"/>
      <c r="AC156" s="281"/>
      <c r="AD156" s="281"/>
      <c r="AE156" s="281"/>
      <c r="AF156" s="281"/>
      <c r="AG156" s="281"/>
      <c r="AH156" s="281"/>
      <c r="AI156" s="281"/>
      <c r="AJ156" s="281"/>
      <c r="AK156" s="281"/>
      <c r="AL156" s="281"/>
      <c r="AM156" s="281"/>
      <c r="AN156" s="281"/>
      <c r="AO156" s="281"/>
      <c r="AP156" s="281"/>
      <c r="AQ156" s="281"/>
      <c r="AR156" s="281"/>
      <c r="AS156" s="281"/>
      <c r="AT156" s="281"/>
      <c r="AU156" s="281"/>
      <c r="AV156" s="281"/>
      <c r="AW156" s="281"/>
      <c r="AX156" s="281"/>
      <c r="AY156" s="281"/>
      <c r="AZ156" s="281"/>
      <c r="BA156" s="281"/>
      <c r="BB156" s="281"/>
      <c r="BC156" s="281"/>
      <c r="BD156" s="281"/>
      <c r="BE156" s="281"/>
      <c r="BF156" s="281"/>
      <c r="BG156" s="281"/>
      <c r="BH156" s="281"/>
      <c r="BI156" s="281"/>
      <c r="BJ156" s="281"/>
      <c r="BK156" s="281"/>
      <c r="BL156" s="281"/>
      <c r="BM156" s="281"/>
      <c r="BN156" s="281"/>
      <c r="BO156" s="281"/>
      <c r="BP156" s="281"/>
      <c r="BQ156" s="281"/>
      <c r="BR156" s="281"/>
      <c r="BS156" s="281"/>
      <c r="BT156" s="281"/>
      <c r="BU156" s="281"/>
      <c r="BV156" s="281"/>
      <c r="BW156" s="281"/>
      <c r="BX156" s="281"/>
      <c r="BY156" s="281"/>
      <c r="BZ156" s="281"/>
      <c r="CA156" s="281"/>
      <c r="CB156" s="281"/>
      <c r="CC156" s="281"/>
      <c r="CD156" s="281"/>
      <c r="CE156" s="281"/>
      <c r="CF156" s="281"/>
      <c r="CG156" s="281"/>
      <c r="CH156" s="281"/>
      <c r="CI156" s="281"/>
      <c r="CJ156" s="281"/>
      <c r="CK156" s="281"/>
      <c r="CL156" s="281"/>
      <c r="CM156" s="281"/>
      <c r="CN156" s="281"/>
      <c r="CO156" s="281"/>
      <c r="CP156" s="281"/>
      <c r="CQ156" s="281"/>
      <c r="CR156" s="281"/>
      <c r="CS156" s="281"/>
      <c r="CT156" s="281"/>
      <c r="CU156" s="281"/>
      <c r="CV156" s="281"/>
      <c r="CW156" s="281"/>
      <c r="CX156" s="281"/>
      <c r="CY156" s="281"/>
      <c r="CZ156" s="281"/>
      <c r="DA156" s="281"/>
      <c r="DB156" s="281"/>
      <c r="DC156" s="281"/>
      <c r="DD156" s="281"/>
      <c r="DE156" s="281"/>
      <c r="DF156" s="281"/>
      <c r="DG156" s="281"/>
      <c r="DH156" s="281"/>
      <c r="DI156" s="281"/>
      <c r="DJ156" s="281"/>
      <c r="DK156" s="281"/>
      <c r="DL156" s="281"/>
      <c r="DM156" s="281"/>
      <c r="DN156" s="281"/>
      <c r="DO156" s="281"/>
      <c r="DP156" s="281"/>
      <c r="DQ156" s="281"/>
      <c r="DR156" s="281"/>
      <c r="DS156" s="281"/>
      <c r="DT156" s="281"/>
      <c r="DU156" s="281"/>
      <c r="DV156" s="281"/>
      <c r="DW156" s="281"/>
      <c r="DX156" s="281"/>
      <c r="DY156" s="281"/>
      <c r="DZ156" s="281"/>
      <c r="EA156" s="281"/>
      <c r="EB156" s="281"/>
      <c r="EC156" s="281"/>
      <c r="ED156" s="281"/>
      <c r="EE156" s="281"/>
      <c r="EF156" s="281"/>
      <c r="EG156" s="281"/>
      <c r="EH156" s="281"/>
      <c r="EI156" s="281"/>
      <c r="EJ156" s="281"/>
      <c r="EK156" s="281"/>
      <c r="EL156" s="281"/>
      <c r="EM156" s="281"/>
      <c r="EN156" s="281"/>
      <c r="EO156" s="281"/>
      <c r="EP156" s="281"/>
      <c r="EQ156" s="281"/>
      <c r="ER156" s="281"/>
      <c r="ES156" s="281"/>
      <c r="ET156" s="281"/>
      <c r="EU156" s="281"/>
      <c r="EV156" s="281"/>
      <c r="EW156" s="281"/>
      <c r="EX156" s="281"/>
      <c r="EY156" s="281"/>
      <c r="EZ156" s="281"/>
      <c r="FA156" s="281"/>
      <c r="FB156" s="281"/>
      <c r="FC156" s="281"/>
      <c r="FD156" s="281"/>
      <c r="FE156" s="281"/>
      <c r="FF156" s="281"/>
      <c r="FG156" s="281"/>
      <c r="FH156" s="281"/>
      <c r="FI156" s="281"/>
      <c r="FJ156" s="281"/>
      <c r="FK156" s="281"/>
      <c r="FL156" s="281"/>
      <c r="FM156" s="281"/>
      <c r="FN156" s="281"/>
      <c r="FO156" s="281"/>
      <c r="FP156" s="281"/>
      <c r="FQ156" s="281"/>
      <c r="FR156" s="281"/>
      <c r="FS156" s="281"/>
      <c r="FT156" s="281"/>
      <c r="FU156" s="281"/>
      <c r="FV156" s="281"/>
      <c r="FW156" s="281"/>
      <c r="FX156" s="281"/>
      <c r="FY156" s="281"/>
      <c r="FZ156" s="281"/>
      <c r="GA156" s="281"/>
      <c r="GB156" s="281"/>
      <c r="GC156" s="281"/>
      <c r="GD156" s="281"/>
      <c r="GE156" s="281"/>
      <c r="GF156" s="281"/>
      <c r="GG156" s="281"/>
      <c r="GH156" s="281"/>
      <c r="GI156" s="281"/>
      <c r="GJ156" s="281"/>
      <c r="GK156" s="281"/>
      <c r="GL156" s="281"/>
      <c r="GM156" s="281"/>
      <c r="GN156" s="281"/>
      <c r="GO156" s="281"/>
      <c r="GP156" s="281"/>
      <c r="GQ156" s="281"/>
      <c r="GR156" s="281"/>
      <c r="GS156" s="281"/>
      <c r="GT156" s="281"/>
      <c r="GU156" s="281"/>
      <c r="GV156" s="281"/>
      <c r="GW156" s="281"/>
      <c r="GX156" s="281"/>
      <c r="GY156" s="281"/>
      <c r="GZ156" s="281"/>
      <c r="HA156" s="281"/>
      <c r="HB156" s="281"/>
      <c r="HC156" s="281"/>
      <c r="HD156" s="281"/>
      <c r="HE156" s="281"/>
      <c r="HF156" s="281"/>
      <c r="HG156" s="281"/>
      <c r="HH156" s="281"/>
      <c r="HI156" s="281"/>
      <c r="HJ156" s="281"/>
      <c r="HK156" s="281"/>
      <c r="HL156" s="281"/>
      <c r="HM156" s="281"/>
      <c r="HN156" s="281"/>
      <c r="HO156" s="281"/>
      <c r="HP156" s="281"/>
      <c r="HQ156" s="281"/>
      <c r="HR156" s="281"/>
      <c r="HS156" s="281"/>
      <c r="HT156" s="281"/>
      <c r="HU156" s="281"/>
      <c r="HV156" s="281"/>
      <c r="HW156" s="281"/>
      <c r="HX156" s="281"/>
      <c r="HY156" s="281"/>
      <c r="HZ156" s="281"/>
      <c r="IA156" s="281"/>
      <c r="IB156" s="281"/>
      <c r="IC156" s="281"/>
      <c r="ID156" s="281"/>
      <c r="IE156" s="281"/>
      <c r="IF156" s="281"/>
      <c r="IG156" s="281"/>
      <c r="IH156" s="281"/>
      <c r="II156" s="281"/>
      <c r="IJ156" s="281"/>
      <c r="IK156" s="281"/>
      <c r="IL156" s="281"/>
      <c r="IM156" s="281"/>
      <c r="IN156" s="281"/>
      <c r="IO156" s="281"/>
      <c r="IP156" s="281"/>
      <c r="IQ156" s="281"/>
      <c r="IR156" s="281"/>
      <c r="IS156" s="281"/>
      <c r="IT156" s="281"/>
      <c r="IU156" s="281"/>
      <c r="IV156" s="281"/>
      <c r="IW156" s="331"/>
    </row>
    <row r="157" customFormat="false" ht="13.5" hidden="false" customHeight="true" outlineLevel="0" collapsed="false">
      <c r="A157" s="331"/>
      <c r="B157" s="332"/>
      <c r="C157" s="333"/>
      <c r="D157" s="334" t="s">
        <v>179</v>
      </c>
      <c r="E157" s="340"/>
      <c r="F157" s="336"/>
      <c r="G157" s="336"/>
      <c r="H157" s="336"/>
      <c r="I157" s="336"/>
      <c r="J157" s="336"/>
      <c r="K157" s="336"/>
      <c r="L157" s="336"/>
      <c r="M157" s="336"/>
      <c r="N157" s="336"/>
      <c r="O157" s="336"/>
      <c r="P157" s="336"/>
      <c r="Q157" s="336"/>
      <c r="R157" s="336"/>
      <c r="S157" s="336"/>
      <c r="T157" s="336"/>
      <c r="U157" s="336"/>
      <c r="V157" s="336"/>
      <c r="W157" s="336"/>
      <c r="X157" s="336"/>
      <c r="Y157" s="336"/>
      <c r="Z157" s="336"/>
      <c r="AA157" s="336"/>
      <c r="AB157" s="336"/>
      <c r="AC157" s="336"/>
      <c r="AD157" s="336"/>
      <c r="AE157" s="336"/>
      <c r="AF157" s="336"/>
      <c r="AG157" s="336"/>
      <c r="AH157" s="336"/>
      <c r="AI157" s="336"/>
      <c r="AJ157" s="336"/>
      <c r="AK157" s="336"/>
      <c r="AL157" s="336"/>
      <c r="AM157" s="336"/>
      <c r="AN157" s="336"/>
      <c r="AO157" s="336"/>
      <c r="AP157" s="336"/>
      <c r="AQ157" s="336"/>
      <c r="AR157" s="336"/>
      <c r="AS157" s="336"/>
      <c r="AT157" s="336"/>
      <c r="AU157" s="336"/>
      <c r="AV157" s="336"/>
      <c r="AW157" s="336"/>
      <c r="AX157" s="336"/>
      <c r="AY157" s="336"/>
      <c r="AZ157" s="336"/>
      <c r="BA157" s="336"/>
      <c r="BB157" s="336"/>
      <c r="BC157" s="336"/>
      <c r="BD157" s="336"/>
      <c r="BE157" s="336"/>
      <c r="BF157" s="336"/>
      <c r="BG157" s="336"/>
      <c r="BH157" s="336"/>
      <c r="BI157" s="336"/>
      <c r="BJ157" s="336"/>
      <c r="BK157" s="336"/>
      <c r="BL157" s="336"/>
      <c r="BM157" s="336"/>
      <c r="BN157" s="336"/>
      <c r="BO157" s="336"/>
      <c r="BP157" s="336"/>
      <c r="BQ157" s="336"/>
      <c r="BR157" s="336"/>
      <c r="BS157" s="336"/>
      <c r="BT157" s="336"/>
      <c r="BU157" s="336"/>
      <c r="BV157" s="336"/>
      <c r="BW157" s="336"/>
      <c r="BX157" s="336"/>
      <c r="BY157" s="336"/>
      <c r="BZ157" s="336"/>
      <c r="CA157" s="336"/>
      <c r="CB157" s="336"/>
      <c r="CC157" s="336"/>
      <c r="CD157" s="336"/>
      <c r="CE157" s="336"/>
      <c r="CF157" s="336"/>
      <c r="CG157" s="336"/>
      <c r="CH157" s="336"/>
      <c r="CI157" s="336"/>
      <c r="CJ157" s="336"/>
      <c r="CK157" s="336"/>
      <c r="CL157" s="336"/>
      <c r="CM157" s="336"/>
      <c r="CN157" s="336"/>
      <c r="CO157" s="336"/>
      <c r="CP157" s="336"/>
      <c r="CQ157" s="336"/>
      <c r="CR157" s="336"/>
      <c r="CS157" s="336"/>
      <c r="CT157" s="336"/>
      <c r="CU157" s="336"/>
      <c r="CV157" s="336"/>
      <c r="CW157" s="336"/>
      <c r="CX157" s="336"/>
      <c r="CY157" s="336"/>
      <c r="CZ157" s="336"/>
      <c r="DA157" s="336"/>
      <c r="DB157" s="336"/>
      <c r="DC157" s="336"/>
      <c r="DD157" s="336"/>
      <c r="DE157" s="336"/>
      <c r="DF157" s="336"/>
      <c r="DG157" s="336"/>
      <c r="DH157" s="336"/>
      <c r="DI157" s="336"/>
      <c r="DJ157" s="336"/>
      <c r="DK157" s="336"/>
      <c r="DL157" s="336"/>
      <c r="DM157" s="336"/>
      <c r="DN157" s="336"/>
      <c r="DO157" s="336"/>
      <c r="DP157" s="336"/>
      <c r="DQ157" s="336"/>
      <c r="DR157" s="336"/>
      <c r="DS157" s="336"/>
      <c r="DT157" s="336"/>
      <c r="DU157" s="336"/>
      <c r="DV157" s="336"/>
      <c r="DW157" s="336"/>
      <c r="DX157" s="336"/>
      <c r="DY157" s="336"/>
      <c r="DZ157" s="336"/>
      <c r="EA157" s="336"/>
      <c r="EB157" s="336"/>
      <c r="EC157" s="336"/>
      <c r="ED157" s="336"/>
      <c r="EE157" s="336"/>
      <c r="EF157" s="336"/>
      <c r="EG157" s="336"/>
      <c r="EH157" s="336"/>
      <c r="EI157" s="336"/>
      <c r="EJ157" s="336"/>
      <c r="EK157" s="336"/>
      <c r="EL157" s="336"/>
      <c r="EM157" s="336"/>
      <c r="EN157" s="336"/>
      <c r="EO157" s="336"/>
      <c r="EP157" s="336"/>
      <c r="EQ157" s="336"/>
      <c r="ER157" s="336"/>
      <c r="ES157" s="336"/>
      <c r="ET157" s="336"/>
      <c r="EU157" s="336"/>
      <c r="EV157" s="336"/>
      <c r="EW157" s="336"/>
      <c r="EX157" s="336"/>
      <c r="EY157" s="336"/>
      <c r="EZ157" s="336"/>
      <c r="FA157" s="336"/>
      <c r="FB157" s="336"/>
      <c r="FC157" s="336"/>
      <c r="FD157" s="336"/>
      <c r="FE157" s="336"/>
      <c r="FF157" s="336"/>
      <c r="FG157" s="336"/>
      <c r="FH157" s="336"/>
      <c r="FI157" s="336"/>
      <c r="FJ157" s="336"/>
      <c r="FK157" s="336"/>
      <c r="FL157" s="336"/>
      <c r="FM157" s="336"/>
      <c r="FN157" s="336"/>
      <c r="FO157" s="336"/>
      <c r="FP157" s="336"/>
      <c r="FQ157" s="336"/>
      <c r="FR157" s="336"/>
      <c r="FS157" s="336"/>
      <c r="FT157" s="336"/>
      <c r="FU157" s="336"/>
      <c r="FV157" s="336"/>
      <c r="FW157" s="336"/>
      <c r="FX157" s="336"/>
      <c r="FY157" s="336"/>
      <c r="FZ157" s="336"/>
      <c r="GA157" s="336"/>
      <c r="GB157" s="336"/>
      <c r="GC157" s="336"/>
      <c r="GD157" s="336"/>
      <c r="GE157" s="336"/>
      <c r="GF157" s="336"/>
      <c r="GG157" s="336"/>
      <c r="GH157" s="336"/>
      <c r="GI157" s="336"/>
      <c r="GJ157" s="336"/>
      <c r="GK157" s="336"/>
      <c r="GL157" s="336"/>
      <c r="GM157" s="336"/>
      <c r="GN157" s="336"/>
      <c r="GO157" s="336"/>
      <c r="GP157" s="336"/>
      <c r="GQ157" s="336"/>
      <c r="GR157" s="336"/>
      <c r="GS157" s="336"/>
      <c r="GT157" s="336"/>
      <c r="GU157" s="336"/>
      <c r="GV157" s="336"/>
      <c r="GW157" s="336"/>
      <c r="GX157" s="336"/>
      <c r="GY157" s="336"/>
      <c r="GZ157" s="336"/>
      <c r="HA157" s="336"/>
      <c r="HB157" s="336"/>
      <c r="HC157" s="336"/>
      <c r="HD157" s="336"/>
      <c r="HE157" s="336"/>
      <c r="HF157" s="336"/>
      <c r="HG157" s="336"/>
      <c r="HH157" s="336"/>
      <c r="HI157" s="336"/>
      <c r="HJ157" s="336"/>
      <c r="HK157" s="336"/>
      <c r="HL157" s="336"/>
      <c r="HM157" s="336"/>
      <c r="HN157" s="336"/>
      <c r="HO157" s="336"/>
      <c r="HP157" s="336"/>
      <c r="HQ157" s="336"/>
      <c r="HR157" s="336"/>
      <c r="HS157" s="336"/>
      <c r="HT157" s="336"/>
      <c r="HU157" s="336"/>
      <c r="HV157" s="336"/>
      <c r="HW157" s="336"/>
      <c r="HX157" s="336"/>
      <c r="HY157" s="336"/>
      <c r="HZ157" s="336"/>
      <c r="IA157" s="336"/>
      <c r="IB157" s="336"/>
      <c r="IC157" s="336"/>
      <c r="ID157" s="336"/>
      <c r="IE157" s="336"/>
      <c r="IF157" s="336"/>
      <c r="IG157" s="336"/>
      <c r="IH157" s="336"/>
      <c r="II157" s="336"/>
      <c r="IJ157" s="336"/>
      <c r="IK157" s="336"/>
      <c r="IL157" s="336"/>
      <c r="IM157" s="336"/>
      <c r="IN157" s="336"/>
      <c r="IO157" s="336"/>
      <c r="IP157" s="336"/>
      <c r="IQ157" s="336"/>
      <c r="IR157" s="336"/>
      <c r="IS157" s="336"/>
      <c r="IT157" s="336"/>
      <c r="IU157" s="336"/>
      <c r="IV157" s="336"/>
      <c r="IW157" s="331"/>
    </row>
    <row r="158" customFormat="false" ht="13.5" hidden="false" customHeight="true" outlineLevel="0" collapsed="false">
      <c r="A158" s="325"/>
      <c r="B158" s="332"/>
      <c r="C158" s="333"/>
      <c r="D158" s="328" t="s">
        <v>180</v>
      </c>
      <c r="E158" s="338"/>
      <c r="F158" s="281"/>
      <c r="G158" s="281"/>
      <c r="H158" s="281"/>
      <c r="I158" s="281"/>
      <c r="J158" s="281"/>
      <c r="K158" s="281"/>
      <c r="L158" s="281"/>
      <c r="M158" s="281"/>
      <c r="N158" s="281"/>
      <c r="O158" s="281"/>
      <c r="P158" s="281"/>
      <c r="Q158" s="281"/>
      <c r="R158" s="281"/>
      <c r="S158" s="281"/>
      <c r="T158" s="281"/>
      <c r="U158" s="281"/>
      <c r="V158" s="281"/>
      <c r="W158" s="281"/>
      <c r="X158" s="281"/>
      <c r="Y158" s="281"/>
      <c r="Z158" s="281"/>
      <c r="AA158" s="281"/>
      <c r="AB158" s="281"/>
      <c r="AC158" s="281"/>
      <c r="AD158" s="281"/>
      <c r="AE158" s="281"/>
      <c r="AF158" s="281"/>
      <c r="AG158" s="281"/>
      <c r="AH158" s="281"/>
      <c r="AI158" s="281"/>
      <c r="AJ158" s="281"/>
      <c r="AK158" s="281"/>
      <c r="AL158" s="281"/>
      <c r="AM158" s="281"/>
      <c r="AN158" s="281"/>
      <c r="AO158" s="281"/>
      <c r="AP158" s="281"/>
      <c r="AQ158" s="281"/>
      <c r="AR158" s="281"/>
      <c r="AS158" s="281"/>
      <c r="AT158" s="281"/>
      <c r="AU158" s="281"/>
      <c r="AV158" s="281"/>
      <c r="AW158" s="281"/>
      <c r="AX158" s="281"/>
      <c r="AY158" s="281"/>
      <c r="AZ158" s="281"/>
      <c r="BA158" s="281"/>
      <c r="BB158" s="281"/>
      <c r="BC158" s="281"/>
      <c r="BD158" s="281"/>
      <c r="BE158" s="281"/>
      <c r="BF158" s="281"/>
      <c r="BG158" s="281"/>
      <c r="BH158" s="281"/>
      <c r="BI158" s="281"/>
      <c r="BJ158" s="281"/>
      <c r="BK158" s="281"/>
      <c r="BL158" s="281"/>
      <c r="BM158" s="281"/>
      <c r="BN158" s="281"/>
      <c r="BO158" s="281"/>
      <c r="BP158" s="281"/>
      <c r="BQ158" s="281"/>
      <c r="BR158" s="281"/>
      <c r="BS158" s="281"/>
      <c r="BT158" s="281"/>
      <c r="BU158" s="281"/>
      <c r="BV158" s="281"/>
      <c r="BW158" s="281"/>
      <c r="BX158" s="281"/>
      <c r="BY158" s="281"/>
      <c r="BZ158" s="281"/>
      <c r="CA158" s="281"/>
      <c r="CB158" s="281"/>
      <c r="CC158" s="281"/>
      <c r="CD158" s="281"/>
      <c r="CE158" s="281"/>
      <c r="CF158" s="281"/>
      <c r="CG158" s="281"/>
      <c r="CH158" s="281"/>
      <c r="CI158" s="281"/>
      <c r="CJ158" s="281"/>
      <c r="CK158" s="281"/>
      <c r="CL158" s="281"/>
      <c r="CM158" s="281"/>
      <c r="CN158" s="281"/>
      <c r="CO158" s="281"/>
      <c r="CP158" s="281"/>
      <c r="CQ158" s="281"/>
      <c r="CR158" s="281"/>
      <c r="CS158" s="281"/>
      <c r="CT158" s="281"/>
      <c r="CU158" s="281"/>
      <c r="CV158" s="281"/>
      <c r="CW158" s="281"/>
      <c r="CX158" s="281"/>
      <c r="CY158" s="281"/>
      <c r="CZ158" s="281"/>
      <c r="DA158" s="281"/>
      <c r="DB158" s="281"/>
      <c r="DC158" s="281"/>
      <c r="DD158" s="281"/>
      <c r="DE158" s="281"/>
      <c r="DF158" s="281"/>
      <c r="DG158" s="281"/>
      <c r="DH158" s="281"/>
      <c r="DI158" s="281"/>
      <c r="DJ158" s="281"/>
      <c r="DK158" s="281"/>
      <c r="DL158" s="281"/>
      <c r="DM158" s="281"/>
      <c r="DN158" s="281"/>
      <c r="DO158" s="281"/>
      <c r="DP158" s="281"/>
      <c r="DQ158" s="281"/>
      <c r="DR158" s="281"/>
      <c r="DS158" s="281"/>
      <c r="DT158" s="281"/>
      <c r="DU158" s="281"/>
      <c r="DV158" s="281"/>
      <c r="DW158" s="281"/>
      <c r="DX158" s="281"/>
      <c r="DY158" s="281"/>
      <c r="DZ158" s="281"/>
      <c r="EA158" s="281"/>
      <c r="EB158" s="281"/>
      <c r="EC158" s="281"/>
      <c r="ED158" s="281"/>
      <c r="EE158" s="281"/>
      <c r="EF158" s="281"/>
      <c r="EG158" s="281"/>
      <c r="EH158" s="281"/>
      <c r="EI158" s="281"/>
      <c r="EJ158" s="281"/>
      <c r="EK158" s="281"/>
      <c r="EL158" s="281"/>
      <c r="EM158" s="281"/>
      <c r="EN158" s="281"/>
      <c r="EO158" s="281"/>
      <c r="EP158" s="281"/>
      <c r="EQ158" s="281"/>
      <c r="ER158" s="281"/>
      <c r="ES158" s="281"/>
      <c r="ET158" s="281"/>
      <c r="EU158" s="281"/>
      <c r="EV158" s="281"/>
      <c r="EW158" s="281"/>
      <c r="EX158" s="281"/>
      <c r="EY158" s="281"/>
      <c r="EZ158" s="281"/>
      <c r="FA158" s="281"/>
      <c r="FB158" s="281"/>
      <c r="FC158" s="281"/>
      <c r="FD158" s="281"/>
      <c r="FE158" s="281"/>
      <c r="FF158" s="281"/>
      <c r="FG158" s="281"/>
      <c r="FH158" s="281"/>
      <c r="FI158" s="281"/>
      <c r="FJ158" s="281"/>
      <c r="FK158" s="281"/>
      <c r="FL158" s="281"/>
      <c r="FM158" s="281"/>
      <c r="FN158" s="281"/>
      <c r="FO158" s="281"/>
      <c r="FP158" s="281"/>
      <c r="FQ158" s="281"/>
      <c r="FR158" s="281"/>
      <c r="FS158" s="281"/>
      <c r="FT158" s="281"/>
      <c r="FU158" s="281"/>
      <c r="FV158" s="281"/>
      <c r="FW158" s="281"/>
      <c r="FX158" s="281"/>
      <c r="FY158" s="281"/>
      <c r="FZ158" s="281"/>
      <c r="GA158" s="281"/>
      <c r="GB158" s="281"/>
      <c r="GC158" s="281"/>
      <c r="GD158" s="281"/>
      <c r="GE158" s="281"/>
      <c r="GF158" s="281"/>
      <c r="GG158" s="281"/>
      <c r="GH158" s="281"/>
      <c r="GI158" s="281"/>
      <c r="GJ158" s="281"/>
      <c r="GK158" s="281"/>
      <c r="GL158" s="281"/>
      <c r="GM158" s="281"/>
      <c r="GN158" s="281"/>
      <c r="GO158" s="281"/>
      <c r="GP158" s="281"/>
      <c r="GQ158" s="281"/>
      <c r="GR158" s="281"/>
      <c r="GS158" s="281"/>
      <c r="GT158" s="281"/>
      <c r="GU158" s="281"/>
      <c r="GV158" s="281"/>
      <c r="GW158" s="281"/>
      <c r="GX158" s="281"/>
      <c r="GY158" s="281"/>
      <c r="GZ158" s="281"/>
      <c r="HA158" s="281"/>
      <c r="HB158" s="281"/>
      <c r="HC158" s="281"/>
      <c r="HD158" s="281"/>
      <c r="HE158" s="281"/>
      <c r="HF158" s="281"/>
      <c r="HG158" s="281"/>
      <c r="HH158" s="281"/>
      <c r="HI158" s="281"/>
      <c r="HJ158" s="281"/>
      <c r="HK158" s="281"/>
      <c r="HL158" s="281"/>
      <c r="HM158" s="281"/>
      <c r="HN158" s="281"/>
      <c r="HO158" s="281"/>
      <c r="HP158" s="281"/>
      <c r="HQ158" s="281"/>
      <c r="HR158" s="281"/>
      <c r="HS158" s="281"/>
      <c r="HT158" s="281"/>
      <c r="HU158" s="281"/>
      <c r="HV158" s="281"/>
      <c r="HW158" s="281"/>
      <c r="HX158" s="281"/>
      <c r="HY158" s="281"/>
      <c r="HZ158" s="281"/>
      <c r="IA158" s="281"/>
      <c r="IB158" s="281"/>
      <c r="IC158" s="281"/>
      <c r="ID158" s="281"/>
      <c r="IE158" s="281"/>
      <c r="IF158" s="281"/>
      <c r="IG158" s="281"/>
      <c r="IH158" s="281"/>
      <c r="II158" s="281"/>
      <c r="IJ158" s="281"/>
      <c r="IK158" s="281"/>
      <c r="IL158" s="281"/>
      <c r="IM158" s="281"/>
      <c r="IN158" s="281"/>
      <c r="IO158" s="281"/>
      <c r="IP158" s="281"/>
      <c r="IQ158" s="281"/>
      <c r="IR158" s="281"/>
      <c r="IS158" s="281"/>
      <c r="IT158" s="281"/>
      <c r="IU158" s="281"/>
      <c r="IV158" s="281"/>
      <c r="IW158" s="331"/>
    </row>
    <row r="159" customFormat="false" ht="13.5" hidden="false" customHeight="true" outlineLevel="0" collapsed="false">
      <c r="A159" s="331"/>
      <c r="B159" s="332"/>
      <c r="C159" s="341"/>
      <c r="D159" s="342" t="s">
        <v>181</v>
      </c>
      <c r="E159" s="343"/>
      <c r="F159" s="344"/>
      <c r="G159" s="344"/>
      <c r="H159" s="344"/>
      <c r="I159" s="344"/>
      <c r="J159" s="344"/>
      <c r="K159" s="344"/>
      <c r="L159" s="344"/>
      <c r="M159" s="344"/>
      <c r="N159" s="344"/>
      <c r="O159" s="344"/>
      <c r="P159" s="344"/>
      <c r="Q159" s="344"/>
      <c r="R159" s="344"/>
      <c r="S159" s="344"/>
      <c r="T159" s="344"/>
      <c r="U159" s="344"/>
      <c r="V159" s="344"/>
      <c r="W159" s="344"/>
      <c r="X159" s="344"/>
      <c r="Y159" s="344"/>
      <c r="Z159" s="344"/>
      <c r="AA159" s="344"/>
      <c r="AB159" s="344"/>
      <c r="AC159" s="344"/>
      <c r="AD159" s="344"/>
      <c r="AE159" s="344"/>
      <c r="AF159" s="344"/>
      <c r="AG159" s="344"/>
      <c r="AH159" s="344"/>
      <c r="AI159" s="344"/>
      <c r="AJ159" s="344"/>
      <c r="AK159" s="344"/>
      <c r="AL159" s="344"/>
      <c r="AM159" s="344"/>
      <c r="AN159" s="344"/>
      <c r="AO159" s="344"/>
      <c r="AP159" s="344"/>
      <c r="AQ159" s="344"/>
      <c r="AR159" s="344"/>
      <c r="AS159" s="344"/>
      <c r="AT159" s="344"/>
      <c r="AU159" s="344"/>
      <c r="AV159" s="344"/>
      <c r="AW159" s="344"/>
      <c r="AX159" s="344"/>
      <c r="AY159" s="344"/>
      <c r="AZ159" s="344"/>
      <c r="BA159" s="344"/>
      <c r="BB159" s="344"/>
      <c r="BC159" s="344"/>
      <c r="BD159" s="344"/>
      <c r="BE159" s="344"/>
      <c r="BF159" s="344"/>
      <c r="BG159" s="344"/>
      <c r="BH159" s="344"/>
      <c r="BI159" s="344"/>
      <c r="BJ159" s="344"/>
      <c r="BK159" s="344"/>
      <c r="BL159" s="344"/>
      <c r="BM159" s="344"/>
      <c r="BN159" s="344"/>
      <c r="BO159" s="344"/>
      <c r="BP159" s="344"/>
      <c r="BQ159" s="344"/>
      <c r="BR159" s="344"/>
      <c r="BS159" s="344"/>
      <c r="BT159" s="344"/>
      <c r="BU159" s="344"/>
      <c r="BV159" s="344"/>
      <c r="BW159" s="344"/>
      <c r="BX159" s="344"/>
      <c r="BY159" s="344"/>
      <c r="BZ159" s="344"/>
      <c r="CA159" s="344"/>
      <c r="CB159" s="344"/>
      <c r="CC159" s="344"/>
      <c r="CD159" s="344"/>
      <c r="CE159" s="344"/>
      <c r="CF159" s="344"/>
      <c r="CG159" s="344"/>
      <c r="CH159" s="344"/>
      <c r="CI159" s="344"/>
      <c r="CJ159" s="344"/>
      <c r="CK159" s="344"/>
      <c r="CL159" s="344"/>
      <c r="CM159" s="344"/>
      <c r="CN159" s="344"/>
      <c r="CO159" s="344"/>
      <c r="CP159" s="344"/>
      <c r="CQ159" s="344"/>
      <c r="CR159" s="344"/>
      <c r="CS159" s="344"/>
      <c r="CT159" s="344"/>
      <c r="CU159" s="344"/>
      <c r="CV159" s="344"/>
      <c r="CW159" s="344"/>
      <c r="CX159" s="344"/>
      <c r="CY159" s="344"/>
      <c r="CZ159" s="344"/>
      <c r="DA159" s="344"/>
      <c r="DB159" s="344"/>
      <c r="DC159" s="344"/>
      <c r="DD159" s="344"/>
      <c r="DE159" s="344"/>
      <c r="DF159" s="344"/>
      <c r="DG159" s="344"/>
      <c r="DH159" s="344"/>
      <c r="DI159" s="344"/>
      <c r="DJ159" s="344"/>
      <c r="DK159" s="344"/>
      <c r="DL159" s="344"/>
      <c r="DM159" s="344"/>
      <c r="DN159" s="344"/>
      <c r="DO159" s="344"/>
      <c r="DP159" s="344"/>
      <c r="DQ159" s="344"/>
      <c r="DR159" s="344"/>
      <c r="DS159" s="344"/>
      <c r="DT159" s="344"/>
      <c r="DU159" s="344"/>
      <c r="DV159" s="344"/>
      <c r="DW159" s="344"/>
      <c r="DX159" s="344"/>
      <c r="DY159" s="344"/>
      <c r="DZ159" s="344"/>
      <c r="EA159" s="344"/>
      <c r="EB159" s="344"/>
      <c r="EC159" s="344"/>
      <c r="ED159" s="344"/>
      <c r="EE159" s="344"/>
      <c r="EF159" s="344"/>
      <c r="EG159" s="344"/>
      <c r="EH159" s="344"/>
      <c r="EI159" s="344"/>
      <c r="EJ159" s="344"/>
      <c r="EK159" s="344"/>
      <c r="EL159" s="344"/>
      <c r="EM159" s="344"/>
      <c r="EN159" s="344"/>
      <c r="EO159" s="344"/>
      <c r="EP159" s="344"/>
      <c r="EQ159" s="344"/>
      <c r="ER159" s="344"/>
      <c r="ES159" s="344"/>
      <c r="ET159" s="344"/>
      <c r="EU159" s="344"/>
      <c r="EV159" s="344"/>
      <c r="EW159" s="344"/>
      <c r="EX159" s="344"/>
      <c r="EY159" s="344"/>
      <c r="EZ159" s="344"/>
      <c r="FA159" s="344"/>
      <c r="FB159" s="344"/>
      <c r="FC159" s="344"/>
      <c r="FD159" s="344"/>
      <c r="FE159" s="344"/>
      <c r="FF159" s="344"/>
      <c r="FG159" s="344"/>
      <c r="FH159" s="344"/>
      <c r="FI159" s="344"/>
      <c r="FJ159" s="344"/>
      <c r="FK159" s="344"/>
      <c r="FL159" s="344"/>
      <c r="FM159" s="344"/>
      <c r="FN159" s="344"/>
      <c r="FO159" s="344"/>
      <c r="FP159" s="344"/>
      <c r="FQ159" s="344"/>
      <c r="FR159" s="344"/>
      <c r="FS159" s="344"/>
      <c r="FT159" s="344"/>
      <c r="FU159" s="344"/>
      <c r="FV159" s="344"/>
      <c r="FW159" s="344"/>
      <c r="FX159" s="344"/>
      <c r="FY159" s="344"/>
      <c r="FZ159" s="344"/>
      <c r="GA159" s="344"/>
      <c r="GB159" s="344"/>
      <c r="GC159" s="344"/>
      <c r="GD159" s="344"/>
      <c r="GE159" s="344"/>
      <c r="GF159" s="344"/>
      <c r="GG159" s="344"/>
      <c r="GH159" s="344"/>
      <c r="GI159" s="344"/>
      <c r="GJ159" s="344"/>
      <c r="GK159" s="344"/>
      <c r="GL159" s="344"/>
      <c r="GM159" s="344"/>
      <c r="GN159" s="344"/>
      <c r="GO159" s="344"/>
      <c r="GP159" s="344"/>
      <c r="GQ159" s="344"/>
      <c r="GR159" s="344"/>
      <c r="GS159" s="344"/>
      <c r="GT159" s="344"/>
      <c r="GU159" s="344"/>
      <c r="GV159" s="344"/>
      <c r="GW159" s="344"/>
      <c r="GX159" s="344"/>
      <c r="GY159" s="344"/>
      <c r="GZ159" s="344"/>
      <c r="HA159" s="344"/>
      <c r="HB159" s="344"/>
      <c r="HC159" s="344"/>
      <c r="HD159" s="344"/>
      <c r="HE159" s="344"/>
      <c r="HF159" s="344"/>
      <c r="HG159" s="344"/>
      <c r="HH159" s="344"/>
      <c r="HI159" s="344"/>
      <c r="HJ159" s="344"/>
      <c r="HK159" s="344"/>
      <c r="HL159" s="344"/>
      <c r="HM159" s="344"/>
      <c r="HN159" s="344"/>
      <c r="HO159" s="344"/>
      <c r="HP159" s="344"/>
      <c r="HQ159" s="344"/>
      <c r="HR159" s="344"/>
      <c r="HS159" s="344"/>
      <c r="HT159" s="344"/>
      <c r="HU159" s="344"/>
      <c r="HV159" s="344"/>
      <c r="HW159" s="344"/>
      <c r="HX159" s="344"/>
      <c r="HY159" s="344"/>
      <c r="HZ159" s="344"/>
      <c r="IA159" s="344"/>
      <c r="IB159" s="344"/>
      <c r="IC159" s="344"/>
      <c r="ID159" s="344"/>
      <c r="IE159" s="344"/>
      <c r="IF159" s="344"/>
      <c r="IG159" s="344"/>
      <c r="IH159" s="344"/>
      <c r="II159" s="344"/>
      <c r="IJ159" s="344"/>
      <c r="IK159" s="344"/>
      <c r="IL159" s="344"/>
      <c r="IM159" s="344"/>
      <c r="IN159" s="344"/>
      <c r="IO159" s="344"/>
      <c r="IP159" s="344"/>
      <c r="IQ159" s="344"/>
      <c r="IR159" s="344"/>
      <c r="IS159" s="344"/>
      <c r="IT159" s="344"/>
      <c r="IU159" s="344"/>
      <c r="IV159" s="344"/>
      <c r="IW159" s="345"/>
    </row>
    <row r="160" customFormat="false" ht="13.5" hidden="false" customHeight="true" outlineLevel="0" collapsed="false">
      <c r="A160" s="325"/>
      <c r="B160" s="326"/>
      <c r="C160" s="327"/>
      <c r="D160" s="346" t="s">
        <v>174</v>
      </c>
      <c r="E160" s="280" t="n">
        <f aca="false">E152+E144</f>
        <v>0</v>
      </c>
      <c r="F160" s="348" t="n">
        <f aca="false">F152+F144</f>
        <v>0</v>
      </c>
      <c r="G160" s="348" t="n">
        <f aca="false">G152+G144</f>
        <v>0</v>
      </c>
      <c r="H160" s="348" t="n">
        <f aca="false">H152+H144</f>
        <v>0</v>
      </c>
      <c r="I160" s="348" t="n">
        <f aca="false">I152+I144</f>
        <v>0</v>
      </c>
      <c r="J160" s="348" t="n">
        <f aca="false">J152+J144</f>
        <v>0</v>
      </c>
      <c r="K160" s="348" t="n">
        <f aca="false">K152+K144</f>
        <v>0</v>
      </c>
      <c r="L160" s="348" t="n">
        <f aca="false">L152+L144</f>
        <v>0</v>
      </c>
      <c r="M160" s="348" t="n">
        <f aca="false">M152+M144</f>
        <v>0</v>
      </c>
      <c r="N160" s="348" t="n">
        <f aca="false">N152+N144</f>
        <v>0</v>
      </c>
      <c r="O160" s="348" t="n">
        <f aca="false">O152+O144</f>
        <v>0</v>
      </c>
      <c r="P160" s="348" t="n">
        <f aca="false">P152+P144</f>
        <v>0</v>
      </c>
      <c r="Q160" s="348" t="n">
        <f aca="false">Q152+Q144</f>
        <v>0</v>
      </c>
      <c r="R160" s="348" t="n">
        <f aca="false">R152+R144</f>
        <v>0</v>
      </c>
      <c r="S160" s="348" t="n">
        <f aca="false">S152+S144</f>
        <v>0</v>
      </c>
      <c r="T160" s="348" t="n">
        <f aca="false">T152+T144</f>
        <v>0</v>
      </c>
      <c r="U160" s="348" t="n">
        <f aca="false">U152+U144</f>
        <v>0</v>
      </c>
      <c r="V160" s="348" t="n">
        <f aca="false">V152+V144</f>
        <v>0</v>
      </c>
      <c r="W160" s="348" t="n">
        <f aca="false">W152+W144</f>
        <v>0</v>
      </c>
      <c r="X160" s="348" t="n">
        <f aca="false">X152+X144</f>
        <v>0</v>
      </c>
      <c r="Y160" s="348" t="n">
        <f aca="false">Y152+Y144</f>
        <v>0</v>
      </c>
      <c r="Z160" s="348" t="n">
        <f aca="false">Z152+Z144</f>
        <v>0</v>
      </c>
      <c r="AA160" s="348" t="n">
        <f aca="false">AA152+AA144</f>
        <v>0</v>
      </c>
      <c r="AB160" s="348" t="n">
        <f aca="false">AB152+AB144</f>
        <v>0</v>
      </c>
      <c r="AC160" s="348" t="n">
        <f aca="false">AC152+AC144</f>
        <v>0</v>
      </c>
      <c r="AD160" s="348" t="n">
        <f aca="false">AD152+AD144</f>
        <v>0</v>
      </c>
      <c r="AE160" s="348" t="n">
        <f aca="false">AE152+AE144</f>
        <v>0</v>
      </c>
      <c r="AF160" s="348" t="n">
        <f aca="false">AF152+AF144</f>
        <v>0</v>
      </c>
      <c r="AG160" s="348" t="n">
        <f aca="false">AG152+AG144</f>
        <v>0</v>
      </c>
      <c r="AH160" s="348" t="n">
        <f aca="false">AH152+AH144</f>
        <v>0</v>
      </c>
      <c r="AI160" s="348" t="n">
        <f aca="false">AI152+AI144</f>
        <v>0</v>
      </c>
      <c r="AJ160" s="348" t="n">
        <f aca="false">AJ152+AJ144</f>
        <v>0</v>
      </c>
      <c r="AK160" s="348" t="n">
        <f aca="false">AK152+AK144</f>
        <v>0</v>
      </c>
      <c r="AL160" s="348" t="n">
        <f aca="false">AL152+AL144</f>
        <v>0</v>
      </c>
      <c r="AM160" s="348" t="n">
        <f aca="false">AM152+AM144</f>
        <v>0</v>
      </c>
      <c r="AN160" s="348" t="n">
        <f aca="false">AN152+AN144</f>
        <v>0</v>
      </c>
      <c r="AO160" s="348" t="n">
        <f aca="false">AO152+AO144</f>
        <v>0</v>
      </c>
      <c r="AP160" s="348" t="n">
        <f aca="false">AP152+AP144</f>
        <v>0</v>
      </c>
      <c r="AQ160" s="348" t="n">
        <f aca="false">AQ152+AQ144</f>
        <v>0</v>
      </c>
      <c r="AR160" s="348" t="n">
        <f aca="false">AR152+AR144</f>
        <v>0</v>
      </c>
      <c r="AS160" s="348" t="n">
        <f aca="false">AS152+AS144</f>
        <v>0</v>
      </c>
      <c r="AT160" s="348" t="n">
        <f aca="false">AT152+AT144</f>
        <v>0</v>
      </c>
      <c r="AU160" s="348" t="n">
        <f aca="false">AU152+AU144</f>
        <v>0</v>
      </c>
      <c r="AV160" s="348" t="n">
        <f aca="false">AV152+AV144</f>
        <v>0</v>
      </c>
      <c r="AW160" s="348" t="n">
        <f aca="false">AW152+AW144</f>
        <v>0</v>
      </c>
      <c r="AX160" s="348" t="n">
        <f aca="false">AX152+AX144</f>
        <v>0</v>
      </c>
      <c r="AY160" s="348" t="n">
        <f aca="false">AY152+AY144</f>
        <v>0</v>
      </c>
      <c r="AZ160" s="348" t="n">
        <f aca="false">AZ152+AZ144</f>
        <v>0</v>
      </c>
      <c r="BA160" s="348" t="n">
        <f aca="false">BA152+BA144</f>
        <v>0</v>
      </c>
      <c r="BB160" s="348" t="n">
        <f aca="false">BB152+BB144</f>
        <v>0</v>
      </c>
      <c r="BC160" s="348" t="n">
        <f aca="false">BC152+BC144</f>
        <v>0</v>
      </c>
      <c r="BD160" s="348" t="n">
        <f aca="false">BD152+BD144</f>
        <v>0</v>
      </c>
      <c r="BE160" s="348" t="n">
        <f aca="false">BE152+BE144</f>
        <v>0</v>
      </c>
      <c r="BF160" s="348" t="n">
        <f aca="false">BF152+BF144</f>
        <v>0</v>
      </c>
      <c r="BG160" s="348" t="n">
        <f aca="false">BG152+BG144</f>
        <v>0</v>
      </c>
      <c r="BH160" s="348" t="n">
        <f aca="false">BH152+BH144</f>
        <v>0</v>
      </c>
      <c r="BI160" s="348" t="n">
        <f aca="false">BI152+BI144</f>
        <v>0</v>
      </c>
      <c r="BJ160" s="348" t="n">
        <f aca="false">BJ152+BJ144</f>
        <v>0</v>
      </c>
      <c r="BK160" s="348" t="n">
        <f aca="false">BK152+BK144</f>
        <v>0</v>
      </c>
      <c r="BL160" s="348" t="n">
        <f aca="false">BL152+BL144</f>
        <v>0</v>
      </c>
      <c r="BM160" s="348" t="n">
        <f aca="false">BM152+BM144</f>
        <v>0</v>
      </c>
      <c r="BN160" s="348" t="n">
        <f aca="false">BN152+BN144</f>
        <v>0</v>
      </c>
      <c r="BO160" s="348" t="n">
        <f aca="false">BO152+BO144</f>
        <v>0</v>
      </c>
      <c r="BP160" s="348" t="n">
        <f aca="false">BP152+BP144</f>
        <v>0</v>
      </c>
      <c r="BQ160" s="348" t="n">
        <f aca="false">BQ152+BQ144</f>
        <v>0</v>
      </c>
      <c r="BR160" s="348" t="n">
        <f aca="false">BR152+BR144</f>
        <v>0</v>
      </c>
      <c r="BS160" s="348" t="n">
        <f aca="false">BS152+BS144</f>
        <v>0</v>
      </c>
      <c r="BT160" s="348" t="n">
        <f aca="false">BT152+BT144</f>
        <v>0</v>
      </c>
      <c r="BU160" s="348" t="n">
        <f aca="false">BU152+BU144</f>
        <v>0</v>
      </c>
      <c r="BV160" s="348" t="n">
        <f aca="false">BV152+BV144</f>
        <v>0</v>
      </c>
      <c r="BW160" s="348" t="n">
        <f aca="false">BW152+BW144</f>
        <v>0</v>
      </c>
      <c r="BX160" s="348" t="n">
        <f aca="false">BX152+BX144</f>
        <v>0</v>
      </c>
      <c r="BY160" s="348" t="n">
        <f aca="false">BY152+BY144</f>
        <v>0</v>
      </c>
      <c r="BZ160" s="348" t="n">
        <f aca="false">BZ152+BZ144</f>
        <v>0</v>
      </c>
      <c r="CA160" s="348" t="n">
        <f aca="false">CA152+CA144</f>
        <v>0</v>
      </c>
      <c r="CB160" s="348" t="n">
        <f aca="false">CB152+CB144</f>
        <v>0</v>
      </c>
      <c r="CC160" s="348" t="n">
        <f aca="false">CC152+CC144</f>
        <v>0</v>
      </c>
      <c r="CD160" s="348" t="n">
        <f aca="false">CD152+CD144</f>
        <v>0</v>
      </c>
      <c r="CE160" s="348" t="n">
        <f aca="false">CE152+CE144</f>
        <v>0</v>
      </c>
      <c r="CF160" s="348" t="n">
        <f aca="false">CF152+CF144</f>
        <v>0</v>
      </c>
      <c r="CG160" s="348" t="n">
        <f aca="false">CG152+CG144</f>
        <v>0</v>
      </c>
      <c r="CH160" s="348" t="n">
        <f aca="false">CH152+CH144</f>
        <v>0</v>
      </c>
      <c r="CI160" s="348" t="n">
        <f aca="false">CI152+CI144</f>
        <v>0</v>
      </c>
      <c r="CJ160" s="348" t="n">
        <f aca="false">CJ152+CJ144</f>
        <v>0</v>
      </c>
      <c r="CK160" s="348" t="n">
        <f aca="false">CK152+CK144</f>
        <v>0</v>
      </c>
      <c r="CL160" s="348" t="n">
        <f aca="false">CL152+CL144</f>
        <v>0</v>
      </c>
      <c r="CM160" s="348" t="n">
        <f aca="false">CM152+CM144</f>
        <v>0</v>
      </c>
      <c r="CN160" s="348" t="n">
        <f aca="false">CN152+CN144</f>
        <v>0</v>
      </c>
      <c r="CO160" s="348" t="n">
        <f aca="false">CO152+CO144</f>
        <v>0</v>
      </c>
      <c r="CP160" s="348" t="n">
        <f aca="false">CP152+CP144</f>
        <v>0</v>
      </c>
      <c r="CQ160" s="348" t="n">
        <f aca="false">CQ152+CQ144</f>
        <v>0</v>
      </c>
      <c r="CR160" s="348" t="n">
        <f aca="false">CR152+CR144</f>
        <v>0</v>
      </c>
      <c r="CS160" s="348" t="n">
        <f aca="false">CS152+CS144</f>
        <v>0</v>
      </c>
      <c r="CT160" s="348" t="n">
        <f aca="false">CT152+CT144</f>
        <v>0</v>
      </c>
      <c r="CU160" s="348" t="n">
        <f aca="false">CU152+CU144</f>
        <v>0</v>
      </c>
      <c r="CV160" s="348" t="n">
        <f aca="false">CV152+CV144</f>
        <v>0</v>
      </c>
      <c r="CW160" s="348" t="n">
        <f aca="false">CW152+CW144</f>
        <v>0</v>
      </c>
      <c r="CX160" s="348" t="n">
        <f aca="false">CX152+CX144</f>
        <v>0</v>
      </c>
      <c r="CY160" s="348" t="n">
        <f aca="false">CY152+CY144</f>
        <v>0</v>
      </c>
      <c r="CZ160" s="348" t="n">
        <f aca="false">CZ152+CZ144</f>
        <v>0</v>
      </c>
      <c r="DA160" s="348" t="n">
        <f aca="false">DA152+DA144</f>
        <v>0</v>
      </c>
      <c r="DB160" s="348" t="n">
        <f aca="false">DB152+DB144</f>
        <v>0</v>
      </c>
      <c r="DC160" s="348" t="n">
        <f aca="false">DC152+DC144</f>
        <v>0</v>
      </c>
      <c r="DD160" s="348" t="n">
        <f aca="false">DD152+DD144</f>
        <v>0</v>
      </c>
      <c r="DE160" s="348" t="n">
        <f aca="false">DE152+DE144</f>
        <v>0</v>
      </c>
      <c r="DF160" s="348" t="n">
        <f aca="false">DF152+DF144</f>
        <v>0</v>
      </c>
      <c r="DG160" s="348" t="n">
        <f aca="false">DG152+DG144</f>
        <v>0</v>
      </c>
      <c r="DH160" s="348" t="n">
        <f aca="false">DH152+DH144</f>
        <v>0</v>
      </c>
      <c r="DI160" s="348" t="n">
        <f aca="false">DI152+DI144</f>
        <v>0</v>
      </c>
      <c r="DJ160" s="348" t="n">
        <f aca="false">DJ152+DJ144</f>
        <v>0</v>
      </c>
      <c r="DK160" s="348" t="n">
        <f aca="false">DK152+DK144</f>
        <v>0</v>
      </c>
      <c r="DL160" s="348" t="n">
        <f aca="false">DL152+DL144</f>
        <v>0</v>
      </c>
      <c r="DM160" s="348" t="n">
        <f aca="false">DM152+DM144</f>
        <v>0</v>
      </c>
      <c r="DN160" s="348" t="n">
        <f aca="false">DN152+DN144</f>
        <v>0</v>
      </c>
      <c r="DO160" s="348" t="n">
        <f aca="false">DO152+DO144</f>
        <v>0</v>
      </c>
      <c r="DP160" s="348" t="n">
        <f aca="false">DP152+DP144</f>
        <v>0</v>
      </c>
      <c r="DQ160" s="348" t="n">
        <f aca="false">DQ152+DQ144</f>
        <v>0</v>
      </c>
      <c r="DR160" s="348" t="n">
        <f aca="false">DR152+DR144</f>
        <v>0</v>
      </c>
      <c r="DS160" s="348" t="n">
        <f aca="false">DS152+DS144</f>
        <v>0</v>
      </c>
      <c r="DT160" s="348" t="n">
        <f aca="false">DT152+DT144</f>
        <v>0</v>
      </c>
      <c r="DU160" s="348" t="n">
        <f aca="false">DU152+DU144</f>
        <v>0</v>
      </c>
      <c r="DV160" s="348" t="n">
        <f aca="false">DV152+DV144</f>
        <v>0</v>
      </c>
      <c r="DW160" s="348" t="n">
        <f aca="false">DW152+DW144</f>
        <v>0</v>
      </c>
      <c r="DX160" s="348" t="n">
        <f aca="false">DX152+DX144</f>
        <v>0</v>
      </c>
      <c r="DY160" s="348" t="n">
        <f aca="false">DY152+DY144</f>
        <v>0</v>
      </c>
      <c r="DZ160" s="348" t="n">
        <f aca="false">DZ152+DZ144</f>
        <v>0</v>
      </c>
      <c r="EA160" s="348" t="n">
        <f aca="false">EA152+EA144</f>
        <v>0</v>
      </c>
      <c r="EB160" s="348" t="n">
        <f aca="false">EB152+EB144</f>
        <v>0</v>
      </c>
      <c r="EC160" s="348" t="n">
        <f aca="false">EC152+EC144</f>
        <v>0</v>
      </c>
      <c r="ED160" s="348" t="n">
        <f aca="false">ED152+ED144</f>
        <v>0</v>
      </c>
      <c r="EE160" s="348" t="n">
        <f aca="false">EE152+EE144</f>
        <v>0</v>
      </c>
      <c r="EF160" s="348" t="n">
        <f aca="false">EF152+EF144</f>
        <v>0</v>
      </c>
      <c r="EG160" s="348" t="n">
        <f aca="false">EG152+EG144</f>
        <v>0</v>
      </c>
      <c r="EH160" s="348" t="n">
        <f aca="false">EH152+EH144</f>
        <v>0</v>
      </c>
      <c r="EI160" s="348" t="n">
        <f aca="false">EI152+EI144</f>
        <v>0</v>
      </c>
      <c r="EJ160" s="348" t="n">
        <f aca="false">EJ152+EJ144</f>
        <v>0</v>
      </c>
      <c r="EK160" s="348" t="n">
        <f aca="false">EK152+EK144</f>
        <v>0</v>
      </c>
      <c r="EL160" s="348" t="n">
        <f aca="false">EL152+EL144</f>
        <v>0</v>
      </c>
      <c r="EM160" s="348" t="n">
        <f aca="false">EM152+EM144</f>
        <v>0</v>
      </c>
      <c r="EN160" s="348" t="n">
        <f aca="false">EN152+EN144</f>
        <v>0</v>
      </c>
      <c r="EO160" s="348" t="n">
        <f aca="false">EO152+EO144</f>
        <v>0</v>
      </c>
      <c r="EP160" s="348" t="n">
        <f aca="false">EP152+EP144</f>
        <v>0</v>
      </c>
      <c r="EQ160" s="348" t="n">
        <f aca="false">EQ152+EQ144</f>
        <v>0</v>
      </c>
      <c r="ER160" s="348" t="n">
        <f aca="false">ER152+ER144</f>
        <v>0</v>
      </c>
      <c r="ES160" s="348" t="n">
        <f aca="false">ES152+ES144</f>
        <v>0</v>
      </c>
      <c r="ET160" s="348" t="n">
        <f aca="false">ET152+ET144</f>
        <v>0</v>
      </c>
      <c r="EU160" s="348" t="n">
        <f aca="false">EU152+EU144</f>
        <v>0</v>
      </c>
      <c r="EV160" s="348" t="n">
        <f aca="false">EV152+EV144</f>
        <v>0</v>
      </c>
      <c r="EW160" s="348" t="n">
        <f aca="false">EW152+EW144</f>
        <v>0</v>
      </c>
      <c r="EX160" s="348" t="n">
        <f aca="false">EX152+EX144</f>
        <v>0</v>
      </c>
      <c r="EY160" s="348" t="n">
        <f aca="false">EY152+EY144</f>
        <v>0</v>
      </c>
      <c r="EZ160" s="348" t="n">
        <f aca="false">EZ152+EZ144</f>
        <v>0</v>
      </c>
      <c r="FA160" s="348" t="n">
        <f aca="false">FA152+FA144</f>
        <v>0</v>
      </c>
      <c r="FB160" s="348" t="n">
        <f aca="false">FB152+FB144</f>
        <v>0</v>
      </c>
      <c r="FC160" s="348" t="n">
        <f aca="false">FC152+FC144</f>
        <v>0</v>
      </c>
      <c r="FD160" s="348" t="n">
        <f aca="false">FD152+FD144</f>
        <v>0</v>
      </c>
      <c r="FE160" s="348" t="n">
        <f aca="false">FE152+FE144</f>
        <v>0</v>
      </c>
      <c r="FF160" s="348" t="n">
        <f aca="false">FF152+FF144</f>
        <v>0</v>
      </c>
      <c r="FG160" s="348" t="n">
        <f aca="false">FG152+FG144</f>
        <v>0</v>
      </c>
      <c r="FH160" s="348" t="n">
        <f aca="false">FH152+FH144</f>
        <v>0</v>
      </c>
      <c r="FI160" s="348" t="n">
        <f aca="false">FI152+FI144</f>
        <v>0</v>
      </c>
      <c r="FJ160" s="348" t="n">
        <f aca="false">FJ152+FJ144</f>
        <v>0</v>
      </c>
      <c r="FK160" s="348" t="n">
        <f aca="false">FK152+FK144</f>
        <v>0</v>
      </c>
      <c r="FL160" s="348" t="n">
        <f aca="false">FL152+FL144</f>
        <v>0</v>
      </c>
      <c r="FM160" s="348" t="n">
        <f aca="false">FM152+FM144</f>
        <v>0</v>
      </c>
      <c r="FN160" s="348" t="n">
        <f aca="false">FN152+FN144</f>
        <v>0</v>
      </c>
      <c r="FO160" s="348" t="n">
        <f aca="false">FO152+FO144</f>
        <v>0</v>
      </c>
      <c r="FP160" s="348" t="n">
        <f aca="false">FP152+FP144</f>
        <v>0</v>
      </c>
      <c r="FQ160" s="348" t="n">
        <f aca="false">FQ152+FQ144</f>
        <v>0</v>
      </c>
      <c r="FR160" s="348" t="n">
        <f aca="false">FR152+FR144</f>
        <v>0</v>
      </c>
      <c r="FS160" s="348" t="n">
        <f aca="false">FS152+FS144</f>
        <v>0</v>
      </c>
      <c r="FT160" s="348" t="n">
        <f aca="false">FT152+FT144</f>
        <v>0</v>
      </c>
      <c r="FU160" s="348" t="n">
        <f aca="false">FU152+FU144</f>
        <v>0</v>
      </c>
      <c r="FV160" s="348" t="n">
        <f aca="false">FV152+FV144</f>
        <v>0</v>
      </c>
      <c r="FW160" s="348" t="n">
        <f aca="false">FW152+FW144</f>
        <v>0</v>
      </c>
      <c r="FX160" s="348" t="n">
        <f aca="false">FX152+FX144</f>
        <v>0</v>
      </c>
      <c r="FY160" s="348" t="n">
        <f aca="false">FY152+FY144</f>
        <v>0</v>
      </c>
      <c r="FZ160" s="348" t="n">
        <f aca="false">FZ152+FZ144</f>
        <v>0</v>
      </c>
      <c r="GA160" s="348" t="n">
        <f aca="false">GA152+GA144</f>
        <v>0</v>
      </c>
      <c r="GB160" s="348" t="n">
        <f aca="false">GB152+GB144</f>
        <v>0</v>
      </c>
      <c r="GC160" s="348" t="n">
        <f aca="false">GC152+GC144</f>
        <v>0</v>
      </c>
      <c r="GD160" s="348" t="n">
        <f aca="false">GD152+GD144</f>
        <v>0</v>
      </c>
      <c r="GE160" s="348" t="n">
        <f aca="false">GE152+GE144</f>
        <v>0</v>
      </c>
      <c r="GF160" s="348" t="n">
        <f aca="false">GF152+GF144</f>
        <v>0</v>
      </c>
      <c r="GG160" s="348" t="n">
        <f aca="false">GG152+GG144</f>
        <v>0</v>
      </c>
      <c r="GH160" s="348" t="n">
        <f aca="false">GH152+GH144</f>
        <v>0</v>
      </c>
      <c r="GI160" s="348" t="n">
        <f aca="false">GI152+GI144</f>
        <v>0</v>
      </c>
      <c r="GJ160" s="348" t="n">
        <f aca="false">GJ152+GJ144</f>
        <v>0</v>
      </c>
      <c r="GK160" s="348" t="n">
        <f aca="false">GK152+GK144</f>
        <v>0</v>
      </c>
      <c r="GL160" s="348" t="n">
        <f aca="false">GL152+GL144</f>
        <v>0</v>
      </c>
      <c r="GM160" s="348" t="n">
        <f aca="false">GM152+GM144</f>
        <v>0</v>
      </c>
      <c r="GN160" s="348" t="n">
        <f aca="false">GN152+GN144</f>
        <v>0</v>
      </c>
      <c r="GO160" s="348" t="n">
        <f aca="false">GO152+GO144</f>
        <v>0</v>
      </c>
      <c r="GP160" s="348" t="n">
        <f aca="false">GP152+GP144</f>
        <v>0</v>
      </c>
      <c r="GQ160" s="348" t="n">
        <f aca="false">GQ152+GQ144</f>
        <v>0</v>
      </c>
      <c r="GR160" s="348" t="n">
        <f aca="false">GR152+GR144</f>
        <v>0</v>
      </c>
      <c r="GS160" s="348" t="n">
        <f aca="false">GS152+GS144</f>
        <v>0</v>
      </c>
      <c r="GT160" s="348" t="n">
        <f aca="false">GT152+GT144</f>
        <v>0</v>
      </c>
      <c r="GU160" s="348" t="n">
        <f aca="false">GU152+GU144</f>
        <v>0</v>
      </c>
      <c r="GV160" s="348" t="n">
        <f aca="false">GV152+GV144</f>
        <v>0</v>
      </c>
      <c r="GW160" s="348" t="n">
        <f aca="false">GW152+GW144</f>
        <v>0</v>
      </c>
      <c r="GX160" s="348" t="n">
        <f aca="false">GX152+GX144</f>
        <v>0</v>
      </c>
      <c r="GY160" s="348" t="n">
        <f aca="false">GY152+GY144</f>
        <v>0</v>
      </c>
      <c r="GZ160" s="348" t="n">
        <f aca="false">GZ152+GZ144</f>
        <v>0</v>
      </c>
      <c r="HA160" s="348" t="n">
        <f aca="false">HA152+HA144</f>
        <v>0</v>
      </c>
      <c r="HB160" s="348" t="n">
        <f aca="false">HB152+HB144</f>
        <v>0</v>
      </c>
      <c r="HC160" s="348" t="n">
        <f aca="false">HC152+HC144</f>
        <v>0</v>
      </c>
      <c r="HD160" s="348" t="n">
        <f aca="false">HD152+HD144</f>
        <v>0</v>
      </c>
      <c r="HE160" s="348" t="n">
        <f aca="false">HE152+HE144</f>
        <v>0</v>
      </c>
      <c r="HF160" s="348" t="n">
        <f aca="false">HF152+HF144</f>
        <v>0</v>
      </c>
      <c r="HG160" s="348" t="n">
        <f aca="false">HG152+HG144</f>
        <v>0</v>
      </c>
      <c r="HH160" s="348" t="n">
        <f aca="false">HH152+HH144</f>
        <v>0</v>
      </c>
      <c r="HI160" s="348" t="n">
        <f aca="false">HI152+HI144</f>
        <v>0</v>
      </c>
      <c r="HJ160" s="348" t="n">
        <f aca="false">HJ152+HJ144</f>
        <v>0</v>
      </c>
      <c r="HK160" s="348" t="n">
        <f aca="false">HK152+HK144</f>
        <v>0</v>
      </c>
      <c r="HL160" s="348" t="n">
        <f aca="false">HL152+HL144</f>
        <v>0</v>
      </c>
      <c r="HM160" s="348" t="n">
        <f aca="false">HM152+HM144</f>
        <v>0</v>
      </c>
      <c r="HN160" s="348" t="n">
        <f aca="false">HN152+HN144</f>
        <v>0</v>
      </c>
      <c r="HO160" s="348" t="n">
        <f aca="false">HO152+HO144</f>
        <v>0</v>
      </c>
      <c r="HP160" s="348" t="n">
        <f aca="false">HP152+HP144</f>
        <v>0</v>
      </c>
      <c r="HQ160" s="348" t="n">
        <f aca="false">HQ152+HQ144</f>
        <v>0</v>
      </c>
      <c r="HR160" s="348" t="n">
        <f aca="false">HR152+HR144</f>
        <v>0</v>
      </c>
      <c r="HS160" s="348" t="n">
        <f aca="false">HS152+HS144</f>
        <v>0</v>
      </c>
      <c r="HT160" s="348" t="n">
        <f aca="false">HT152+HT144</f>
        <v>0</v>
      </c>
      <c r="HU160" s="348" t="n">
        <f aca="false">HU152+HU144</f>
        <v>0</v>
      </c>
      <c r="HV160" s="348" t="n">
        <f aca="false">HV152+HV144</f>
        <v>0</v>
      </c>
      <c r="HW160" s="348" t="n">
        <f aca="false">HW152+HW144</f>
        <v>0</v>
      </c>
      <c r="HX160" s="348" t="n">
        <f aca="false">HX152+HX144</f>
        <v>0</v>
      </c>
      <c r="HY160" s="348" t="n">
        <f aca="false">HY152+HY144</f>
        <v>0</v>
      </c>
      <c r="HZ160" s="348" t="n">
        <f aca="false">HZ152+HZ144</f>
        <v>0</v>
      </c>
      <c r="IA160" s="348" t="n">
        <f aca="false">IA152+IA144</f>
        <v>0</v>
      </c>
      <c r="IB160" s="348" t="n">
        <f aca="false">IB152+IB144</f>
        <v>0</v>
      </c>
      <c r="IC160" s="348" t="n">
        <f aca="false">IC152+IC144</f>
        <v>0</v>
      </c>
      <c r="ID160" s="348" t="n">
        <f aca="false">ID152+ID144</f>
        <v>0</v>
      </c>
      <c r="IE160" s="348" t="n">
        <f aca="false">IE152+IE144</f>
        <v>0</v>
      </c>
      <c r="IF160" s="348" t="n">
        <f aca="false">IF152+IF144</f>
        <v>0</v>
      </c>
      <c r="IG160" s="348" t="n">
        <f aca="false">IG152+IG144</f>
        <v>0</v>
      </c>
      <c r="IH160" s="348" t="n">
        <f aca="false">IH152+IH144</f>
        <v>0</v>
      </c>
      <c r="II160" s="348" t="n">
        <f aca="false">II152+II144</f>
        <v>0</v>
      </c>
      <c r="IJ160" s="348" t="n">
        <f aca="false">IJ152+IJ144</f>
        <v>0</v>
      </c>
      <c r="IK160" s="348" t="n">
        <f aca="false">IK152+IK144</f>
        <v>0</v>
      </c>
      <c r="IL160" s="348" t="n">
        <f aca="false">IL152+IL144</f>
        <v>0</v>
      </c>
      <c r="IM160" s="348" t="n">
        <f aca="false">IM152+IM144</f>
        <v>0</v>
      </c>
      <c r="IN160" s="348" t="n">
        <f aca="false">IN152+IN144</f>
        <v>0</v>
      </c>
      <c r="IO160" s="348" t="n">
        <f aca="false">IO152+IO144</f>
        <v>0</v>
      </c>
      <c r="IP160" s="348" t="n">
        <f aca="false">IP152+IP144</f>
        <v>0</v>
      </c>
      <c r="IQ160" s="348" t="n">
        <f aca="false">IQ152+IQ144</f>
        <v>0</v>
      </c>
      <c r="IR160" s="348" t="n">
        <f aca="false">IR152+IR144</f>
        <v>0</v>
      </c>
      <c r="IS160" s="348" t="n">
        <f aca="false">IS152+IS144</f>
        <v>0</v>
      </c>
      <c r="IT160" s="348" t="n">
        <f aca="false">IT152+IT144</f>
        <v>0</v>
      </c>
      <c r="IU160" s="348" t="n">
        <f aca="false">IU152+IU144</f>
        <v>0</v>
      </c>
      <c r="IV160" s="348" t="n">
        <f aca="false">IV152+IV144</f>
        <v>0</v>
      </c>
      <c r="IW160" s="325"/>
    </row>
    <row r="161" customFormat="false" ht="13.5" hidden="false" customHeight="true" outlineLevel="0" collapsed="false">
      <c r="A161" s="331"/>
      <c r="B161" s="326"/>
      <c r="C161" s="349" t="s">
        <v>183</v>
      </c>
      <c r="D161" s="350" t="s">
        <v>176</v>
      </c>
      <c r="E161" s="306" t="n">
        <f aca="false">E154+E146</f>
        <v>0</v>
      </c>
      <c r="F161" s="307" t="n">
        <f aca="false">F154+F146</f>
        <v>0</v>
      </c>
      <c r="G161" s="307" t="n">
        <f aca="false">G154+G146</f>
        <v>0</v>
      </c>
      <c r="H161" s="307" t="n">
        <f aca="false">H154+H146</f>
        <v>0</v>
      </c>
      <c r="I161" s="307" t="n">
        <f aca="false">I154+I146</f>
        <v>0</v>
      </c>
      <c r="J161" s="307" t="n">
        <f aca="false">J154+J146</f>
        <v>0</v>
      </c>
      <c r="K161" s="307" t="n">
        <f aca="false">K154+K146</f>
        <v>0</v>
      </c>
      <c r="L161" s="307" t="n">
        <f aca="false">L154+L146</f>
        <v>0</v>
      </c>
      <c r="M161" s="307" t="n">
        <f aca="false">M154+M146</f>
        <v>0</v>
      </c>
      <c r="N161" s="307" t="n">
        <f aca="false">N154+N146</f>
        <v>0</v>
      </c>
      <c r="O161" s="307" t="n">
        <f aca="false">O154+O146</f>
        <v>0</v>
      </c>
      <c r="P161" s="307" t="n">
        <f aca="false">P154+P146</f>
        <v>0</v>
      </c>
      <c r="Q161" s="307" t="n">
        <f aca="false">Q154+Q146</f>
        <v>0</v>
      </c>
      <c r="R161" s="307" t="n">
        <f aca="false">R154+R146</f>
        <v>0</v>
      </c>
      <c r="S161" s="307" t="n">
        <f aca="false">S154+S146</f>
        <v>0</v>
      </c>
      <c r="T161" s="307" t="n">
        <f aca="false">T154+T146</f>
        <v>0</v>
      </c>
      <c r="U161" s="307" t="n">
        <f aca="false">U154+U146</f>
        <v>0</v>
      </c>
      <c r="V161" s="307" t="n">
        <f aca="false">V154+V146</f>
        <v>0</v>
      </c>
      <c r="W161" s="307" t="n">
        <f aca="false">W154+W146</f>
        <v>0</v>
      </c>
      <c r="X161" s="307" t="n">
        <f aca="false">X154+X146</f>
        <v>0</v>
      </c>
      <c r="Y161" s="307" t="n">
        <f aca="false">Y154+Y146</f>
        <v>0</v>
      </c>
      <c r="Z161" s="307" t="n">
        <f aca="false">Z154+Z146</f>
        <v>0</v>
      </c>
      <c r="AA161" s="307" t="n">
        <f aca="false">AA154+AA146</f>
        <v>0</v>
      </c>
      <c r="AB161" s="307" t="n">
        <f aca="false">AB154+AB146</f>
        <v>0</v>
      </c>
      <c r="AC161" s="307" t="n">
        <f aca="false">AC154+AC146</f>
        <v>0</v>
      </c>
      <c r="AD161" s="307" t="n">
        <f aca="false">AD154+AD146</f>
        <v>0</v>
      </c>
      <c r="AE161" s="307" t="n">
        <f aca="false">AE154+AE146</f>
        <v>0</v>
      </c>
      <c r="AF161" s="307" t="n">
        <f aca="false">AF154+AF146</f>
        <v>0</v>
      </c>
      <c r="AG161" s="307" t="n">
        <f aca="false">AG154+AG146</f>
        <v>0</v>
      </c>
      <c r="AH161" s="307" t="n">
        <f aca="false">AH154+AH146</f>
        <v>0</v>
      </c>
      <c r="AI161" s="307" t="n">
        <f aca="false">AI154+AI146</f>
        <v>0</v>
      </c>
      <c r="AJ161" s="307" t="n">
        <f aca="false">AJ154+AJ146</f>
        <v>0</v>
      </c>
      <c r="AK161" s="307" t="n">
        <f aca="false">AK154+AK146</f>
        <v>0</v>
      </c>
      <c r="AL161" s="307" t="n">
        <f aca="false">AL154+AL146</f>
        <v>0</v>
      </c>
      <c r="AM161" s="307" t="n">
        <f aca="false">AM154+AM146</f>
        <v>0</v>
      </c>
      <c r="AN161" s="307" t="n">
        <f aca="false">AN154+AN146</f>
        <v>0</v>
      </c>
      <c r="AO161" s="307" t="n">
        <f aca="false">AO154+AO146</f>
        <v>0</v>
      </c>
      <c r="AP161" s="307" t="n">
        <f aca="false">AP154+AP146</f>
        <v>0</v>
      </c>
      <c r="AQ161" s="307" t="n">
        <f aca="false">AQ154+AQ146</f>
        <v>0</v>
      </c>
      <c r="AR161" s="307" t="n">
        <f aca="false">AR154+AR146</f>
        <v>0</v>
      </c>
      <c r="AS161" s="307" t="n">
        <f aca="false">AS154+AS146</f>
        <v>0</v>
      </c>
      <c r="AT161" s="307" t="n">
        <f aca="false">AT154+AT146</f>
        <v>0</v>
      </c>
      <c r="AU161" s="307" t="n">
        <f aca="false">AU154+AU146</f>
        <v>0</v>
      </c>
      <c r="AV161" s="307" t="n">
        <f aca="false">AV154+AV146</f>
        <v>0</v>
      </c>
      <c r="AW161" s="307" t="n">
        <f aca="false">AW154+AW146</f>
        <v>0</v>
      </c>
      <c r="AX161" s="307" t="n">
        <f aca="false">AX154+AX146</f>
        <v>0</v>
      </c>
      <c r="AY161" s="307" t="n">
        <f aca="false">AY154+AY146</f>
        <v>0</v>
      </c>
      <c r="AZ161" s="307" t="n">
        <f aca="false">AZ154+AZ146</f>
        <v>0</v>
      </c>
      <c r="BA161" s="307" t="n">
        <f aca="false">BA154+BA146</f>
        <v>0</v>
      </c>
      <c r="BB161" s="307" t="n">
        <f aca="false">BB154+BB146</f>
        <v>0</v>
      </c>
      <c r="BC161" s="307" t="n">
        <f aca="false">BC154+BC146</f>
        <v>0</v>
      </c>
      <c r="BD161" s="307" t="n">
        <f aca="false">BD154+BD146</f>
        <v>0</v>
      </c>
      <c r="BE161" s="307" t="n">
        <f aca="false">BE154+BE146</f>
        <v>0</v>
      </c>
      <c r="BF161" s="307" t="n">
        <f aca="false">BF154+BF146</f>
        <v>0</v>
      </c>
      <c r="BG161" s="307" t="n">
        <f aca="false">BG154+BG146</f>
        <v>0</v>
      </c>
      <c r="BH161" s="307" t="n">
        <f aca="false">BH154+BH146</f>
        <v>0</v>
      </c>
      <c r="BI161" s="307" t="n">
        <f aca="false">BI154+BI146</f>
        <v>0</v>
      </c>
      <c r="BJ161" s="307" t="n">
        <f aca="false">BJ154+BJ146</f>
        <v>0</v>
      </c>
      <c r="BK161" s="307" t="n">
        <f aca="false">BK154+BK146</f>
        <v>0</v>
      </c>
      <c r="BL161" s="307" t="n">
        <f aca="false">BL154+BL146</f>
        <v>0</v>
      </c>
      <c r="BM161" s="307" t="n">
        <f aca="false">BM154+BM146</f>
        <v>0</v>
      </c>
      <c r="BN161" s="307" t="n">
        <f aca="false">BN154+BN146</f>
        <v>0</v>
      </c>
      <c r="BO161" s="307" t="n">
        <f aca="false">BO154+BO146</f>
        <v>0</v>
      </c>
      <c r="BP161" s="307" t="n">
        <f aca="false">BP154+BP146</f>
        <v>0</v>
      </c>
      <c r="BQ161" s="307" t="n">
        <f aca="false">BQ154+BQ146</f>
        <v>0</v>
      </c>
      <c r="BR161" s="307" t="n">
        <f aca="false">BR154+BR146</f>
        <v>0</v>
      </c>
      <c r="BS161" s="307" t="n">
        <f aca="false">BS154+BS146</f>
        <v>0</v>
      </c>
      <c r="BT161" s="307" t="n">
        <f aca="false">BT154+BT146</f>
        <v>0</v>
      </c>
      <c r="BU161" s="307" t="n">
        <f aca="false">BU154+BU146</f>
        <v>0</v>
      </c>
      <c r="BV161" s="307" t="n">
        <f aca="false">BV154+BV146</f>
        <v>0</v>
      </c>
      <c r="BW161" s="307" t="n">
        <f aca="false">BW154+BW146</f>
        <v>0</v>
      </c>
      <c r="BX161" s="307" t="n">
        <f aca="false">BX154+BX146</f>
        <v>0</v>
      </c>
      <c r="BY161" s="307" t="n">
        <f aca="false">BY154+BY146</f>
        <v>0</v>
      </c>
      <c r="BZ161" s="307" t="n">
        <f aca="false">BZ154+BZ146</f>
        <v>0</v>
      </c>
      <c r="CA161" s="307" t="n">
        <f aca="false">CA154+CA146</f>
        <v>0</v>
      </c>
      <c r="CB161" s="307" t="n">
        <f aca="false">CB154+CB146</f>
        <v>0</v>
      </c>
      <c r="CC161" s="307" t="n">
        <f aca="false">CC154+CC146</f>
        <v>0</v>
      </c>
      <c r="CD161" s="307" t="n">
        <f aca="false">CD154+CD146</f>
        <v>0</v>
      </c>
      <c r="CE161" s="307" t="n">
        <f aca="false">CE154+CE146</f>
        <v>0</v>
      </c>
      <c r="CF161" s="307" t="n">
        <f aca="false">CF154+CF146</f>
        <v>0</v>
      </c>
      <c r="CG161" s="307" t="n">
        <f aca="false">CG154+CG146</f>
        <v>0</v>
      </c>
      <c r="CH161" s="307" t="n">
        <f aca="false">CH154+CH146</f>
        <v>0</v>
      </c>
      <c r="CI161" s="307" t="n">
        <f aca="false">CI154+CI146</f>
        <v>0</v>
      </c>
      <c r="CJ161" s="307" t="n">
        <f aca="false">CJ154+CJ146</f>
        <v>0</v>
      </c>
      <c r="CK161" s="307" t="n">
        <f aca="false">CK154+CK146</f>
        <v>0</v>
      </c>
      <c r="CL161" s="307" t="n">
        <f aca="false">CL154+CL146</f>
        <v>0</v>
      </c>
      <c r="CM161" s="307" t="n">
        <f aca="false">CM154+CM146</f>
        <v>0</v>
      </c>
      <c r="CN161" s="307" t="n">
        <f aca="false">CN154+CN146</f>
        <v>0</v>
      </c>
      <c r="CO161" s="307" t="n">
        <f aca="false">CO154+CO146</f>
        <v>0</v>
      </c>
      <c r="CP161" s="307" t="n">
        <f aca="false">CP154+CP146</f>
        <v>0</v>
      </c>
      <c r="CQ161" s="307" t="n">
        <f aca="false">CQ154+CQ146</f>
        <v>0</v>
      </c>
      <c r="CR161" s="307" t="n">
        <f aca="false">CR154+CR146</f>
        <v>0</v>
      </c>
      <c r="CS161" s="307" t="n">
        <f aca="false">CS154+CS146</f>
        <v>0</v>
      </c>
      <c r="CT161" s="307" t="n">
        <f aca="false">CT154+CT146</f>
        <v>0</v>
      </c>
      <c r="CU161" s="307" t="n">
        <f aca="false">CU154+CU146</f>
        <v>0</v>
      </c>
      <c r="CV161" s="307" t="n">
        <f aca="false">CV154+CV146</f>
        <v>0</v>
      </c>
      <c r="CW161" s="307" t="n">
        <f aca="false">CW154+CW146</f>
        <v>0</v>
      </c>
      <c r="CX161" s="307" t="n">
        <f aca="false">CX154+CX146</f>
        <v>0</v>
      </c>
      <c r="CY161" s="307" t="n">
        <f aca="false">CY154+CY146</f>
        <v>0</v>
      </c>
      <c r="CZ161" s="307" t="n">
        <f aca="false">CZ154+CZ146</f>
        <v>0</v>
      </c>
      <c r="DA161" s="307" t="n">
        <f aca="false">DA154+DA146</f>
        <v>0</v>
      </c>
      <c r="DB161" s="307" t="n">
        <f aca="false">DB154+DB146</f>
        <v>0</v>
      </c>
      <c r="DC161" s="307" t="n">
        <f aca="false">DC154+DC146</f>
        <v>0</v>
      </c>
      <c r="DD161" s="307" t="n">
        <f aca="false">DD154+DD146</f>
        <v>0</v>
      </c>
      <c r="DE161" s="307" t="n">
        <f aca="false">DE154+DE146</f>
        <v>0</v>
      </c>
      <c r="DF161" s="307" t="n">
        <f aca="false">DF154+DF146</f>
        <v>0</v>
      </c>
      <c r="DG161" s="307" t="n">
        <f aca="false">DG154+DG146</f>
        <v>0</v>
      </c>
      <c r="DH161" s="307" t="n">
        <f aca="false">DH154+DH146</f>
        <v>0</v>
      </c>
      <c r="DI161" s="307" t="n">
        <f aca="false">DI154+DI146</f>
        <v>0</v>
      </c>
      <c r="DJ161" s="307" t="n">
        <f aca="false">DJ154+DJ146</f>
        <v>0</v>
      </c>
      <c r="DK161" s="307" t="n">
        <f aca="false">DK154+DK146</f>
        <v>0</v>
      </c>
      <c r="DL161" s="307" t="n">
        <f aca="false">DL154+DL146</f>
        <v>0</v>
      </c>
      <c r="DM161" s="307" t="n">
        <f aca="false">DM154+DM146</f>
        <v>0</v>
      </c>
      <c r="DN161" s="307" t="n">
        <f aca="false">DN154+DN146</f>
        <v>0</v>
      </c>
      <c r="DO161" s="307" t="n">
        <f aca="false">DO154+DO146</f>
        <v>0</v>
      </c>
      <c r="DP161" s="307" t="n">
        <f aca="false">DP154+DP146</f>
        <v>0</v>
      </c>
      <c r="DQ161" s="307" t="n">
        <f aca="false">DQ154+DQ146</f>
        <v>0</v>
      </c>
      <c r="DR161" s="307" t="n">
        <f aca="false">DR154+DR146</f>
        <v>0</v>
      </c>
      <c r="DS161" s="307" t="n">
        <f aca="false">DS154+DS146</f>
        <v>0</v>
      </c>
      <c r="DT161" s="307" t="n">
        <f aca="false">DT154+DT146</f>
        <v>0</v>
      </c>
      <c r="DU161" s="307" t="n">
        <f aca="false">DU154+DU146</f>
        <v>0</v>
      </c>
      <c r="DV161" s="307" t="n">
        <f aca="false">DV154+DV146</f>
        <v>0</v>
      </c>
      <c r="DW161" s="307" t="n">
        <f aca="false">DW154+DW146</f>
        <v>0</v>
      </c>
      <c r="DX161" s="307" t="n">
        <f aca="false">DX154+DX146</f>
        <v>0</v>
      </c>
      <c r="DY161" s="307" t="n">
        <f aca="false">DY154+DY146</f>
        <v>0</v>
      </c>
      <c r="DZ161" s="307" t="n">
        <f aca="false">DZ154+DZ146</f>
        <v>0</v>
      </c>
      <c r="EA161" s="307" t="n">
        <f aca="false">EA154+EA146</f>
        <v>0</v>
      </c>
      <c r="EB161" s="307" t="n">
        <f aca="false">EB154+EB146</f>
        <v>0</v>
      </c>
      <c r="EC161" s="307" t="n">
        <f aca="false">EC154+EC146</f>
        <v>0</v>
      </c>
      <c r="ED161" s="307" t="n">
        <f aca="false">ED154+ED146</f>
        <v>0</v>
      </c>
      <c r="EE161" s="307" t="n">
        <f aca="false">EE154+EE146</f>
        <v>0</v>
      </c>
      <c r="EF161" s="307" t="n">
        <f aca="false">EF154+EF146</f>
        <v>0</v>
      </c>
      <c r="EG161" s="307" t="n">
        <f aca="false">EG154+EG146</f>
        <v>0</v>
      </c>
      <c r="EH161" s="307" t="n">
        <f aca="false">EH154+EH146</f>
        <v>0</v>
      </c>
      <c r="EI161" s="307" t="n">
        <f aca="false">EI154+EI146</f>
        <v>0</v>
      </c>
      <c r="EJ161" s="307" t="n">
        <f aca="false">EJ154+EJ146</f>
        <v>0</v>
      </c>
      <c r="EK161" s="307" t="n">
        <f aca="false">EK154+EK146</f>
        <v>0</v>
      </c>
      <c r="EL161" s="307" t="n">
        <f aca="false">EL154+EL146</f>
        <v>0</v>
      </c>
      <c r="EM161" s="307" t="n">
        <f aca="false">EM154+EM146</f>
        <v>0</v>
      </c>
      <c r="EN161" s="307" t="n">
        <f aca="false">EN154+EN146</f>
        <v>0</v>
      </c>
      <c r="EO161" s="307" t="n">
        <f aca="false">EO154+EO146</f>
        <v>0</v>
      </c>
      <c r="EP161" s="307" t="n">
        <f aca="false">EP154+EP146</f>
        <v>0</v>
      </c>
      <c r="EQ161" s="307" t="n">
        <f aca="false">EQ154+EQ146</f>
        <v>0</v>
      </c>
      <c r="ER161" s="307" t="n">
        <f aca="false">ER154+ER146</f>
        <v>0</v>
      </c>
      <c r="ES161" s="307" t="n">
        <f aca="false">ES154+ES146</f>
        <v>0</v>
      </c>
      <c r="ET161" s="307" t="n">
        <f aca="false">ET154+ET146</f>
        <v>0</v>
      </c>
      <c r="EU161" s="307" t="n">
        <f aca="false">EU154+EU146</f>
        <v>0</v>
      </c>
      <c r="EV161" s="307" t="n">
        <f aca="false">EV154+EV146</f>
        <v>0</v>
      </c>
      <c r="EW161" s="307" t="n">
        <f aca="false">EW154+EW146</f>
        <v>0</v>
      </c>
      <c r="EX161" s="307" t="n">
        <f aca="false">EX154+EX146</f>
        <v>0</v>
      </c>
      <c r="EY161" s="307" t="n">
        <f aca="false">EY154+EY146</f>
        <v>0</v>
      </c>
      <c r="EZ161" s="307" t="n">
        <f aca="false">EZ154+EZ146</f>
        <v>0</v>
      </c>
      <c r="FA161" s="307" t="n">
        <f aca="false">FA154+FA146</f>
        <v>0</v>
      </c>
      <c r="FB161" s="307" t="n">
        <f aca="false">FB154+FB146</f>
        <v>0</v>
      </c>
      <c r="FC161" s="307" t="n">
        <f aca="false">FC154+FC146</f>
        <v>0</v>
      </c>
      <c r="FD161" s="307" t="n">
        <f aca="false">FD154+FD146</f>
        <v>0</v>
      </c>
      <c r="FE161" s="307" t="n">
        <f aca="false">FE154+FE146</f>
        <v>0</v>
      </c>
      <c r="FF161" s="307" t="n">
        <f aca="false">FF154+FF146</f>
        <v>0</v>
      </c>
      <c r="FG161" s="307" t="n">
        <f aca="false">FG154+FG146</f>
        <v>0</v>
      </c>
      <c r="FH161" s="307" t="n">
        <f aca="false">FH154+FH146</f>
        <v>0</v>
      </c>
      <c r="FI161" s="307" t="n">
        <f aca="false">FI154+FI146</f>
        <v>0</v>
      </c>
      <c r="FJ161" s="307" t="n">
        <f aca="false">FJ154+FJ146</f>
        <v>0</v>
      </c>
      <c r="FK161" s="307" t="n">
        <f aca="false">FK154+FK146</f>
        <v>0</v>
      </c>
      <c r="FL161" s="307" t="n">
        <f aca="false">FL154+FL146</f>
        <v>0</v>
      </c>
      <c r="FM161" s="307" t="n">
        <f aca="false">FM154+FM146</f>
        <v>0</v>
      </c>
      <c r="FN161" s="307" t="n">
        <f aca="false">FN154+FN146</f>
        <v>0</v>
      </c>
      <c r="FO161" s="307" t="n">
        <f aca="false">FO154+FO146</f>
        <v>0</v>
      </c>
      <c r="FP161" s="307" t="n">
        <f aca="false">FP154+FP146</f>
        <v>0</v>
      </c>
      <c r="FQ161" s="307" t="n">
        <f aca="false">FQ154+FQ146</f>
        <v>0</v>
      </c>
      <c r="FR161" s="307" t="n">
        <f aca="false">FR154+FR146</f>
        <v>0</v>
      </c>
      <c r="FS161" s="307" t="n">
        <f aca="false">FS154+FS146</f>
        <v>0</v>
      </c>
      <c r="FT161" s="307" t="n">
        <f aca="false">FT154+FT146</f>
        <v>0</v>
      </c>
      <c r="FU161" s="307" t="n">
        <f aca="false">FU154+FU146</f>
        <v>0</v>
      </c>
      <c r="FV161" s="307" t="n">
        <f aca="false">FV154+FV146</f>
        <v>0</v>
      </c>
      <c r="FW161" s="307" t="n">
        <f aca="false">FW154+FW146</f>
        <v>0</v>
      </c>
      <c r="FX161" s="307" t="n">
        <f aca="false">FX154+FX146</f>
        <v>0</v>
      </c>
      <c r="FY161" s="307" t="n">
        <f aca="false">FY154+FY146</f>
        <v>0</v>
      </c>
      <c r="FZ161" s="307" t="n">
        <f aca="false">FZ154+FZ146</f>
        <v>0</v>
      </c>
      <c r="GA161" s="307" t="n">
        <f aca="false">GA154+GA146</f>
        <v>0</v>
      </c>
      <c r="GB161" s="307" t="n">
        <f aca="false">GB154+GB146</f>
        <v>0</v>
      </c>
      <c r="GC161" s="307" t="n">
        <f aca="false">GC154+GC146</f>
        <v>0</v>
      </c>
      <c r="GD161" s="307" t="n">
        <f aca="false">GD154+GD146</f>
        <v>0</v>
      </c>
      <c r="GE161" s="307" t="n">
        <f aca="false">GE154+GE146</f>
        <v>0</v>
      </c>
      <c r="GF161" s="307" t="n">
        <f aca="false">GF154+GF146</f>
        <v>0</v>
      </c>
      <c r="GG161" s="307" t="n">
        <f aca="false">GG154+GG146</f>
        <v>0</v>
      </c>
      <c r="GH161" s="307" t="n">
        <f aca="false">GH154+GH146</f>
        <v>0</v>
      </c>
      <c r="GI161" s="307" t="n">
        <f aca="false">GI154+GI146</f>
        <v>0</v>
      </c>
      <c r="GJ161" s="307" t="n">
        <f aca="false">GJ154+GJ146</f>
        <v>0</v>
      </c>
      <c r="GK161" s="307" t="n">
        <f aca="false">GK154+GK146</f>
        <v>0</v>
      </c>
      <c r="GL161" s="307" t="n">
        <f aca="false">GL154+GL146</f>
        <v>0</v>
      </c>
      <c r="GM161" s="307" t="n">
        <f aca="false">GM154+GM146</f>
        <v>0</v>
      </c>
      <c r="GN161" s="307" t="n">
        <f aca="false">GN154+GN146</f>
        <v>0</v>
      </c>
      <c r="GO161" s="307" t="n">
        <f aca="false">GO154+GO146</f>
        <v>0</v>
      </c>
      <c r="GP161" s="307" t="n">
        <f aca="false">GP154+GP146</f>
        <v>0</v>
      </c>
      <c r="GQ161" s="307" t="n">
        <f aca="false">GQ154+GQ146</f>
        <v>0</v>
      </c>
      <c r="GR161" s="307" t="n">
        <f aca="false">GR154+GR146</f>
        <v>0</v>
      </c>
      <c r="GS161" s="307" t="n">
        <f aca="false">GS154+GS146</f>
        <v>0</v>
      </c>
      <c r="GT161" s="307" t="n">
        <f aca="false">GT154+GT146</f>
        <v>0</v>
      </c>
      <c r="GU161" s="307" t="n">
        <f aca="false">GU154+GU146</f>
        <v>0</v>
      </c>
      <c r="GV161" s="307" t="n">
        <f aca="false">GV154+GV146</f>
        <v>0</v>
      </c>
      <c r="GW161" s="307" t="n">
        <f aca="false">GW154+GW146</f>
        <v>0</v>
      </c>
      <c r="GX161" s="307" t="n">
        <f aca="false">GX154+GX146</f>
        <v>0</v>
      </c>
      <c r="GY161" s="307" t="n">
        <f aca="false">GY154+GY146</f>
        <v>0</v>
      </c>
      <c r="GZ161" s="307" t="n">
        <f aca="false">GZ154+GZ146</f>
        <v>0</v>
      </c>
      <c r="HA161" s="307" t="n">
        <f aca="false">HA154+HA146</f>
        <v>0</v>
      </c>
      <c r="HB161" s="307" t="n">
        <f aca="false">HB154+HB146</f>
        <v>0</v>
      </c>
      <c r="HC161" s="307" t="n">
        <f aca="false">HC154+HC146</f>
        <v>0</v>
      </c>
      <c r="HD161" s="307" t="n">
        <f aca="false">HD154+HD146</f>
        <v>0</v>
      </c>
      <c r="HE161" s="307" t="n">
        <f aca="false">HE154+HE146</f>
        <v>0</v>
      </c>
      <c r="HF161" s="307" t="n">
        <f aca="false">HF154+HF146</f>
        <v>0</v>
      </c>
      <c r="HG161" s="307" t="n">
        <f aca="false">HG154+HG146</f>
        <v>0</v>
      </c>
      <c r="HH161" s="307" t="n">
        <f aca="false">HH154+HH146</f>
        <v>0</v>
      </c>
      <c r="HI161" s="307" t="n">
        <f aca="false">HI154+HI146</f>
        <v>0</v>
      </c>
      <c r="HJ161" s="307" t="n">
        <f aca="false">HJ154+HJ146</f>
        <v>0</v>
      </c>
      <c r="HK161" s="307" t="n">
        <f aca="false">HK154+HK146</f>
        <v>0</v>
      </c>
      <c r="HL161" s="307" t="n">
        <f aca="false">HL154+HL146</f>
        <v>0</v>
      </c>
      <c r="HM161" s="307" t="n">
        <f aca="false">HM154+HM146</f>
        <v>0</v>
      </c>
      <c r="HN161" s="307" t="n">
        <f aca="false">HN154+HN146</f>
        <v>0</v>
      </c>
      <c r="HO161" s="307" t="n">
        <f aca="false">HO154+HO146</f>
        <v>0</v>
      </c>
      <c r="HP161" s="307" t="n">
        <f aca="false">HP154+HP146</f>
        <v>0</v>
      </c>
      <c r="HQ161" s="307" t="n">
        <f aca="false">HQ154+HQ146</f>
        <v>0</v>
      </c>
      <c r="HR161" s="307" t="n">
        <f aca="false">HR154+HR146</f>
        <v>0</v>
      </c>
      <c r="HS161" s="307" t="n">
        <f aca="false">HS154+HS146</f>
        <v>0</v>
      </c>
      <c r="HT161" s="307" t="n">
        <f aca="false">HT154+HT146</f>
        <v>0</v>
      </c>
      <c r="HU161" s="307" t="n">
        <f aca="false">HU154+HU146</f>
        <v>0</v>
      </c>
      <c r="HV161" s="307" t="n">
        <f aca="false">HV154+HV146</f>
        <v>0</v>
      </c>
      <c r="HW161" s="307" t="n">
        <f aca="false">HW154+HW146</f>
        <v>0</v>
      </c>
      <c r="HX161" s="307" t="n">
        <f aca="false">HX154+HX146</f>
        <v>0</v>
      </c>
      <c r="HY161" s="307" t="n">
        <f aca="false">HY154+HY146</f>
        <v>0</v>
      </c>
      <c r="HZ161" s="307" t="n">
        <f aca="false">HZ154+HZ146</f>
        <v>0</v>
      </c>
      <c r="IA161" s="307" t="n">
        <f aca="false">IA154+IA146</f>
        <v>0</v>
      </c>
      <c r="IB161" s="307" t="n">
        <f aca="false">IB154+IB146</f>
        <v>0</v>
      </c>
      <c r="IC161" s="307" t="n">
        <f aca="false">IC154+IC146</f>
        <v>0</v>
      </c>
      <c r="ID161" s="307" t="n">
        <f aca="false">ID154+ID146</f>
        <v>0</v>
      </c>
      <c r="IE161" s="307" t="n">
        <f aca="false">IE154+IE146</f>
        <v>0</v>
      </c>
      <c r="IF161" s="307" t="n">
        <f aca="false">IF154+IF146</f>
        <v>0</v>
      </c>
      <c r="IG161" s="307" t="n">
        <f aca="false">IG154+IG146</f>
        <v>0</v>
      </c>
      <c r="IH161" s="307" t="n">
        <f aca="false">IH154+IH146</f>
        <v>0</v>
      </c>
      <c r="II161" s="307" t="n">
        <f aca="false">II154+II146</f>
        <v>0</v>
      </c>
      <c r="IJ161" s="307" t="n">
        <f aca="false">IJ154+IJ146</f>
        <v>0</v>
      </c>
      <c r="IK161" s="307" t="n">
        <f aca="false">IK154+IK146</f>
        <v>0</v>
      </c>
      <c r="IL161" s="307" t="n">
        <f aca="false">IL154+IL146</f>
        <v>0</v>
      </c>
      <c r="IM161" s="307" t="n">
        <f aca="false">IM154+IM146</f>
        <v>0</v>
      </c>
      <c r="IN161" s="307" t="n">
        <f aca="false">IN154+IN146</f>
        <v>0</v>
      </c>
      <c r="IO161" s="307" t="n">
        <f aca="false">IO154+IO146</f>
        <v>0</v>
      </c>
      <c r="IP161" s="307" t="n">
        <f aca="false">IP154+IP146</f>
        <v>0</v>
      </c>
      <c r="IQ161" s="307" t="n">
        <f aca="false">IQ154+IQ146</f>
        <v>0</v>
      </c>
      <c r="IR161" s="307" t="n">
        <f aca="false">IR154+IR146</f>
        <v>0</v>
      </c>
      <c r="IS161" s="307" t="n">
        <f aca="false">IS154+IS146</f>
        <v>0</v>
      </c>
      <c r="IT161" s="307" t="n">
        <f aca="false">IT154+IT146</f>
        <v>0</v>
      </c>
      <c r="IU161" s="307" t="n">
        <f aca="false">IU154+IU146</f>
        <v>0</v>
      </c>
      <c r="IV161" s="307" t="n">
        <f aca="false">IV154+IV146</f>
        <v>0</v>
      </c>
      <c r="IW161" s="351"/>
    </row>
    <row r="162" customFormat="false" ht="13.5" hidden="false" customHeight="true" outlineLevel="0" collapsed="false">
      <c r="A162" s="325"/>
      <c r="B162" s="326"/>
      <c r="C162" s="327"/>
      <c r="D162" s="350" t="s">
        <v>178</v>
      </c>
      <c r="E162" s="306" t="n">
        <f aca="false">E156+E148</f>
        <v>0</v>
      </c>
      <c r="F162" s="307" t="n">
        <f aca="false">F156+F148</f>
        <v>0</v>
      </c>
      <c r="G162" s="307" t="n">
        <f aca="false">G156+G148</f>
        <v>0</v>
      </c>
      <c r="H162" s="307" t="n">
        <f aca="false">H156+H148</f>
        <v>0</v>
      </c>
      <c r="I162" s="307" t="n">
        <f aca="false">I156+I148</f>
        <v>0</v>
      </c>
      <c r="J162" s="307" t="n">
        <f aca="false">J156+J148</f>
        <v>0</v>
      </c>
      <c r="K162" s="307" t="n">
        <f aca="false">K156+K148</f>
        <v>0</v>
      </c>
      <c r="L162" s="307" t="n">
        <f aca="false">L156+L148</f>
        <v>0</v>
      </c>
      <c r="M162" s="307" t="n">
        <f aca="false">M156+M148</f>
        <v>0</v>
      </c>
      <c r="N162" s="307" t="n">
        <f aca="false">N156+N148</f>
        <v>0</v>
      </c>
      <c r="O162" s="307" t="n">
        <f aca="false">O156+O148</f>
        <v>0</v>
      </c>
      <c r="P162" s="307" t="n">
        <f aca="false">P156+P148</f>
        <v>0</v>
      </c>
      <c r="Q162" s="307" t="n">
        <f aca="false">Q156+Q148</f>
        <v>0</v>
      </c>
      <c r="R162" s="307" t="n">
        <f aca="false">R156+R148</f>
        <v>0</v>
      </c>
      <c r="S162" s="307" t="n">
        <f aca="false">S156+S148</f>
        <v>0</v>
      </c>
      <c r="T162" s="307" t="n">
        <f aca="false">T156+T148</f>
        <v>0</v>
      </c>
      <c r="U162" s="307" t="n">
        <f aca="false">U156+U148</f>
        <v>0</v>
      </c>
      <c r="V162" s="307" t="n">
        <f aca="false">V156+V148</f>
        <v>0</v>
      </c>
      <c r="W162" s="307" t="n">
        <f aca="false">W156+W148</f>
        <v>0</v>
      </c>
      <c r="X162" s="307" t="n">
        <f aca="false">X156+X148</f>
        <v>0</v>
      </c>
      <c r="Y162" s="307" t="n">
        <f aca="false">Y156+Y148</f>
        <v>0</v>
      </c>
      <c r="Z162" s="307" t="n">
        <f aca="false">Z156+Z148</f>
        <v>0</v>
      </c>
      <c r="AA162" s="307" t="n">
        <f aca="false">AA156+AA148</f>
        <v>0</v>
      </c>
      <c r="AB162" s="307" t="n">
        <f aca="false">AB156+AB148</f>
        <v>0</v>
      </c>
      <c r="AC162" s="307" t="n">
        <f aca="false">AC156+AC148</f>
        <v>0</v>
      </c>
      <c r="AD162" s="307" t="n">
        <f aca="false">AD156+AD148</f>
        <v>0</v>
      </c>
      <c r="AE162" s="307" t="n">
        <f aca="false">AE156+AE148</f>
        <v>0</v>
      </c>
      <c r="AF162" s="307" t="n">
        <f aca="false">AF156+AF148</f>
        <v>0</v>
      </c>
      <c r="AG162" s="307" t="n">
        <f aca="false">AG156+AG148</f>
        <v>0</v>
      </c>
      <c r="AH162" s="307" t="n">
        <f aca="false">AH156+AH148</f>
        <v>0</v>
      </c>
      <c r="AI162" s="307" t="n">
        <f aca="false">AI156+AI148</f>
        <v>0</v>
      </c>
      <c r="AJ162" s="307" t="n">
        <f aca="false">AJ156+AJ148</f>
        <v>0</v>
      </c>
      <c r="AK162" s="307" t="n">
        <f aca="false">AK156+AK148</f>
        <v>0</v>
      </c>
      <c r="AL162" s="307" t="n">
        <f aca="false">AL156+AL148</f>
        <v>0</v>
      </c>
      <c r="AM162" s="307" t="n">
        <f aca="false">AM156+AM148</f>
        <v>0</v>
      </c>
      <c r="AN162" s="307" t="n">
        <f aca="false">AN156+AN148</f>
        <v>0</v>
      </c>
      <c r="AO162" s="307" t="n">
        <f aca="false">AO156+AO148</f>
        <v>0</v>
      </c>
      <c r="AP162" s="307" t="n">
        <f aca="false">AP156+AP148</f>
        <v>0</v>
      </c>
      <c r="AQ162" s="307" t="n">
        <f aca="false">AQ156+AQ148</f>
        <v>0</v>
      </c>
      <c r="AR162" s="307" t="n">
        <f aca="false">AR156+AR148</f>
        <v>0</v>
      </c>
      <c r="AS162" s="307" t="n">
        <f aca="false">AS156+AS148</f>
        <v>0</v>
      </c>
      <c r="AT162" s="307" t="n">
        <f aca="false">AT156+AT148</f>
        <v>0</v>
      </c>
      <c r="AU162" s="307" t="n">
        <f aca="false">AU156+AU148</f>
        <v>0</v>
      </c>
      <c r="AV162" s="307" t="n">
        <f aca="false">AV156+AV148</f>
        <v>0</v>
      </c>
      <c r="AW162" s="307" t="n">
        <f aca="false">AW156+AW148</f>
        <v>0</v>
      </c>
      <c r="AX162" s="307" t="n">
        <f aca="false">AX156+AX148</f>
        <v>0</v>
      </c>
      <c r="AY162" s="307" t="n">
        <f aca="false">AY156+AY148</f>
        <v>0</v>
      </c>
      <c r="AZ162" s="307" t="n">
        <f aca="false">AZ156+AZ148</f>
        <v>0</v>
      </c>
      <c r="BA162" s="307" t="n">
        <f aca="false">BA156+BA148</f>
        <v>0</v>
      </c>
      <c r="BB162" s="307" t="n">
        <f aca="false">BB156+BB148</f>
        <v>0</v>
      </c>
      <c r="BC162" s="307" t="n">
        <f aca="false">BC156+BC148</f>
        <v>0</v>
      </c>
      <c r="BD162" s="307" t="n">
        <f aca="false">BD156+BD148</f>
        <v>0</v>
      </c>
      <c r="BE162" s="307" t="n">
        <f aca="false">BE156+BE148</f>
        <v>0</v>
      </c>
      <c r="BF162" s="307" t="n">
        <f aca="false">BF156+BF148</f>
        <v>0</v>
      </c>
      <c r="BG162" s="307" t="n">
        <f aca="false">BG156+BG148</f>
        <v>0</v>
      </c>
      <c r="BH162" s="307" t="n">
        <f aca="false">BH156+BH148</f>
        <v>0</v>
      </c>
      <c r="BI162" s="307" t="n">
        <f aca="false">BI156+BI148</f>
        <v>0</v>
      </c>
      <c r="BJ162" s="307" t="n">
        <f aca="false">BJ156+BJ148</f>
        <v>0</v>
      </c>
      <c r="BK162" s="307" t="n">
        <f aca="false">BK156+BK148</f>
        <v>0</v>
      </c>
      <c r="BL162" s="307" t="n">
        <f aca="false">BL156+BL148</f>
        <v>0</v>
      </c>
      <c r="BM162" s="307" t="n">
        <f aca="false">BM156+BM148</f>
        <v>0</v>
      </c>
      <c r="BN162" s="307" t="n">
        <f aca="false">BN156+BN148</f>
        <v>0</v>
      </c>
      <c r="BO162" s="307" t="n">
        <f aca="false">BO156+BO148</f>
        <v>0</v>
      </c>
      <c r="BP162" s="307" t="n">
        <f aca="false">BP156+BP148</f>
        <v>0</v>
      </c>
      <c r="BQ162" s="307" t="n">
        <f aca="false">BQ156+BQ148</f>
        <v>0</v>
      </c>
      <c r="BR162" s="307" t="n">
        <f aca="false">BR156+BR148</f>
        <v>0</v>
      </c>
      <c r="BS162" s="307" t="n">
        <f aca="false">BS156+BS148</f>
        <v>0</v>
      </c>
      <c r="BT162" s="307" t="n">
        <f aca="false">BT156+BT148</f>
        <v>0</v>
      </c>
      <c r="BU162" s="307" t="n">
        <f aca="false">BU156+BU148</f>
        <v>0</v>
      </c>
      <c r="BV162" s="307" t="n">
        <f aca="false">BV156+BV148</f>
        <v>0</v>
      </c>
      <c r="BW162" s="307" t="n">
        <f aca="false">BW156+BW148</f>
        <v>0</v>
      </c>
      <c r="BX162" s="307" t="n">
        <f aca="false">BX156+BX148</f>
        <v>0</v>
      </c>
      <c r="BY162" s="307" t="n">
        <f aca="false">BY156+BY148</f>
        <v>0</v>
      </c>
      <c r="BZ162" s="307" t="n">
        <f aca="false">BZ156+BZ148</f>
        <v>0</v>
      </c>
      <c r="CA162" s="307" t="n">
        <f aca="false">CA156+CA148</f>
        <v>0</v>
      </c>
      <c r="CB162" s="307" t="n">
        <f aca="false">CB156+CB148</f>
        <v>0</v>
      </c>
      <c r="CC162" s="307" t="n">
        <f aca="false">CC156+CC148</f>
        <v>0</v>
      </c>
      <c r="CD162" s="307" t="n">
        <f aca="false">CD156+CD148</f>
        <v>0</v>
      </c>
      <c r="CE162" s="307" t="n">
        <f aca="false">CE156+CE148</f>
        <v>0</v>
      </c>
      <c r="CF162" s="307" t="n">
        <f aca="false">CF156+CF148</f>
        <v>0</v>
      </c>
      <c r="CG162" s="307" t="n">
        <f aca="false">CG156+CG148</f>
        <v>0</v>
      </c>
      <c r="CH162" s="307" t="n">
        <f aca="false">CH156+CH148</f>
        <v>0</v>
      </c>
      <c r="CI162" s="307" t="n">
        <f aca="false">CI156+CI148</f>
        <v>0</v>
      </c>
      <c r="CJ162" s="307" t="n">
        <f aca="false">CJ156+CJ148</f>
        <v>0</v>
      </c>
      <c r="CK162" s="307" t="n">
        <f aca="false">CK156+CK148</f>
        <v>0</v>
      </c>
      <c r="CL162" s="307" t="n">
        <f aca="false">CL156+CL148</f>
        <v>0</v>
      </c>
      <c r="CM162" s="307" t="n">
        <f aca="false">CM156+CM148</f>
        <v>0</v>
      </c>
      <c r="CN162" s="307" t="n">
        <f aca="false">CN156+CN148</f>
        <v>0</v>
      </c>
      <c r="CO162" s="307" t="n">
        <f aca="false">CO156+CO148</f>
        <v>0</v>
      </c>
      <c r="CP162" s="307" t="n">
        <f aca="false">CP156+CP148</f>
        <v>0</v>
      </c>
      <c r="CQ162" s="307" t="n">
        <f aca="false">CQ156+CQ148</f>
        <v>0</v>
      </c>
      <c r="CR162" s="307" t="n">
        <f aca="false">CR156+CR148</f>
        <v>0</v>
      </c>
      <c r="CS162" s="307" t="n">
        <f aca="false">CS156+CS148</f>
        <v>0</v>
      </c>
      <c r="CT162" s="307" t="n">
        <f aca="false">CT156+CT148</f>
        <v>0</v>
      </c>
      <c r="CU162" s="307" t="n">
        <f aca="false">CU156+CU148</f>
        <v>0</v>
      </c>
      <c r="CV162" s="307" t="n">
        <f aca="false">CV156+CV148</f>
        <v>0</v>
      </c>
      <c r="CW162" s="307" t="n">
        <f aca="false">CW156+CW148</f>
        <v>0</v>
      </c>
      <c r="CX162" s="307" t="n">
        <f aca="false">CX156+CX148</f>
        <v>0</v>
      </c>
      <c r="CY162" s="307" t="n">
        <f aca="false">CY156+CY148</f>
        <v>0</v>
      </c>
      <c r="CZ162" s="307" t="n">
        <f aca="false">CZ156+CZ148</f>
        <v>0</v>
      </c>
      <c r="DA162" s="307" t="n">
        <f aca="false">DA156+DA148</f>
        <v>0</v>
      </c>
      <c r="DB162" s="307" t="n">
        <f aca="false">DB156+DB148</f>
        <v>0</v>
      </c>
      <c r="DC162" s="307" t="n">
        <f aca="false">DC156+DC148</f>
        <v>0</v>
      </c>
      <c r="DD162" s="307" t="n">
        <f aca="false">DD156+DD148</f>
        <v>0</v>
      </c>
      <c r="DE162" s="307" t="n">
        <f aca="false">DE156+DE148</f>
        <v>0</v>
      </c>
      <c r="DF162" s="307" t="n">
        <f aca="false">DF156+DF148</f>
        <v>0</v>
      </c>
      <c r="DG162" s="307" t="n">
        <f aca="false">DG156+DG148</f>
        <v>0</v>
      </c>
      <c r="DH162" s="307" t="n">
        <f aca="false">DH156+DH148</f>
        <v>0</v>
      </c>
      <c r="DI162" s="307" t="n">
        <f aca="false">DI156+DI148</f>
        <v>0</v>
      </c>
      <c r="DJ162" s="307" t="n">
        <f aca="false">DJ156+DJ148</f>
        <v>0</v>
      </c>
      <c r="DK162" s="307" t="n">
        <f aca="false">DK156+DK148</f>
        <v>0</v>
      </c>
      <c r="DL162" s="307" t="n">
        <f aca="false">DL156+DL148</f>
        <v>0</v>
      </c>
      <c r="DM162" s="307" t="n">
        <f aca="false">DM156+DM148</f>
        <v>0</v>
      </c>
      <c r="DN162" s="307" t="n">
        <f aca="false">DN156+DN148</f>
        <v>0</v>
      </c>
      <c r="DO162" s="307" t="n">
        <f aca="false">DO156+DO148</f>
        <v>0</v>
      </c>
      <c r="DP162" s="307" t="n">
        <f aca="false">DP156+DP148</f>
        <v>0</v>
      </c>
      <c r="DQ162" s="307" t="n">
        <f aca="false">DQ156+DQ148</f>
        <v>0</v>
      </c>
      <c r="DR162" s="307" t="n">
        <f aca="false">DR156+DR148</f>
        <v>0</v>
      </c>
      <c r="DS162" s="307" t="n">
        <f aca="false">DS156+DS148</f>
        <v>0</v>
      </c>
      <c r="DT162" s="307" t="n">
        <f aca="false">DT156+DT148</f>
        <v>0</v>
      </c>
      <c r="DU162" s="307" t="n">
        <f aca="false">DU156+DU148</f>
        <v>0</v>
      </c>
      <c r="DV162" s="307" t="n">
        <f aca="false">DV156+DV148</f>
        <v>0</v>
      </c>
      <c r="DW162" s="307" t="n">
        <f aca="false">DW156+DW148</f>
        <v>0</v>
      </c>
      <c r="DX162" s="307" t="n">
        <f aca="false">DX156+DX148</f>
        <v>0</v>
      </c>
      <c r="DY162" s="307" t="n">
        <f aca="false">DY156+DY148</f>
        <v>0</v>
      </c>
      <c r="DZ162" s="307" t="n">
        <f aca="false">DZ156+DZ148</f>
        <v>0</v>
      </c>
      <c r="EA162" s="307" t="n">
        <f aca="false">EA156+EA148</f>
        <v>0</v>
      </c>
      <c r="EB162" s="307" t="n">
        <f aca="false">EB156+EB148</f>
        <v>0</v>
      </c>
      <c r="EC162" s="307" t="n">
        <f aca="false">EC156+EC148</f>
        <v>0</v>
      </c>
      <c r="ED162" s="307" t="n">
        <f aca="false">ED156+ED148</f>
        <v>0</v>
      </c>
      <c r="EE162" s="307" t="n">
        <f aca="false">EE156+EE148</f>
        <v>0</v>
      </c>
      <c r="EF162" s="307" t="n">
        <f aca="false">EF156+EF148</f>
        <v>0</v>
      </c>
      <c r="EG162" s="307" t="n">
        <f aca="false">EG156+EG148</f>
        <v>0</v>
      </c>
      <c r="EH162" s="307" t="n">
        <f aca="false">EH156+EH148</f>
        <v>0</v>
      </c>
      <c r="EI162" s="307" t="n">
        <f aca="false">EI156+EI148</f>
        <v>0</v>
      </c>
      <c r="EJ162" s="307" t="n">
        <f aca="false">EJ156+EJ148</f>
        <v>0</v>
      </c>
      <c r="EK162" s="307" t="n">
        <f aca="false">EK156+EK148</f>
        <v>0</v>
      </c>
      <c r="EL162" s="307" t="n">
        <f aca="false">EL156+EL148</f>
        <v>0</v>
      </c>
      <c r="EM162" s="307" t="n">
        <f aca="false">EM156+EM148</f>
        <v>0</v>
      </c>
      <c r="EN162" s="307" t="n">
        <f aca="false">EN156+EN148</f>
        <v>0</v>
      </c>
      <c r="EO162" s="307" t="n">
        <f aca="false">EO156+EO148</f>
        <v>0</v>
      </c>
      <c r="EP162" s="307" t="n">
        <f aca="false">EP156+EP148</f>
        <v>0</v>
      </c>
      <c r="EQ162" s="307" t="n">
        <f aca="false">EQ156+EQ148</f>
        <v>0</v>
      </c>
      <c r="ER162" s="307" t="n">
        <f aca="false">ER156+ER148</f>
        <v>0</v>
      </c>
      <c r="ES162" s="307" t="n">
        <f aca="false">ES156+ES148</f>
        <v>0</v>
      </c>
      <c r="ET162" s="307" t="n">
        <f aca="false">ET156+ET148</f>
        <v>0</v>
      </c>
      <c r="EU162" s="307" t="n">
        <f aca="false">EU156+EU148</f>
        <v>0</v>
      </c>
      <c r="EV162" s="307" t="n">
        <f aca="false">EV156+EV148</f>
        <v>0</v>
      </c>
      <c r="EW162" s="307" t="n">
        <f aca="false">EW156+EW148</f>
        <v>0</v>
      </c>
      <c r="EX162" s="307" t="n">
        <f aca="false">EX156+EX148</f>
        <v>0</v>
      </c>
      <c r="EY162" s="307" t="n">
        <f aca="false">EY156+EY148</f>
        <v>0</v>
      </c>
      <c r="EZ162" s="307" t="n">
        <f aca="false">EZ156+EZ148</f>
        <v>0</v>
      </c>
      <c r="FA162" s="307" t="n">
        <f aca="false">FA156+FA148</f>
        <v>0</v>
      </c>
      <c r="FB162" s="307" t="n">
        <f aca="false">FB156+FB148</f>
        <v>0</v>
      </c>
      <c r="FC162" s="307" t="n">
        <f aca="false">FC156+FC148</f>
        <v>0</v>
      </c>
      <c r="FD162" s="307" t="n">
        <f aca="false">FD156+FD148</f>
        <v>0</v>
      </c>
      <c r="FE162" s="307" t="n">
        <f aca="false">FE156+FE148</f>
        <v>0</v>
      </c>
      <c r="FF162" s="307" t="n">
        <f aca="false">FF156+FF148</f>
        <v>0</v>
      </c>
      <c r="FG162" s="307" t="n">
        <f aca="false">FG156+FG148</f>
        <v>0</v>
      </c>
      <c r="FH162" s="307" t="n">
        <f aca="false">FH156+FH148</f>
        <v>0</v>
      </c>
      <c r="FI162" s="307" t="n">
        <f aca="false">FI156+FI148</f>
        <v>0</v>
      </c>
      <c r="FJ162" s="307" t="n">
        <f aca="false">FJ156+FJ148</f>
        <v>0</v>
      </c>
      <c r="FK162" s="307" t="n">
        <f aca="false">FK156+FK148</f>
        <v>0</v>
      </c>
      <c r="FL162" s="307" t="n">
        <f aca="false">FL156+FL148</f>
        <v>0</v>
      </c>
      <c r="FM162" s="307" t="n">
        <f aca="false">FM156+FM148</f>
        <v>0</v>
      </c>
      <c r="FN162" s="307" t="n">
        <f aca="false">FN156+FN148</f>
        <v>0</v>
      </c>
      <c r="FO162" s="307" t="n">
        <f aca="false">FO156+FO148</f>
        <v>0</v>
      </c>
      <c r="FP162" s="307" t="n">
        <f aca="false">FP156+FP148</f>
        <v>0</v>
      </c>
      <c r="FQ162" s="307" t="n">
        <f aca="false">FQ156+FQ148</f>
        <v>0</v>
      </c>
      <c r="FR162" s="307" t="n">
        <f aca="false">FR156+FR148</f>
        <v>0</v>
      </c>
      <c r="FS162" s="307" t="n">
        <f aca="false">FS156+FS148</f>
        <v>0</v>
      </c>
      <c r="FT162" s="307" t="n">
        <f aca="false">FT156+FT148</f>
        <v>0</v>
      </c>
      <c r="FU162" s="307" t="n">
        <f aca="false">FU156+FU148</f>
        <v>0</v>
      </c>
      <c r="FV162" s="307" t="n">
        <f aca="false">FV156+FV148</f>
        <v>0</v>
      </c>
      <c r="FW162" s="307" t="n">
        <f aca="false">FW156+FW148</f>
        <v>0</v>
      </c>
      <c r="FX162" s="307" t="n">
        <f aca="false">FX156+FX148</f>
        <v>0</v>
      </c>
      <c r="FY162" s="307" t="n">
        <f aca="false">FY156+FY148</f>
        <v>0</v>
      </c>
      <c r="FZ162" s="307" t="n">
        <f aca="false">FZ156+FZ148</f>
        <v>0</v>
      </c>
      <c r="GA162" s="307" t="n">
        <f aca="false">GA156+GA148</f>
        <v>0</v>
      </c>
      <c r="GB162" s="307" t="n">
        <f aca="false">GB156+GB148</f>
        <v>0</v>
      </c>
      <c r="GC162" s="307" t="n">
        <f aca="false">GC156+GC148</f>
        <v>0</v>
      </c>
      <c r="GD162" s="307" t="n">
        <f aca="false">GD156+GD148</f>
        <v>0</v>
      </c>
      <c r="GE162" s="307" t="n">
        <f aca="false">GE156+GE148</f>
        <v>0</v>
      </c>
      <c r="GF162" s="307" t="n">
        <f aca="false">GF156+GF148</f>
        <v>0</v>
      </c>
      <c r="GG162" s="307" t="n">
        <f aca="false">GG156+GG148</f>
        <v>0</v>
      </c>
      <c r="GH162" s="307" t="n">
        <f aca="false">GH156+GH148</f>
        <v>0</v>
      </c>
      <c r="GI162" s="307" t="n">
        <f aca="false">GI156+GI148</f>
        <v>0</v>
      </c>
      <c r="GJ162" s="307" t="n">
        <f aca="false">GJ156+GJ148</f>
        <v>0</v>
      </c>
      <c r="GK162" s="307" t="n">
        <f aca="false">GK156+GK148</f>
        <v>0</v>
      </c>
      <c r="GL162" s="307" t="n">
        <f aca="false">GL156+GL148</f>
        <v>0</v>
      </c>
      <c r="GM162" s="307" t="n">
        <f aca="false">GM156+GM148</f>
        <v>0</v>
      </c>
      <c r="GN162" s="307" t="n">
        <f aca="false">GN156+GN148</f>
        <v>0</v>
      </c>
      <c r="GO162" s="307" t="n">
        <f aca="false">GO156+GO148</f>
        <v>0</v>
      </c>
      <c r="GP162" s="307" t="n">
        <f aca="false">GP156+GP148</f>
        <v>0</v>
      </c>
      <c r="GQ162" s="307" t="n">
        <f aca="false">GQ156+GQ148</f>
        <v>0</v>
      </c>
      <c r="GR162" s="307" t="n">
        <f aca="false">GR156+GR148</f>
        <v>0</v>
      </c>
      <c r="GS162" s="307" t="n">
        <f aca="false">GS156+GS148</f>
        <v>0</v>
      </c>
      <c r="GT162" s="307" t="n">
        <f aca="false">GT156+GT148</f>
        <v>0</v>
      </c>
      <c r="GU162" s="307" t="n">
        <f aca="false">GU156+GU148</f>
        <v>0</v>
      </c>
      <c r="GV162" s="307" t="n">
        <f aca="false">GV156+GV148</f>
        <v>0</v>
      </c>
      <c r="GW162" s="307" t="n">
        <f aca="false">GW156+GW148</f>
        <v>0</v>
      </c>
      <c r="GX162" s="307" t="n">
        <f aca="false">GX156+GX148</f>
        <v>0</v>
      </c>
      <c r="GY162" s="307" t="n">
        <f aca="false">GY156+GY148</f>
        <v>0</v>
      </c>
      <c r="GZ162" s="307" t="n">
        <f aca="false">GZ156+GZ148</f>
        <v>0</v>
      </c>
      <c r="HA162" s="307" t="n">
        <f aca="false">HA156+HA148</f>
        <v>0</v>
      </c>
      <c r="HB162" s="307" t="n">
        <f aca="false">HB156+HB148</f>
        <v>0</v>
      </c>
      <c r="HC162" s="307" t="n">
        <f aca="false">HC156+HC148</f>
        <v>0</v>
      </c>
      <c r="HD162" s="307" t="n">
        <f aca="false">HD156+HD148</f>
        <v>0</v>
      </c>
      <c r="HE162" s="307" t="n">
        <f aca="false">HE156+HE148</f>
        <v>0</v>
      </c>
      <c r="HF162" s="307" t="n">
        <f aca="false">HF156+HF148</f>
        <v>0</v>
      </c>
      <c r="HG162" s="307" t="n">
        <f aca="false">HG156+HG148</f>
        <v>0</v>
      </c>
      <c r="HH162" s="307" t="n">
        <f aca="false">HH156+HH148</f>
        <v>0</v>
      </c>
      <c r="HI162" s="307" t="n">
        <f aca="false">HI156+HI148</f>
        <v>0</v>
      </c>
      <c r="HJ162" s="307" t="n">
        <f aca="false">HJ156+HJ148</f>
        <v>0</v>
      </c>
      <c r="HK162" s="307" t="n">
        <f aca="false">HK156+HK148</f>
        <v>0</v>
      </c>
      <c r="HL162" s="307" t="n">
        <f aca="false">HL156+HL148</f>
        <v>0</v>
      </c>
      <c r="HM162" s="307" t="n">
        <f aca="false">HM156+HM148</f>
        <v>0</v>
      </c>
      <c r="HN162" s="307" t="n">
        <f aca="false">HN156+HN148</f>
        <v>0</v>
      </c>
      <c r="HO162" s="307" t="n">
        <f aca="false">HO156+HO148</f>
        <v>0</v>
      </c>
      <c r="HP162" s="307" t="n">
        <f aca="false">HP156+HP148</f>
        <v>0</v>
      </c>
      <c r="HQ162" s="307" t="n">
        <f aca="false">HQ156+HQ148</f>
        <v>0</v>
      </c>
      <c r="HR162" s="307" t="n">
        <f aca="false">HR156+HR148</f>
        <v>0</v>
      </c>
      <c r="HS162" s="307" t="n">
        <f aca="false">HS156+HS148</f>
        <v>0</v>
      </c>
      <c r="HT162" s="307" t="n">
        <f aca="false">HT156+HT148</f>
        <v>0</v>
      </c>
      <c r="HU162" s="307" t="n">
        <f aca="false">HU156+HU148</f>
        <v>0</v>
      </c>
      <c r="HV162" s="307" t="n">
        <f aca="false">HV156+HV148</f>
        <v>0</v>
      </c>
      <c r="HW162" s="307" t="n">
        <f aca="false">HW156+HW148</f>
        <v>0</v>
      </c>
      <c r="HX162" s="307" t="n">
        <f aca="false">HX156+HX148</f>
        <v>0</v>
      </c>
      <c r="HY162" s="307" t="n">
        <f aca="false">HY156+HY148</f>
        <v>0</v>
      </c>
      <c r="HZ162" s="307" t="n">
        <f aca="false">HZ156+HZ148</f>
        <v>0</v>
      </c>
      <c r="IA162" s="307" t="n">
        <f aca="false">IA156+IA148</f>
        <v>0</v>
      </c>
      <c r="IB162" s="307" t="n">
        <f aca="false">IB156+IB148</f>
        <v>0</v>
      </c>
      <c r="IC162" s="307" t="n">
        <f aca="false">IC156+IC148</f>
        <v>0</v>
      </c>
      <c r="ID162" s="307" t="n">
        <f aca="false">ID156+ID148</f>
        <v>0</v>
      </c>
      <c r="IE162" s="307" t="n">
        <f aca="false">IE156+IE148</f>
        <v>0</v>
      </c>
      <c r="IF162" s="307" t="n">
        <f aca="false">IF156+IF148</f>
        <v>0</v>
      </c>
      <c r="IG162" s="307" t="n">
        <f aca="false">IG156+IG148</f>
        <v>0</v>
      </c>
      <c r="IH162" s="307" t="n">
        <f aca="false">IH156+IH148</f>
        <v>0</v>
      </c>
      <c r="II162" s="307" t="n">
        <f aca="false">II156+II148</f>
        <v>0</v>
      </c>
      <c r="IJ162" s="307" t="n">
        <f aca="false">IJ156+IJ148</f>
        <v>0</v>
      </c>
      <c r="IK162" s="307" t="n">
        <f aca="false">IK156+IK148</f>
        <v>0</v>
      </c>
      <c r="IL162" s="307" t="n">
        <f aca="false">IL156+IL148</f>
        <v>0</v>
      </c>
      <c r="IM162" s="307" t="n">
        <f aca="false">IM156+IM148</f>
        <v>0</v>
      </c>
      <c r="IN162" s="307" t="n">
        <f aca="false">IN156+IN148</f>
        <v>0</v>
      </c>
      <c r="IO162" s="307" t="n">
        <f aca="false">IO156+IO148</f>
        <v>0</v>
      </c>
      <c r="IP162" s="307" t="n">
        <f aca="false">IP156+IP148</f>
        <v>0</v>
      </c>
      <c r="IQ162" s="307" t="n">
        <f aca="false">IQ156+IQ148</f>
        <v>0</v>
      </c>
      <c r="IR162" s="307" t="n">
        <f aca="false">IR156+IR148</f>
        <v>0</v>
      </c>
      <c r="IS162" s="307" t="n">
        <f aca="false">IS156+IS148</f>
        <v>0</v>
      </c>
      <c r="IT162" s="307" t="n">
        <f aca="false">IT156+IT148</f>
        <v>0</v>
      </c>
      <c r="IU162" s="307" t="n">
        <f aca="false">IU156+IU148</f>
        <v>0</v>
      </c>
      <c r="IV162" s="307" t="n">
        <f aca="false">IV156+IV148</f>
        <v>0</v>
      </c>
      <c r="IW162" s="351"/>
    </row>
    <row r="163" customFormat="false" ht="13.5" hidden="false" customHeight="true" outlineLevel="0" collapsed="false">
      <c r="A163" s="331"/>
      <c r="B163" s="352"/>
      <c r="C163" s="353"/>
      <c r="D163" s="354" t="s">
        <v>180</v>
      </c>
      <c r="E163" s="355" t="n">
        <f aca="false">E158+E150</f>
        <v>0</v>
      </c>
      <c r="F163" s="356" t="n">
        <f aca="false">F158+F150</f>
        <v>0</v>
      </c>
      <c r="G163" s="356" t="n">
        <f aca="false">G158+G150</f>
        <v>0</v>
      </c>
      <c r="H163" s="356" t="n">
        <f aca="false">H158+H150</f>
        <v>0</v>
      </c>
      <c r="I163" s="356" t="n">
        <f aca="false">I158+I150</f>
        <v>0</v>
      </c>
      <c r="J163" s="356" t="n">
        <f aca="false">J158+J150</f>
        <v>0</v>
      </c>
      <c r="K163" s="356" t="n">
        <f aca="false">K158+K150</f>
        <v>0</v>
      </c>
      <c r="L163" s="356" t="n">
        <f aca="false">L158+L150</f>
        <v>0</v>
      </c>
      <c r="M163" s="356" t="n">
        <f aca="false">M158+M150</f>
        <v>0</v>
      </c>
      <c r="N163" s="356" t="n">
        <f aca="false">N158+N150</f>
        <v>0</v>
      </c>
      <c r="O163" s="356" t="n">
        <f aca="false">O158+O150</f>
        <v>0</v>
      </c>
      <c r="P163" s="356" t="n">
        <f aca="false">P158+P150</f>
        <v>0</v>
      </c>
      <c r="Q163" s="356" t="n">
        <f aca="false">Q158+Q150</f>
        <v>0</v>
      </c>
      <c r="R163" s="356" t="n">
        <f aca="false">R158+R150</f>
        <v>0</v>
      </c>
      <c r="S163" s="356" t="n">
        <f aca="false">S158+S150</f>
        <v>0</v>
      </c>
      <c r="T163" s="356" t="n">
        <f aca="false">T158+T150</f>
        <v>0</v>
      </c>
      <c r="U163" s="356" t="n">
        <f aca="false">U158+U150</f>
        <v>0</v>
      </c>
      <c r="V163" s="356" t="n">
        <f aca="false">V158+V150</f>
        <v>0</v>
      </c>
      <c r="W163" s="356" t="n">
        <f aca="false">W158+W150</f>
        <v>0</v>
      </c>
      <c r="X163" s="356" t="n">
        <f aca="false">X158+X150</f>
        <v>0</v>
      </c>
      <c r="Y163" s="356" t="n">
        <f aca="false">Y158+Y150</f>
        <v>0</v>
      </c>
      <c r="Z163" s="356" t="n">
        <f aca="false">Z158+Z150</f>
        <v>0</v>
      </c>
      <c r="AA163" s="356" t="n">
        <f aca="false">AA158+AA150</f>
        <v>0</v>
      </c>
      <c r="AB163" s="356" t="n">
        <f aca="false">AB158+AB150</f>
        <v>0</v>
      </c>
      <c r="AC163" s="356" t="n">
        <f aca="false">AC158+AC150</f>
        <v>0</v>
      </c>
      <c r="AD163" s="356" t="n">
        <f aca="false">AD158+AD150</f>
        <v>0</v>
      </c>
      <c r="AE163" s="356" t="n">
        <f aca="false">AE158+AE150</f>
        <v>0</v>
      </c>
      <c r="AF163" s="356" t="n">
        <f aca="false">AF158+AF150</f>
        <v>0</v>
      </c>
      <c r="AG163" s="356" t="n">
        <f aca="false">AG158+AG150</f>
        <v>0</v>
      </c>
      <c r="AH163" s="356" t="n">
        <f aca="false">AH158+AH150</f>
        <v>0</v>
      </c>
      <c r="AI163" s="356" t="n">
        <f aca="false">AI158+AI150</f>
        <v>0</v>
      </c>
      <c r="AJ163" s="356" t="n">
        <f aca="false">AJ158+AJ150</f>
        <v>0</v>
      </c>
      <c r="AK163" s="356" t="n">
        <f aca="false">AK158+AK150</f>
        <v>0</v>
      </c>
      <c r="AL163" s="356" t="n">
        <f aca="false">AL158+AL150</f>
        <v>0</v>
      </c>
      <c r="AM163" s="356" t="n">
        <f aca="false">AM158+AM150</f>
        <v>0</v>
      </c>
      <c r="AN163" s="356" t="n">
        <f aca="false">AN158+AN150</f>
        <v>0</v>
      </c>
      <c r="AO163" s="356" t="n">
        <f aca="false">AO158+AO150</f>
        <v>0</v>
      </c>
      <c r="AP163" s="356" t="n">
        <f aca="false">AP158+AP150</f>
        <v>0</v>
      </c>
      <c r="AQ163" s="356" t="n">
        <f aca="false">AQ158+AQ150</f>
        <v>0</v>
      </c>
      <c r="AR163" s="356" t="n">
        <f aca="false">AR158+AR150</f>
        <v>0</v>
      </c>
      <c r="AS163" s="356" t="n">
        <f aca="false">AS158+AS150</f>
        <v>0</v>
      </c>
      <c r="AT163" s="356" t="n">
        <f aca="false">AT158+AT150</f>
        <v>0</v>
      </c>
      <c r="AU163" s="356" t="n">
        <f aca="false">AU158+AU150</f>
        <v>0</v>
      </c>
      <c r="AV163" s="356" t="n">
        <f aca="false">AV158+AV150</f>
        <v>0</v>
      </c>
      <c r="AW163" s="356" t="n">
        <f aca="false">AW158+AW150</f>
        <v>0</v>
      </c>
      <c r="AX163" s="356" t="n">
        <f aca="false">AX158+AX150</f>
        <v>0</v>
      </c>
      <c r="AY163" s="356" t="n">
        <f aca="false">AY158+AY150</f>
        <v>0</v>
      </c>
      <c r="AZ163" s="356" t="n">
        <f aca="false">AZ158+AZ150</f>
        <v>0</v>
      </c>
      <c r="BA163" s="356" t="n">
        <f aca="false">BA158+BA150</f>
        <v>0</v>
      </c>
      <c r="BB163" s="356" t="n">
        <f aca="false">BB158+BB150</f>
        <v>0</v>
      </c>
      <c r="BC163" s="356" t="n">
        <f aca="false">BC158+BC150</f>
        <v>0</v>
      </c>
      <c r="BD163" s="356" t="n">
        <f aca="false">BD158+BD150</f>
        <v>0</v>
      </c>
      <c r="BE163" s="356" t="n">
        <f aca="false">BE158+BE150</f>
        <v>0</v>
      </c>
      <c r="BF163" s="356" t="n">
        <f aca="false">BF158+BF150</f>
        <v>0</v>
      </c>
      <c r="BG163" s="356" t="n">
        <f aca="false">BG158+BG150</f>
        <v>0</v>
      </c>
      <c r="BH163" s="356" t="n">
        <f aca="false">BH158+BH150</f>
        <v>0</v>
      </c>
      <c r="BI163" s="356" t="n">
        <f aca="false">BI158+BI150</f>
        <v>0</v>
      </c>
      <c r="BJ163" s="356" t="n">
        <f aca="false">BJ158+BJ150</f>
        <v>0</v>
      </c>
      <c r="BK163" s="356" t="n">
        <f aca="false">BK158+BK150</f>
        <v>0</v>
      </c>
      <c r="BL163" s="356" t="n">
        <f aca="false">BL158+BL150</f>
        <v>0</v>
      </c>
      <c r="BM163" s="356" t="n">
        <f aca="false">BM158+BM150</f>
        <v>0</v>
      </c>
      <c r="BN163" s="356" t="n">
        <f aca="false">BN158+BN150</f>
        <v>0</v>
      </c>
      <c r="BO163" s="356" t="n">
        <f aca="false">BO158+BO150</f>
        <v>0</v>
      </c>
      <c r="BP163" s="356" t="n">
        <f aca="false">BP158+BP150</f>
        <v>0</v>
      </c>
      <c r="BQ163" s="356" t="n">
        <f aca="false">BQ158+BQ150</f>
        <v>0</v>
      </c>
      <c r="BR163" s="356" t="n">
        <f aca="false">BR158+BR150</f>
        <v>0</v>
      </c>
      <c r="BS163" s="356" t="n">
        <f aca="false">BS158+BS150</f>
        <v>0</v>
      </c>
      <c r="BT163" s="356" t="n">
        <f aca="false">BT158+BT150</f>
        <v>0</v>
      </c>
      <c r="BU163" s="356" t="n">
        <f aca="false">BU158+BU150</f>
        <v>0</v>
      </c>
      <c r="BV163" s="356" t="n">
        <f aca="false">BV158+BV150</f>
        <v>0</v>
      </c>
      <c r="BW163" s="356" t="n">
        <f aca="false">BW158+BW150</f>
        <v>0</v>
      </c>
      <c r="BX163" s="356" t="n">
        <f aca="false">BX158+BX150</f>
        <v>0</v>
      </c>
      <c r="BY163" s="356" t="n">
        <f aca="false">BY158+BY150</f>
        <v>0</v>
      </c>
      <c r="BZ163" s="356" t="n">
        <f aca="false">BZ158+BZ150</f>
        <v>0</v>
      </c>
      <c r="CA163" s="356" t="n">
        <f aca="false">CA158+CA150</f>
        <v>0</v>
      </c>
      <c r="CB163" s="356" t="n">
        <f aca="false">CB158+CB150</f>
        <v>0</v>
      </c>
      <c r="CC163" s="356" t="n">
        <f aca="false">CC158+CC150</f>
        <v>0</v>
      </c>
      <c r="CD163" s="356" t="n">
        <f aca="false">CD158+CD150</f>
        <v>0</v>
      </c>
      <c r="CE163" s="356" t="n">
        <f aca="false">CE158+CE150</f>
        <v>0</v>
      </c>
      <c r="CF163" s="356" t="n">
        <f aca="false">CF158+CF150</f>
        <v>0</v>
      </c>
      <c r="CG163" s="356" t="n">
        <f aca="false">CG158+CG150</f>
        <v>0</v>
      </c>
      <c r="CH163" s="356" t="n">
        <f aca="false">CH158+CH150</f>
        <v>0</v>
      </c>
      <c r="CI163" s="356" t="n">
        <f aca="false">CI158+CI150</f>
        <v>0</v>
      </c>
      <c r="CJ163" s="356" t="n">
        <f aca="false">CJ158+CJ150</f>
        <v>0</v>
      </c>
      <c r="CK163" s="356" t="n">
        <f aca="false">CK158+CK150</f>
        <v>0</v>
      </c>
      <c r="CL163" s="356" t="n">
        <f aca="false">CL158+CL150</f>
        <v>0</v>
      </c>
      <c r="CM163" s="356" t="n">
        <f aca="false">CM158+CM150</f>
        <v>0</v>
      </c>
      <c r="CN163" s="356" t="n">
        <f aca="false">CN158+CN150</f>
        <v>0</v>
      </c>
      <c r="CO163" s="356" t="n">
        <f aca="false">CO158+CO150</f>
        <v>0</v>
      </c>
      <c r="CP163" s="356" t="n">
        <f aca="false">CP158+CP150</f>
        <v>0</v>
      </c>
      <c r="CQ163" s="356" t="n">
        <f aca="false">CQ158+CQ150</f>
        <v>0</v>
      </c>
      <c r="CR163" s="356" t="n">
        <f aca="false">CR158+CR150</f>
        <v>0</v>
      </c>
      <c r="CS163" s="356" t="n">
        <f aca="false">CS158+CS150</f>
        <v>0</v>
      </c>
      <c r="CT163" s="356" t="n">
        <f aca="false">CT158+CT150</f>
        <v>0</v>
      </c>
      <c r="CU163" s="356" t="n">
        <f aca="false">CU158+CU150</f>
        <v>0</v>
      </c>
      <c r="CV163" s="356" t="n">
        <f aca="false">CV158+CV150</f>
        <v>0</v>
      </c>
      <c r="CW163" s="356" t="n">
        <f aca="false">CW158+CW150</f>
        <v>0</v>
      </c>
      <c r="CX163" s="356" t="n">
        <f aca="false">CX158+CX150</f>
        <v>0</v>
      </c>
      <c r="CY163" s="356" t="n">
        <f aca="false">CY158+CY150</f>
        <v>0</v>
      </c>
      <c r="CZ163" s="356" t="n">
        <f aca="false">CZ158+CZ150</f>
        <v>0</v>
      </c>
      <c r="DA163" s="356" t="n">
        <f aca="false">DA158+DA150</f>
        <v>0</v>
      </c>
      <c r="DB163" s="356" t="n">
        <f aca="false">DB158+DB150</f>
        <v>0</v>
      </c>
      <c r="DC163" s="356" t="n">
        <f aca="false">DC158+DC150</f>
        <v>0</v>
      </c>
      <c r="DD163" s="356" t="n">
        <f aca="false">DD158+DD150</f>
        <v>0</v>
      </c>
      <c r="DE163" s="356" t="n">
        <f aca="false">DE158+DE150</f>
        <v>0</v>
      </c>
      <c r="DF163" s="356" t="n">
        <f aca="false">DF158+DF150</f>
        <v>0</v>
      </c>
      <c r="DG163" s="356" t="n">
        <f aca="false">DG158+DG150</f>
        <v>0</v>
      </c>
      <c r="DH163" s="356" t="n">
        <f aca="false">DH158+DH150</f>
        <v>0</v>
      </c>
      <c r="DI163" s="356" t="n">
        <f aca="false">DI158+DI150</f>
        <v>0</v>
      </c>
      <c r="DJ163" s="356" t="n">
        <f aca="false">DJ158+DJ150</f>
        <v>0</v>
      </c>
      <c r="DK163" s="356" t="n">
        <f aca="false">DK158+DK150</f>
        <v>0</v>
      </c>
      <c r="DL163" s="356" t="n">
        <f aca="false">DL158+DL150</f>
        <v>0</v>
      </c>
      <c r="DM163" s="356" t="n">
        <f aca="false">DM158+DM150</f>
        <v>0</v>
      </c>
      <c r="DN163" s="356" t="n">
        <f aca="false">DN158+DN150</f>
        <v>0</v>
      </c>
      <c r="DO163" s="356" t="n">
        <f aca="false">DO158+DO150</f>
        <v>0</v>
      </c>
      <c r="DP163" s="356" t="n">
        <f aca="false">DP158+DP150</f>
        <v>0</v>
      </c>
      <c r="DQ163" s="356" t="n">
        <f aca="false">DQ158+DQ150</f>
        <v>0</v>
      </c>
      <c r="DR163" s="356" t="n">
        <f aca="false">DR158+DR150</f>
        <v>0</v>
      </c>
      <c r="DS163" s="356" t="n">
        <f aca="false">DS158+DS150</f>
        <v>0</v>
      </c>
      <c r="DT163" s="356" t="n">
        <f aca="false">DT158+DT150</f>
        <v>0</v>
      </c>
      <c r="DU163" s="356" t="n">
        <f aca="false">DU158+DU150</f>
        <v>0</v>
      </c>
      <c r="DV163" s="356" t="n">
        <f aca="false">DV158+DV150</f>
        <v>0</v>
      </c>
      <c r="DW163" s="356" t="n">
        <f aca="false">DW158+DW150</f>
        <v>0</v>
      </c>
      <c r="DX163" s="356" t="n">
        <f aca="false">DX158+DX150</f>
        <v>0</v>
      </c>
      <c r="DY163" s="356" t="n">
        <f aca="false">DY158+DY150</f>
        <v>0</v>
      </c>
      <c r="DZ163" s="356" t="n">
        <f aca="false">DZ158+DZ150</f>
        <v>0</v>
      </c>
      <c r="EA163" s="356" t="n">
        <f aca="false">EA158+EA150</f>
        <v>0</v>
      </c>
      <c r="EB163" s="356" t="n">
        <f aca="false">EB158+EB150</f>
        <v>0</v>
      </c>
      <c r="EC163" s="356" t="n">
        <f aca="false">EC158+EC150</f>
        <v>0</v>
      </c>
      <c r="ED163" s="356" t="n">
        <f aca="false">ED158+ED150</f>
        <v>0</v>
      </c>
      <c r="EE163" s="356" t="n">
        <f aca="false">EE158+EE150</f>
        <v>0</v>
      </c>
      <c r="EF163" s="356" t="n">
        <f aca="false">EF158+EF150</f>
        <v>0</v>
      </c>
      <c r="EG163" s="356" t="n">
        <f aca="false">EG158+EG150</f>
        <v>0</v>
      </c>
      <c r="EH163" s="356" t="n">
        <f aca="false">EH158+EH150</f>
        <v>0</v>
      </c>
      <c r="EI163" s="356" t="n">
        <f aca="false">EI158+EI150</f>
        <v>0</v>
      </c>
      <c r="EJ163" s="356" t="n">
        <f aca="false">EJ158+EJ150</f>
        <v>0</v>
      </c>
      <c r="EK163" s="356" t="n">
        <f aca="false">EK158+EK150</f>
        <v>0</v>
      </c>
      <c r="EL163" s="356" t="n">
        <f aca="false">EL158+EL150</f>
        <v>0</v>
      </c>
      <c r="EM163" s="356" t="n">
        <f aca="false">EM158+EM150</f>
        <v>0</v>
      </c>
      <c r="EN163" s="356" t="n">
        <f aca="false">EN158+EN150</f>
        <v>0</v>
      </c>
      <c r="EO163" s="356" t="n">
        <f aca="false">EO158+EO150</f>
        <v>0</v>
      </c>
      <c r="EP163" s="356" t="n">
        <f aca="false">EP158+EP150</f>
        <v>0</v>
      </c>
      <c r="EQ163" s="356" t="n">
        <f aca="false">EQ158+EQ150</f>
        <v>0</v>
      </c>
      <c r="ER163" s="356" t="n">
        <f aca="false">ER158+ER150</f>
        <v>0</v>
      </c>
      <c r="ES163" s="356" t="n">
        <f aca="false">ES158+ES150</f>
        <v>0</v>
      </c>
      <c r="ET163" s="356" t="n">
        <f aca="false">ET158+ET150</f>
        <v>0</v>
      </c>
      <c r="EU163" s="356" t="n">
        <f aca="false">EU158+EU150</f>
        <v>0</v>
      </c>
      <c r="EV163" s="356" t="n">
        <f aca="false">EV158+EV150</f>
        <v>0</v>
      </c>
      <c r="EW163" s="356" t="n">
        <f aca="false">EW158+EW150</f>
        <v>0</v>
      </c>
      <c r="EX163" s="356" t="n">
        <f aca="false">EX158+EX150</f>
        <v>0</v>
      </c>
      <c r="EY163" s="356" t="n">
        <f aca="false">EY158+EY150</f>
        <v>0</v>
      </c>
      <c r="EZ163" s="356" t="n">
        <f aca="false">EZ158+EZ150</f>
        <v>0</v>
      </c>
      <c r="FA163" s="356" t="n">
        <f aca="false">FA158+FA150</f>
        <v>0</v>
      </c>
      <c r="FB163" s="356" t="n">
        <f aca="false">FB158+FB150</f>
        <v>0</v>
      </c>
      <c r="FC163" s="356" t="n">
        <f aca="false">FC158+FC150</f>
        <v>0</v>
      </c>
      <c r="FD163" s="356" t="n">
        <f aca="false">FD158+FD150</f>
        <v>0</v>
      </c>
      <c r="FE163" s="356" t="n">
        <f aca="false">FE158+FE150</f>
        <v>0</v>
      </c>
      <c r="FF163" s="356" t="n">
        <f aca="false">FF158+FF150</f>
        <v>0</v>
      </c>
      <c r="FG163" s="356" t="n">
        <f aca="false">FG158+FG150</f>
        <v>0</v>
      </c>
      <c r="FH163" s="356" t="n">
        <f aca="false">FH158+FH150</f>
        <v>0</v>
      </c>
      <c r="FI163" s="356" t="n">
        <f aca="false">FI158+FI150</f>
        <v>0</v>
      </c>
      <c r="FJ163" s="356" t="n">
        <f aca="false">FJ158+FJ150</f>
        <v>0</v>
      </c>
      <c r="FK163" s="356" t="n">
        <f aca="false">FK158+FK150</f>
        <v>0</v>
      </c>
      <c r="FL163" s="356" t="n">
        <f aca="false">FL158+FL150</f>
        <v>0</v>
      </c>
      <c r="FM163" s="356" t="n">
        <f aca="false">FM158+FM150</f>
        <v>0</v>
      </c>
      <c r="FN163" s="356" t="n">
        <f aca="false">FN158+FN150</f>
        <v>0</v>
      </c>
      <c r="FO163" s="356" t="n">
        <f aca="false">FO158+FO150</f>
        <v>0</v>
      </c>
      <c r="FP163" s="356" t="n">
        <f aca="false">FP158+FP150</f>
        <v>0</v>
      </c>
      <c r="FQ163" s="356" t="n">
        <f aca="false">FQ158+FQ150</f>
        <v>0</v>
      </c>
      <c r="FR163" s="356" t="n">
        <f aca="false">FR158+FR150</f>
        <v>0</v>
      </c>
      <c r="FS163" s="356" t="n">
        <f aca="false">FS158+FS150</f>
        <v>0</v>
      </c>
      <c r="FT163" s="356" t="n">
        <f aca="false">FT158+FT150</f>
        <v>0</v>
      </c>
      <c r="FU163" s="356" t="n">
        <f aca="false">FU158+FU150</f>
        <v>0</v>
      </c>
      <c r="FV163" s="356" t="n">
        <f aca="false">FV158+FV150</f>
        <v>0</v>
      </c>
      <c r="FW163" s="356" t="n">
        <f aca="false">FW158+FW150</f>
        <v>0</v>
      </c>
      <c r="FX163" s="356" t="n">
        <f aca="false">FX158+FX150</f>
        <v>0</v>
      </c>
      <c r="FY163" s="356" t="n">
        <f aca="false">FY158+FY150</f>
        <v>0</v>
      </c>
      <c r="FZ163" s="356" t="n">
        <f aca="false">FZ158+FZ150</f>
        <v>0</v>
      </c>
      <c r="GA163" s="356" t="n">
        <f aca="false">GA158+GA150</f>
        <v>0</v>
      </c>
      <c r="GB163" s="356" t="n">
        <f aca="false">GB158+GB150</f>
        <v>0</v>
      </c>
      <c r="GC163" s="356" t="n">
        <f aca="false">GC158+GC150</f>
        <v>0</v>
      </c>
      <c r="GD163" s="356" t="n">
        <f aca="false">GD158+GD150</f>
        <v>0</v>
      </c>
      <c r="GE163" s="356" t="n">
        <f aca="false">GE158+GE150</f>
        <v>0</v>
      </c>
      <c r="GF163" s="356" t="n">
        <f aca="false">GF158+GF150</f>
        <v>0</v>
      </c>
      <c r="GG163" s="356" t="n">
        <f aca="false">GG158+GG150</f>
        <v>0</v>
      </c>
      <c r="GH163" s="356" t="n">
        <f aca="false">GH158+GH150</f>
        <v>0</v>
      </c>
      <c r="GI163" s="356" t="n">
        <f aca="false">GI158+GI150</f>
        <v>0</v>
      </c>
      <c r="GJ163" s="356" t="n">
        <f aca="false">GJ158+GJ150</f>
        <v>0</v>
      </c>
      <c r="GK163" s="356" t="n">
        <f aca="false">GK158+GK150</f>
        <v>0</v>
      </c>
      <c r="GL163" s="356" t="n">
        <f aca="false">GL158+GL150</f>
        <v>0</v>
      </c>
      <c r="GM163" s="356" t="n">
        <f aca="false">GM158+GM150</f>
        <v>0</v>
      </c>
      <c r="GN163" s="356" t="n">
        <f aca="false">GN158+GN150</f>
        <v>0</v>
      </c>
      <c r="GO163" s="356" t="n">
        <f aca="false">GO158+GO150</f>
        <v>0</v>
      </c>
      <c r="GP163" s="356" t="n">
        <f aca="false">GP158+GP150</f>
        <v>0</v>
      </c>
      <c r="GQ163" s="356" t="n">
        <f aca="false">GQ158+GQ150</f>
        <v>0</v>
      </c>
      <c r="GR163" s="356" t="n">
        <f aca="false">GR158+GR150</f>
        <v>0</v>
      </c>
      <c r="GS163" s="356" t="n">
        <f aca="false">GS158+GS150</f>
        <v>0</v>
      </c>
      <c r="GT163" s="356" t="n">
        <f aca="false">GT158+GT150</f>
        <v>0</v>
      </c>
      <c r="GU163" s="356" t="n">
        <f aca="false">GU158+GU150</f>
        <v>0</v>
      </c>
      <c r="GV163" s="356" t="n">
        <f aca="false">GV158+GV150</f>
        <v>0</v>
      </c>
      <c r="GW163" s="356" t="n">
        <f aca="false">GW158+GW150</f>
        <v>0</v>
      </c>
      <c r="GX163" s="356" t="n">
        <f aca="false">GX158+GX150</f>
        <v>0</v>
      </c>
      <c r="GY163" s="356" t="n">
        <f aca="false">GY158+GY150</f>
        <v>0</v>
      </c>
      <c r="GZ163" s="356" t="n">
        <f aca="false">GZ158+GZ150</f>
        <v>0</v>
      </c>
      <c r="HA163" s="356" t="n">
        <f aca="false">HA158+HA150</f>
        <v>0</v>
      </c>
      <c r="HB163" s="356" t="n">
        <f aca="false">HB158+HB150</f>
        <v>0</v>
      </c>
      <c r="HC163" s="356" t="n">
        <f aca="false">HC158+HC150</f>
        <v>0</v>
      </c>
      <c r="HD163" s="356" t="n">
        <f aca="false">HD158+HD150</f>
        <v>0</v>
      </c>
      <c r="HE163" s="356" t="n">
        <f aca="false">HE158+HE150</f>
        <v>0</v>
      </c>
      <c r="HF163" s="356" t="n">
        <f aca="false">HF158+HF150</f>
        <v>0</v>
      </c>
      <c r="HG163" s="356" t="n">
        <f aca="false">HG158+HG150</f>
        <v>0</v>
      </c>
      <c r="HH163" s="356" t="n">
        <f aca="false">HH158+HH150</f>
        <v>0</v>
      </c>
      <c r="HI163" s="356" t="n">
        <f aca="false">HI158+HI150</f>
        <v>0</v>
      </c>
      <c r="HJ163" s="356" t="n">
        <f aca="false">HJ158+HJ150</f>
        <v>0</v>
      </c>
      <c r="HK163" s="356" t="n">
        <f aca="false">HK158+HK150</f>
        <v>0</v>
      </c>
      <c r="HL163" s="356" t="n">
        <f aca="false">HL158+HL150</f>
        <v>0</v>
      </c>
      <c r="HM163" s="356" t="n">
        <f aca="false">HM158+HM150</f>
        <v>0</v>
      </c>
      <c r="HN163" s="356" t="n">
        <f aca="false">HN158+HN150</f>
        <v>0</v>
      </c>
      <c r="HO163" s="356" t="n">
        <f aca="false">HO158+HO150</f>
        <v>0</v>
      </c>
      <c r="HP163" s="356" t="n">
        <f aca="false">HP158+HP150</f>
        <v>0</v>
      </c>
      <c r="HQ163" s="356" t="n">
        <f aca="false">HQ158+HQ150</f>
        <v>0</v>
      </c>
      <c r="HR163" s="356" t="n">
        <f aca="false">HR158+HR150</f>
        <v>0</v>
      </c>
      <c r="HS163" s="356" t="n">
        <f aca="false">HS158+HS150</f>
        <v>0</v>
      </c>
      <c r="HT163" s="356" t="n">
        <f aca="false">HT158+HT150</f>
        <v>0</v>
      </c>
      <c r="HU163" s="356" t="n">
        <f aca="false">HU158+HU150</f>
        <v>0</v>
      </c>
      <c r="HV163" s="356" t="n">
        <f aca="false">HV158+HV150</f>
        <v>0</v>
      </c>
      <c r="HW163" s="356" t="n">
        <f aca="false">HW158+HW150</f>
        <v>0</v>
      </c>
      <c r="HX163" s="356" t="n">
        <f aca="false">HX158+HX150</f>
        <v>0</v>
      </c>
      <c r="HY163" s="356" t="n">
        <f aca="false">HY158+HY150</f>
        <v>0</v>
      </c>
      <c r="HZ163" s="356" t="n">
        <f aca="false">HZ158+HZ150</f>
        <v>0</v>
      </c>
      <c r="IA163" s="356" t="n">
        <f aca="false">IA158+IA150</f>
        <v>0</v>
      </c>
      <c r="IB163" s="356" t="n">
        <f aca="false">IB158+IB150</f>
        <v>0</v>
      </c>
      <c r="IC163" s="356" t="n">
        <f aca="false">IC158+IC150</f>
        <v>0</v>
      </c>
      <c r="ID163" s="356" t="n">
        <f aca="false">ID158+ID150</f>
        <v>0</v>
      </c>
      <c r="IE163" s="356" t="n">
        <f aca="false">IE158+IE150</f>
        <v>0</v>
      </c>
      <c r="IF163" s="356" t="n">
        <f aca="false">IF158+IF150</f>
        <v>0</v>
      </c>
      <c r="IG163" s="356" t="n">
        <f aca="false">IG158+IG150</f>
        <v>0</v>
      </c>
      <c r="IH163" s="356" t="n">
        <f aca="false">IH158+IH150</f>
        <v>0</v>
      </c>
      <c r="II163" s="356" t="n">
        <f aca="false">II158+II150</f>
        <v>0</v>
      </c>
      <c r="IJ163" s="356" t="n">
        <f aca="false">IJ158+IJ150</f>
        <v>0</v>
      </c>
      <c r="IK163" s="356" t="n">
        <f aca="false">IK158+IK150</f>
        <v>0</v>
      </c>
      <c r="IL163" s="356" t="n">
        <f aca="false">IL158+IL150</f>
        <v>0</v>
      </c>
      <c r="IM163" s="356" t="n">
        <f aca="false">IM158+IM150</f>
        <v>0</v>
      </c>
      <c r="IN163" s="356" t="n">
        <f aca="false">IN158+IN150</f>
        <v>0</v>
      </c>
      <c r="IO163" s="356" t="n">
        <f aca="false">IO158+IO150</f>
        <v>0</v>
      </c>
      <c r="IP163" s="356" t="n">
        <f aca="false">IP158+IP150</f>
        <v>0</v>
      </c>
      <c r="IQ163" s="356" t="n">
        <f aca="false">IQ158+IQ150</f>
        <v>0</v>
      </c>
      <c r="IR163" s="356" t="n">
        <f aca="false">IR158+IR150</f>
        <v>0</v>
      </c>
      <c r="IS163" s="356" t="n">
        <f aca="false">IS158+IS150</f>
        <v>0</v>
      </c>
      <c r="IT163" s="356" t="n">
        <f aca="false">IT158+IT150</f>
        <v>0</v>
      </c>
      <c r="IU163" s="356" t="n">
        <f aca="false">IU158+IU150</f>
        <v>0</v>
      </c>
      <c r="IV163" s="356" t="n">
        <f aca="false">IV158+IV150</f>
        <v>0</v>
      </c>
      <c r="IW163" s="357"/>
    </row>
    <row r="164" customFormat="false" ht="13.5" hidden="false" customHeight="true" outlineLevel="0" collapsed="false">
      <c r="A164" s="325"/>
      <c r="B164" s="358"/>
      <c r="C164" s="359"/>
      <c r="D164" s="328" t="s">
        <v>174</v>
      </c>
      <c r="E164" s="329"/>
      <c r="F164" s="281"/>
      <c r="G164" s="281"/>
      <c r="H164" s="281" t="n">
        <v>-114.3675</v>
      </c>
      <c r="I164" s="281" t="n">
        <v>-114.3675</v>
      </c>
      <c r="J164" s="281" t="n">
        <v>-109.395</v>
      </c>
      <c r="K164" s="281" t="n">
        <v>-119.34</v>
      </c>
      <c r="L164" s="281" t="n">
        <v>-109.395</v>
      </c>
      <c r="M164" s="281" t="n">
        <v>-109.395</v>
      </c>
      <c r="N164" s="281" t="n">
        <v>-114.3675</v>
      </c>
      <c r="O164" s="281" t="n">
        <v>0</v>
      </c>
      <c r="P164" s="281"/>
      <c r="Q164" s="281"/>
      <c r="R164" s="281"/>
      <c r="S164" s="281"/>
      <c r="T164" s="281" t="n">
        <v>-114.3675</v>
      </c>
      <c r="U164" s="281" t="n">
        <v>-109.395</v>
      </c>
      <c r="V164" s="281" t="n">
        <v>-109.395</v>
      </c>
      <c r="W164" s="281" t="n">
        <v>-119.34</v>
      </c>
      <c r="X164" s="281" t="n">
        <v>-104.4225</v>
      </c>
      <c r="Y164" s="281" t="n">
        <v>-114.3675</v>
      </c>
      <c r="Z164" s="281" t="n">
        <v>-114.3675</v>
      </c>
      <c r="AA164" s="281" t="n">
        <v>0</v>
      </c>
      <c r="AB164" s="281"/>
      <c r="AC164" s="281"/>
      <c r="AD164" s="281"/>
      <c r="AE164" s="281"/>
      <c r="AF164" s="281" t="n">
        <v>-114.3675</v>
      </c>
      <c r="AG164" s="281" t="n">
        <v>-104.4225</v>
      </c>
      <c r="AH164" s="281" t="n">
        <v>-114.3675</v>
      </c>
      <c r="AI164" s="281" t="n">
        <v>-114.3675</v>
      </c>
      <c r="AJ164" s="281" t="n">
        <v>-104.4225</v>
      </c>
      <c r="AK164" s="281" t="n">
        <v>-119.34</v>
      </c>
      <c r="AL164" s="281" t="n">
        <v>-109.395</v>
      </c>
      <c r="AM164" s="281" t="n">
        <v>0</v>
      </c>
      <c r="AN164" s="281"/>
      <c r="AO164" s="281"/>
      <c r="AP164" s="281"/>
      <c r="AQ164" s="281"/>
      <c r="AR164" s="281" t="n">
        <v>-109.395</v>
      </c>
      <c r="AS164" s="281" t="n">
        <v>-104.4225</v>
      </c>
      <c r="AT164" s="281" t="n">
        <v>-119.34</v>
      </c>
      <c r="AU164" s="281" t="n">
        <v>-109.395</v>
      </c>
      <c r="AV164" s="281" t="n">
        <v>-109.395</v>
      </c>
      <c r="AW164" s="281" t="n">
        <v>-119.34</v>
      </c>
      <c r="AX164" s="281" t="n">
        <v>-104.4225</v>
      </c>
      <c r="AY164" s="281" t="n">
        <v>0</v>
      </c>
      <c r="AZ164" s="281"/>
      <c r="BA164" s="281"/>
      <c r="BB164" s="281"/>
      <c r="BC164" s="281"/>
      <c r="BD164" s="281" t="n">
        <v>-104.4225</v>
      </c>
      <c r="BE164" s="281" t="n">
        <v>-114.3675</v>
      </c>
      <c r="BF164" s="281" t="n">
        <v>-114.3675</v>
      </c>
      <c r="BG164" s="281" t="n">
        <v>-109.395</v>
      </c>
      <c r="BH164" s="281" t="n">
        <v>-114.3675</v>
      </c>
      <c r="BI164" s="281" t="n">
        <v>-109.395</v>
      </c>
      <c r="BJ164" s="281" t="n">
        <v>-109.395</v>
      </c>
      <c r="BK164" s="281"/>
      <c r="BL164" s="281"/>
      <c r="BM164" s="281"/>
      <c r="BN164" s="281"/>
      <c r="BO164" s="281"/>
      <c r="BP164" s="281" t="n">
        <v>-109.395</v>
      </c>
      <c r="BQ164" s="281" t="n">
        <v>-114.3675</v>
      </c>
      <c r="BR164" s="281" t="n">
        <v>-109.395</v>
      </c>
      <c r="BS164" s="281" t="n">
        <v>-114.3675</v>
      </c>
      <c r="BT164" s="281" t="n">
        <v>-114.3675</v>
      </c>
      <c r="BU164" s="281" t="n">
        <v>-109.395</v>
      </c>
      <c r="BV164" s="281" t="n">
        <v>-114.3675</v>
      </c>
      <c r="BW164" s="281"/>
      <c r="BX164" s="281"/>
      <c r="BY164" s="281"/>
      <c r="BZ164" s="281"/>
      <c r="CA164" s="281"/>
      <c r="CB164" s="281" t="n">
        <v>-114.3675</v>
      </c>
      <c r="CC164" s="281" t="n">
        <v>-114.3675</v>
      </c>
      <c r="CD164" s="281" t="n">
        <v>-109.395</v>
      </c>
      <c r="CE164" s="281" t="n">
        <v>-119.34</v>
      </c>
      <c r="CF164" s="281" t="n">
        <v>-109.395</v>
      </c>
      <c r="CG164" s="281" t="n">
        <v>-109.395</v>
      </c>
      <c r="CH164" s="281" t="n">
        <v>-114.3675</v>
      </c>
      <c r="CI164" s="281"/>
      <c r="CJ164" s="281"/>
      <c r="CK164" s="281"/>
      <c r="CL164" s="281"/>
      <c r="CM164" s="281"/>
      <c r="CN164" s="281" t="n">
        <v>-114.3675</v>
      </c>
      <c r="CO164" s="281" t="n">
        <v>-109.395</v>
      </c>
      <c r="CP164" s="281" t="n">
        <v>-109.395</v>
      </c>
      <c r="CQ164" s="281" t="n">
        <v>-119.34</v>
      </c>
      <c r="CR164" s="281" t="n">
        <v>-104.4225</v>
      </c>
      <c r="CS164" s="281" t="n">
        <v>-114.3675</v>
      </c>
      <c r="CT164" s="281" t="n">
        <v>-114.3675</v>
      </c>
      <c r="CU164" s="281"/>
      <c r="CV164" s="281"/>
      <c r="CW164" s="281"/>
      <c r="CX164" s="281"/>
      <c r="CY164" s="281"/>
      <c r="CZ164" s="281" t="n">
        <v>-109.395</v>
      </c>
      <c r="DA164" s="281" t="n">
        <v>-104.4225</v>
      </c>
      <c r="DB164" s="281" t="n">
        <v>-119.34</v>
      </c>
      <c r="DC164" s="281" t="n">
        <v>-109.395</v>
      </c>
      <c r="DD164" s="281" t="n">
        <v>-109.395</v>
      </c>
      <c r="DE164" s="281" t="n">
        <v>-119.34</v>
      </c>
      <c r="DF164" s="281" t="n">
        <v>-104.4225</v>
      </c>
      <c r="DG164" s="281"/>
      <c r="DH164" s="281"/>
      <c r="DI164" s="281"/>
      <c r="DJ164" s="281"/>
      <c r="DK164" s="281"/>
      <c r="DL164" s="281" t="n">
        <v>-104.4225</v>
      </c>
      <c r="DM164" s="281" t="n">
        <v>-109.395</v>
      </c>
      <c r="DN164" s="281" t="n">
        <v>-119.34</v>
      </c>
      <c r="DO164" s="281" t="n">
        <v>-109.395</v>
      </c>
      <c r="DP164" s="281" t="n">
        <v>-114.3675</v>
      </c>
      <c r="DQ164" s="281" t="n">
        <v>-114.3675</v>
      </c>
      <c r="DR164" s="281" t="n">
        <v>-104.4225</v>
      </c>
      <c r="DS164" s="281"/>
      <c r="DT164" s="281"/>
      <c r="DU164" s="281"/>
      <c r="DV164" s="281"/>
      <c r="DW164" s="281"/>
      <c r="DX164" s="281"/>
      <c r="DY164" s="281"/>
      <c r="DZ164" s="281"/>
      <c r="EA164" s="281"/>
      <c r="EB164" s="281"/>
      <c r="EC164" s="281"/>
      <c r="ED164" s="281"/>
      <c r="EE164" s="281"/>
      <c r="EF164" s="281"/>
      <c r="EG164" s="281"/>
      <c r="EH164" s="281"/>
      <c r="EI164" s="281"/>
      <c r="EJ164" s="281"/>
      <c r="EK164" s="281"/>
      <c r="EL164" s="281"/>
      <c r="EM164" s="281"/>
      <c r="EN164" s="281"/>
      <c r="EO164" s="281"/>
      <c r="EP164" s="281"/>
      <c r="EQ164" s="281"/>
      <c r="ER164" s="281"/>
      <c r="ES164" s="281"/>
      <c r="ET164" s="281"/>
      <c r="EU164" s="281"/>
      <c r="EV164" s="281"/>
      <c r="EW164" s="281"/>
      <c r="EX164" s="281"/>
      <c r="EY164" s="281"/>
      <c r="EZ164" s="281"/>
      <c r="FA164" s="281"/>
      <c r="FB164" s="281"/>
      <c r="FC164" s="281"/>
      <c r="FD164" s="281"/>
      <c r="FE164" s="281"/>
      <c r="FF164" s="281"/>
      <c r="FG164" s="281"/>
      <c r="FH164" s="281"/>
      <c r="FI164" s="281"/>
      <c r="FJ164" s="281"/>
      <c r="FK164" s="281"/>
      <c r="FL164" s="281"/>
      <c r="FM164" s="281"/>
      <c r="FN164" s="281"/>
      <c r="FO164" s="281"/>
      <c r="FP164" s="281"/>
      <c r="FQ164" s="281"/>
      <c r="FR164" s="281"/>
      <c r="FS164" s="281"/>
      <c r="FT164" s="281"/>
      <c r="FU164" s="281"/>
      <c r="FV164" s="281"/>
      <c r="FW164" s="281"/>
      <c r="FX164" s="281"/>
      <c r="FY164" s="281"/>
      <c r="FZ164" s="281"/>
      <c r="GA164" s="281"/>
      <c r="GB164" s="281"/>
      <c r="GC164" s="281"/>
      <c r="GD164" s="281"/>
      <c r="GE164" s="281"/>
      <c r="GF164" s="281"/>
      <c r="GG164" s="281"/>
      <c r="GH164" s="281"/>
      <c r="GI164" s="281"/>
      <c r="GJ164" s="281"/>
      <c r="GK164" s="281"/>
      <c r="GL164" s="281"/>
      <c r="GM164" s="281"/>
      <c r="GN164" s="281"/>
      <c r="GO164" s="281"/>
      <c r="GP164" s="281"/>
      <c r="GQ164" s="281"/>
      <c r="GR164" s="281"/>
      <c r="GS164" s="281"/>
      <c r="GT164" s="281"/>
      <c r="GU164" s="281"/>
      <c r="GV164" s="281"/>
      <c r="GW164" s="281"/>
      <c r="GX164" s="281"/>
      <c r="GY164" s="281"/>
      <c r="GZ164" s="281"/>
      <c r="HA164" s="281"/>
      <c r="HB164" s="281"/>
      <c r="HC164" s="281"/>
      <c r="HD164" s="281"/>
      <c r="HE164" s="281"/>
      <c r="HF164" s="281"/>
      <c r="HG164" s="281"/>
      <c r="HH164" s="281"/>
      <c r="HI164" s="281"/>
      <c r="HJ164" s="281"/>
      <c r="HK164" s="281"/>
      <c r="HL164" s="281"/>
      <c r="HM164" s="281"/>
      <c r="HN164" s="281"/>
      <c r="HO164" s="281"/>
      <c r="HP164" s="281"/>
      <c r="HQ164" s="281"/>
      <c r="HR164" s="281"/>
      <c r="HS164" s="281"/>
      <c r="HT164" s="281"/>
      <c r="HU164" s="281"/>
      <c r="HV164" s="281"/>
      <c r="HW164" s="281"/>
      <c r="HX164" s="281"/>
      <c r="HY164" s="281"/>
      <c r="HZ164" s="281"/>
      <c r="IA164" s="281"/>
      <c r="IB164" s="281"/>
      <c r="IC164" s="281"/>
      <c r="ID164" s="281"/>
      <c r="IE164" s="281"/>
      <c r="IF164" s="281"/>
      <c r="IG164" s="281"/>
      <c r="IH164" s="281"/>
      <c r="II164" s="281"/>
      <c r="IJ164" s="281"/>
      <c r="IK164" s="281"/>
      <c r="IL164" s="281"/>
      <c r="IM164" s="281"/>
      <c r="IN164" s="281"/>
      <c r="IO164" s="281"/>
      <c r="IP164" s="281"/>
      <c r="IQ164" s="281"/>
      <c r="IR164" s="281"/>
      <c r="IS164" s="281"/>
      <c r="IT164" s="281"/>
      <c r="IU164" s="281"/>
      <c r="IV164" s="281"/>
      <c r="IW164" s="330"/>
    </row>
    <row r="165" customFormat="false" ht="13.5" hidden="false" customHeight="true" outlineLevel="0" collapsed="false">
      <c r="A165" s="331"/>
      <c r="B165" s="332"/>
      <c r="C165" s="333"/>
      <c r="D165" s="334" t="s">
        <v>175</v>
      </c>
      <c r="E165" s="335"/>
      <c r="F165" s="336"/>
      <c r="G165" s="336"/>
      <c r="H165" s="336" t="n">
        <v>42.8982274778405</v>
      </c>
      <c r="I165" s="336" t="n">
        <v>42.8982274778405</v>
      </c>
      <c r="J165" s="336" t="n">
        <v>42.8982274778404</v>
      </c>
      <c r="K165" s="336" t="n">
        <v>42.8982274778405</v>
      </c>
      <c r="L165" s="336" t="n">
        <v>42.8982274778404</v>
      </c>
      <c r="M165" s="336" t="n">
        <v>42.8982274778404</v>
      </c>
      <c r="N165" s="336" t="n">
        <v>42.8982274778405</v>
      </c>
      <c r="O165" s="336" t="n">
        <v>0</v>
      </c>
      <c r="P165" s="336"/>
      <c r="Q165" s="336"/>
      <c r="R165" s="336"/>
      <c r="S165" s="336"/>
      <c r="T165" s="336" t="n">
        <v>49.4977327804162</v>
      </c>
      <c r="U165" s="336" t="n">
        <v>49.4977327804162</v>
      </c>
      <c r="V165" s="336" t="n">
        <v>49.4977327804162</v>
      </c>
      <c r="W165" s="336" t="n">
        <v>49.4977327804162</v>
      </c>
      <c r="X165" s="336" t="n">
        <v>49.4977327804162</v>
      </c>
      <c r="Y165" s="336" t="n">
        <v>49.4977327804162</v>
      </c>
      <c r="Z165" s="336" t="n">
        <v>49.4977327804162</v>
      </c>
      <c r="AA165" s="336" t="n">
        <v>0</v>
      </c>
      <c r="AB165" s="336"/>
      <c r="AC165" s="336"/>
      <c r="AD165" s="336"/>
      <c r="AE165" s="336"/>
      <c r="AF165" s="336" t="n">
        <v>55.0168938929913</v>
      </c>
      <c r="AG165" s="336" t="n">
        <v>55.0168938929913</v>
      </c>
      <c r="AH165" s="336" t="n">
        <v>55.0168938929913</v>
      </c>
      <c r="AI165" s="336" t="n">
        <v>55.0168938929913</v>
      </c>
      <c r="AJ165" s="336" t="n">
        <v>55.0168938929913</v>
      </c>
      <c r="AK165" s="336" t="n">
        <v>55.0168938929913</v>
      </c>
      <c r="AL165" s="336" t="n">
        <v>55.0168938929913</v>
      </c>
      <c r="AM165" s="336" t="n">
        <v>0</v>
      </c>
      <c r="AN165" s="336"/>
      <c r="AO165" s="336"/>
      <c r="AP165" s="336"/>
      <c r="AQ165" s="336"/>
      <c r="AR165" s="336" t="n">
        <v>60.4180083912329</v>
      </c>
      <c r="AS165" s="336" t="n">
        <v>60.418008391233</v>
      </c>
      <c r="AT165" s="336" t="n">
        <v>60.4180083912329</v>
      </c>
      <c r="AU165" s="336" t="n">
        <v>60.4180083912329</v>
      </c>
      <c r="AV165" s="336" t="n">
        <v>60.4180083912329</v>
      </c>
      <c r="AW165" s="336" t="n">
        <v>60.4180083912329</v>
      </c>
      <c r="AX165" s="336" t="n">
        <v>60.418008391233</v>
      </c>
      <c r="AY165" s="336" t="n">
        <v>0</v>
      </c>
      <c r="AZ165" s="336"/>
      <c r="BA165" s="336"/>
      <c r="BB165" s="336"/>
      <c r="BC165" s="336"/>
      <c r="BD165" s="336" t="n">
        <v>66.0281636126343</v>
      </c>
      <c r="BE165" s="336" t="n">
        <v>66.0281636126343</v>
      </c>
      <c r="BF165" s="336" t="n">
        <v>66.0281636126343</v>
      </c>
      <c r="BG165" s="336" t="n">
        <v>66.0281636126343</v>
      </c>
      <c r="BH165" s="336" t="n">
        <v>66.0281636126343</v>
      </c>
      <c r="BI165" s="336" t="n">
        <v>66.0281636126343</v>
      </c>
      <c r="BJ165" s="336" t="n">
        <v>66.0281636126343</v>
      </c>
      <c r="BK165" s="336"/>
      <c r="BL165" s="336"/>
      <c r="BM165" s="336"/>
      <c r="BN165" s="336"/>
      <c r="BO165" s="336"/>
      <c r="BP165" s="336" t="n">
        <v>71.829112018045</v>
      </c>
      <c r="BQ165" s="336" t="n">
        <v>71.829112018045</v>
      </c>
      <c r="BR165" s="336" t="n">
        <v>71.829112018045</v>
      </c>
      <c r="BS165" s="336" t="n">
        <v>71.829112018045</v>
      </c>
      <c r="BT165" s="336" t="n">
        <v>71.829112018045</v>
      </c>
      <c r="BU165" s="336" t="n">
        <v>71.829112018045</v>
      </c>
      <c r="BV165" s="336" t="n">
        <v>71.829112018045</v>
      </c>
      <c r="BW165" s="336"/>
      <c r="BX165" s="336"/>
      <c r="BY165" s="336"/>
      <c r="BZ165" s="336"/>
      <c r="CA165" s="336"/>
      <c r="CB165" s="336" t="n">
        <v>77.7805602105623</v>
      </c>
      <c r="CC165" s="336" t="n">
        <v>77.7805602105623</v>
      </c>
      <c r="CD165" s="336" t="n">
        <v>77.7805602105623</v>
      </c>
      <c r="CE165" s="336" t="n">
        <v>77.7805602105623</v>
      </c>
      <c r="CF165" s="336" t="n">
        <v>77.7805602105623</v>
      </c>
      <c r="CG165" s="336" t="n">
        <v>77.7805602105623</v>
      </c>
      <c r="CH165" s="336" t="n">
        <v>77.7805602105623</v>
      </c>
      <c r="CI165" s="336"/>
      <c r="CJ165" s="336"/>
      <c r="CK165" s="336"/>
      <c r="CL165" s="336"/>
      <c r="CM165" s="336"/>
      <c r="CN165" s="336" t="n">
        <v>83.8362158183945</v>
      </c>
      <c r="CO165" s="336" t="n">
        <v>83.8362158183945</v>
      </c>
      <c r="CP165" s="336" t="n">
        <v>83.8362158183945</v>
      </c>
      <c r="CQ165" s="336" t="n">
        <v>83.8362158183945</v>
      </c>
      <c r="CR165" s="336" t="n">
        <v>83.8362158183945</v>
      </c>
      <c r="CS165" s="336" t="n">
        <v>83.8362158183945</v>
      </c>
      <c r="CT165" s="336" t="n">
        <v>83.8362158183945</v>
      </c>
      <c r="CU165" s="336"/>
      <c r="CV165" s="336"/>
      <c r="CW165" s="336"/>
      <c r="CX165" s="336"/>
      <c r="CY165" s="336"/>
      <c r="CZ165" s="336" t="n">
        <v>89.9441563054685</v>
      </c>
      <c r="DA165" s="336" t="n">
        <v>89.9441563054686</v>
      </c>
      <c r="DB165" s="336" t="n">
        <v>89.9441563054686</v>
      </c>
      <c r="DC165" s="336" t="n">
        <v>89.9441563054686</v>
      </c>
      <c r="DD165" s="336" t="n">
        <v>89.9441563054686</v>
      </c>
      <c r="DE165" s="336" t="n">
        <v>89.9441563054686</v>
      </c>
      <c r="DF165" s="336" t="n">
        <v>89.9441563054686</v>
      </c>
      <c r="DG165" s="336"/>
      <c r="DH165" s="336"/>
      <c r="DI165" s="336"/>
      <c r="DJ165" s="336"/>
      <c r="DK165" s="336"/>
      <c r="DL165" s="336" t="n">
        <v>96.0473727826882</v>
      </c>
      <c r="DM165" s="336" t="n">
        <v>96.0473727826882</v>
      </c>
      <c r="DN165" s="336" t="n">
        <v>96.0473727826882</v>
      </c>
      <c r="DO165" s="336" t="n">
        <v>96.0473727826882</v>
      </c>
      <c r="DP165" s="336" t="n">
        <v>96.0473727826882</v>
      </c>
      <c r="DQ165" s="336" t="n">
        <v>96.0473727826882</v>
      </c>
      <c r="DR165" s="336" t="n">
        <v>96.0473727826882</v>
      </c>
      <c r="DS165" s="336"/>
      <c r="DT165" s="336"/>
      <c r="DU165" s="336"/>
      <c r="DV165" s="336"/>
      <c r="DW165" s="336"/>
      <c r="DX165" s="336"/>
      <c r="DY165" s="336"/>
      <c r="DZ165" s="336"/>
      <c r="EA165" s="336"/>
      <c r="EB165" s="336"/>
      <c r="EC165" s="336"/>
      <c r="ED165" s="336"/>
      <c r="EE165" s="336"/>
      <c r="EF165" s="336"/>
      <c r="EG165" s="336"/>
      <c r="EH165" s="336"/>
      <c r="EI165" s="336"/>
      <c r="EJ165" s="336"/>
      <c r="EK165" s="336"/>
      <c r="EL165" s="336"/>
      <c r="EM165" s="336"/>
      <c r="EN165" s="336"/>
      <c r="EO165" s="336"/>
      <c r="EP165" s="336"/>
      <c r="EQ165" s="336"/>
      <c r="ER165" s="336"/>
      <c r="ES165" s="336"/>
      <c r="ET165" s="336"/>
      <c r="EU165" s="336"/>
      <c r="EV165" s="336"/>
      <c r="EW165" s="336"/>
      <c r="EX165" s="336"/>
      <c r="EY165" s="336"/>
      <c r="EZ165" s="336"/>
      <c r="FA165" s="336"/>
      <c r="FB165" s="336"/>
      <c r="FC165" s="336"/>
      <c r="FD165" s="336"/>
      <c r="FE165" s="336"/>
      <c r="FF165" s="336"/>
      <c r="FG165" s="336"/>
      <c r="FH165" s="336"/>
      <c r="FI165" s="336"/>
      <c r="FJ165" s="336"/>
      <c r="FK165" s="336"/>
      <c r="FL165" s="336"/>
      <c r="FM165" s="336"/>
      <c r="FN165" s="336"/>
      <c r="FO165" s="336"/>
      <c r="FP165" s="336"/>
      <c r="FQ165" s="336"/>
      <c r="FR165" s="336"/>
      <c r="FS165" s="336"/>
      <c r="FT165" s="336"/>
      <c r="FU165" s="336"/>
      <c r="FV165" s="336"/>
      <c r="FW165" s="336"/>
      <c r="FX165" s="336"/>
      <c r="FY165" s="336"/>
      <c r="FZ165" s="336"/>
      <c r="GA165" s="336"/>
      <c r="GB165" s="336"/>
      <c r="GC165" s="336"/>
      <c r="GD165" s="336"/>
      <c r="GE165" s="336"/>
      <c r="GF165" s="336"/>
      <c r="GG165" s="336"/>
      <c r="GH165" s="336"/>
      <c r="GI165" s="336"/>
      <c r="GJ165" s="336"/>
      <c r="GK165" s="336"/>
      <c r="GL165" s="336"/>
      <c r="GM165" s="336"/>
      <c r="GN165" s="336"/>
      <c r="GO165" s="336"/>
      <c r="GP165" s="336"/>
      <c r="GQ165" s="336"/>
      <c r="GR165" s="336"/>
      <c r="GS165" s="336"/>
      <c r="GT165" s="336"/>
      <c r="GU165" s="336"/>
      <c r="GV165" s="336"/>
      <c r="GW165" s="336"/>
      <c r="GX165" s="336"/>
      <c r="GY165" s="336"/>
      <c r="GZ165" s="336"/>
      <c r="HA165" s="336"/>
      <c r="HB165" s="336"/>
      <c r="HC165" s="336"/>
      <c r="HD165" s="336"/>
      <c r="HE165" s="336"/>
      <c r="HF165" s="336"/>
      <c r="HG165" s="336"/>
      <c r="HH165" s="336"/>
      <c r="HI165" s="336"/>
      <c r="HJ165" s="336"/>
      <c r="HK165" s="336"/>
      <c r="HL165" s="336"/>
      <c r="HM165" s="336"/>
      <c r="HN165" s="336"/>
      <c r="HO165" s="336"/>
      <c r="HP165" s="336"/>
      <c r="HQ165" s="336"/>
      <c r="HR165" s="336"/>
      <c r="HS165" s="336"/>
      <c r="HT165" s="336"/>
      <c r="HU165" s="336"/>
      <c r="HV165" s="336"/>
      <c r="HW165" s="336"/>
      <c r="HX165" s="336"/>
      <c r="HY165" s="336"/>
      <c r="HZ165" s="336"/>
      <c r="IA165" s="336"/>
      <c r="IB165" s="336"/>
      <c r="IC165" s="336"/>
      <c r="ID165" s="336"/>
      <c r="IE165" s="336"/>
      <c r="IF165" s="336"/>
      <c r="IG165" s="336"/>
      <c r="IH165" s="336"/>
      <c r="II165" s="336"/>
      <c r="IJ165" s="336"/>
      <c r="IK165" s="336"/>
      <c r="IL165" s="336"/>
      <c r="IM165" s="336"/>
      <c r="IN165" s="336"/>
      <c r="IO165" s="336"/>
      <c r="IP165" s="336"/>
      <c r="IQ165" s="336"/>
      <c r="IR165" s="336"/>
      <c r="IS165" s="336"/>
      <c r="IT165" s="336"/>
      <c r="IU165" s="336"/>
      <c r="IV165" s="336"/>
      <c r="IW165" s="337"/>
    </row>
    <row r="166" customFormat="false" ht="13.5" hidden="false" customHeight="true" outlineLevel="0" collapsed="false">
      <c r="A166" s="325"/>
      <c r="B166" s="358"/>
      <c r="C166" s="359"/>
      <c r="D166" s="328" t="s">
        <v>176</v>
      </c>
      <c r="E166" s="338"/>
      <c r="F166" s="281"/>
      <c r="G166" s="281"/>
      <c r="H166" s="281" t="n">
        <v>-1118.8125</v>
      </c>
      <c r="I166" s="281" t="n">
        <v>-1079.0325</v>
      </c>
      <c r="J166" s="281" t="n">
        <v>-1123.785</v>
      </c>
      <c r="K166" s="281" t="n">
        <v>-1113.84</v>
      </c>
      <c r="L166" s="281" t="n">
        <v>-1084.005</v>
      </c>
      <c r="M166" s="281" t="n">
        <v>-1123.785</v>
      </c>
      <c r="N166" s="281" t="n">
        <v>-1118.8125</v>
      </c>
      <c r="O166" s="281" t="n">
        <v>0</v>
      </c>
      <c r="P166" s="281"/>
      <c r="Q166" s="281"/>
      <c r="R166" s="281"/>
      <c r="S166" s="281"/>
      <c r="T166" s="281" t="n">
        <v>-1118.8125</v>
      </c>
      <c r="U166" s="281" t="n">
        <v>-1084.005</v>
      </c>
      <c r="V166" s="281" t="n">
        <v>-1123.785</v>
      </c>
      <c r="W166" s="281" t="n">
        <v>-1113.84</v>
      </c>
      <c r="X166" s="281" t="n">
        <v>-1088.9775</v>
      </c>
      <c r="Y166" s="281" t="n">
        <v>-1118.8125</v>
      </c>
      <c r="Z166" s="281" t="n">
        <v>-1118.8125</v>
      </c>
      <c r="AA166" s="281" t="n">
        <v>0</v>
      </c>
      <c r="AB166" s="281"/>
      <c r="AC166" s="281"/>
      <c r="AD166" s="281"/>
      <c r="AE166" s="281"/>
      <c r="AF166" s="281" t="n">
        <v>-1118.8125</v>
      </c>
      <c r="AG166" s="281" t="n">
        <v>-1088.9775</v>
      </c>
      <c r="AH166" s="281" t="n">
        <v>-1118.8125</v>
      </c>
      <c r="AI166" s="281" t="n">
        <v>-1118.8125</v>
      </c>
      <c r="AJ166" s="281" t="n">
        <v>-1088.9775</v>
      </c>
      <c r="AK166" s="281" t="n">
        <v>-1113.84</v>
      </c>
      <c r="AL166" s="281" t="n">
        <v>-1123.785</v>
      </c>
      <c r="AM166" s="281" t="n">
        <v>0</v>
      </c>
      <c r="AN166" s="281"/>
      <c r="AO166" s="281"/>
      <c r="AP166" s="281"/>
      <c r="AQ166" s="281"/>
      <c r="AR166" s="281" t="n">
        <v>-1123.785</v>
      </c>
      <c r="AS166" s="281" t="n">
        <v>-1088.9775</v>
      </c>
      <c r="AT166" s="281" t="n">
        <v>-1113.84</v>
      </c>
      <c r="AU166" s="281" t="n">
        <v>-1123.785</v>
      </c>
      <c r="AV166" s="281" t="n">
        <v>-1084.005</v>
      </c>
      <c r="AW166" s="281" t="n">
        <v>-1113.84</v>
      </c>
      <c r="AX166" s="281" t="n">
        <v>-1128.7575</v>
      </c>
      <c r="AY166" s="281" t="n">
        <v>0</v>
      </c>
      <c r="AZ166" s="281"/>
      <c r="BA166" s="281"/>
      <c r="BB166" s="281"/>
      <c r="BC166" s="281"/>
      <c r="BD166" s="281" t="n">
        <v>-1128.7575</v>
      </c>
      <c r="BE166" s="281" t="n">
        <v>-1079.0325</v>
      </c>
      <c r="BF166" s="281" t="n">
        <v>-1118.8125</v>
      </c>
      <c r="BG166" s="281" t="n">
        <v>-1123.785</v>
      </c>
      <c r="BH166" s="281" t="n">
        <v>-1079.0325</v>
      </c>
      <c r="BI166" s="281" t="n">
        <v>-1123.785</v>
      </c>
      <c r="BJ166" s="281" t="n">
        <v>-1123.785</v>
      </c>
      <c r="BK166" s="281"/>
      <c r="BL166" s="281"/>
      <c r="BM166" s="281"/>
      <c r="BN166" s="281"/>
      <c r="BO166" s="281"/>
      <c r="BP166" s="281" t="n">
        <v>-1123.785</v>
      </c>
      <c r="BQ166" s="281" t="n">
        <v>-1079.0325</v>
      </c>
      <c r="BR166" s="281" t="n">
        <v>-1123.785</v>
      </c>
      <c r="BS166" s="281" t="n">
        <v>-1118.8125</v>
      </c>
      <c r="BT166" s="281" t="n">
        <v>-1079.0325</v>
      </c>
      <c r="BU166" s="281" t="n">
        <v>-1123.785</v>
      </c>
      <c r="BV166" s="281" t="n">
        <v>-1118.8125</v>
      </c>
      <c r="BW166" s="281"/>
      <c r="BX166" s="281"/>
      <c r="BY166" s="281"/>
      <c r="BZ166" s="281"/>
      <c r="CA166" s="281"/>
      <c r="CB166" s="281" t="n">
        <v>-1118.8125</v>
      </c>
      <c r="CC166" s="281" t="n">
        <v>-1079.0325</v>
      </c>
      <c r="CD166" s="281" t="n">
        <v>-1123.785</v>
      </c>
      <c r="CE166" s="281" t="n">
        <v>-1113.84</v>
      </c>
      <c r="CF166" s="281" t="n">
        <v>-1084.005</v>
      </c>
      <c r="CG166" s="281" t="n">
        <v>-1123.785</v>
      </c>
      <c r="CH166" s="281" t="n">
        <v>-1118.8125</v>
      </c>
      <c r="CI166" s="281"/>
      <c r="CJ166" s="281"/>
      <c r="CK166" s="281"/>
      <c r="CL166" s="281"/>
      <c r="CM166" s="281"/>
      <c r="CN166" s="281" t="n">
        <v>-1118.8125</v>
      </c>
      <c r="CO166" s="281" t="n">
        <v>-1084.005</v>
      </c>
      <c r="CP166" s="281" t="n">
        <v>-1123.785</v>
      </c>
      <c r="CQ166" s="281" t="n">
        <v>-1113.84</v>
      </c>
      <c r="CR166" s="281" t="n">
        <v>-1088.9775</v>
      </c>
      <c r="CS166" s="281" t="n">
        <v>-1118.8125</v>
      </c>
      <c r="CT166" s="281" t="n">
        <v>-1118.8125</v>
      </c>
      <c r="CU166" s="281"/>
      <c r="CV166" s="281"/>
      <c r="CW166" s="281"/>
      <c r="CX166" s="281"/>
      <c r="CY166" s="281"/>
      <c r="CZ166" s="281" t="n">
        <v>-1123.785</v>
      </c>
      <c r="DA166" s="281" t="n">
        <v>-1088.9775</v>
      </c>
      <c r="DB166" s="281" t="n">
        <v>-1113.84</v>
      </c>
      <c r="DC166" s="281" t="n">
        <v>-1123.785</v>
      </c>
      <c r="DD166" s="281" t="n">
        <v>-1084.005</v>
      </c>
      <c r="DE166" s="281" t="n">
        <v>-1113.84</v>
      </c>
      <c r="DF166" s="281" t="n">
        <v>-1128.7575</v>
      </c>
      <c r="DG166" s="281"/>
      <c r="DH166" s="281"/>
      <c r="DI166" s="281"/>
      <c r="DJ166" s="281"/>
      <c r="DK166" s="281"/>
      <c r="DL166" s="281" t="n">
        <v>-1128.7575</v>
      </c>
      <c r="DM166" s="281" t="n">
        <v>-1084.005</v>
      </c>
      <c r="DN166" s="281" t="n">
        <v>-1113.84</v>
      </c>
      <c r="DO166" s="281" t="n">
        <v>-1123.785</v>
      </c>
      <c r="DP166" s="281" t="n">
        <v>-1079.0325</v>
      </c>
      <c r="DQ166" s="281" t="n">
        <v>-1118.8125</v>
      </c>
      <c r="DR166" s="281" t="n">
        <v>-1128.7575</v>
      </c>
      <c r="DS166" s="281"/>
      <c r="DT166" s="281"/>
      <c r="DU166" s="281"/>
      <c r="DV166" s="281"/>
      <c r="DW166" s="281"/>
      <c r="DX166" s="281"/>
      <c r="DY166" s="281"/>
      <c r="DZ166" s="281"/>
      <c r="EA166" s="281"/>
      <c r="EB166" s="281"/>
      <c r="EC166" s="281"/>
      <c r="ED166" s="281"/>
      <c r="EE166" s="281"/>
      <c r="EF166" s="281"/>
      <c r="EG166" s="281"/>
      <c r="EH166" s="281"/>
      <c r="EI166" s="281"/>
      <c r="EJ166" s="281"/>
      <c r="EK166" s="281"/>
      <c r="EL166" s="281"/>
      <c r="EM166" s="281"/>
      <c r="EN166" s="281"/>
      <c r="EO166" s="281"/>
      <c r="EP166" s="281"/>
      <c r="EQ166" s="281"/>
      <c r="ER166" s="281"/>
      <c r="ES166" s="281"/>
      <c r="ET166" s="281"/>
      <c r="EU166" s="281"/>
      <c r="EV166" s="281"/>
      <c r="EW166" s="281"/>
      <c r="EX166" s="281"/>
      <c r="EY166" s="281"/>
      <c r="EZ166" s="281"/>
      <c r="FA166" s="281"/>
      <c r="FB166" s="281"/>
      <c r="FC166" s="281"/>
      <c r="FD166" s="281"/>
      <c r="FE166" s="281"/>
      <c r="FF166" s="281"/>
      <c r="FG166" s="281"/>
      <c r="FH166" s="281"/>
      <c r="FI166" s="281"/>
      <c r="FJ166" s="281"/>
      <c r="FK166" s="281"/>
      <c r="FL166" s="281"/>
      <c r="FM166" s="281"/>
      <c r="FN166" s="281"/>
      <c r="FO166" s="281"/>
      <c r="FP166" s="281"/>
      <c r="FQ166" s="281"/>
      <c r="FR166" s="281"/>
      <c r="FS166" s="281"/>
      <c r="FT166" s="281"/>
      <c r="FU166" s="281"/>
      <c r="FV166" s="281"/>
      <c r="FW166" s="281"/>
      <c r="FX166" s="281"/>
      <c r="FY166" s="281"/>
      <c r="FZ166" s="281"/>
      <c r="GA166" s="281"/>
      <c r="GB166" s="281"/>
      <c r="GC166" s="281"/>
      <c r="GD166" s="281"/>
      <c r="GE166" s="281"/>
      <c r="GF166" s="281"/>
      <c r="GG166" s="281"/>
      <c r="GH166" s="281"/>
      <c r="GI166" s="281"/>
      <c r="GJ166" s="281"/>
      <c r="GK166" s="281"/>
      <c r="GL166" s="281"/>
      <c r="GM166" s="281"/>
      <c r="GN166" s="281"/>
      <c r="GO166" s="281"/>
      <c r="GP166" s="281"/>
      <c r="GQ166" s="281"/>
      <c r="GR166" s="281"/>
      <c r="GS166" s="281"/>
      <c r="GT166" s="281"/>
      <c r="GU166" s="281"/>
      <c r="GV166" s="281"/>
      <c r="GW166" s="281"/>
      <c r="GX166" s="281"/>
      <c r="GY166" s="281"/>
      <c r="GZ166" s="281"/>
      <c r="HA166" s="281"/>
      <c r="HB166" s="281"/>
      <c r="HC166" s="281"/>
      <c r="HD166" s="281"/>
      <c r="HE166" s="281"/>
      <c r="HF166" s="281"/>
      <c r="HG166" s="281"/>
      <c r="HH166" s="281"/>
      <c r="HI166" s="281"/>
      <c r="HJ166" s="281"/>
      <c r="HK166" s="281"/>
      <c r="HL166" s="281"/>
      <c r="HM166" s="281"/>
      <c r="HN166" s="281"/>
      <c r="HO166" s="281"/>
      <c r="HP166" s="281"/>
      <c r="HQ166" s="281"/>
      <c r="HR166" s="281"/>
      <c r="HS166" s="281"/>
      <c r="HT166" s="281"/>
      <c r="HU166" s="281"/>
      <c r="HV166" s="281"/>
      <c r="HW166" s="281"/>
      <c r="HX166" s="281"/>
      <c r="HY166" s="281"/>
      <c r="HZ166" s="281"/>
      <c r="IA166" s="281"/>
      <c r="IB166" s="281"/>
      <c r="IC166" s="281"/>
      <c r="ID166" s="281"/>
      <c r="IE166" s="281"/>
      <c r="IF166" s="281"/>
      <c r="IG166" s="281"/>
      <c r="IH166" s="281"/>
      <c r="II166" s="281"/>
      <c r="IJ166" s="281"/>
      <c r="IK166" s="281"/>
      <c r="IL166" s="281"/>
      <c r="IM166" s="281"/>
      <c r="IN166" s="281"/>
      <c r="IO166" s="281"/>
      <c r="IP166" s="281"/>
      <c r="IQ166" s="281"/>
      <c r="IR166" s="281"/>
      <c r="IS166" s="281"/>
      <c r="IT166" s="281"/>
      <c r="IU166" s="281"/>
      <c r="IV166" s="281"/>
      <c r="IW166" s="325"/>
    </row>
    <row r="167" customFormat="false" ht="13.5" hidden="false" customHeight="true" outlineLevel="0" collapsed="false">
      <c r="A167" s="331"/>
      <c r="B167" s="332"/>
      <c r="C167" s="339" t="s">
        <v>162</v>
      </c>
      <c r="D167" s="334" t="s">
        <v>177</v>
      </c>
      <c r="E167" s="340"/>
      <c r="F167" s="336"/>
      <c r="G167" s="336"/>
      <c r="H167" s="336" t="n">
        <v>42.8982274778405</v>
      </c>
      <c r="I167" s="336" t="n">
        <v>42.8982274778405</v>
      </c>
      <c r="J167" s="336" t="n">
        <v>42.8982274778405</v>
      </c>
      <c r="K167" s="336" t="n">
        <v>42.8982274778405</v>
      </c>
      <c r="L167" s="336" t="n">
        <v>42.8982274778405</v>
      </c>
      <c r="M167" s="336" t="n">
        <v>42.8982274778405</v>
      </c>
      <c r="N167" s="336" t="n">
        <v>42.8982274778405</v>
      </c>
      <c r="O167" s="336" t="n">
        <v>0</v>
      </c>
      <c r="P167" s="336"/>
      <c r="Q167" s="336"/>
      <c r="R167" s="336"/>
      <c r="S167" s="336"/>
      <c r="T167" s="336" t="n">
        <v>49.4977327804162</v>
      </c>
      <c r="U167" s="336" t="n">
        <v>49.4977327804162</v>
      </c>
      <c r="V167" s="336" t="n">
        <v>49.4977327804162</v>
      </c>
      <c r="W167" s="336" t="n">
        <v>49.4977327804162</v>
      </c>
      <c r="X167" s="336" t="n">
        <v>49.4977327804162</v>
      </c>
      <c r="Y167" s="336" t="n">
        <v>49.4977327804162</v>
      </c>
      <c r="Z167" s="336" t="n">
        <v>49.4977327804162</v>
      </c>
      <c r="AA167" s="336" t="n">
        <v>0</v>
      </c>
      <c r="AB167" s="336"/>
      <c r="AC167" s="336"/>
      <c r="AD167" s="336"/>
      <c r="AE167" s="336"/>
      <c r="AF167" s="336" t="n">
        <v>55.0168938929913</v>
      </c>
      <c r="AG167" s="336" t="n">
        <v>55.0168938929913</v>
      </c>
      <c r="AH167" s="336" t="n">
        <v>55.0168938929913</v>
      </c>
      <c r="AI167" s="336" t="n">
        <v>55.0168938929913</v>
      </c>
      <c r="AJ167" s="336" t="n">
        <v>55.0168938929913</v>
      </c>
      <c r="AK167" s="336" t="n">
        <v>55.0168938929913</v>
      </c>
      <c r="AL167" s="336" t="n">
        <v>55.0168938929913</v>
      </c>
      <c r="AM167" s="336" t="n">
        <v>0</v>
      </c>
      <c r="AN167" s="336"/>
      <c r="AO167" s="336"/>
      <c r="AP167" s="336"/>
      <c r="AQ167" s="336"/>
      <c r="AR167" s="336" t="n">
        <v>60.4180083912329</v>
      </c>
      <c r="AS167" s="336" t="n">
        <v>60.4180083912329</v>
      </c>
      <c r="AT167" s="336" t="n">
        <v>60.4180083912329</v>
      </c>
      <c r="AU167" s="336" t="n">
        <v>60.4180083912329</v>
      </c>
      <c r="AV167" s="336" t="n">
        <v>60.4180083912329</v>
      </c>
      <c r="AW167" s="336" t="n">
        <v>60.4180083912329</v>
      </c>
      <c r="AX167" s="336" t="n">
        <v>60.418008391233</v>
      </c>
      <c r="AY167" s="336" t="n">
        <v>0</v>
      </c>
      <c r="AZ167" s="336"/>
      <c r="BA167" s="336"/>
      <c r="BB167" s="336"/>
      <c r="BC167" s="336"/>
      <c r="BD167" s="336" t="n">
        <v>66.0281636126343</v>
      </c>
      <c r="BE167" s="336" t="n">
        <v>66.0281636126343</v>
      </c>
      <c r="BF167" s="336" t="n">
        <v>66.0281636126343</v>
      </c>
      <c r="BG167" s="336" t="n">
        <v>66.0281636126343</v>
      </c>
      <c r="BH167" s="336" t="n">
        <v>66.0281636126343</v>
      </c>
      <c r="BI167" s="336" t="n">
        <v>66.0281636126343</v>
      </c>
      <c r="BJ167" s="336" t="n">
        <v>66.0281636126343</v>
      </c>
      <c r="BK167" s="336"/>
      <c r="BL167" s="336"/>
      <c r="BM167" s="336"/>
      <c r="BN167" s="336"/>
      <c r="BO167" s="336"/>
      <c r="BP167" s="336" t="n">
        <v>71.829112018045</v>
      </c>
      <c r="BQ167" s="336" t="n">
        <v>71.829112018045</v>
      </c>
      <c r="BR167" s="336" t="n">
        <v>71.829112018045</v>
      </c>
      <c r="BS167" s="336" t="n">
        <v>71.829112018045</v>
      </c>
      <c r="BT167" s="336" t="n">
        <v>71.829112018045</v>
      </c>
      <c r="BU167" s="336" t="n">
        <v>71.829112018045</v>
      </c>
      <c r="BV167" s="336" t="n">
        <v>71.829112018045</v>
      </c>
      <c r="BW167" s="336"/>
      <c r="BX167" s="336"/>
      <c r="BY167" s="336"/>
      <c r="BZ167" s="336"/>
      <c r="CA167" s="336"/>
      <c r="CB167" s="336" t="n">
        <v>77.7805602105623</v>
      </c>
      <c r="CC167" s="336" t="n">
        <v>77.7805602105623</v>
      </c>
      <c r="CD167" s="336" t="n">
        <v>77.7805602105623</v>
      </c>
      <c r="CE167" s="336" t="n">
        <v>77.7805602105623</v>
      </c>
      <c r="CF167" s="336" t="n">
        <v>77.7805602105623</v>
      </c>
      <c r="CG167" s="336" t="n">
        <v>77.7805602105623</v>
      </c>
      <c r="CH167" s="336" t="n">
        <v>77.7805602105623</v>
      </c>
      <c r="CI167" s="336"/>
      <c r="CJ167" s="336"/>
      <c r="CK167" s="336"/>
      <c r="CL167" s="336"/>
      <c r="CM167" s="336"/>
      <c r="CN167" s="336" t="n">
        <v>83.8362158183945</v>
      </c>
      <c r="CO167" s="336" t="n">
        <v>83.8362158183945</v>
      </c>
      <c r="CP167" s="336" t="n">
        <v>83.8362158183945</v>
      </c>
      <c r="CQ167" s="336" t="n">
        <v>83.8362158183945</v>
      </c>
      <c r="CR167" s="336" t="n">
        <v>83.8362158183945</v>
      </c>
      <c r="CS167" s="336" t="n">
        <v>83.8362158183945</v>
      </c>
      <c r="CT167" s="336" t="n">
        <v>83.8362158183945</v>
      </c>
      <c r="CU167" s="336"/>
      <c r="CV167" s="336"/>
      <c r="CW167" s="336"/>
      <c r="CX167" s="336"/>
      <c r="CY167" s="336"/>
      <c r="CZ167" s="336" t="n">
        <v>89.9441563054686</v>
      </c>
      <c r="DA167" s="336" t="n">
        <v>89.9441563054686</v>
      </c>
      <c r="DB167" s="336" t="n">
        <v>89.9441563054686</v>
      </c>
      <c r="DC167" s="336" t="n">
        <v>89.9441563054686</v>
      </c>
      <c r="DD167" s="336" t="n">
        <v>89.9441563054686</v>
      </c>
      <c r="DE167" s="336" t="n">
        <v>89.9441563054686</v>
      </c>
      <c r="DF167" s="336" t="n">
        <v>89.9441563054686</v>
      </c>
      <c r="DG167" s="336"/>
      <c r="DH167" s="336"/>
      <c r="DI167" s="336"/>
      <c r="DJ167" s="336"/>
      <c r="DK167" s="336"/>
      <c r="DL167" s="336" t="n">
        <v>96.0473727826882</v>
      </c>
      <c r="DM167" s="336" t="n">
        <v>96.0473727826882</v>
      </c>
      <c r="DN167" s="336" t="n">
        <v>96.0473727826882</v>
      </c>
      <c r="DO167" s="336" t="n">
        <v>96.0473727826882</v>
      </c>
      <c r="DP167" s="336" t="n">
        <v>96.0473727826882</v>
      </c>
      <c r="DQ167" s="336" t="n">
        <v>96.0473727826882</v>
      </c>
      <c r="DR167" s="336" t="n">
        <v>96.0473727826882</v>
      </c>
      <c r="DS167" s="336"/>
      <c r="DT167" s="336"/>
      <c r="DU167" s="336"/>
      <c r="DV167" s="336"/>
      <c r="DW167" s="336"/>
      <c r="DX167" s="336"/>
      <c r="DY167" s="336"/>
      <c r="DZ167" s="336"/>
      <c r="EA167" s="336"/>
      <c r="EB167" s="336"/>
      <c r="EC167" s="336"/>
      <c r="ED167" s="336"/>
      <c r="EE167" s="336"/>
      <c r="EF167" s="336"/>
      <c r="EG167" s="336"/>
      <c r="EH167" s="336"/>
      <c r="EI167" s="336"/>
      <c r="EJ167" s="336"/>
      <c r="EK167" s="336"/>
      <c r="EL167" s="336"/>
      <c r="EM167" s="336"/>
      <c r="EN167" s="336"/>
      <c r="EO167" s="336"/>
      <c r="EP167" s="336"/>
      <c r="EQ167" s="336"/>
      <c r="ER167" s="336"/>
      <c r="ES167" s="336"/>
      <c r="ET167" s="336"/>
      <c r="EU167" s="336"/>
      <c r="EV167" s="336"/>
      <c r="EW167" s="336"/>
      <c r="EX167" s="336"/>
      <c r="EY167" s="336"/>
      <c r="EZ167" s="336"/>
      <c r="FA167" s="336"/>
      <c r="FB167" s="336"/>
      <c r="FC167" s="336"/>
      <c r="FD167" s="336"/>
      <c r="FE167" s="336"/>
      <c r="FF167" s="336"/>
      <c r="FG167" s="336"/>
      <c r="FH167" s="336"/>
      <c r="FI167" s="336"/>
      <c r="FJ167" s="336"/>
      <c r="FK167" s="336"/>
      <c r="FL167" s="336"/>
      <c r="FM167" s="336"/>
      <c r="FN167" s="336"/>
      <c r="FO167" s="336"/>
      <c r="FP167" s="336"/>
      <c r="FQ167" s="336"/>
      <c r="FR167" s="336"/>
      <c r="FS167" s="336"/>
      <c r="FT167" s="336"/>
      <c r="FU167" s="336"/>
      <c r="FV167" s="336"/>
      <c r="FW167" s="336"/>
      <c r="FX167" s="336"/>
      <c r="FY167" s="336"/>
      <c r="FZ167" s="336"/>
      <c r="GA167" s="336"/>
      <c r="GB167" s="336"/>
      <c r="GC167" s="336"/>
      <c r="GD167" s="336"/>
      <c r="GE167" s="336"/>
      <c r="GF167" s="336"/>
      <c r="GG167" s="336"/>
      <c r="GH167" s="336"/>
      <c r="GI167" s="336"/>
      <c r="GJ167" s="336"/>
      <c r="GK167" s="336"/>
      <c r="GL167" s="336"/>
      <c r="GM167" s="336"/>
      <c r="GN167" s="336"/>
      <c r="GO167" s="336"/>
      <c r="GP167" s="336"/>
      <c r="GQ167" s="336"/>
      <c r="GR167" s="336"/>
      <c r="GS167" s="336"/>
      <c r="GT167" s="336"/>
      <c r="GU167" s="336"/>
      <c r="GV167" s="336"/>
      <c r="GW167" s="336"/>
      <c r="GX167" s="336"/>
      <c r="GY167" s="336"/>
      <c r="GZ167" s="336"/>
      <c r="HA167" s="336"/>
      <c r="HB167" s="336"/>
      <c r="HC167" s="336"/>
      <c r="HD167" s="336"/>
      <c r="HE167" s="336"/>
      <c r="HF167" s="336"/>
      <c r="HG167" s="336"/>
      <c r="HH167" s="336"/>
      <c r="HI167" s="336"/>
      <c r="HJ167" s="336"/>
      <c r="HK167" s="336"/>
      <c r="HL167" s="336"/>
      <c r="HM167" s="336"/>
      <c r="HN167" s="336"/>
      <c r="HO167" s="336"/>
      <c r="HP167" s="336"/>
      <c r="HQ167" s="336"/>
      <c r="HR167" s="336"/>
      <c r="HS167" s="336"/>
      <c r="HT167" s="336"/>
      <c r="HU167" s="336"/>
      <c r="HV167" s="336"/>
      <c r="HW167" s="336"/>
      <c r="HX167" s="336"/>
      <c r="HY167" s="336"/>
      <c r="HZ167" s="336"/>
      <c r="IA167" s="336"/>
      <c r="IB167" s="336"/>
      <c r="IC167" s="336"/>
      <c r="ID167" s="336"/>
      <c r="IE167" s="336"/>
      <c r="IF167" s="336"/>
      <c r="IG167" s="336"/>
      <c r="IH167" s="336"/>
      <c r="II167" s="336"/>
      <c r="IJ167" s="336"/>
      <c r="IK167" s="336"/>
      <c r="IL167" s="336"/>
      <c r="IM167" s="336"/>
      <c r="IN167" s="336"/>
      <c r="IO167" s="336"/>
      <c r="IP167" s="336"/>
      <c r="IQ167" s="336"/>
      <c r="IR167" s="336"/>
      <c r="IS167" s="336"/>
      <c r="IT167" s="336"/>
      <c r="IU167" s="336"/>
      <c r="IV167" s="336"/>
      <c r="IW167" s="337"/>
    </row>
    <row r="168" customFormat="false" ht="13.5" hidden="false" customHeight="true" outlineLevel="0" collapsed="false">
      <c r="A168" s="325"/>
      <c r="B168" s="358"/>
      <c r="C168" s="359"/>
      <c r="D168" s="328" t="s">
        <v>178</v>
      </c>
      <c r="E168" s="338"/>
      <c r="F168" s="281"/>
      <c r="G168" s="281"/>
      <c r="H168" s="281" t="n">
        <v>0</v>
      </c>
      <c r="I168" s="281" t="n">
        <v>0</v>
      </c>
      <c r="J168" s="281" t="n">
        <v>0</v>
      </c>
      <c r="K168" s="281" t="n">
        <v>0</v>
      </c>
      <c r="L168" s="281" t="n">
        <v>0</v>
      </c>
      <c r="M168" s="281" t="n">
        <v>0</v>
      </c>
      <c r="N168" s="281" t="n">
        <v>0</v>
      </c>
      <c r="O168" s="281"/>
      <c r="P168" s="281"/>
      <c r="Q168" s="281"/>
      <c r="R168" s="281"/>
      <c r="S168" s="281"/>
      <c r="T168" s="281" t="n">
        <v>0</v>
      </c>
      <c r="U168" s="281" t="n">
        <v>0</v>
      </c>
      <c r="V168" s="281" t="n">
        <v>0</v>
      </c>
      <c r="W168" s="281" t="n">
        <v>0</v>
      </c>
      <c r="X168" s="281" t="n">
        <v>0</v>
      </c>
      <c r="Y168" s="281" t="n">
        <v>0</v>
      </c>
      <c r="Z168" s="281" t="n">
        <v>0</v>
      </c>
      <c r="AA168" s="281"/>
      <c r="AB168" s="281"/>
      <c r="AC168" s="281"/>
      <c r="AD168" s="281"/>
      <c r="AE168" s="281"/>
      <c r="AF168" s="281" t="n">
        <v>0</v>
      </c>
      <c r="AG168" s="281" t="n">
        <v>0</v>
      </c>
      <c r="AH168" s="281" t="n">
        <v>0</v>
      </c>
      <c r="AI168" s="281" t="n">
        <v>0</v>
      </c>
      <c r="AJ168" s="281" t="n">
        <v>0</v>
      </c>
      <c r="AK168" s="281" t="n">
        <v>0</v>
      </c>
      <c r="AL168" s="281" t="n">
        <v>0</v>
      </c>
      <c r="AM168" s="281"/>
      <c r="AN168" s="281"/>
      <c r="AO168" s="281"/>
      <c r="AP168" s="281"/>
      <c r="AQ168" s="281"/>
      <c r="AR168" s="281" t="n">
        <v>0</v>
      </c>
      <c r="AS168" s="281" t="n">
        <v>0</v>
      </c>
      <c r="AT168" s="281" t="n">
        <v>0</v>
      </c>
      <c r="AU168" s="281" t="n">
        <v>0</v>
      </c>
      <c r="AV168" s="281" t="n">
        <v>0</v>
      </c>
      <c r="AW168" s="281" t="n">
        <v>0</v>
      </c>
      <c r="AX168" s="281" t="n">
        <v>0</v>
      </c>
      <c r="AY168" s="281"/>
      <c r="AZ168" s="281"/>
      <c r="BA168" s="281"/>
      <c r="BB168" s="281"/>
      <c r="BC168" s="281"/>
      <c r="BD168" s="281" t="n">
        <v>0</v>
      </c>
      <c r="BE168" s="281" t="n">
        <v>0</v>
      </c>
      <c r="BF168" s="281" t="n">
        <v>0</v>
      </c>
      <c r="BG168" s="281" t="n">
        <v>0</v>
      </c>
      <c r="BH168" s="281" t="n">
        <v>0</v>
      </c>
      <c r="BI168" s="281" t="n">
        <v>0</v>
      </c>
      <c r="BJ168" s="281" t="n">
        <v>0</v>
      </c>
      <c r="BK168" s="281"/>
      <c r="BL168" s="281"/>
      <c r="BM168" s="281"/>
      <c r="BN168" s="281"/>
      <c r="BO168" s="281"/>
      <c r="BP168" s="281" t="n">
        <v>0</v>
      </c>
      <c r="BQ168" s="281" t="n">
        <v>0</v>
      </c>
      <c r="BR168" s="281" t="n">
        <v>0</v>
      </c>
      <c r="BS168" s="281" t="n">
        <v>0</v>
      </c>
      <c r="BT168" s="281" t="n">
        <v>0</v>
      </c>
      <c r="BU168" s="281" t="n">
        <v>0</v>
      </c>
      <c r="BV168" s="281" t="n">
        <v>0</v>
      </c>
      <c r="BW168" s="281"/>
      <c r="BX168" s="281"/>
      <c r="BY168" s="281"/>
      <c r="BZ168" s="281"/>
      <c r="CA168" s="281"/>
      <c r="CB168" s="281" t="n">
        <v>0</v>
      </c>
      <c r="CC168" s="281" t="n">
        <v>0</v>
      </c>
      <c r="CD168" s="281" t="n">
        <v>0</v>
      </c>
      <c r="CE168" s="281" t="n">
        <v>0</v>
      </c>
      <c r="CF168" s="281" t="n">
        <v>0</v>
      </c>
      <c r="CG168" s="281" t="n">
        <v>0</v>
      </c>
      <c r="CH168" s="281" t="n">
        <v>0</v>
      </c>
      <c r="CI168" s="281"/>
      <c r="CJ168" s="281"/>
      <c r="CK168" s="281"/>
      <c r="CL168" s="281"/>
      <c r="CM168" s="281"/>
      <c r="CN168" s="281" t="n">
        <v>0</v>
      </c>
      <c r="CO168" s="281" t="n">
        <v>0</v>
      </c>
      <c r="CP168" s="281" t="n">
        <v>0</v>
      </c>
      <c r="CQ168" s="281" t="n">
        <v>0</v>
      </c>
      <c r="CR168" s="281" t="n">
        <v>0</v>
      </c>
      <c r="CS168" s="281" t="n">
        <v>0</v>
      </c>
      <c r="CT168" s="281" t="n">
        <v>0</v>
      </c>
      <c r="CU168" s="281"/>
      <c r="CV168" s="281"/>
      <c r="CW168" s="281"/>
      <c r="CX168" s="281"/>
      <c r="CY168" s="281"/>
      <c r="CZ168" s="281" t="n">
        <v>0</v>
      </c>
      <c r="DA168" s="281" t="n">
        <v>0</v>
      </c>
      <c r="DB168" s="281" t="n">
        <v>0</v>
      </c>
      <c r="DC168" s="281" t="n">
        <v>0</v>
      </c>
      <c r="DD168" s="281" t="n">
        <v>0</v>
      </c>
      <c r="DE168" s="281" t="n">
        <v>0</v>
      </c>
      <c r="DF168" s="281" t="n">
        <v>0</v>
      </c>
      <c r="DG168" s="281"/>
      <c r="DH168" s="281"/>
      <c r="DI168" s="281"/>
      <c r="DJ168" s="281"/>
      <c r="DK168" s="281"/>
      <c r="DL168" s="281" t="n">
        <v>0</v>
      </c>
      <c r="DM168" s="281" t="n">
        <v>0</v>
      </c>
      <c r="DN168" s="281" t="n">
        <v>0</v>
      </c>
      <c r="DO168" s="281" t="n">
        <v>0</v>
      </c>
      <c r="DP168" s="281" t="n">
        <v>0</v>
      </c>
      <c r="DQ168" s="281" t="n">
        <v>0</v>
      </c>
      <c r="DR168" s="281" t="n">
        <v>0</v>
      </c>
      <c r="DS168" s="281"/>
      <c r="DT168" s="281"/>
      <c r="DU168" s="281"/>
      <c r="DV168" s="281"/>
      <c r="DW168" s="281"/>
      <c r="DX168" s="281"/>
      <c r="DY168" s="281"/>
      <c r="DZ168" s="281"/>
      <c r="EA168" s="281"/>
      <c r="EB168" s="281"/>
      <c r="EC168" s="281"/>
      <c r="ED168" s="281"/>
      <c r="EE168" s="281"/>
      <c r="EF168" s="281"/>
      <c r="EG168" s="281"/>
      <c r="EH168" s="281"/>
      <c r="EI168" s="281"/>
      <c r="EJ168" s="281"/>
      <c r="EK168" s="281"/>
      <c r="EL168" s="281"/>
      <c r="EM168" s="281"/>
      <c r="EN168" s="281"/>
      <c r="EO168" s="281"/>
      <c r="EP168" s="281"/>
      <c r="EQ168" s="281"/>
      <c r="ER168" s="281"/>
      <c r="ES168" s="281"/>
      <c r="ET168" s="281"/>
      <c r="EU168" s="281"/>
      <c r="EV168" s="281"/>
      <c r="EW168" s="281"/>
      <c r="EX168" s="281"/>
      <c r="EY168" s="281"/>
      <c r="EZ168" s="281"/>
      <c r="FA168" s="281"/>
      <c r="FB168" s="281"/>
      <c r="FC168" s="281"/>
      <c r="FD168" s="281"/>
      <c r="FE168" s="281"/>
      <c r="FF168" s="281"/>
      <c r="FG168" s="281"/>
      <c r="FH168" s="281"/>
      <c r="FI168" s="281"/>
      <c r="FJ168" s="281"/>
      <c r="FK168" s="281"/>
      <c r="FL168" s="281"/>
      <c r="FM168" s="281"/>
      <c r="FN168" s="281"/>
      <c r="FO168" s="281"/>
      <c r="FP168" s="281"/>
      <c r="FQ168" s="281"/>
      <c r="FR168" s="281"/>
      <c r="FS168" s="281"/>
      <c r="FT168" s="281"/>
      <c r="FU168" s="281"/>
      <c r="FV168" s="281"/>
      <c r="FW168" s="281"/>
      <c r="FX168" s="281"/>
      <c r="FY168" s="281"/>
      <c r="FZ168" s="281"/>
      <c r="GA168" s="281"/>
      <c r="GB168" s="281"/>
      <c r="GC168" s="281"/>
      <c r="GD168" s="281"/>
      <c r="GE168" s="281"/>
      <c r="GF168" s="281"/>
      <c r="GG168" s="281"/>
      <c r="GH168" s="281"/>
      <c r="GI168" s="281"/>
      <c r="GJ168" s="281"/>
      <c r="GK168" s="281"/>
      <c r="GL168" s="281"/>
      <c r="GM168" s="281"/>
      <c r="GN168" s="281"/>
      <c r="GO168" s="281"/>
      <c r="GP168" s="281"/>
      <c r="GQ168" s="281"/>
      <c r="GR168" s="281"/>
      <c r="GS168" s="281"/>
      <c r="GT168" s="281"/>
      <c r="GU168" s="281"/>
      <c r="GV168" s="281"/>
      <c r="GW168" s="281"/>
      <c r="GX168" s="281"/>
      <c r="GY168" s="281"/>
      <c r="GZ168" s="281"/>
      <c r="HA168" s="281"/>
      <c r="HB168" s="281"/>
      <c r="HC168" s="281"/>
      <c r="HD168" s="281"/>
      <c r="HE168" s="281"/>
      <c r="HF168" s="281"/>
      <c r="HG168" s="281"/>
      <c r="HH168" s="281"/>
      <c r="HI168" s="281"/>
      <c r="HJ168" s="281"/>
      <c r="HK168" s="281"/>
      <c r="HL168" s="281"/>
      <c r="HM168" s="281"/>
      <c r="HN168" s="281"/>
      <c r="HO168" s="281"/>
      <c r="HP168" s="281"/>
      <c r="HQ168" s="281"/>
      <c r="HR168" s="281"/>
      <c r="HS168" s="281"/>
      <c r="HT168" s="281"/>
      <c r="HU168" s="281"/>
      <c r="HV168" s="281"/>
      <c r="HW168" s="281"/>
      <c r="HX168" s="281"/>
      <c r="HY168" s="281"/>
      <c r="HZ168" s="281"/>
      <c r="IA168" s="281"/>
      <c r="IB168" s="281"/>
      <c r="IC168" s="281"/>
      <c r="ID168" s="281"/>
      <c r="IE168" s="281"/>
      <c r="IF168" s="281"/>
      <c r="IG168" s="281"/>
      <c r="IH168" s="281"/>
      <c r="II168" s="281"/>
      <c r="IJ168" s="281"/>
      <c r="IK168" s="281"/>
      <c r="IL168" s="281"/>
      <c r="IM168" s="281"/>
      <c r="IN168" s="281"/>
      <c r="IO168" s="281"/>
      <c r="IP168" s="281"/>
      <c r="IQ168" s="281"/>
      <c r="IR168" s="281"/>
      <c r="IS168" s="281"/>
      <c r="IT168" s="281"/>
      <c r="IU168" s="281"/>
      <c r="IV168" s="281"/>
      <c r="IW168" s="325"/>
    </row>
    <row r="169" customFormat="false" ht="13.5" hidden="false" customHeight="true" outlineLevel="0" collapsed="false">
      <c r="A169" s="331"/>
      <c r="B169" s="332"/>
      <c r="C169" s="333"/>
      <c r="D169" s="334" t="s">
        <v>179</v>
      </c>
      <c r="E169" s="340"/>
      <c r="F169" s="336"/>
      <c r="G169" s="336"/>
      <c r="H169" s="336" t="n">
        <v>0</v>
      </c>
      <c r="I169" s="336" t="n">
        <v>0</v>
      </c>
      <c r="J169" s="336" t="n">
        <v>0</v>
      </c>
      <c r="K169" s="336" t="n">
        <v>0</v>
      </c>
      <c r="L169" s="336" t="n">
        <v>0</v>
      </c>
      <c r="M169" s="336" t="n">
        <v>0</v>
      </c>
      <c r="N169" s="336" t="n">
        <v>0</v>
      </c>
      <c r="O169" s="336"/>
      <c r="P169" s="336"/>
      <c r="Q169" s="336"/>
      <c r="R169" s="336"/>
      <c r="S169" s="336"/>
      <c r="T169" s="336" t="n">
        <v>0</v>
      </c>
      <c r="U169" s="336" t="n">
        <v>0</v>
      </c>
      <c r="V169" s="336" t="n">
        <v>0</v>
      </c>
      <c r="W169" s="336" t="n">
        <v>0</v>
      </c>
      <c r="X169" s="336" t="n">
        <v>0</v>
      </c>
      <c r="Y169" s="336" t="n">
        <v>0</v>
      </c>
      <c r="Z169" s="336" t="n">
        <v>0</v>
      </c>
      <c r="AA169" s="336"/>
      <c r="AB169" s="336"/>
      <c r="AC169" s="336"/>
      <c r="AD169" s="336"/>
      <c r="AE169" s="336"/>
      <c r="AF169" s="336" t="n">
        <v>0</v>
      </c>
      <c r="AG169" s="336" t="n">
        <v>0</v>
      </c>
      <c r="AH169" s="336" t="n">
        <v>0</v>
      </c>
      <c r="AI169" s="336" t="n">
        <v>0</v>
      </c>
      <c r="AJ169" s="336" t="n">
        <v>0</v>
      </c>
      <c r="AK169" s="336" t="n">
        <v>0</v>
      </c>
      <c r="AL169" s="336" t="n">
        <v>0</v>
      </c>
      <c r="AM169" s="336"/>
      <c r="AN169" s="336"/>
      <c r="AO169" s="336"/>
      <c r="AP169" s="336"/>
      <c r="AQ169" s="336"/>
      <c r="AR169" s="336" t="n">
        <v>0</v>
      </c>
      <c r="AS169" s="336" t="n">
        <v>0</v>
      </c>
      <c r="AT169" s="336" t="n">
        <v>0</v>
      </c>
      <c r="AU169" s="336" t="n">
        <v>0</v>
      </c>
      <c r="AV169" s="336" t="n">
        <v>0</v>
      </c>
      <c r="AW169" s="336" t="n">
        <v>0</v>
      </c>
      <c r="AX169" s="336" t="n">
        <v>0</v>
      </c>
      <c r="AY169" s="336"/>
      <c r="AZ169" s="336"/>
      <c r="BA169" s="336"/>
      <c r="BB169" s="336"/>
      <c r="BC169" s="336"/>
      <c r="BD169" s="336" t="n">
        <v>0</v>
      </c>
      <c r="BE169" s="336" t="n">
        <v>0</v>
      </c>
      <c r="BF169" s="336" t="n">
        <v>0</v>
      </c>
      <c r="BG169" s="336" t="n">
        <v>0</v>
      </c>
      <c r="BH169" s="336" t="n">
        <v>0</v>
      </c>
      <c r="BI169" s="336" t="n">
        <v>0</v>
      </c>
      <c r="BJ169" s="336" t="n">
        <v>0</v>
      </c>
      <c r="BK169" s="336"/>
      <c r="BL169" s="336"/>
      <c r="BM169" s="336"/>
      <c r="BN169" s="336"/>
      <c r="BO169" s="336"/>
      <c r="BP169" s="336" t="n">
        <v>0</v>
      </c>
      <c r="BQ169" s="336" t="n">
        <v>0</v>
      </c>
      <c r="BR169" s="336" t="n">
        <v>0</v>
      </c>
      <c r="BS169" s="336" t="n">
        <v>0</v>
      </c>
      <c r="BT169" s="336" t="n">
        <v>0</v>
      </c>
      <c r="BU169" s="336" t="n">
        <v>0</v>
      </c>
      <c r="BV169" s="336" t="n">
        <v>0</v>
      </c>
      <c r="BW169" s="336"/>
      <c r="BX169" s="336"/>
      <c r="BY169" s="336"/>
      <c r="BZ169" s="336"/>
      <c r="CA169" s="336"/>
      <c r="CB169" s="336" t="n">
        <v>0</v>
      </c>
      <c r="CC169" s="336" t="n">
        <v>0</v>
      </c>
      <c r="CD169" s="336" t="n">
        <v>0</v>
      </c>
      <c r="CE169" s="336" t="n">
        <v>0</v>
      </c>
      <c r="CF169" s="336" t="n">
        <v>0</v>
      </c>
      <c r="CG169" s="336" t="n">
        <v>0</v>
      </c>
      <c r="CH169" s="336" t="n">
        <v>0</v>
      </c>
      <c r="CI169" s="336"/>
      <c r="CJ169" s="336"/>
      <c r="CK169" s="336"/>
      <c r="CL169" s="336"/>
      <c r="CM169" s="336"/>
      <c r="CN169" s="336" t="n">
        <v>0</v>
      </c>
      <c r="CO169" s="336" t="n">
        <v>0</v>
      </c>
      <c r="CP169" s="336" t="n">
        <v>0</v>
      </c>
      <c r="CQ169" s="336" t="n">
        <v>0</v>
      </c>
      <c r="CR169" s="336" t="n">
        <v>0</v>
      </c>
      <c r="CS169" s="336" t="n">
        <v>0</v>
      </c>
      <c r="CT169" s="336" t="n">
        <v>0</v>
      </c>
      <c r="CU169" s="336"/>
      <c r="CV169" s="336"/>
      <c r="CW169" s="336"/>
      <c r="CX169" s="336"/>
      <c r="CY169" s="336"/>
      <c r="CZ169" s="336" t="n">
        <v>0</v>
      </c>
      <c r="DA169" s="336" t="n">
        <v>0</v>
      </c>
      <c r="DB169" s="336" t="n">
        <v>0</v>
      </c>
      <c r="DC169" s="336" t="n">
        <v>0</v>
      </c>
      <c r="DD169" s="336" t="n">
        <v>0</v>
      </c>
      <c r="DE169" s="336" t="n">
        <v>0</v>
      </c>
      <c r="DF169" s="336" t="n">
        <v>0</v>
      </c>
      <c r="DG169" s="336"/>
      <c r="DH169" s="336"/>
      <c r="DI169" s="336"/>
      <c r="DJ169" s="336"/>
      <c r="DK169" s="336"/>
      <c r="DL169" s="336" t="n">
        <v>0</v>
      </c>
      <c r="DM169" s="336" t="n">
        <v>0</v>
      </c>
      <c r="DN169" s="336" t="n">
        <v>0</v>
      </c>
      <c r="DO169" s="336" t="n">
        <v>0</v>
      </c>
      <c r="DP169" s="336" t="n">
        <v>0</v>
      </c>
      <c r="DQ169" s="336" t="n">
        <v>0</v>
      </c>
      <c r="DR169" s="336" t="n">
        <v>0</v>
      </c>
      <c r="DS169" s="336"/>
      <c r="DT169" s="336"/>
      <c r="DU169" s="336"/>
      <c r="DV169" s="336"/>
      <c r="DW169" s="336"/>
      <c r="DX169" s="336"/>
      <c r="DY169" s="336"/>
      <c r="DZ169" s="336"/>
      <c r="EA169" s="336"/>
      <c r="EB169" s="336"/>
      <c r="EC169" s="336"/>
      <c r="ED169" s="336"/>
      <c r="EE169" s="336"/>
      <c r="EF169" s="336"/>
      <c r="EG169" s="336"/>
      <c r="EH169" s="336"/>
      <c r="EI169" s="336"/>
      <c r="EJ169" s="336"/>
      <c r="EK169" s="336"/>
      <c r="EL169" s="336"/>
      <c r="EM169" s="336"/>
      <c r="EN169" s="336"/>
      <c r="EO169" s="336"/>
      <c r="EP169" s="336"/>
      <c r="EQ169" s="336"/>
      <c r="ER169" s="336"/>
      <c r="ES169" s="336"/>
      <c r="ET169" s="336"/>
      <c r="EU169" s="336"/>
      <c r="EV169" s="336"/>
      <c r="EW169" s="336"/>
      <c r="EX169" s="336"/>
      <c r="EY169" s="336"/>
      <c r="EZ169" s="336"/>
      <c r="FA169" s="336"/>
      <c r="FB169" s="336"/>
      <c r="FC169" s="336"/>
      <c r="FD169" s="336"/>
      <c r="FE169" s="336"/>
      <c r="FF169" s="336"/>
      <c r="FG169" s="336"/>
      <c r="FH169" s="336"/>
      <c r="FI169" s="336"/>
      <c r="FJ169" s="336"/>
      <c r="FK169" s="336"/>
      <c r="FL169" s="336"/>
      <c r="FM169" s="336"/>
      <c r="FN169" s="336"/>
      <c r="FO169" s="336"/>
      <c r="FP169" s="336"/>
      <c r="FQ169" s="336"/>
      <c r="FR169" s="336"/>
      <c r="FS169" s="336"/>
      <c r="FT169" s="336"/>
      <c r="FU169" s="336"/>
      <c r="FV169" s="336"/>
      <c r="FW169" s="336"/>
      <c r="FX169" s="336"/>
      <c r="FY169" s="336"/>
      <c r="FZ169" s="336"/>
      <c r="GA169" s="336"/>
      <c r="GB169" s="336"/>
      <c r="GC169" s="336"/>
      <c r="GD169" s="336"/>
      <c r="GE169" s="336"/>
      <c r="GF169" s="336"/>
      <c r="GG169" s="336"/>
      <c r="GH169" s="336"/>
      <c r="GI169" s="336"/>
      <c r="GJ169" s="336"/>
      <c r="GK169" s="336"/>
      <c r="GL169" s="336"/>
      <c r="GM169" s="336"/>
      <c r="GN169" s="336"/>
      <c r="GO169" s="336"/>
      <c r="GP169" s="336"/>
      <c r="GQ169" s="336"/>
      <c r="GR169" s="336"/>
      <c r="GS169" s="336"/>
      <c r="GT169" s="336"/>
      <c r="GU169" s="336"/>
      <c r="GV169" s="336"/>
      <c r="GW169" s="336"/>
      <c r="GX169" s="336"/>
      <c r="GY169" s="336"/>
      <c r="GZ169" s="336"/>
      <c r="HA169" s="336"/>
      <c r="HB169" s="336"/>
      <c r="HC169" s="336"/>
      <c r="HD169" s="336"/>
      <c r="HE169" s="336"/>
      <c r="HF169" s="336"/>
      <c r="HG169" s="336"/>
      <c r="HH169" s="336"/>
      <c r="HI169" s="336"/>
      <c r="HJ169" s="336"/>
      <c r="HK169" s="336"/>
      <c r="HL169" s="336"/>
      <c r="HM169" s="336"/>
      <c r="HN169" s="336"/>
      <c r="HO169" s="336"/>
      <c r="HP169" s="336"/>
      <c r="HQ169" s="336"/>
      <c r="HR169" s="336"/>
      <c r="HS169" s="336"/>
      <c r="HT169" s="336"/>
      <c r="HU169" s="336"/>
      <c r="HV169" s="336"/>
      <c r="HW169" s="336"/>
      <c r="HX169" s="336"/>
      <c r="HY169" s="336"/>
      <c r="HZ169" s="336"/>
      <c r="IA169" s="336"/>
      <c r="IB169" s="336"/>
      <c r="IC169" s="336"/>
      <c r="ID169" s="336"/>
      <c r="IE169" s="336"/>
      <c r="IF169" s="336"/>
      <c r="IG169" s="336"/>
      <c r="IH169" s="336"/>
      <c r="II169" s="336"/>
      <c r="IJ169" s="336"/>
      <c r="IK169" s="336"/>
      <c r="IL169" s="336"/>
      <c r="IM169" s="336"/>
      <c r="IN169" s="336"/>
      <c r="IO169" s="336"/>
      <c r="IP169" s="336"/>
      <c r="IQ169" s="336"/>
      <c r="IR169" s="336"/>
      <c r="IS169" s="336"/>
      <c r="IT169" s="336"/>
      <c r="IU169" s="336"/>
      <c r="IV169" s="336"/>
      <c r="IW169" s="337"/>
    </row>
    <row r="170" customFormat="false" ht="13.5" hidden="false" customHeight="true" outlineLevel="0" collapsed="false">
      <c r="A170" s="325"/>
      <c r="B170" s="358"/>
      <c r="C170" s="359"/>
      <c r="D170" s="328" t="s">
        <v>180</v>
      </c>
      <c r="E170" s="338"/>
      <c r="F170" s="281"/>
      <c r="G170" s="281"/>
      <c r="H170" s="281" t="n">
        <v>0</v>
      </c>
      <c r="I170" s="281" t="n">
        <v>0</v>
      </c>
      <c r="J170" s="281" t="n">
        <v>0</v>
      </c>
      <c r="K170" s="281" t="n">
        <v>0</v>
      </c>
      <c r="L170" s="281" t="n">
        <v>0</v>
      </c>
      <c r="M170" s="281" t="n">
        <v>0</v>
      </c>
      <c r="N170" s="281" t="n">
        <v>0</v>
      </c>
      <c r="O170" s="281"/>
      <c r="P170" s="281"/>
      <c r="Q170" s="281"/>
      <c r="R170" s="281"/>
      <c r="S170" s="281"/>
      <c r="T170" s="281" t="n">
        <v>0</v>
      </c>
      <c r="U170" s="281" t="n">
        <v>0</v>
      </c>
      <c r="V170" s="281" t="n">
        <v>0</v>
      </c>
      <c r="W170" s="281" t="n">
        <v>0</v>
      </c>
      <c r="X170" s="281" t="n">
        <v>0</v>
      </c>
      <c r="Y170" s="281" t="n">
        <v>0</v>
      </c>
      <c r="Z170" s="281" t="n">
        <v>0</v>
      </c>
      <c r="AA170" s="281"/>
      <c r="AB170" s="281"/>
      <c r="AC170" s="281"/>
      <c r="AD170" s="281"/>
      <c r="AE170" s="281"/>
      <c r="AF170" s="281" t="n">
        <v>0</v>
      </c>
      <c r="AG170" s="281" t="n">
        <v>0</v>
      </c>
      <c r="AH170" s="281" t="n">
        <v>0</v>
      </c>
      <c r="AI170" s="281" t="n">
        <v>0</v>
      </c>
      <c r="AJ170" s="281" t="n">
        <v>0</v>
      </c>
      <c r="AK170" s="281" t="n">
        <v>0</v>
      </c>
      <c r="AL170" s="281" t="n">
        <v>0</v>
      </c>
      <c r="AM170" s="281"/>
      <c r="AN170" s="281"/>
      <c r="AO170" s="281"/>
      <c r="AP170" s="281"/>
      <c r="AQ170" s="281"/>
      <c r="AR170" s="281" t="n">
        <v>0</v>
      </c>
      <c r="AS170" s="281" t="n">
        <v>0</v>
      </c>
      <c r="AT170" s="281" t="n">
        <v>0</v>
      </c>
      <c r="AU170" s="281" t="n">
        <v>0</v>
      </c>
      <c r="AV170" s="281" t="n">
        <v>0</v>
      </c>
      <c r="AW170" s="281" t="n">
        <v>0</v>
      </c>
      <c r="AX170" s="281" t="n">
        <v>0</v>
      </c>
      <c r="AY170" s="281"/>
      <c r="AZ170" s="281"/>
      <c r="BA170" s="281"/>
      <c r="BB170" s="281"/>
      <c r="BC170" s="281"/>
      <c r="BD170" s="281" t="n">
        <v>0</v>
      </c>
      <c r="BE170" s="281" t="n">
        <v>0</v>
      </c>
      <c r="BF170" s="281" t="n">
        <v>0</v>
      </c>
      <c r="BG170" s="281" t="n">
        <v>0</v>
      </c>
      <c r="BH170" s="281" t="n">
        <v>0</v>
      </c>
      <c r="BI170" s="281" t="n">
        <v>0</v>
      </c>
      <c r="BJ170" s="281" t="n">
        <v>0</v>
      </c>
      <c r="BK170" s="281"/>
      <c r="BL170" s="281"/>
      <c r="BM170" s="281"/>
      <c r="BN170" s="281"/>
      <c r="BO170" s="281"/>
      <c r="BP170" s="281" t="n">
        <v>0</v>
      </c>
      <c r="BQ170" s="281" t="n">
        <v>0</v>
      </c>
      <c r="BR170" s="281" t="n">
        <v>0</v>
      </c>
      <c r="BS170" s="281" t="n">
        <v>0</v>
      </c>
      <c r="BT170" s="281" t="n">
        <v>0</v>
      </c>
      <c r="BU170" s="281" t="n">
        <v>0</v>
      </c>
      <c r="BV170" s="281" t="n">
        <v>0</v>
      </c>
      <c r="BW170" s="281"/>
      <c r="BX170" s="281"/>
      <c r="BY170" s="281"/>
      <c r="BZ170" s="281"/>
      <c r="CA170" s="281"/>
      <c r="CB170" s="281" t="n">
        <v>0</v>
      </c>
      <c r="CC170" s="281" t="n">
        <v>0</v>
      </c>
      <c r="CD170" s="281" t="n">
        <v>0</v>
      </c>
      <c r="CE170" s="281" t="n">
        <v>0</v>
      </c>
      <c r="CF170" s="281" t="n">
        <v>0</v>
      </c>
      <c r="CG170" s="281" t="n">
        <v>0</v>
      </c>
      <c r="CH170" s="281" t="n">
        <v>0</v>
      </c>
      <c r="CI170" s="281"/>
      <c r="CJ170" s="281"/>
      <c r="CK170" s="281"/>
      <c r="CL170" s="281"/>
      <c r="CM170" s="281"/>
      <c r="CN170" s="281" t="n">
        <v>0</v>
      </c>
      <c r="CO170" s="281" t="n">
        <v>0</v>
      </c>
      <c r="CP170" s="281" t="n">
        <v>0</v>
      </c>
      <c r="CQ170" s="281" t="n">
        <v>0</v>
      </c>
      <c r="CR170" s="281" t="n">
        <v>0</v>
      </c>
      <c r="CS170" s="281" t="n">
        <v>0</v>
      </c>
      <c r="CT170" s="281" t="n">
        <v>0</v>
      </c>
      <c r="CU170" s="281"/>
      <c r="CV170" s="281"/>
      <c r="CW170" s="281"/>
      <c r="CX170" s="281"/>
      <c r="CY170" s="281"/>
      <c r="CZ170" s="281" t="n">
        <v>0</v>
      </c>
      <c r="DA170" s="281" t="n">
        <v>0</v>
      </c>
      <c r="DB170" s="281" t="n">
        <v>0</v>
      </c>
      <c r="DC170" s="281" t="n">
        <v>0</v>
      </c>
      <c r="DD170" s="281" t="n">
        <v>0</v>
      </c>
      <c r="DE170" s="281" t="n">
        <v>0</v>
      </c>
      <c r="DF170" s="281" t="n">
        <v>0</v>
      </c>
      <c r="DG170" s="281"/>
      <c r="DH170" s="281"/>
      <c r="DI170" s="281"/>
      <c r="DJ170" s="281"/>
      <c r="DK170" s="281"/>
      <c r="DL170" s="281" t="n">
        <v>0</v>
      </c>
      <c r="DM170" s="281" t="n">
        <v>0</v>
      </c>
      <c r="DN170" s="281" t="n">
        <v>0</v>
      </c>
      <c r="DO170" s="281" t="n">
        <v>0</v>
      </c>
      <c r="DP170" s="281" t="n">
        <v>0</v>
      </c>
      <c r="DQ170" s="281" t="n">
        <v>0</v>
      </c>
      <c r="DR170" s="281" t="n">
        <v>0</v>
      </c>
      <c r="DS170" s="281"/>
      <c r="DT170" s="281"/>
      <c r="DU170" s="281"/>
      <c r="DV170" s="281"/>
      <c r="DW170" s="281"/>
      <c r="DX170" s="281"/>
      <c r="DY170" s="281"/>
      <c r="DZ170" s="281"/>
      <c r="EA170" s="281"/>
      <c r="EB170" s="281"/>
      <c r="EC170" s="281"/>
      <c r="ED170" s="281"/>
      <c r="EE170" s="281"/>
      <c r="EF170" s="281"/>
      <c r="EG170" s="281"/>
      <c r="EH170" s="281"/>
      <c r="EI170" s="281"/>
      <c r="EJ170" s="281"/>
      <c r="EK170" s="281"/>
      <c r="EL170" s="281"/>
      <c r="EM170" s="281"/>
      <c r="EN170" s="281"/>
      <c r="EO170" s="281"/>
      <c r="EP170" s="281"/>
      <c r="EQ170" s="281"/>
      <c r="ER170" s="281"/>
      <c r="ES170" s="281"/>
      <c r="ET170" s="281"/>
      <c r="EU170" s="281"/>
      <c r="EV170" s="281"/>
      <c r="EW170" s="281"/>
      <c r="EX170" s="281"/>
      <c r="EY170" s="281"/>
      <c r="EZ170" s="281"/>
      <c r="FA170" s="281"/>
      <c r="FB170" s="281"/>
      <c r="FC170" s="281"/>
      <c r="FD170" s="281"/>
      <c r="FE170" s="281"/>
      <c r="FF170" s="281"/>
      <c r="FG170" s="281"/>
      <c r="FH170" s="281"/>
      <c r="FI170" s="281"/>
      <c r="FJ170" s="281"/>
      <c r="FK170" s="281"/>
      <c r="FL170" s="281"/>
      <c r="FM170" s="281"/>
      <c r="FN170" s="281"/>
      <c r="FO170" s="281"/>
      <c r="FP170" s="281"/>
      <c r="FQ170" s="281"/>
      <c r="FR170" s="281"/>
      <c r="FS170" s="281"/>
      <c r="FT170" s="281"/>
      <c r="FU170" s="281"/>
      <c r="FV170" s="281"/>
      <c r="FW170" s="281"/>
      <c r="FX170" s="281"/>
      <c r="FY170" s="281"/>
      <c r="FZ170" s="281"/>
      <c r="GA170" s="281"/>
      <c r="GB170" s="281"/>
      <c r="GC170" s="281"/>
      <c r="GD170" s="281"/>
      <c r="GE170" s="281"/>
      <c r="GF170" s="281"/>
      <c r="GG170" s="281"/>
      <c r="GH170" s="281"/>
      <c r="GI170" s="281"/>
      <c r="GJ170" s="281"/>
      <c r="GK170" s="281"/>
      <c r="GL170" s="281"/>
      <c r="GM170" s="281"/>
      <c r="GN170" s="281"/>
      <c r="GO170" s="281"/>
      <c r="GP170" s="281"/>
      <c r="GQ170" s="281"/>
      <c r="GR170" s="281"/>
      <c r="GS170" s="281"/>
      <c r="GT170" s="281"/>
      <c r="GU170" s="281"/>
      <c r="GV170" s="281"/>
      <c r="GW170" s="281"/>
      <c r="GX170" s="281"/>
      <c r="GY170" s="281"/>
      <c r="GZ170" s="281"/>
      <c r="HA170" s="281"/>
      <c r="HB170" s="281"/>
      <c r="HC170" s="281"/>
      <c r="HD170" s="281"/>
      <c r="HE170" s="281"/>
      <c r="HF170" s="281"/>
      <c r="HG170" s="281"/>
      <c r="HH170" s="281"/>
      <c r="HI170" s="281"/>
      <c r="HJ170" s="281"/>
      <c r="HK170" s="281"/>
      <c r="HL170" s="281"/>
      <c r="HM170" s="281"/>
      <c r="HN170" s="281"/>
      <c r="HO170" s="281"/>
      <c r="HP170" s="281"/>
      <c r="HQ170" s="281"/>
      <c r="HR170" s="281"/>
      <c r="HS170" s="281"/>
      <c r="HT170" s="281"/>
      <c r="HU170" s="281"/>
      <c r="HV170" s="281"/>
      <c r="HW170" s="281"/>
      <c r="HX170" s="281"/>
      <c r="HY170" s="281"/>
      <c r="HZ170" s="281"/>
      <c r="IA170" s="281"/>
      <c r="IB170" s="281"/>
      <c r="IC170" s="281"/>
      <c r="ID170" s="281"/>
      <c r="IE170" s="281"/>
      <c r="IF170" s="281"/>
      <c r="IG170" s="281"/>
      <c r="IH170" s="281"/>
      <c r="II170" s="281"/>
      <c r="IJ170" s="281"/>
      <c r="IK170" s="281"/>
      <c r="IL170" s="281"/>
      <c r="IM170" s="281"/>
      <c r="IN170" s="281"/>
      <c r="IO170" s="281"/>
      <c r="IP170" s="281"/>
      <c r="IQ170" s="281"/>
      <c r="IR170" s="281"/>
      <c r="IS170" s="281"/>
      <c r="IT170" s="281"/>
      <c r="IU170" s="281"/>
      <c r="IV170" s="281"/>
      <c r="IW170" s="325"/>
    </row>
    <row r="171" customFormat="false" ht="13.5" hidden="false" customHeight="true" outlineLevel="0" collapsed="false">
      <c r="A171" s="331"/>
      <c r="B171" s="332"/>
      <c r="C171" s="341"/>
      <c r="D171" s="342" t="s">
        <v>181</v>
      </c>
      <c r="E171" s="343"/>
      <c r="F171" s="344"/>
      <c r="G171" s="344"/>
      <c r="H171" s="344" t="n">
        <v>0</v>
      </c>
      <c r="I171" s="344" t="n">
        <v>0</v>
      </c>
      <c r="J171" s="344" t="n">
        <v>0</v>
      </c>
      <c r="K171" s="344" t="n">
        <v>0</v>
      </c>
      <c r="L171" s="344" t="n">
        <v>0</v>
      </c>
      <c r="M171" s="344" t="n">
        <v>0</v>
      </c>
      <c r="N171" s="344" t="n">
        <v>0</v>
      </c>
      <c r="O171" s="344"/>
      <c r="P171" s="344"/>
      <c r="Q171" s="344"/>
      <c r="R171" s="344"/>
      <c r="S171" s="344"/>
      <c r="T171" s="344" t="n">
        <v>0</v>
      </c>
      <c r="U171" s="344" t="n">
        <v>0</v>
      </c>
      <c r="V171" s="344" t="n">
        <v>0</v>
      </c>
      <c r="W171" s="344" t="n">
        <v>0</v>
      </c>
      <c r="X171" s="344" t="n">
        <v>0</v>
      </c>
      <c r="Y171" s="344" t="n">
        <v>0</v>
      </c>
      <c r="Z171" s="344" t="n">
        <v>0</v>
      </c>
      <c r="AA171" s="344"/>
      <c r="AB171" s="344"/>
      <c r="AC171" s="344"/>
      <c r="AD171" s="344"/>
      <c r="AE171" s="344"/>
      <c r="AF171" s="344" t="n">
        <v>0</v>
      </c>
      <c r="AG171" s="344" t="n">
        <v>0</v>
      </c>
      <c r="AH171" s="344" t="n">
        <v>0</v>
      </c>
      <c r="AI171" s="344" t="n">
        <v>0</v>
      </c>
      <c r="AJ171" s="344" t="n">
        <v>0</v>
      </c>
      <c r="AK171" s="344" t="n">
        <v>0</v>
      </c>
      <c r="AL171" s="344" t="n">
        <v>0</v>
      </c>
      <c r="AM171" s="344"/>
      <c r="AN171" s="344"/>
      <c r="AO171" s="344"/>
      <c r="AP171" s="344"/>
      <c r="AQ171" s="344"/>
      <c r="AR171" s="344" t="n">
        <v>0</v>
      </c>
      <c r="AS171" s="344" t="n">
        <v>0</v>
      </c>
      <c r="AT171" s="344" t="n">
        <v>0</v>
      </c>
      <c r="AU171" s="344" t="n">
        <v>0</v>
      </c>
      <c r="AV171" s="344" t="n">
        <v>0</v>
      </c>
      <c r="AW171" s="344" t="n">
        <v>0</v>
      </c>
      <c r="AX171" s="344" t="n">
        <v>0</v>
      </c>
      <c r="AY171" s="344"/>
      <c r="AZ171" s="344"/>
      <c r="BA171" s="344"/>
      <c r="BB171" s="344"/>
      <c r="BC171" s="344"/>
      <c r="BD171" s="344" t="n">
        <v>0</v>
      </c>
      <c r="BE171" s="344" t="n">
        <v>0</v>
      </c>
      <c r="BF171" s="344" t="n">
        <v>0</v>
      </c>
      <c r="BG171" s="344" t="n">
        <v>0</v>
      </c>
      <c r="BH171" s="344" t="n">
        <v>0</v>
      </c>
      <c r="BI171" s="344" t="n">
        <v>0</v>
      </c>
      <c r="BJ171" s="344" t="n">
        <v>0</v>
      </c>
      <c r="BK171" s="344"/>
      <c r="BL171" s="344"/>
      <c r="BM171" s="344"/>
      <c r="BN171" s="344"/>
      <c r="BO171" s="344"/>
      <c r="BP171" s="344" t="n">
        <v>0</v>
      </c>
      <c r="BQ171" s="344" t="n">
        <v>0</v>
      </c>
      <c r="BR171" s="344" t="n">
        <v>0</v>
      </c>
      <c r="BS171" s="344" t="n">
        <v>0</v>
      </c>
      <c r="BT171" s="344" t="n">
        <v>0</v>
      </c>
      <c r="BU171" s="344" t="n">
        <v>0</v>
      </c>
      <c r="BV171" s="344" t="n">
        <v>0</v>
      </c>
      <c r="BW171" s="344"/>
      <c r="BX171" s="344"/>
      <c r="BY171" s="344"/>
      <c r="BZ171" s="344"/>
      <c r="CA171" s="344"/>
      <c r="CB171" s="344" t="n">
        <v>0</v>
      </c>
      <c r="CC171" s="344" t="n">
        <v>0</v>
      </c>
      <c r="CD171" s="344" t="n">
        <v>0</v>
      </c>
      <c r="CE171" s="344" t="n">
        <v>0</v>
      </c>
      <c r="CF171" s="344" t="n">
        <v>0</v>
      </c>
      <c r="CG171" s="344" t="n">
        <v>0</v>
      </c>
      <c r="CH171" s="344" t="n">
        <v>0</v>
      </c>
      <c r="CI171" s="344"/>
      <c r="CJ171" s="344"/>
      <c r="CK171" s="344"/>
      <c r="CL171" s="344"/>
      <c r="CM171" s="344"/>
      <c r="CN171" s="344" t="n">
        <v>0</v>
      </c>
      <c r="CO171" s="344" t="n">
        <v>0</v>
      </c>
      <c r="CP171" s="344" t="n">
        <v>0</v>
      </c>
      <c r="CQ171" s="344" t="n">
        <v>0</v>
      </c>
      <c r="CR171" s="344" t="n">
        <v>0</v>
      </c>
      <c r="CS171" s="344" t="n">
        <v>0</v>
      </c>
      <c r="CT171" s="344" t="n">
        <v>0</v>
      </c>
      <c r="CU171" s="344"/>
      <c r="CV171" s="344"/>
      <c r="CW171" s="344"/>
      <c r="CX171" s="344"/>
      <c r="CY171" s="344"/>
      <c r="CZ171" s="344" t="n">
        <v>0</v>
      </c>
      <c r="DA171" s="344" t="n">
        <v>0</v>
      </c>
      <c r="DB171" s="344" t="n">
        <v>0</v>
      </c>
      <c r="DC171" s="344" t="n">
        <v>0</v>
      </c>
      <c r="DD171" s="344" t="n">
        <v>0</v>
      </c>
      <c r="DE171" s="344" t="n">
        <v>0</v>
      </c>
      <c r="DF171" s="344" t="n">
        <v>0</v>
      </c>
      <c r="DG171" s="344"/>
      <c r="DH171" s="344"/>
      <c r="DI171" s="344"/>
      <c r="DJ171" s="344"/>
      <c r="DK171" s="344"/>
      <c r="DL171" s="344" t="n">
        <v>0</v>
      </c>
      <c r="DM171" s="344" t="n">
        <v>0</v>
      </c>
      <c r="DN171" s="344" t="n">
        <v>0</v>
      </c>
      <c r="DO171" s="344" t="n">
        <v>0</v>
      </c>
      <c r="DP171" s="344" t="n">
        <v>0</v>
      </c>
      <c r="DQ171" s="344" t="n">
        <v>0</v>
      </c>
      <c r="DR171" s="344" t="n">
        <v>0</v>
      </c>
      <c r="DS171" s="344"/>
      <c r="DT171" s="344"/>
      <c r="DU171" s="344"/>
      <c r="DV171" s="344"/>
      <c r="DW171" s="344"/>
      <c r="DX171" s="344"/>
      <c r="DY171" s="344"/>
      <c r="DZ171" s="344"/>
      <c r="EA171" s="344"/>
      <c r="EB171" s="344"/>
      <c r="EC171" s="344"/>
      <c r="ED171" s="344"/>
      <c r="EE171" s="344"/>
      <c r="EF171" s="344"/>
      <c r="EG171" s="344"/>
      <c r="EH171" s="344"/>
      <c r="EI171" s="344"/>
      <c r="EJ171" s="344"/>
      <c r="EK171" s="344"/>
      <c r="EL171" s="344"/>
      <c r="EM171" s="344"/>
      <c r="EN171" s="344"/>
      <c r="EO171" s="344"/>
      <c r="EP171" s="344"/>
      <c r="EQ171" s="344"/>
      <c r="ER171" s="344"/>
      <c r="ES171" s="344"/>
      <c r="ET171" s="344"/>
      <c r="EU171" s="344"/>
      <c r="EV171" s="344"/>
      <c r="EW171" s="344"/>
      <c r="EX171" s="344"/>
      <c r="EY171" s="344"/>
      <c r="EZ171" s="344"/>
      <c r="FA171" s="344"/>
      <c r="FB171" s="344"/>
      <c r="FC171" s="344"/>
      <c r="FD171" s="344"/>
      <c r="FE171" s="344"/>
      <c r="FF171" s="344"/>
      <c r="FG171" s="344"/>
      <c r="FH171" s="344"/>
      <c r="FI171" s="344"/>
      <c r="FJ171" s="344"/>
      <c r="FK171" s="344"/>
      <c r="FL171" s="344"/>
      <c r="FM171" s="344"/>
      <c r="FN171" s="344"/>
      <c r="FO171" s="344"/>
      <c r="FP171" s="344"/>
      <c r="FQ171" s="344"/>
      <c r="FR171" s="344"/>
      <c r="FS171" s="344"/>
      <c r="FT171" s="344"/>
      <c r="FU171" s="344"/>
      <c r="FV171" s="344"/>
      <c r="FW171" s="344"/>
      <c r="FX171" s="344"/>
      <c r="FY171" s="344"/>
      <c r="FZ171" s="344"/>
      <c r="GA171" s="344"/>
      <c r="GB171" s="344"/>
      <c r="GC171" s="344"/>
      <c r="GD171" s="344"/>
      <c r="GE171" s="344"/>
      <c r="GF171" s="344"/>
      <c r="GG171" s="344"/>
      <c r="GH171" s="344"/>
      <c r="GI171" s="344"/>
      <c r="GJ171" s="344"/>
      <c r="GK171" s="344"/>
      <c r="GL171" s="344"/>
      <c r="GM171" s="344"/>
      <c r="GN171" s="344"/>
      <c r="GO171" s="344"/>
      <c r="GP171" s="344"/>
      <c r="GQ171" s="344"/>
      <c r="GR171" s="344"/>
      <c r="GS171" s="344"/>
      <c r="GT171" s="344"/>
      <c r="GU171" s="344"/>
      <c r="GV171" s="344"/>
      <c r="GW171" s="344"/>
      <c r="GX171" s="344"/>
      <c r="GY171" s="344"/>
      <c r="GZ171" s="344"/>
      <c r="HA171" s="344"/>
      <c r="HB171" s="344"/>
      <c r="HC171" s="344"/>
      <c r="HD171" s="344"/>
      <c r="HE171" s="344"/>
      <c r="HF171" s="344"/>
      <c r="HG171" s="344"/>
      <c r="HH171" s="344"/>
      <c r="HI171" s="344"/>
      <c r="HJ171" s="344"/>
      <c r="HK171" s="344"/>
      <c r="HL171" s="344"/>
      <c r="HM171" s="344"/>
      <c r="HN171" s="344"/>
      <c r="HO171" s="344"/>
      <c r="HP171" s="344"/>
      <c r="HQ171" s="344"/>
      <c r="HR171" s="344"/>
      <c r="HS171" s="344"/>
      <c r="HT171" s="344"/>
      <c r="HU171" s="344"/>
      <c r="HV171" s="344"/>
      <c r="HW171" s="344"/>
      <c r="HX171" s="344"/>
      <c r="HY171" s="344"/>
      <c r="HZ171" s="344"/>
      <c r="IA171" s="344"/>
      <c r="IB171" s="344"/>
      <c r="IC171" s="344"/>
      <c r="ID171" s="344"/>
      <c r="IE171" s="344"/>
      <c r="IF171" s="344"/>
      <c r="IG171" s="344"/>
      <c r="IH171" s="344"/>
      <c r="II171" s="344"/>
      <c r="IJ171" s="344"/>
      <c r="IK171" s="344"/>
      <c r="IL171" s="344"/>
      <c r="IM171" s="344"/>
      <c r="IN171" s="344"/>
      <c r="IO171" s="344"/>
      <c r="IP171" s="344"/>
      <c r="IQ171" s="344"/>
      <c r="IR171" s="344"/>
      <c r="IS171" s="344"/>
      <c r="IT171" s="344"/>
      <c r="IU171" s="344"/>
      <c r="IV171" s="344"/>
      <c r="IW171" s="345"/>
    </row>
    <row r="172" customFormat="false" ht="13.5" hidden="false" customHeight="true" outlineLevel="0" collapsed="false">
      <c r="A172" s="325"/>
      <c r="B172" s="332"/>
      <c r="C172" s="333"/>
      <c r="D172" s="346" t="s">
        <v>174</v>
      </c>
      <c r="E172" s="338"/>
      <c r="F172" s="281"/>
      <c r="G172" s="281"/>
      <c r="H172" s="281" t="n">
        <v>114.3675</v>
      </c>
      <c r="I172" s="281" t="n">
        <v>114.3675</v>
      </c>
      <c r="J172" s="281" t="n">
        <v>109.395</v>
      </c>
      <c r="K172" s="281" t="n">
        <v>119.34</v>
      </c>
      <c r="L172" s="281" t="n">
        <v>109.395</v>
      </c>
      <c r="M172" s="281" t="n">
        <v>109.395</v>
      </c>
      <c r="N172" s="281" t="n">
        <v>114.3675</v>
      </c>
      <c r="O172" s="281"/>
      <c r="P172" s="281"/>
      <c r="Q172" s="281"/>
      <c r="R172" s="281"/>
      <c r="S172" s="281"/>
      <c r="T172" s="281" t="n">
        <v>114.3675</v>
      </c>
      <c r="U172" s="281" t="n">
        <v>109.395</v>
      </c>
      <c r="V172" s="281" t="n">
        <v>109.395</v>
      </c>
      <c r="W172" s="281" t="n">
        <v>119.34</v>
      </c>
      <c r="X172" s="281" t="n">
        <v>104.4225</v>
      </c>
      <c r="Y172" s="281" t="n">
        <v>114.3675</v>
      </c>
      <c r="Z172" s="281" t="n">
        <v>114.3675</v>
      </c>
      <c r="AA172" s="281"/>
      <c r="AB172" s="281"/>
      <c r="AC172" s="281"/>
      <c r="AD172" s="281"/>
      <c r="AE172" s="281"/>
      <c r="AF172" s="281" t="n">
        <v>114.3675</v>
      </c>
      <c r="AG172" s="281" t="n">
        <v>104.4225</v>
      </c>
      <c r="AH172" s="281" t="n">
        <v>114.3675</v>
      </c>
      <c r="AI172" s="281" t="n">
        <v>114.3675</v>
      </c>
      <c r="AJ172" s="281" t="n">
        <v>104.4225</v>
      </c>
      <c r="AK172" s="281" t="n">
        <v>119.34</v>
      </c>
      <c r="AL172" s="281" t="n">
        <v>109.395</v>
      </c>
      <c r="AM172" s="281"/>
      <c r="AN172" s="281"/>
      <c r="AO172" s="281"/>
      <c r="AP172" s="281"/>
      <c r="AQ172" s="281"/>
      <c r="AR172" s="281" t="n">
        <v>109.395</v>
      </c>
      <c r="AS172" s="281" t="n">
        <v>104.4225</v>
      </c>
      <c r="AT172" s="281" t="n">
        <v>119.34</v>
      </c>
      <c r="AU172" s="281" t="n">
        <v>109.395</v>
      </c>
      <c r="AV172" s="281" t="n">
        <v>109.395</v>
      </c>
      <c r="AW172" s="281" t="n">
        <v>119.34</v>
      </c>
      <c r="AX172" s="281" t="n">
        <v>104.4225</v>
      </c>
      <c r="AY172" s="281"/>
      <c r="AZ172" s="281"/>
      <c r="BA172" s="281"/>
      <c r="BB172" s="281"/>
      <c r="BC172" s="281"/>
      <c r="BD172" s="281" t="n">
        <v>104.4225</v>
      </c>
      <c r="BE172" s="281" t="n">
        <v>114.3675</v>
      </c>
      <c r="BF172" s="281" t="n">
        <v>114.3675</v>
      </c>
      <c r="BG172" s="281" t="n">
        <v>109.395</v>
      </c>
      <c r="BH172" s="281" t="n">
        <v>114.3675</v>
      </c>
      <c r="BI172" s="281" t="n">
        <v>109.395</v>
      </c>
      <c r="BJ172" s="281" t="n">
        <v>109.395</v>
      </c>
      <c r="BK172" s="281"/>
      <c r="BL172" s="281"/>
      <c r="BM172" s="281"/>
      <c r="BN172" s="281"/>
      <c r="BO172" s="281"/>
      <c r="BP172" s="281" t="n">
        <v>109.395</v>
      </c>
      <c r="BQ172" s="281" t="n">
        <v>114.3675</v>
      </c>
      <c r="BR172" s="281" t="n">
        <v>109.395</v>
      </c>
      <c r="BS172" s="281" t="n">
        <v>114.3675</v>
      </c>
      <c r="BT172" s="281" t="n">
        <v>114.3675</v>
      </c>
      <c r="BU172" s="281" t="n">
        <v>109.395</v>
      </c>
      <c r="BV172" s="281" t="n">
        <v>114.3675</v>
      </c>
      <c r="BW172" s="281"/>
      <c r="BX172" s="281"/>
      <c r="BY172" s="281"/>
      <c r="BZ172" s="281"/>
      <c r="CA172" s="281"/>
      <c r="CB172" s="281" t="n">
        <v>114.3675</v>
      </c>
      <c r="CC172" s="281" t="n">
        <v>114.3675</v>
      </c>
      <c r="CD172" s="281" t="n">
        <v>109.395</v>
      </c>
      <c r="CE172" s="281" t="n">
        <v>119.34</v>
      </c>
      <c r="CF172" s="281" t="n">
        <v>109.395</v>
      </c>
      <c r="CG172" s="281" t="n">
        <v>109.395</v>
      </c>
      <c r="CH172" s="281" t="n">
        <v>114.3675</v>
      </c>
      <c r="CI172" s="281"/>
      <c r="CJ172" s="281"/>
      <c r="CK172" s="281"/>
      <c r="CL172" s="281"/>
      <c r="CM172" s="281"/>
      <c r="CN172" s="281" t="n">
        <v>114.3675</v>
      </c>
      <c r="CO172" s="281" t="n">
        <v>109.395</v>
      </c>
      <c r="CP172" s="281" t="n">
        <v>109.395</v>
      </c>
      <c r="CQ172" s="281" t="n">
        <v>119.34</v>
      </c>
      <c r="CR172" s="281" t="n">
        <v>104.4225</v>
      </c>
      <c r="CS172" s="281" t="n">
        <v>114.3675</v>
      </c>
      <c r="CT172" s="281" t="n">
        <v>114.3675</v>
      </c>
      <c r="CU172" s="281"/>
      <c r="CV172" s="281"/>
      <c r="CW172" s="281"/>
      <c r="CX172" s="281"/>
      <c r="CY172" s="281"/>
      <c r="CZ172" s="281" t="n">
        <v>109.395</v>
      </c>
      <c r="DA172" s="281" t="n">
        <v>104.4225</v>
      </c>
      <c r="DB172" s="281" t="n">
        <v>119.34</v>
      </c>
      <c r="DC172" s="281" t="n">
        <v>109.395</v>
      </c>
      <c r="DD172" s="281" t="n">
        <v>109.395</v>
      </c>
      <c r="DE172" s="281" t="n">
        <v>119.34</v>
      </c>
      <c r="DF172" s="281" t="n">
        <v>104.4225</v>
      </c>
      <c r="DG172" s="281"/>
      <c r="DH172" s="281"/>
      <c r="DI172" s="281"/>
      <c r="DJ172" s="281"/>
      <c r="DK172" s="281"/>
      <c r="DL172" s="281" t="n">
        <v>104.4225</v>
      </c>
      <c r="DM172" s="281" t="n">
        <v>109.395</v>
      </c>
      <c r="DN172" s="281" t="n">
        <v>119.34</v>
      </c>
      <c r="DO172" s="281" t="n">
        <v>109.395</v>
      </c>
      <c r="DP172" s="281" t="n">
        <v>114.3675</v>
      </c>
      <c r="DQ172" s="281" t="n">
        <v>114.3675</v>
      </c>
      <c r="DR172" s="281" t="n">
        <v>104.4225</v>
      </c>
      <c r="DS172" s="281"/>
      <c r="DT172" s="281"/>
      <c r="DU172" s="281"/>
      <c r="DV172" s="281"/>
      <c r="DW172" s="281"/>
      <c r="DX172" s="281"/>
      <c r="DY172" s="281"/>
      <c r="DZ172" s="281"/>
      <c r="EA172" s="281"/>
      <c r="EB172" s="281"/>
      <c r="EC172" s="281"/>
      <c r="ED172" s="281"/>
      <c r="EE172" s="281"/>
      <c r="EF172" s="281"/>
      <c r="EG172" s="281"/>
      <c r="EH172" s="281"/>
      <c r="EI172" s="281"/>
      <c r="EJ172" s="281"/>
      <c r="EK172" s="281"/>
      <c r="EL172" s="281"/>
      <c r="EM172" s="281"/>
      <c r="EN172" s="281"/>
      <c r="EO172" s="281"/>
      <c r="EP172" s="281"/>
      <c r="EQ172" s="281"/>
      <c r="ER172" s="281"/>
      <c r="ES172" s="281"/>
      <c r="ET172" s="281"/>
      <c r="EU172" s="281"/>
      <c r="EV172" s="281"/>
      <c r="EW172" s="281"/>
      <c r="EX172" s="281"/>
      <c r="EY172" s="281"/>
      <c r="EZ172" s="281"/>
      <c r="FA172" s="281"/>
      <c r="FB172" s="281"/>
      <c r="FC172" s="281"/>
      <c r="FD172" s="281"/>
      <c r="FE172" s="281"/>
      <c r="FF172" s="281"/>
      <c r="FG172" s="281"/>
      <c r="FH172" s="281"/>
      <c r="FI172" s="281"/>
      <c r="FJ172" s="281"/>
      <c r="FK172" s="281"/>
      <c r="FL172" s="281"/>
      <c r="FM172" s="281"/>
      <c r="FN172" s="281"/>
      <c r="FO172" s="281"/>
      <c r="FP172" s="281"/>
      <c r="FQ172" s="281"/>
      <c r="FR172" s="281"/>
      <c r="FS172" s="281"/>
      <c r="FT172" s="281"/>
      <c r="FU172" s="281"/>
      <c r="FV172" s="281"/>
      <c r="FW172" s="281"/>
      <c r="FX172" s="281"/>
      <c r="FY172" s="281"/>
      <c r="FZ172" s="281"/>
      <c r="GA172" s="281"/>
      <c r="GB172" s="281"/>
      <c r="GC172" s="281"/>
      <c r="GD172" s="281"/>
      <c r="GE172" s="281"/>
      <c r="GF172" s="281"/>
      <c r="GG172" s="281"/>
      <c r="GH172" s="281"/>
      <c r="GI172" s="281"/>
      <c r="GJ172" s="281"/>
      <c r="GK172" s="281"/>
      <c r="GL172" s="281"/>
      <c r="GM172" s="281"/>
      <c r="GN172" s="281"/>
      <c r="GO172" s="281"/>
      <c r="GP172" s="281"/>
      <c r="GQ172" s="281"/>
      <c r="GR172" s="281"/>
      <c r="GS172" s="281"/>
      <c r="GT172" s="281"/>
      <c r="GU172" s="281"/>
      <c r="GV172" s="281"/>
      <c r="GW172" s="281"/>
      <c r="GX172" s="281"/>
      <c r="GY172" s="281"/>
      <c r="GZ172" s="281"/>
      <c r="HA172" s="281"/>
      <c r="HB172" s="281"/>
      <c r="HC172" s="281"/>
      <c r="HD172" s="281"/>
      <c r="HE172" s="281"/>
      <c r="HF172" s="281"/>
      <c r="HG172" s="281"/>
      <c r="HH172" s="281"/>
      <c r="HI172" s="281"/>
      <c r="HJ172" s="281"/>
      <c r="HK172" s="281"/>
      <c r="HL172" s="281"/>
      <c r="HM172" s="281"/>
      <c r="HN172" s="281"/>
      <c r="HO172" s="281"/>
      <c r="HP172" s="281"/>
      <c r="HQ172" s="281"/>
      <c r="HR172" s="281"/>
      <c r="HS172" s="281"/>
      <c r="HT172" s="281"/>
      <c r="HU172" s="281"/>
      <c r="HV172" s="281"/>
      <c r="HW172" s="281"/>
      <c r="HX172" s="281"/>
      <c r="HY172" s="281"/>
      <c r="HZ172" s="281"/>
      <c r="IA172" s="281"/>
      <c r="IB172" s="281"/>
      <c r="IC172" s="281"/>
      <c r="ID172" s="281"/>
      <c r="IE172" s="281"/>
      <c r="IF172" s="281"/>
      <c r="IG172" s="281"/>
      <c r="IH172" s="281"/>
      <c r="II172" s="281"/>
      <c r="IJ172" s="281"/>
      <c r="IK172" s="281"/>
      <c r="IL172" s="281"/>
      <c r="IM172" s="281"/>
      <c r="IN172" s="281"/>
      <c r="IO172" s="281"/>
      <c r="IP172" s="281"/>
      <c r="IQ172" s="281"/>
      <c r="IR172" s="281"/>
      <c r="IS172" s="281"/>
      <c r="IT172" s="281"/>
      <c r="IU172" s="281"/>
      <c r="IV172" s="281"/>
      <c r="IW172" s="331"/>
    </row>
    <row r="173" customFormat="false" ht="13.5" hidden="false" customHeight="true" outlineLevel="0" collapsed="false">
      <c r="A173" s="331"/>
      <c r="B173" s="360" t="s">
        <v>118</v>
      </c>
      <c r="C173" s="333"/>
      <c r="D173" s="334" t="s">
        <v>175</v>
      </c>
      <c r="E173" s="340"/>
      <c r="F173" s="336"/>
      <c r="G173" s="336"/>
      <c r="H173" s="336" t="n">
        <v>80.8</v>
      </c>
      <c r="I173" s="336" t="n">
        <v>80.8</v>
      </c>
      <c r="J173" s="336" t="n">
        <v>80.8</v>
      </c>
      <c r="K173" s="336" t="n">
        <v>93.73</v>
      </c>
      <c r="L173" s="336" t="n">
        <v>93.73</v>
      </c>
      <c r="M173" s="336" t="n">
        <v>93.73</v>
      </c>
      <c r="N173" s="336" t="n">
        <v>93.73</v>
      </c>
      <c r="O173" s="336"/>
      <c r="P173" s="336"/>
      <c r="Q173" s="336"/>
      <c r="R173" s="336"/>
      <c r="S173" s="336"/>
      <c r="T173" s="336" t="n">
        <v>93.73</v>
      </c>
      <c r="U173" s="336" t="n">
        <v>93.73</v>
      </c>
      <c r="V173" s="336" t="n">
        <v>93.73</v>
      </c>
      <c r="W173" s="336" t="n">
        <v>107.32</v>
      </c>
      <c r="X173" s="336" t="n">
        <v>107.32</v>
      </c>
      <c r="Y173" s="336" t="n">
        <v>107.32</v>
      </c>
      <c r="Z173" s="336" t="n">
        <v>107.32</v>
      </c>
      <c r="AA173" s="336"/>
      <c r="AB173" s="336"/>
      <c r="AC173" s="336"/>
      <c r="AD173" s="336"/>
      <c r="AE173" s="336"/>
      <c r="AF173" s="336" t="n">
        <v>107.32</v>
      </c>
      <c r="AG173" s="336" t="n">
        <v>107.32</v>
      </c>
      <c r="AH173" s="336" t="n">
        <v>107.32</v>
      </c>
      <c r="AI173" s="336" t="n">
        <v>122.34</v>
      </c>
      <c r="AJ173" s="336" t="n">
        <v>122.34</v>
      </c>
      <c r="AK173" s="336" t="n">
        <v>122.34</v>
      </c>
      <c r="AL173" s="336" t="n">
        <v>122.34</v>
      </c>
      <c r="AM173" s="336"/>
      <c r="AN173" s="336"/>
      <c r="AO173" s="336"/>
      <c r="AP173" s="336"/>
      <c r="AQ173" s="336"/>
      <c r="AR173" s="336" t="n">
        <v>122.34</v>
      </c>
      <c r="AS173" s="336" t="n">
        <v>122.34</v>
      </c>
      <c r="AT173" s="336" t="n">
        <v>122.34</v>
      </c>
      <c r="AU173" s="336" t="n">
        <v>138.247768992</v>
      </c>
      <c r="AV173" s="336" t="n">
        <v>138.247768992</v>
      </c>
      <c r="AW173" s="336" t="n">
        <v>138.247768992</v>
      </c>
      <c r="AX173" s="336" t="n">
        <v>138.247768992</v>
      </c>
      <c r="AY173" s="336"/>
      <c r="AZ173" s="336"/>
      <c r="BA173" s="336"/>
      <c r="BB173" s="336"/>
      <c r="BC173" s="336"/>
      <c r="BD173" s="336" t="n">
        <v>138.247768992</v>
      </c>
      <c r="BE173" s="336" t="n">
        <v>138.247768992</v>
      </c>
      <c r="BF173" s="336" t="n">
        <v>138.247768992</v>
      </c>
      <c r="BG173" s="336" t="n">
        <v>155.528740116</v>
      </c>
      <c r="BH173" s="336" t="n">
        <v>155.528740116</v>
      </c>
      <c r="BI173" s="336" t="n">
        <v>155.528740116</v>
      </c>
      <c r="BJ173" s="336" t="n">
        <v>155.528740116</v>
      </c>
      <c r="BK173" s="336"/>
      <c r="BL173" s="336"/>
      <c r="BM173" s="336"/>
      <c r="BN173" s="336"/>
      <c r="BO173" s="336"/>
      <c r="BP173" s="336" t="n">
        <v>155.528740116</v>
      </c>
      <c r="BQ173" s="336" t="n">
        <v>155.528740116</v>
      </c>
      <c r="BR173" s="336" t="n">
        <v>155.528740116</v>
      </c>
      <c r="BS173" s="336" t="n">
        <v>174.19218892992</v>
      </c>
      <c r="BT173" s="336" t="n">
        <v>174.19218892992</v>
      </c>
      <c r="BU173" s="336" t="n">
        <v>174.19218892992</v>
      </c>
      <c r="BV173" s="336" t="n">
        <v>174.19218892992</v>
      </c>
      <c r="BW173" s="336"/>
      <c r="BX173" s="336"/>
      <c r="BY173" s="336"/>
      <c r="BZ173" s="336"/>
      <c r="CA173" s="336"/>
      <c r="CB173" s="336" t="n">
        <v>174.19218892992</v>
      </c>
      <c r="CC173" s="336" t="n">
        <v>174.19218892992</v>
      </c>
      <c r="CD173" s="336" t="n">
        <v>174.19218892992</v>
      </c>
      <c r="CE173" s="336" t="n">
        <v>194.224290656861</v>
      </c>
      <c r="CF173" s="336" t="n">
        <v>194.224290656861</v>
      </c>
      <c r="CG173" s="336" t="n">
        <v>194.224290656861</v>
      </c>
      <c r="CH173" s="336" t="n">
        <v>194.224290656861</v>
      </c>
      <c r="CI173" s="336"/>
      <c r="CJ173" s="336"/>
      <c r="CK173" s="336"/>
      <c r="CL173" s="336"/>
      <c r="CM173" s="336"/>
      <c r="CN173" s="336" t="n">
        <v>194.224290656861</v>
      </c>
      <c r="CO173" s="336" t="n">
        <v>194.224290656861</v>
      </c>
      <c r="CP173" s="336" t="n">
        <v>194.224290656861</v>
      </c>
      <c r="CQ173" s="336" t="n">
        <v>215.588962629116</v>
      </c>
      <c r="CR173" s="336" t="n">
        <v>215.588962629116</v>
      </c>
      <c r="CS173" s="336" t="n">
        <v>215.588962629116</v>
      </c>
      <c r="CT173" s="336" t="n">
        <v>215.588962629116</v>
      </c>
      <c r="CU173" s="336"/>
      <c r="CV173" s="336"/>
      <c r="CW173" s="336"/>
      <c r="CX173" s="336"/>
      <c r="CY173" s="336"/>
      <c r="CZ173" s="336" t="n">
        <v>215.588962629115</v>
      </c>
      <c r="DA173" s="336" t="n">
        <v>215.588962629116</v>
      </c>
      <c r="DB173" s="336" t="n">
        <v>215.588962629116</v>
      </c>
      <c r="DC173" s="336" t="n">
        <v>238.225803705173</v>
      </c>
      <c r="DD173" s="336" t="n">
        <v>238.225803705173</v>
      </c>
      <c r="DE173" s="336" t="n">
        <v>238.225803705173</v>
      </c>
      <c r="DF173" s="336" t="n">
        <v>238.225803705173</v>
      </c>
      <c r="DG173" s="336"/>
      <c r="DH173" s="336"/>
      <c r="DI173" s="336"/>
      <c r="DJ173" s="336"/>
      <c r="DK173" s="336"/>
      <c r="DL173" s="336" t="n">
        <v>238.225803705173</v>
      </c>
      <c r="DM173" s="336" t="n">
        <v>238.225803705173</v>
      </c>
      <c r="DN173" s="336" t="n">
        <v>238.225803705173</v>
      </c>
      <c r="DO173" s="336" t="n">
        <v>262.04838407569</v>
      </c>
      <c r="DP173" s="336" t="n">
        <v>262.04838407569</v>
      </c>
      <c r="DQ173" s="336" t="n">
        <v>262.04838407569</v>
      </c>
      <c r="DR173" s="336" t="n">
        <v>262.04838407569</v>
      </c>
      <c r="DS173" s="336"/>
      <c r="DT173" s="336"/>
      <c r="DU173" s="336"/>
      <c r="DV173" s="336"/>
      <c r="DW173" s="336"/>
      <c r="DX173" s="336"/>
      <c r="DY173" s="336"/>
      <c r="DZ173" s="336"/>
      <c r="EA173" s="336"/>
      <c r="EB173" s="336"/>
      <c r="EC173" s="336"/>
      <c r="ED173" s="336"/>
      <c r="EE173" s="336"/>
      <c r="EF173" s="336"/>
      <c r="EG173" s="336"/>
      <c r="EH173" s="336"/>
      <c r="EI173" s="336"/>
      <c r="EJ173" s="336"/>
      <c r="EK173" s="336"/>
      <c r="EL173" s="336"/>
      <c r="EM173" s="336"/>
      <c r="EN173" s="336"/>
      <c r="EO173" s="336"/>
      <c r="EP173" s="336"/>
      <c r="EQ173" s="336"/>
      <c r="ER173" s="336"/>
      <c r="ES173" s="336"/>
      <c r="ET173" s="336"/>
      <c r="EU173" s="336"/>
      <c r="EV173" s="336"/>
      <c r="EW173" s="336"/>
      <c r="EX173" s="336"/>
      <c r="EY173" s="336"/>
      <c r="EZ173" s="336"/>
      <c r="FA173" s="336"/>
      <c r="FB173" s="336"/>
      <c r="FC173" s="336"/>
      <c r="FD173" s="336"/>
      <c r="FE173" s="336"/>
      <c r="FF173" s="336"/>
      <c r="FG173" s="336"/>
      <c r="FH173" s="336"/>
      <c r="FI173" s="336"/>
      <c r="FJ173" s="336"/>
      <c r="FK173" s="336"/>
      <c r="FL173" s="336"/>
      <c r="FM173" s="336"/>
      <c r="FN173" s="336"/>
      <c r="FO173" s="336"/>
      <c r="FP173" s="336"/>
      <c r="FQ173" s="336"/>
      <c r="FR173" s="336"/>
      <c r="FS173" s="336"/>
      <c r="FT173" s="336"/>
      <c r="FU173" s="336"/>
      <c r="FV173" s="336"/>
      <c r="FW173" s="336"/>
      <c r="FX173" s="336"/>
      <c r="FY173" s="336"/>
      <c r="FZ173" s="336"/>
      <c r="GA173" s="336"/>
      <c r="GB173" s="336"/>
      <c r="GC173" s="336"/>
      <c r="GD173" s="336"/>
      <c r="GE173" s="336"/>
      <c r="GF173" s="336"/>
      <c r="GG173" s="336"/>
      <c r="GH173" s="336"/>
      <c r="GI173" s="336"/>
      <c r="GJ173" s="336"/>
      <c r="GK173" s="336"/>
      <c r="GL173" s="336"/>
      <c r="GM173" s="336"/>
      <c r="GN173" s="336"/>
      <c r="GO173" s="336"/>
      <c r="GP173" s="336"/>
      <c r="GQ173" s="336"/>
      <c r="GR173" s="336"/>
      <c r="GS173" s="336"/>
      <c r="GT173" s="336"/>
      <c r="GU173" s="336"/>
      <c r="GV173" s="336"/>
      <c r="GW173" s="336"/>
      <c r="GX173" s="336"/>
      <c r="GY173" s="336"/>
      <c r="GZ173" s="336"/>
      <c r="HA173" s="336"/>
      <c r="HB173" s="336"/>
      <c r="HC173" s="336"/>
      <c r="HD173" s="336"/>
      <c r="HE173" s="336"/>
      <c r="HF173" s="336"/>
      <c r="HG173" s="336"/>
      <c r="HH173" s="336"/>
      <c r="HI173" s="336"/>
      <c r="HJ173" s="336"/>
      <c r="HK173" s="336"/>
      <c r="HL173" s="336"/>
      <c r="HM173" s="336"/>
      <c r="HN173" s="336"/>
      <c r="HO173" s="336"/>
      <c r="HP173" s="336"/>
      <c r="HQ173" s="336"/>
      <c r="HR173" s="336"/>
      <c r="HS173" s="336"/>
      <c r="HT173" s="336"/>
      <c r="HU173" s="336"/>
      <c r="HV173" s="336"/>
      <c r="HW173" s="336"/>
      <c r="HX173" s="336"/>
      <c r="HY173" s="336"/>
      <c r="HZ173" s="336"/>
      <c r="IA173" s="336"/>
      <c r="IB173" s="336"/>
      <c r="IC173" s="336"/>
      <c r="ID173" s="336"/>
      <c r="IE173" s="336"/>
      <c r="IF173" s="336"/>
      <c r="IG173" s="336"/>
      <c r="IH173" s="336"/>
      <c r="II173" s="336"/>
      <c r="IJ173" s="336"/>
      <c r="IK173" s="336"/>
      <c r="IL173" s="336"/>
      <c r="IM173" s="336"/>
      <c r="IN173" s="336"/>
      <c r="IO173" s="336"/>
      <c r="IP173" s="336"/>
      <c r="IQ173" s="336"/>
      <c r="IR173" s="336"/>
      <c r="IS173" s="336"/>
      <c r="IT173" s="336"/>
      <c r="IU173" s="336"/>
      <c r="IV173" s="336"/>
      <c r="IW173" s="331"/>
    </row>
    <row r="174" customFormat="false" ht="13.5" hidden="false" customHeight="true" outlineLevel="0" collapsed="false">
      <c r="A174" s="325"/>
      <c r="B174" s="332"/>
      <c r="C174" s="333"/>
      <c r="D174" s="328" t="s">
        <v>176</v>
      </c>
      <c r="E174" s="338"/>
      <c r="F174" s="281"/>
      <c r="G174" s="281"/>
      <c r="H174" s="281" t="n">
        <v>1118.8125</v>
      </c>
      <c r="I174" s="281" t="n">
        <v>1079.0325</v>
      </c>
      <c r="J174" s="281" t="n">
        <v>1123.785</v>
      </c>
      <c r="K174" s="281" t="n">
        <v>1113.84</v>
      </c>
      <c r="L174" s="281" t="n">
        <v>1084.005</v>
      </c>
      <c r="M174" s="281" t="n">
        <v>1123.785</v>
      </c>
      <c r="N174" s="281" t="n">
        <v>1118.8125</v>
      </c>
      <c r="O174" s="281"/>
      <c r="P174" s="281"/>
      <c r="Q174" s="281"/>
      <c r="R174" s="281"/>
      <c r="S174" s="281"/>
      <c r="T174" s="281" t="n">
        <v>1118.8125</v>
      </c>
      <c r="U174" s="281" t="n">
        <v>1084.005</v>
      </c>
      <c r="V174" s="281" t="n">
        <v>1123.785</v>
      </c>
      <c r="W174" s="281" t="n">
        <v>1113.84</v>
      </c>
      <c r="X174" s="281" t="n">
        <v>1088.9775</v>
      </c>
      <c r="Y174" s="281" t="n">
        <v>1118.8125</v>
      </c>
      <c r="Z174" s="281" t="n">
        <v>1118.8125</v>
      </c>
      <c r="AA174" s="281"/>
      <c r="AB174" s="281"/>
      <c r="AC174" s="281"/>
      <c r="AD174" s="281"/>
      <c r="AE174" s="281"/>
      <c r="AF174" s="281" t="n">
        <v>1118.8125</v>
      </c>
      <c r="AG174" s="281" t="n">
        <v>1088.9775</v>
      </c>
      <c r="AH174" s="281" t="n">
        <v>1118.8125</v>
      </c>
      <c r="AI174" s="281" t="n">
        <v>1118.8125</v>
      </c>
      <c r="AJ174" s="281" t="n">
        <v>1088.9775</v>
      </c>
      <c r="AK174" s="281" t="n">
        <v>1113.84</v>
      </c>
      <c r="AL174" s="281" t="n">
        <v>1123.785</v>
      </c>
      <c r="AM174" s="281"/>
      <c r="AN174" s="281"/>
      <c r="AO174" s="281"/>
      <c r="AP174" s="281"/>
      <c r="AQ174" s="281"/>
      <c r="AR174" s="281" t="n">
        <v>1123.785</v>
      </c>
      <c r="AS174" s="281" t="n">
        <v>1088.9775</v>
      </c>
      <c r="AT174" s="281" t="n">
        <v>1113.84</v>
      </c>
      <c r="AU174" s="281" t="n">
        <v>1123.785</v>
      </c>
      <c r="AV174" s="281" t="n">
        <v>1084.005</v>
      </c>
      <c r="AW174" s="281" t="n">
        <v>1113.84</v>
      </c>
      <c r="AX174" s="281" t="n">
        <v>1128.7575</v>
      </c>
      <c r="AY174" s="281"/>
      <c r="AZ174" s="281"/>
      <c r="BA174" s="281"/>
      <c r="BB174" s="281"/>
      <c r="BC174" s="281"/>
      <c r="BD174" s="281" t="n">
        <v>1128.7575</v>
      </c>
      <c r="BE174" s="281" t="n">
        <v>1079.0325</v>
      </c>
      <c r="BF174" s="281" t="n">
        <v>1118.8125</v>
      </c>
      <c r="BG174" s="281" t="n">
        <v>1123.785</v>
      </c>
      <c r="BH174" s="281" t="n">
        <v>1079.0325</v>
      </c>
      <c r="BI174" s="281" t="n">
        <v>1123.785</v>
      </c>
      <c r="BJ174" s="281" t="n">
        <v>1123.785</v>
      </c>
      <c r="BK174" s="281"/>
      <c r="BL174" s="281"/>
      <c r="BM174" s="281"/>
      <c r="BN174" s="281"/>
      <c r="BO174" s="281"/>
      <c r="BP174" s="281" t="n">
        <v>1123.785</v>
      </c>
      <c r="BQ174" s="281" t="n">
        <v>1079.0325</v>
      </c>
      <c r="BR174" s="281" t="n">
        <v>1123.785</v>
      </c>
      <c r="BS174" s="281" t="n">
        <v>1118.8125</v>
      </c>
      <c r="BT174" s="281" t="n">
        <v>1079.0325</v>
      </c>
      <c r="BU174" s="281" t="n">
        <v>1123.785</v>
      </c>
      <c r="BV174" s="281" t="n">
        <v>1118.8125</v>
      </c>
      <c r="BW174" s="281"/>
      <c r="BX174" s="281"/>
      <c r="BY174" s="281"/>
      <c r="BZ174" s="281"/>
      <c r="CA174" s="281"/>
      <c r="CB174" s="281" t="n">
        <v>1118.8125</v>
      </c>
      <c r="CC174" s="281" t="n">
        <v>1079.0325</v>
      </c>
      <c r="CD174" s="281" t="n">
        <v>1123.785</v>
      </c>
      <c r="CE174" s="281" t="n">
        <v>1113.84</v>
      </c>
      <c r="CF174" s="281" t="n">
        <v>1084.005</v>
      </c>
      <c r="CG174" s="281" t="n">
        <v>1123.785</v>
      </c>
      <c r="CH174" s="281" t="n">
        <v>1118.8125</v>
      </c>
      <c r="CI174" s="281"/>
      <c r="CJ174" s="281"/>
      <c r="CK174" s="281"/>
      <c r="CL174" s="281"/>
      <c r="CM174" s="281"/>
      <c r="CN174" s="281" t="n">
        <v>1118.8125</v>
      </c>
      <c r="CO174" s="281" t="n">
        <v>1084.005</v>
      </c>
      <c r="CP174" s="281" t="n">
        <v>1123.785</v>
      </c>
      <c r="CQ174" s="281" t="n">
        <v>1113.84</v>
      </c>
      <c r="CR174" s="281" t="n">
        <v>1088.9775</v>
      </c>
      <c r="CS174" s="281" t="n">
        <v>1118.8125</v>
      </c>
      <c r="CT174" s="281" t="n">
        <v>1118.8125</v>
      </c>
      <c r="CU174" s="281"/>
      <c r="CV174" s="281"/>
      <c r="CW174" s="281"/>
      <c r="CX174" s="281"/>
      <c r="CY174" s="281"/>
      <c r="CZ174" s="281" t="n">
        <v>1123.785</v>
      </c>
      <c r="DA174" s="281" t="n">
        <v>1088.9775</v>
      </c>
      <c r="DB174" s="281" t="n">
        <v>1113.84</v>
      </c>
      <c r="DC174" s="281" t="n">
        <v>1123.785</v>
      </c>
      <c r="DD174" s="281" t="n">
        <v>1084.005</v>
      </c>
      <c r="DE174" s="281" t="n">
        <v>1113.84</v>
      </c>
      <c r="DF174" s="281" t="n">
        <v>1128.7575</v>
      </c>
      <c r="DG174" s="281"/>
      <c r="DH174" s="281"/>
      <c r="DI174" s="281"/>
      <c r="DJ174" s="281"/>
      <c r="DK174" s="281"/>
      <c r="DL174" s="281" t="n">
        <v>1128.7575</v>
      </c>
      <c r="DM174" s="281" t="n">
        <v>1084.005</v>
      </c>
      <c r="DN174" s="281" t="n">
        <v>1113.84</v>
      </c>
      <c r="DO174" s="281" t="n">
        <v>1123.785</v>
      </c>
      <c r="DP174" s="281" t="n">
        <v>1079.0325</v>
      </c>
      <c r="DQ174" s="281" t="n">
        <v>1118.8125</v>
      </c>
      <c r="DR174" s="281" t="n">
        <v>1128.7575</v>
      </c>
      <c r="DS174" s="281"/>
      <c r="DT174" s="281"/>
      <c r="DU174" s="281"/>
      <c r="DV174" s="281"/>
      <c r="DW174" s="281"/>
      <c r="DX174" s="281"/>
      <c r="DY174" s="281"/>
      <c r="DZ174" s="281"/>
      <c r="EA174" s="281"/>
      <c r="EB174" s="281"/>
      <c r="EC174" s="281"/>
      <c r="ED174" s="281"/>
      <c r="EE174" s="281"/>
      <c r="EF174" s="281"/>
      <c r="EG174" s="281"/>
      <c r="EH174" s="281"/>
      <c r="EI174" s="281"/>
      <c r="EJ174" s="281"/>
      <c r="EK174" s="281"/>
      <c r="EL174" s="281"/>
      <c r="EM174" s="281"/>
      <c r="EN174" s="281"/>
      <c r="EO174" s="281"/>
      <c r="EP174" s="281"/>
      <c r="EQ174" s="281"/>
      <c r="ER174" s="281"/>
      <c r="ES174" s="281"/>
      <c r="ET174" s="281"/>
      <c r="EU174" s="281"/>
      <c r="EV174" s="281"/>
      <c r="EW174" s="281"/>
      <c r="EX174" s="281"/>
      <c r="EY174" s="281"/>
      <c r="EZ174" s="281"/>
      <c r="FA174" s="281"/>
      <c r="FB174" s="281"/>
      <c r="FC174" s="281"/>
      <c r="FD174" s="281"/>
      <c r="FE174" s="281"/>
      <c r="FF174" s="281"/>
      <c r="FG174" s="281"/>
      <c r="FH174" s="281"/>
      <c r="FI174" s="281"/>
      <c r="FJ174" s="281"/>
      <c r="FK174" s="281"/>
      <c r="FL174" s="281"/>
      <c r="FM174" s="281"/>
      <c r="FN174" s="281"/>
      <c r="FO174" s="281"/>
      <c r="FP174" s="281"/>
      <c r="FQ174" s="281"/>
      <c r="FR174" s="281"/>
      <c r="FS174" s="281"/>
      <c r="FT174" s="281"/>
      <c r="FU174" s="281"/>
      <c r="FV174" s="281"/>
      <c r="FW174" s="281"/>
      <c r="FX174" s="281"/>
      <c r="FY174" s="281"/>
      <c r="FZ174" s="281"/>
      <c r="GA174" s="281"/>
      <c r="GB174" s="281"/>
      <c r="GC174" s="281"/>
      <c r="GD174" s="281"/>
      <c r="GE174" s="281"/>
      <c r="GF174" s="281"/>
      <c r="GG174" s="281"/>
      <c r="GH174" s="281"/>
      <c r="GI174" s="281"/>
      <c r="GJ174" s="281"/>
      <c r="GK174" s="281"/>
      <c r="GL174" s="281"/>
      <c r="GM174" s="281"/>
      <c r="GN174" s="281"/>
      <c r="GO174" s="281"/>
      <c r="GP174" s="281"/>
      <c r="GQ174" s="281"/>
      <c r="GR174" s="281"/>
      <c r="GS174" s="281"/>
      <c r="GT174" s="281"/>
      <c r="GU174" s="281"/>
      <c r="GV174" s="281"/>
      <c r="GW174" s="281"/>
      <c r="GX174" s="281"/>
      <c r="GY174" s="281"/>
      <c r="GZ174" s="281"/>
      <c r="HA174" s="281"/>
      <c r="HB174" s="281"/>
      <c r="HC174" s="281"/>
      <c r="HD174" s="281"/>
      <c r="HE174" s="281"/>
      <c r="HF174" s="281"/>
      <c r="HG174" s="281"/>
      <c r="HH174" s="281"/>
      <c r="HI174" s="281"/>
      <c r="HJ174" s="281"/>
      <c r="HK174" s="281"/>
      <c r="HL174" s="281"/>
      <c r="HM174" s="281"/>
      <c r="HN174" s="281"/>
      <c r="HO174" s="281"/>
      <c r="HP174" s="281"/>
      <c r="HQ174" s="281"/>
      <c r="HR174" s="281"/>
      <c r="HS174" s="281"/>
      <c r="HT174" s="281"/>
      <c r="HU174" s="281"/>
      <c r="HV174" s="281"/>
      <c r="HW174" s="281"/>
      <c r="HX174" s="281"/>
      <c r="HY174" s="281"/>
      <c r="HZ174" s="281"/>
      <c r="IA174" s="281"/>
      <c r="IB174" s="281"/>
      <c r="IC174" s="281"/>
      <c r="ID174" s="281"/>
      <c r="IE174" s="281"/>
      <c r="IF174" s="281"/>
      <c r="IG174" s="281"/>
      <c r="IH174" s="281"/>
      <c r="II174" s="281"/>
      <c r="IJ174" s="281"/>
      <c r="IK174" s="281"/>
      <c r="IL174" s="281"/>
      <c r="IM174" s="281"/>
      <c r="IN174" s="281"/>
      <c r="IO174" s="281"/>
      <c r="IP174" s="281"/>
      <c r="IQ174" s="281"/>
      <c r="IR174" s="281"/>
      <c r="IS174" s="281"/>
      <c r="IT174" s="281"/>
      <c r="IU174" s="281"/>
      <c r="IV174" s="281"/>
      <c r="IW174" s="331"/>
    </row>
    <row r="175" customFormat="false" ht="13.5" hidden="false" customHeight="true" outlineLevel="0" collapsed="false">
      <c r="A175" s="331"/>
      <c r="B175" s="332"/>
      <c r="C175" s="339" t="s">
        <v>163</v>
      </c>
      <c r="D175" s="334" t="s">
        <v>177</v>
      </c>
      <c r="E175" s="340"/>
      <c r="F175" s="336"/>
      <c r="G175" s="336"/>
      <c r="H175" s="336" t="n">
        <v>80.8</v>
      </c>
      <c r="I175" s="336" t="n">
        <v>80.8</v>
      </c>
      <c r="J175" s="336" t="n">
        <v>80.8</v>
      </c>
      <c r="K175" s="336" t="n">
        <v>93.73</v>
      </c>
      <c r="L175" s="336" t="n">
        <v>93.73</v>
      </c>
      <c r="M175" s="336" t="n">
        <v>93.73</v>
      </c>
      <c r="N175" s="336" t="n">
        <v>93.73</v>
      </c>
      <c r="O175" s="336"/>
      <c r="P175" s="336"/>
      <c r="Q175" s="336"/>
      <c r="R175" s="336"/>
      <c r="S175" s="336"/>
      <c r="T175" s="336" t="n">
        <v>93.73</v>
      </c>
      <c r="U175" s="336" t="n">
        <v>93.73</v>
      </c>
      <c r="V175" s="336" t="n">
        <v>93.73</v>
      </c>
      <c r="W175" s="336" t="n">
        <v>107.32</v>
      </c>
      <c r="X175" s="336" t="n">
        <v>107.32</v>
      </c>
      <c r="Y175" s="336" t="n">
        <v>107.32</v>
      </c>
      <c r="Z175" s="336" t="n">
        <v>107.32</v>
      </c>
      <c r="AA175" s="336"/>
      <c r="AB175" s="336"/>
      <c r="AC175" s="336"/>
      <c r="AD175" s="336"/>
      <c r="AE175" s="336"/>
      <c r="AF175" s="336" t="n">
        <v>107.32</v>
      </c>
      <c r="AG175" s="336" t="n">
        <v>107.32</v>
      </c>
      <c r="AH175" s="336" t="n">
        <v>107.32</v>
      </c>
      <c r="AI175" s="336" t="n">
        <v>122.34</v>
      </c>
      <c r="AJ175" s="336" t="n">
        <v>122.34</v>
      </c>
      <c r="AK175" s="336" t="n">
        <v>122.34</v>
      </c>
      <c r="AL175" s="336" t="n">
        <v>122.34</v>
      </c>
      <c r="AM175" s="336"/>
      <c r="AN175" s="336"/>
      <c r="AO175" s="336"/>
      <c r="AP175" s="336"/>
      <c r="AQ175" s="336"/>
      <c r="AR175" s="336" t="n">
        <v>122.34</v>
      </c>
      <c r="AS175" s="336" t="n">
        <v>122.34</v>
      </c>
      <c r="AT175" s="336" t="n">
        <v>122.34</v>
      </c>
      <c r="AU175" s="336" t="n">
        <v>138.247768992</v>
      </c>
      <c r="AV175" s="336" t="n">
        <v>138.247768992</v>
      </c>
      <c r="AW175" s="336" t="n">
        <v>138.247768992</v>
      </c>
      <c r="AX175" s="336" t="n">
        <v>138.247768992</v>
      </c>
      <c r="AY175" s="336"/>
      <c r="AZ175" s="336"/>
      <c r="BA175" s="336"/>
      <c r="BB175" s="336"/>
      <c r="BC175" s="336"/>
      <c r="BD175" s="336" t="n">
        <v>138.247768992</v>
      </c>
      <c r="BE175" s="336" t="n">
        <v>138.247768992</v>
      </c>
      <c r="BF175" s="336" t="n">
        <v>138.247768992</v>
      </c>
      <c r="BG175" s="336" t="n">
        <v>155.528740116</v>
      </c>
      <c r="BH175" s="336" t="n">
        <v>155.528740116</v>
      </c>
      <c r="BI175" s="336" t="n">
        <v>155.528740116</v>
      </c>
      <c r="BJ175" s="336" t="n">
        <v>155.528740116</v>
      </c>
      <c r="BK175" s="336"/>
      <c r="BL175" s="336"/>
      <c r="BM175" s="336"/>
      <c r="BN175" s="336"/>
      <c r="BO175" s="336"/>
      <c r="BP175" s="336" t="n">
        <v>155.528740116</v>
      </c>
      <c r="BQ175" s="336" t="n">
        <v>155.528740116</v>
      </c>
      <c r="BR175" s="336" t="n">
        <v>155.528740116</v>
      </c>
      <c r="BS175" s="336" t="n">
        <v>174.19218892992</v>
      </c>
      <c r="BT175" s="336" t="n">
        <v>174.19218892992</v>
      </c>
      <c r="BU175" s="336" t="n">
        <v>174.19218892992</v>
      </c>
      <c r="BV175" s="336" t="n">
        <v>174.19218892992</v>
      </c>
      <c r="BW175" s="336"/>
      <c r="BX175" s="336"/>
      <c r="BY175" s="336"/>
      <c r="BZ175" s="336"/>
      <c r="CA175" s="336"/>
      <c r="CB175" s="336" t="n">
        <v>174.19218892992</v>
      </c>
      <c r="CC175" s="336" t="n">
        <v>174.19218892992</v>
      </c>
      <c r="CD175" s="336" t="n">
        <v>174.19218892992</v>
      </c>
      <c r="CE175" s="336" t="n">
        <v>194.224290656861</v>
      </c>
      <c r="CF175" s="336" t="n">
        <v>194.224290656861</v>
      </c>
      <c r="CG175" s="336" t="n">
        <v>194.224290656861</v>
      </c>
      <c r="CH175" s="336" t="n">
        <v>194.224290656861</v>
      </c>
      <c r="CI175" s="336"/>
      <c r="CJ175" s="336"/>
      <c r="CK175" s="336"/>
      <c r="CL175" s="336"/>
      <c r="CM175" s="336"/>
      <c r="CN175" s="336" t="n">
        <v>194.224290656861</v>
      </c>
      <c r="CO175" s="336" t="n">
        <v>194.224290656861</v>
      </c>
      <c r="CP175" s="336" t="n">
        <v>194.224290656861</v>
      </c>
      <c r="CQ175" s="336" t="n">
        <v>215.588962629116</v>
      </c>
      <c r="CR175" s="336" t="n">
        <v>215.588962629116</v>
      </c>
      <c r="CS175" s="336" t="n">
        <v>215.588962629116</v>
      </c>
      <c r="CT175" s="336" t="n">
        <v>215.588962629116</v>
      </c>
      <c r="CU175" s="336"/>
      <c r="CV175" s="336"/>
      <c r="CW175" s="336"/>
      <c r="CX175" s="336"/>
      <c r="CY175" s="336"/>
      <c r="CZ175" s="336" t="n">
        <v>215.588962629116</v>
      </c>
      <c r="DA175" s="336" t="n">
        <v>215.588962629116</v>
      </c>
      <c r="DB175" s="336" t="n">
        <v>215.588962629116</v>
      </c>
      <c r="DC175" s="336" t="n">
        <v>238.225803705173</v>
      </c>
      <c r="DD175" s="336" t="n">
        <v>238.225803705173</v>
      </c>
      <c r="DE175" s="336" t="n">
        <v>238.225803705173</v>
      </c>
      <c r="DF175" s="336" t="n">
        <v>238.225803705173</v>
      </c>
      <c r="DG175" s="336"/>
      <c r="DH175" s="336"/>
      <c r="DI175" s="336"/>
      <c r="DJ175" s="336"/>
      <c r="DK175" s="336"/>
      <c r="DL175" s="336" t="n">
        <v>238.225803705173</v>
      </c>
      <c r="DM175" s="336" t="n">
        <v>238.225803705173</v>
      </c>
      <c r="DN175" s="336" t="n">
        <v>238.225803705173</v>
      </c>
      <c r="DO175" s="336" t="n">
        <v>262.04838407569</v>
      </c>
      <c r="DP175" s="336" t="n">
        <v>262.04838407569</v>
      </c>
      <c r="DQ175" s="336" t="n">
        <v>262.04838407569</v>
      </c>
      <c r="DR175" s="336" t="n">
        <v>262.04838407569</v>
      </c>
      <c r="DS175" s="336"/>
      <c r="DT175" s="336"/>
      <c r="DU175" s="336"/>
      <c r="DV175" s="336"/>
      <c r="DW175" s="336"/>
      <c r="DX175" s="336"/>
      <c r="DY175" s="336"/>
      <c r="DZ175" s="336"/>
      <c r="EA175" s="336"/>
      <c r="EB175" s="336"/>
      <c r="EC175" s="336"/>
      <c r="ED175" s="336"/>
      <c r="EE175" s="336"/>
      <c r="EF175" s="336"/>
      <c r="EG175" s="336"/>
      <c r="EH175" s="336"/>
      <c r="EI175" s="336"/>
      <c r="EJ175" s="336"/>
      <c r="EK175" s="336"/>
      <c r="EL175" s="336"/>
      <c r="EM175" s="336"/>
      <c r="EN175" s="336"/>
      <c r="EO175" s="336"/>
      <c r="EP175" s="336"/>
      <c r="EQ175" s="336"/>
      <c r="ER175" s="336"/>
      <c r="ES175" s="336"/>
      <c r="ET175" s="336"/>
      <c r="EU175" s="336"/>
      <c r="EV175" s="336"/>
      <c r="EW175" s="336"/>
      <c r="EX175" s="336"/>
      <c r="EY175" s="336"/>
      <c r="EZ175" s="336"/>
      <c r="FA175" s="336"/>
      <c r="FB175" s="336"/>
      <c r="FC175" s="336"/>
      <c r="FD175" s="336"/>
      <c r="FE175" s="336"/>
      <c r="FF175" s="336"/>
      <c r="FG175" s="336"/>
      <c r="FH175" s="336"/>
      <c r="FI175" s="336"/>
      <c r="FJ175" s="336"/>
      <c r="FK175" s="336"/>
      <c r="FL175" s="336"/>
      <c r="FM175" s="336"/>
      <c r="FN175" s="336"/>
      <c r="FO175" s="336"/>
      <c r="FP175" s="336"/>
      <c r="FQ175" s="336"/>
      <c r="FR175" s="336"/>
      <c r="FS175" s="336"/>
      <c r="FT175" s="336"/>
      <c r="FU175" s="336"/>
      <c r="FV175" s="336"/>
      <c r="FW175" s="336"/>
      <c r="FX175" s="336"/>
      <c r="FY175" s="336"/>
      <c r="FZ175" s="336"/>
      <c r="GA175" s="336"/>
      <c r="GB175" s="336"/>
      <c r="GC175" s="336"/>
      <c r="GD175" s="336"/>
      <c r="GE175" s="336"/>
      <c r="GF175" s="336"/>
      <c r="GG175" s="336"/>
      <c r="GH175" s="336"/>
      <c r="GI175" s="336"/>
      <c r="GJ175" s="336"/>
      <c r="GK175" s="336"/>
      <c r="GL175" s="336"/>
      <c r="GM175" s="336"/>
      <c r="GN175" s="336"/>
      <c r="GO175" s="336"/>
      <c r="GP175" s="336"/>
      <c r="GQ175" s="336"/>
      <c r="GR175" s="336"/>
      <c r="GS175" s="336"/>
      <c r="GT175" s="336"/>
      <c r="GU175" s="336"/>
      <c r="GV175" s="336"/>
      <c r="GW175" s="336"/>
      <c r="GX175" s="336"/>
      <c r="GY175" s="336"/>
      <c r="GZ175" s="336"/>
      <c r="HA175" s="336"/>
      <c r="HB175" s="336"/>
      <c r="HC175" s="336"/>
      <c r="HD175" s="336"/>
      <c r="HE175" s="336"/>
      <c r="HF175" s="336"/>
      <c r="HG175" s="336"/>
      <c r="HH175" s="336"/>
      <c r="HI175" s="336"/>
      <c r="HJ175" s="336"/>
      <c r="HK175" s="336"/>
      <c r="HL175" s="336"/>
      <c r="HM175" s="336"/>
      <c r="HN175" s="336"/>
      <c r="HO175" s="336"/>
      <c r="HP175" s="336"/>
      <c r="HQ175" s="336"/>
      <c r="HR175" s="336"/>
      <c r="HS175" s="336"/>
      <c r="HT175" s="336"/>
      <c r="HU175" s="336"/>
      <c r="HV175" s="336"/>
      <c r="HW175" s="336"/>
      <c r="HX175" s="336"/>
      <c r="HY175" s="336"/>
      <c r="HZ175" s="336"/>
      <c r="IA175" s="336"/>
      <c r="IB175" s="336"/>
      <c r="IC175" s="336"/>
      <c r="ID175" s="336"/>
      <c r="IE175" s="336"/>
      <c r="IF175" s="336"/>
      <c r="IG175" s="336"/>
      <c r="IH175" s="336"/>
      <c r="II175" s="336"/>
      <c r="IJ175" s="336"/>
      <c r="IK175" s="336"/>
      <c r="IL175" s="336"/>
      <c r="IM175" s="336"/>
      <c r="IN175" s="336"/>
      <c r="IO175" s="336"/>
      <c r="IP175" s="336"/>
      <c r="IQ175" s="336"/>
      <c r="IR175" s="336"/>
      <c r="IS175" s="336"/>
      <c r="IT175" s="336"/>
      <c r="IU175" s="336"/>
      <c r="IV175" s="336"/>
      <c r="IW175" s="331"/>
    </row>
    <row r="176" customFormat="false" ht="13.5" hidden="false" customHeight="true" outlineLevel="0" collapsed="false">
      <c r="A176" s="325"/>
      <c r="B176" s="332"/>
      <c r="C176" s="333"/>
      <c r="D176" s="328" t="s">
        <v>178</v>
      </c>
      <c r="E176" s="338"/>
      <c r="F176" s="281"/>
      <c r="G176" s="281"/>
      <c r="H176" s="281" t="n">
        <v>0</v>
      </c>
      <c r="I176" s="281" t="n">
        <v>0</v>
      </c>
      <c r="J176" s="281" t="n">
        <v>0</v>
      </c>
      <c r="K176" s="281" t="n">
        <v>0</v>
      </c>
      <c r="L176" s="281" t="n">
        <v>0</v>
      </c>
      <c r="M176" s="281" t="n">
        <v>0</v>
      </c>
      <c r="N176" s="281" t="n">
        <v>0</v>
      </c>
      <c r="O176" s="281"/>
      <c r="P176" s="281"/>
      <c r="Q176" s="281"/>
      <c r="R176" s="281"/>
      <c r="S176" s="281"/>
      <c r="T176" s="281" t="n">
        <v>0</v>
      </c>
      <c r="U176" s="281" t="n">
        <v>0</v>
      </c>
      <c r="V176" s="281" t="n">
        <v>0</v>
      </c>
      <c r="W176" s="281" t="n">
        <v>0</v>
      </c>
      <c r="X176" s="281" t="n">
        <v>0</v>
      </c>
      <c r="Y176" s="281" t="n">
        <v>0</v>
      </c>
      <c r="Z176" s="281" t="n">
        <v>0</v>
      </c>
      <c r="AA176" s="281"/>
      <c r="AB176" s="281"/>
      <c r="AC176" s="281"/>
      <c r="AD176" s="281"/>
      <c r="AE176" s="281"/>
      <c r="AF176" s="281" t="n">
        <v>0</v>
      </c>
      <c r="AG176" s="281" t="n">
        <v>0</v>
      </c>
      <c r="AH176" s="281" t="n">
        <v>0</v>
      </c>
      <c r="AI176" s="281" t="n">
        <v>0</v>
      </c>
      <c r="AJ176" s="281" t="n">
        <v>0</v>
      </c>
      <c r="AK176" s="281" t="n">
        <v>0</v>
      </c>
      <c r="AL176" s="281" t="n">
        <v>0</v>
      </c>
      <c r="AM176" s="281"/>
      <c r="AN176" s="281"/>
      <c r="AO176" s="281"/>
      <c r="AP176" s="281"/>
      <c r="AQ176" s="281"/>
      <c r="AR176" s="281" t="n">
        <v>0</v>
      </c>
      <c r="AS176" s="281" t="n">
        <v>0</v>
      </c>
      <c r="AT176" s="281" t="n">
        <v>0</v>
      </c>
      <c r="AU176" s="281" t="n">
        <v>0</v>
      </c>
      <c r="AV176" s="281" t="n">
        <v>0</v>
      </c>
      <c r="AW176" s="281" t="n">
        <v>0</v>
      </c>
      <c r="AX176" s="281" t="n">
        <v>0</v>
      </c>
      <c r="AY176" s="281"/>
      <c r="AZ176" s="281"/>
      <c r="BA176" s="281"/>
      <c r="BB176" s="281"/>
      <c r="BC176" s="281"/>
      <c r="BD176" s="281" t="n">
        <v>0</v>
      </c>
      <c r="BE176" s="281" t="n">
        <v>0</v>
      </c>
      <c r="BF176" s="281" t="n">
        <v>0</v>
      </c>
      <c r="BG176" s="281" t="n">
        <v>0</v>
      </c>
      <c r="BH176" s="281" t="n">
        <v>0</v>
      </c>
      <c r="BI176" s="281" t="n">
        <v>0</v>
      </c>
      <c r="BJ176" s="281" t="n">
        <v>0</v>
      </c>
      <c r="BK176" s="281"/>
      <c r="BL176" s="281"/>
      <c r="BM176" s="281"/>
      <c r="BN176" s="281"/>
      <c r="BO176" s="281"/>
      <c r="BP176" s="281" t="n">
        <v>0</v>
      </c>
      <c r="BQ176" s="281" t="n">
        <v>0</v>
      </c>
      <c r="BR176" s="281" t="n">
        <v>0</v>
      </c>
      <c r="BS176" s="281" t="n">
        <v>0</v>
      </c>
      <c r="BT176" s="281" t="n">
        <v>0</v>
      </c>
      <c r="BU176" s="281" t="n">
        <v>0</v>
      </c>
      <c r="BV176" s="281" t="n">
        <v>0</v>
      </c>
      <c r="BW176" s="281"/>
      <c r="BX176" s="281"/>
      <c r="BY176" s="281"/>
      <c r="BZ176" s="281"/>
      <c r="CA176" s="281"/>
      <c r="CB176" s="281" t="n">
        <v>0</v>
      </c>
      <c r="CC176" s="281" t="n">
        <v>0</v>
      </c>
      <c r="CD176" s="281" t="n">
        <v>0</v>
      </c>
      <c r="CE176" s="281" t="n">
        <v>0</v>
      </c>
      <c r="CF176" s="281" t="n">
        <v>0</v>
      </c>
      <c r="CG176" s="281" t="n">
        <v>0</v>
      </c>
      <c r="CH176" s="281" t="n">
        <v>0</v>
      </c>
      <c r="CI176" s="281"/>
      <c r="CJ176" s="281"/>
      <c r="CK176" s="281"/>
      <c r="CL176" s="281"/>
      <c r="CM176" s="281"/>
      <c r="CN176" s="281" t="n">
        <v>0</v>
      </c>
      <c r="CO176" s="281" t="n">
        <v>0</v>
      </c>
      <c r="CP176" s="281" t="n">
        <v>0</v>
      </c>
      <c r="CQ176" s="281" t="n">
        <v>0</v>
      </c>
      <c r="CR176" s="281" t="n">
        <v>0</v>
      </c>
      <c r="CS176" s="281" t="n">
        <v>0</v>
      </c>
      <c r="CT176" s="281" t="n">
        <v>0</v>
      </c>
      <c r="CU176" s="281"/>
      <c r="CV176" s="281"/>
      <c r="CW176" s="281"/>
      <c r="CX176" s="281"/>
      <c r="CY176" s="281"/>
      <c r="CZ176" s="281" t="n">
        <v>0</v>
      </c>
      <c r="DA176" s="281" t="n">
        <v>0</v>
      </c>
      <c r="DB176" s="281" t="n">
        <v>0</v>
      </c>
      <c r="DC176" s="281" t="n">
        <v>0</v>
      </c>
      <c r="DD176" s="281" t="n">
        <v>0</v>
      </c>
      <c r="DE176" s="281" t="n">
        <v>0</v>
      </c>
      <c r="DF176" s="281" t="n">
        <v>0</v>
      </c>
      <c r="DG176" s="281"/>
      <c r="DH176" s="281"/>
      <c r="DI176" s="281"/>
      <c r="DJ176" s="281"/>
      <c r="DK176" s="281"/>
      <c r="DL176" s="281" t="n">
        <v>0</v>
      </c>
      <c r="DM176" s="281" t="n">
        <v>0</v>
      </c>
      <c r="DN176" s="281" t="n">
        <v>0</v>
      </c>
      <c r="DO176" s="281" t="n">
        <v>0</v>
      </c>
      <c r="DP176" s="281" t="n">
        <v>0</v>
      </c>
      <c r="DQ176" s="281" t="n">
        <v>0</v>
      </c>
      <c r="DR176" s="281" t="n">
        <v>0</v>
      </c>
      <c r="DS176" s="281"/>
      <c r="DT176" s="281"/>
      <c r="DU176" s="281"/>
      <c r="DV176" s="281"/>
      <c r="DW176" s="281"/>
      <c r="DX176" s="281"/>
      <c r="DY176" s="281"/>
      <c r="DZ176" s="281"/>
      <c r="EA176" s="281"/>
      <c r="EB176" s="281"/>
      <c r="EC176" s="281"/>
      <c r="ED176" s="281"/>
      <c r="EE176" s="281"/>
      <c r="EF176" s="281"/>
      <c r="EG176" s="281"/>
      <c r="EH176" s="281"/>
      <c r="EI176" s="281"/>
      <c r="EJ176" s="281"/>
      <c r="EK176" s="281"/>
      <c r="EL176" s="281"/>
      <c r="EM176" s="281"/>
      <c r="EN176" s="281"/>
      <c r="EO176" s="281"/>
      <c r="EP176" s="281"/>
      <c r="EQ176" s="281"/>
      <c r="ER176" s="281"/>
      <c r="ES176" s="281"/>
      <c r="ET176" s="281"/>
      <c r="EU176" s="281"/>
      <c r="EV176" s="281"/>
      <c r="EW176" s="281"/>
      <c r="EX176" s="281"/>
      <c r="EY176" s="281"/>
      <c r="EZ176" s="281"/>
      <c r="FA176" s="281"/>
      <c r="FB176" s="281"/>
      <c r="FC176" s="281"/>
      <c r="FD176" s="281"/>
      <c r="FE176" s="281"/>
      <c r="FF176" s="281"/>
      <c r="FG176" s="281"/>
      <c r="FH176" s="281"/>
      <c r="FI176" s="281"/>
      <c r="FJ176" s="281"/>
      <c r="FK176" s="281"/>
      <c r="FL176" s="281"/>
      <c r="FM176" s="281"/>
      <c r="FN176" s="281"/>
      <c r="FO176" s="281"/>
      <c r="FP176" s="281"/>
      <c r="FQ176" s="281"/>
      <c r="FR176" s="281"/>
      <c r="FS176" s="281"/>
      <c r="FT176" s="281"/>
      <c r="FU176" s="281"/>
      <c r="FV176" s="281"/>
      <c r="FW176" s="281"/>
      <c r="FX176" s="281"/>
      <c r="FY176" s="281"/>
      <c r="FZ176" s="281"/>
      <c r="GA176" s="281"/>
      <c r="GB176" s="281"/>
      <c r="GC176" s="281"/>
      <c r="GD176" s="281"/>
      <c r="GE176" s="281"/>
      <c r="GF176" s="281"/>
      <c r="GG176" s="281"/>
      <c r="GH176" s="281"/>
      <c r="GI176" s="281"/>
      <c r="GJ176" s="281"/>
      <c r="GK176" s="281"/>
      <c r="GL176" s="281"/>
      <c r="GM176" s="281"/>
      <c r="GN176" s="281"/>
      <c r="GO176" s="281"/>
      <c r="GP176" s="281"/>
      <c r="GQ176" s="281"/>
      <c r="GR176" s="281"/>
      <c r="GS176" s="281"/>
      <c r="GT176" s="281"/>
      <c r="GU176" s="281"/>
      <c r="GV176" s="281"/>
      <c r="GW176" s="281"/>
      <c r="GX176" s="281"/>
      <c r="GY176" s="281"/>
      <c r="GZ176" s="281"/>
      <c r="HA176" s="281"/>
      <c r="HB176" s="281"/>
      <c r="HC176" s="281"/>
      <c r="HD176" s="281"/>
      <c r="HE176" s="281"/>
      <c r="HF176" s="281"/>
      <c r="HG176" s="281"/>
      <c r="HH176" s="281"/>
      <c r="HI176" s="281"/>
      <c r="HJ176" s="281"/>
      <c r="HK176" s="281"/>
      <c r="HL176" s="281"/>
      <c r="HM176" s="281"/>
      <c r="HN176" s="281"/>
      <c r="HO176" s="281"/>
      <c r="HP176" s="281"/>
      <c r="HQ176" s="281"/>
      <c r="HR176" s="281"/>
      <c r="HS176" s="281"/>
      <c r="HT176" s="281"/>
      <c r="HU176" s="281"/>
      <c r="HV176" s="281"/>
      <c r="HW176" s="281"/>
      <c r="HX176" s="281"/>
      <c r="HY176" s="281"/>
      <c r="HZ176" s="281"/>
      <c r="IA176" s="281"/>
      <c r="IB176" s="281"/>
      <c r="IC176" s="281"/>
      <c r="ID176" s="281"/>
      <c r="IE176" s="281"/>
      <c r="IF176" s="281"/>
      <c r="IG176" s="281"/>
      <c r="IH176" s="281"/>
      <c r="II176" s="281"/>
      <c r="IJ176" s="281"/>
      <c r="IK176" s="281"/>
      <c r="IL176" s="281"/>
      <c r="IM176" s="281"/>
      <c r="IN176" s="281"/>
      <c r="IO176" s="281"/>
      <c r="IP176" s="281"/>
      <c r="IQ176" s="281"/>
      <c r="IR176" s="281"/>
      <c r="IS176" s="281"/>
      <c r="IT176" s="281"/>
      <c r="IU176" s="281"/>
      <c r="IV176" s="281"/>
      <c r="IW176" s="331"/>
    </row>
    <row r="177" customFormat="false" ht="13.5" hidden="false" customHeight="true" outlineLevel="0" collapsed="false">
      <c r="A177" s="331"/>
      <c r="B177" s="332"/>
      <c r="C177" s="333"/>
      <c r="D177" s="334" t="s">
        <v>179</v>
      </c>
      <c r="E177" s="340"/>
      <c r="F177" s="336"/>
      <c r="G177" s="336"/>
      <c r="H177" s="336" t="n">
        <v>0</v>
      </c>
      <c r="I177" s="336" t="n">
        <v>0</v>
      </c>
      <c r="J177" s="336" t="n">
        <v>0</v>
      </c>
      <c r="K177" s="336" t="n">
        <v>0</v>
      </c>
      <c r="L177" s="336" t="n">
        <v>0</v>
      </c>
      <c r="M177" s="336" t="n">
        <v>0</v>
      </c>
      <c r="N177" s="336" t="n">
        <v>0</v>
      </c>
      <c r="O177" s="336"/>
      <c r="P177" s="336"/>
      <c r="Q177" s="336"/>
      <c r="R177" s="336"/>
      <c r="S177" s="336"/>
      <c r="T177" s="336" t="n">
        <v>0</v>
      </c>
      <c r="U177" s="336" t="n">
        <v>0</v>
      </c>
      <c r="V177" s="336" t="n">
        <v>0</v>
      </c>
      <c r="W177" s="336" t="n">
        <v>0</v>
      </c>
      <c r="X177" s="336" t="n">
        <v>0</v>
      </c>
      <c r="Y177" s="336" t="n">
        <v>0</v>
      </c>
      <c r="Z177" s="336" t="n">
        <v>0</v>
      </c>
      <c r="AA177" s="336"/>
      <c r="AB177" s="336"/>
      <c r="AC177" s="336"/>
      <c r="AD177" s="336"/>
      <c r="AE177" s="336"/>
      <c r="AF177" s="336" t="n">
        <v>0</v>
      </c>
      <c r="AG177" s="336" t="n">
        <v>0</v>
      </c>
      <c r="AH177" s="336" t="n">
        <v>0</v>
      </c>
      <c r="AI177" s="336" t="n">
        <v>0</v>
      </c>
      <c r="AJ177" s="336" t="n">
        <v>0</v>
      </c>
      <c r="AK177" s="336" t="n">
        <v>0</v>
      </c>
      <c r="AL177" s="336" t="n">
        <v>0</v>
      </c>
      <c r="AM177" s="336"/>
      <c r="AN177" s="336"/>
      <c r="AO177" s="336"/>
      <c r="AP177" s="336"/>
      <c r="AQ177" s="336"/>
      <c r="AR177" s="336" t="n">
        <v>0</v>
      </c>
      <c r="AS177" s="336" t="n">
        <v>0</v>
      </c>
      <c r="AT177" s="336" t="n">
        <v>0</v>
      </c>
      <c r="AU177" s="336" t="n">
        <v>0</v>
      </c>
      <c r="AV177" s="336" t="n">
        <v>0</v>
      </c>
      <c r="AW177" s="336" t="n">
        <v>0</v>
      </c>
      <c r="AX177" s="336" t="n">
        <v>0</v>
      </c>
      <c r="AY177" s="336"/>
      <c r="AZ177" s="336"/>
      <c r="BA177" s="336"/>
      <c r="BB177" s="336"/>
      <c r="BC177" s="336"/>
      <c r="BD177" s="336" t="n">
        <v>0</v>
      </c>
      <c r="BE177" s="336" t="n">
        <v>0</v>
      </c>
      <c r="BF177" s="336" t="n">
        <v>0</v>
      </c>
      <c r="BG177" s="336" t="n">
        <v>0</v>
      </c>
      <c r="BH177" s="336" t="n">
        <v>0</v>
      </c>
      <c r="BI177" s="336" t="n">
        <v>0</v>
      </c>
      <c r="BJ177" s="336" t="n">
        <v>0</v>
      </c>
      <c r="BK177" s="336"/>
      <c r="BL177" s="336"/>
      <c r="BM177" s="336"/>
      <c r="BN177" s="336"/>
      <c r="BO177" s="336"/>
      <c r="BP177" s="336" t="n">
        <v>0</v>
      </c>
      <c r="BQ177" s="336" t="n">
        <v>0</v>
      </c>
      <c r="BR177" s="336" t="n">
        <v>0</v>
      </c>
      <c r="BS177" s="336" t="n">
        <v>0</v>
      </c>
      <c r="BT177" s="336" t="n">
        <v>0</v>
      </c>
      <c r="BU177" s="336" t="n">
        <v>0</v>
      </c>
      <c r="BV177" s="336" t="n">
        <v>0</v>
      </c>
      <c r="BW177" s="336"/>
      <c r="BX177" s="336"/>
      <c r="BY177" s="336"/>
      <c r="BZ177" s="336"/>
      <c r="CA177" s="336"/>
      <c r="CB177" s="336" t="n">
        <v>0</v>
      </c>
      <c r="CC177" s="336" t="n">
        <v>0</v>
      </c>
      <c r="CD177" s="336" t="n">
        <v>0</v>
      </c>
      <c r="CE177" s="336" t="n">
        <v>0</v>
      </c>
      <c r="CF177" s="336" t="n">
        <v>0</v>
      </c>
      <c r="CG177" s="336" t="n">
        <v>0</v>
      </c>
      <c r="CH177" s="336" t="n">
        <v>0</v>
      </c>
      <c r="CI177" s="336"/>
      <c r="CJ177" s="336"/>
      <c r="CK177" s="336"/>
      <c r="CL177" s="336"/>
      <c r="CM177" s="336"/>
      <c r="CN177" s="336" t="n">
        <v>0</v>
      </c>
      <c r="CO177" s="336" t="n">
        <v>0</v>
      </c>
      <c r="CP177" s="336" t="n">
        <v>0</v>
      </c>
      <c r="CQ177" s="336" t="n">
        <v>0</v>
      </c>
      <c r="CR177" s="336" t="n">
        <v>0</v>
      </c>
      <c r="CS177" s="336" t="n">
        <v>0</v>
      </c>
      <c r="CT177" s="336" t="n">
        <v>0</v>
      </c>
      <c r="CU177" s="336"/>
      <c r="CV177" s="336"/>
      <c r="CW177" s="336"/>
      <c r="CX177" s="336"/>
      <c r="CY177" s="336"/>
      <c r="CZ177" s="336" t="n">
        <v>0</v>
      </c>
      <c r="DA177" s="336" t="n">
        <v>0</v>
      </c>
      <c r="DB177" s="336" t="n">
        <v>0</v>
      </c>
      <c r="DC177" s="336" t="n">
        <v>0</v>
      </c>
      <c r="DD177" s="336" t="n">
        <v>0</v>
      </c>
      <c r="DE177" s="336" t="n">
        <v>0</v>
      </c>
      <c r="DF177" s="336" t="n">
        <v>0</v>
      </c>
      <c r="DG177" s="336"/>
      <c r="DH177" s="336"/>
      <c r="DI177" s="336"/>
      <c r="DJ177" s="336"/>
      <c r="DK177" s="336"/>
      <c r="DL177" s="336" t="n">
        <v>0</v>
      </c>
      <c r="DM177" s="336" t="n">
        <v>0</v>
      </c>
      <c r="DN177" s="336" t="n">
        <v>0</v>
      </c>
      <c r="DO177" s="336" t="n">
        <v>0</v>
      </c>
      <c r="DP177" s="336" t="n">
        <v>0</v>
      </c>
      <c r="DQ177" s="336" t="n">
        <v>0</v>
      </c>
      <c r="DR177" s="336" t="n">
        <v>0</v>
      </c>
      <c r="DS177" s="336"/>
      <c r="DT177" s="336"/>
      <c r="DU177" s="336"/>
      <c r="DV177" s="336"/>
      <c r="DW177" s="336"/>
      <c r="DX177" s="336"/>
      <c r="DY177" s="336"/>
      <c r="DZ177" s="336"/>
      <c r="EA177" s="336"/>
      <c r="EB177" s="336"/>
      <c r="EC177" s="336"/>
      <c r="ED177" s="336"/>
      <c r="EE177" s="336"/>
      <c r="EF177" s="336"/>
      <c r="EG177" s="336"/>
      <c r="EH177" s="336"/>
      <c r="EI177" s="336"/>
      <c r="EJ177" s="336"/>
      <c r="EK177" s="336"/>
      <c r="EL177" s="336"/>
      <c r="EM177" s="336"/>
      <c r="EN177" s="336"/>
      <c r="EO177" s="336"/>
      <c r="EP177" s="336"/>
      <c r="EQ177" s="336"/>
      <c r="ER177" s="336"/>
      <c r="ES177" s="336"/>
      <c r="ET177" s="336"/>
      <c r="EU177" s="336"/>
      <c r="EV177" s="336"/>
      <c r="EW177" s="336"/>
      <c r="EX177" s="336"/>
      <c r="EY177" s="336"/>
      <c r="EZ177" s="336"/>
      <c r="FA177" s="336"/>
      <c r="FB177" s="336"/>
      <c r="FC177" s="336"/>
      <c r="FD177" s="336"/>
      <c r="FE177" s="336"/>
      <c r="FF177" s="336"/>
      <c r="FG177" s="336"/>
      <c r="FH177" s="336"/>
      <c r="FI177" s="336"/>
      <c r="FJ177" s="336"/>
      <c r="FK177" s="336"/>
      <c r="FL177" s="336"/>
      <c r="FM177" s="336"/>
      <c r="FN177" s="336"/>
      <c r="FO177" s="336"/>
      <c r="FP177" s="336"/>
      <c r="FQ177" s="336"/>
      <c r="FR177" s="336"/>
      <c r="FS177" s="336"/>
      <c r="FT177" s="336"/>
      <c r="FU177" s="336"/>
      <c r="FV177" s="336"/>
      <c r="FW177" s="336"/>
      <c r="FX177" s="336"/>
      <c r="FY177" s="336"/>
      <c r="FZ177" s="336"/>
      <c r="GA177" s="336"/>
      <c r="GB177" s="336"/>
      <c r="GC177" s="336"/>
      <c r="GD177" s="336"/>
      <c r="GE177" s="336"/>
      <c r="GF177" s="336"/>
      <c r="GG177" s="336"/>
      <c r="GH177" s="336"/>
      <c r="GI177" s="336"/>
      <c r="GJ177" s="336"/>
      <c r="GK177" s="336"/>
      <c r="GL177" s="336"/>
      <c r="GM177" s="336"/>
      <c r="GN177" s="336"/>
      <c r="GO177" s="336"/>
      <c r="GP177" s="336"/>
      <c r="GQ177" s="336"/>
      <c r="GR177" s="336"/>
      <c r="GS177" s="336"/>
      <c r="GT177" s="336"/>
      <c r="GU177" s="336"/>
      <c r="GV177" s="336"/>
      <c r="GW177" s="336"/>
      <c r="GX177" s="336"/>
      <c r="GY177" s="336"/>
      <c r="GZ177" s="336"/>
      <c r="HA177" s="336"/>
      <c r="HB177" s="336"/>
      <c r="HC177" s="336"/>
      <c r="HD177" s="336"/>
      <c r="HE177" s="336"/>
      <c r="HF177" s="336"/>
      <c r="HG177" s="336"/>
      <c r="HH177" s="336"/>
      <c r="HI177" s="336"/>
      <c r="HJ177" s="336"/>
      <c r="HK177" s="336"/>
      <c r="HL177" s="336"/>
      <c r="HM177" s="336"/>
      <c r="HN177" s="336"/>
      <c r="HO177" s="336"/>
      <c r="HP177" s="336"/>
      <c r="HQ177" s="336"/>
      <c r="HR177" s="336"/>
      <c r="HS177" s="336"/>
      <c r="HT177" s="336"/>
      <c r="HU177" s="336"/>
      <c r="HV177" s="336"/>
      <c r="HW177" s="336"/>
      <c r="HX177" s="336"/>
      <c r="HY177" s="336"/>
      <c r="HZ177" s="336"/>
      <c r="IA177" s="336"/>
      <c r="IB177" s="336"/>
      <c r="IC177" s="336"/>
      <c r="ID177" s="336"/>
      <c r="IE177" s="336"/>
      <c r="IF177" s="336"/>
      <c r="IG177" s="336"/>
      <c r="IH177" s="336"/>
      <c r="II177" s="336"/>
      <c r="IJ177" s="336"/>
      <c r="IK177" s="336"/>
      <c r="IL177" s="336"/>
      <c r="IM177" s="336"/>
      <c r="IN177" s="336"/>
      <c r="IO177" s="336"/>
      <c r="IP177" s="336"/>
      <c r="IQ177" s="336"/>
      <c r="IR177" s="336"/>
      <c r="IS177" s="336"/>
      <c r="IT177" s="336"/>
      <c r="IU177" s="336"/>
      <c r="IV177" s="336"/>
      <c r="IW177" s="331"/>
    </row>
    <row r="178" customFormat="false" ht="13.5" hidden="false" customHeight="true" outlineLevel="0" collapsed="false">
      <c r="A178" s="325"/>
      <c r="B178" s="332"/>
      <c r="C178" s="333"/>
      <c r="D178" s="328" t="s">
        <v>180</v>
      </c>
      <c r="E178" s="338"/>
      <c r="F178" s="281"/>
      <c r="G178" s="281"/>
      <c r="H178" s="281" t="n">
        <v>0</v>
      </c>
      <c r="I178" s="281" t="n">
        <v>0</v>
      </c>
      <c r="J178" s="281" t="n">
        <v>0</v>
      </c>
      <c r="K178" s="281" t="n">
        <v>0</v>
      </c>
      <c r="L178" s="281" t="n">
        <v>0</v>
      </c>
      <c r="M178" s="281" t="n">
        <v>0</v>
      </c>
      <c r="N178" s="281" t="n">
        <v>0</v>
      </c>
      <c r="O178" s="281"/>
      <c r="P178" s="281"/>
      <c r="Q178" s="281"/>
      <c r="R178" s="281"/>
      <c r="S178" s="281"/>
      <c r="T178" s="281" t="n">
        <v>0</v>
      </c>
      <c r="U178" s="281" t="n">
        <v>0</v>
      </c>
      <c r="V178" s="281" t="n">
        <v>0</v>
      </c>
      <c r="W178" s="281" t="n">
        <v>0</v>
      </c>
      <c r="X178" s="281" t="n">
        <v>0</v>
      </c>
      <c r="Y178" s="281" t="n">
        <v>0</v>
      </c>
      <c r="Z178" s="281" t="n">
        <v>0</v>
      </c>
      <c r="AA178" s="281"/>
      <c r="AB178" s="281"/>
      <c r="AC178" s="281"/>
      <c r="AD178" s="281"/>
      <c r="AE178" s="281"/>
      <c r="AF178" s="281" t="n">
        <v>0</v>
      </c>
      <c r="AG178" s="281" t="n">
        <v>0</v>
      </c>
      <c r="AH178" s="281" t="n">
        <v>0</v>
      </c>
      <c r="AI178" s="281" t="n">
        <v>0</v>
      </c>
      <c r="AJ178" s="281" t="n">
        <v>0</v>
      </c>
      <c r="AK178" s="281" t="n">
        <v>0</v>
      </c>
      <c r="AL178" s="281" t="n">
        <v>0</v>
      </c>
      <c r="AM178" s="281"/>
      <c r="AN178" s="281"/>
      <c r="AO178" s="281"/>
      <c r="AP178" s="281"/>
      <c r="AQ178" s="281"/>
      <c r="AR178" s="281" t="n">
        <v>0</v>
      </c>
      <c r="AS178" s="281" t="n">
        <v>0</v>
      </c>
      <c r="AT178" s="281" t="n">
        <v>0</v>
      </c>
      <c r="AU178" s="281" t="n">
        <v>0</v>
      </c>
      <c r="AV178" s="281" t="n">
        <v>0</v>
      </c>
      <c r="AW178" s="281" t="n">
        <v>0</v>
      </c>
      <c r="AX178" s="281" t="n">
        <v>0</v>
      </c>
      <c r="AY178" s="281"/>
      <c r="AZ178" s="281"/>
      <c r="BA178" s="281"/>
      <c r="BB178" s="281"/>
      <c r="BC178" s="281"/>
      <c r="BD178" s="281" t="n">
        <v>0</v>
      </c>
      <c r="BE178" s="281" t="n">
        <v>0</v>
      </c>
      <c r="BF178" s="281" t="n">
        <v>0</v>
      </c>
      <c r="BG178" s="281" t="n">
        <v>0</v>
      </c>
      <c r="BH178" s="281" t="n">
        <v>0</v>
      </c>
      <c r="BI178" s="281" t="n">
        <v>0</v>
      </c>
      <c r="BJ178" s="281" t="n">
        <v>0</v>
      </c>
      <c r="BK178" s="281"/>
      <c r="BL178" s="281"/>
      <c r="BM178" s="281"/>
      <c r="BN178" s="281"/>
      <c r="BO178" s="281"/>
      <c r="BP178" s="281" t="n">
        <v>0</v>
      </c>
      <c r="BQ178" s="281" t="n">
        <v>0</v>
      </c>
      <c r="BR178" s="281" t="n">
        <v>0</v>
      </c>
      <c r="BS178" s="281" t="n">
        <v>0</v>
      </c>
      <c r="BT178" s="281" t="n">
        <v>0</v>
      </c>
      <c r="BU178" s="281" t="n">
        <v>0</v>
      </c>
      <c r="BV178" s="281" t="n">
        <v>0</v>
      </c>
      <c r="BW178" s="281"/>
      <c r="BX178" s="281"/>
      <c r="BY178" s="281"/>
      <c r="BZ178" s="281"/>
      <c r="CA178" s="281"/>
      <c r="CB178" s="281" t="n">
        <v>0</v>
      </c>
      <c r="CC178" s="281" t="n">
        <v>0</v>
      </c>
      <c r="CD178" s="281" t="n">
        <v>0</v>
      </c>
      <c r="CE178" s="281" t="n">
        <v>0</v>
      </c>
      <c r="CF178" s="281" t="n">
        <v>0</v>
      </c>
      <c r="CG178" s="281" t="n">
        <v>0</v>
      </c>
      <c r="CH178" s="281" t="n">
        <v>0</v>
      </c>
      <c r="CI178" s="281"/>
      <c r="CJ178" s="281"/>
      <c r="CK178" s="281"/>
      <c r="CL178" s="281"/>
      <c r="CM178" s="281"/>
      <c r="CN178" s="281" t="n">
        <v>0</v>
      </c>
      <c r="CO178" s="281" t="n">
        <v>0</v>
      </c>
      <c r="CP178" s="281" t="n">
        <v>0</v>
      </c>
      <c r="CQ178" s="281" t="n">
        <v>0</v>
      </c>
      <c r="CR178" s="281" t="n">
        <v>0</v>
      </c>
      <c r="CS178" s="281" t="n">
        <v>0</v>
      </c>
      <c r="CT178" s="281" t="n">
        <v>0</v>
      </c>
      <c r="CU178" s="281"/>
      <c r="CV178" s="281"/>
      <c r="CW178" s="281"/>
      <c r="CX178" s="281"/>
      <c r="CY178" s="281"/>
      <c r="CZ178" s="281" t="n">
        <v>0</v>
      </c>
      <c r="DA178" s="281" t="n">
        <v>0</v>
      </c>
      <c r="DB178" s="281" t="n">
        <v>0</v>
      </c>
      <c r="DC178" s="281" t="n">
        <v>0</v>
      </c>
      <c r="DD178" s="281" t="n">
        <v>0</v>
      </c>
      <c r="DE178" s="281" t="n">
        <v>0</v>
      </c>
      <c r="DF178" s="281" t="n">
        <v>0</v>
      </c>
      <c r="DG178" s="281"/>
      <c r="DH178" s="281"/>
      <c r="DI178" s="281"/>
      <c r="DJ178" s="281"/>
      <c r="DK178" s="281"/>
      <c r="DL178" s="281" t="n">
        <v>0</v>
      </c>
      <c r="DM178" s="281" t="n">
        <v>0</v>
      </c>
      <c r="DN178" s="281" t="n">
        <v>0</v>
      </c>
      <c r="DO178" s="281" t="n">
        <v>0</v>
      </c>
      <c r="DP178" s="281" t="n">
        <v>0</v>
      </c>
      <c r="DQ178" s="281" t="n">
        <v>0</v>
      </c>
      <c r="DR178" s="281" t="n">
        <v>0</v>
      </c>
      <c r="DS178" s="281"/>
      <c r="DT178" s="281"/>
      <c r="DU178" s="281"/>
      <c r="DV178" s="281"/>
      <c r="DW178" s="281"/>
      <c r="DX178" s="281"/>
      <c r="DY178" s="281"/>
      <c r="DZ178" s="281"/>
      <c r="EA178" s="281"/>
      <c r="EB178" s="281"/>
      <c r="EC178" s="281"/>
      <c r="ED178" s="281"/>
      <c r="EE178" s="281"/>
      <c r="EF178" s="281"/>
      <c r="EG178" s="281"/>
      <c r="EH178" s="281"/>
      <c r="EI178" s="281"/>
      <c r="EJ178" s="281"/>
      <c r="EK178" s="281"/>
      <c r="EL178" s="281"/>
      <c r="EM178" s="281"/>
      <c r="EN178" s="281"/>
      <c r="EO178" s="281"/>
      <c r="EP178" s="281"/>
      <c r="EQ178" s="281"/>
      <c r="ER178" s="281"/>
      <c r="ES178" s="281"/>
      <c r="ET178" s="281"/>
      <c r="EU178" s="281"/>
      <c r="EV178" s="281"/>
      <c r="EW178" s="281"/>
      <c r="EX178" s="281"/>
      <c r="EY178" s="281"/>
      <c r="EZ178" s="281"/>
      <c r="FA178" s="281"/>
      <c r="FB178" s="281"/>
      <c r="FC178" s="281"/>
      <c r="FD178" s="281"/>
      <c r="FE178" s="281"/>
      <c r="FF178" s="281"/>
      <c r="FG178" s="281"/>
      <c r="FH178" s="281"/>
      <c r="FI178" s="281"/>
      <c r="FJ178" s="281"/>
      <c r="FK178" s="281"/>
      <c r="FL178" s="281"/>
      <c r="FM178" s="281"/>
      <c r="FN178" s="281"/>
      <c r="FO178" s="281"/>
      <c r="FP178" s="281"/>
      <c r="FQ178" s="281"/>
      <c r="FR178" s="281"/>
      <c r="FS178" s="281"/>
      <c r="FT178" s="281"/>
      <c r="FU178" s="281"/>
      <c r="FV178" s="281"/>
      <c r="FW178" s="281"/>
      <c r="FX178" s="281"/>
      <c r="FY178" s="281"/>
      <c r="FZ178" s="281"/>
      <c r="GA178" s="281"/>
      <c r="GB178" s="281"/>
      <c r="GC178" s="281"/>
      <c r="GD178" s="281"/>
      <c r="GE178" s="281"/>
      <c r="GF178" s="281"/>
      <c r="GG178" s="281"/>
      <c r="GH178" s="281"/>
      <c r="GI178" s="281"/>
      <c r="GJ178" s="281"/>
      <c r="GK178" s="281"/>
      <c r="GL178" s="281"/>
      <c r="GM178" s="281"/>
      <c r="GN178" s="281"/>
      <c r="GO178" s="281"/>
      <c r="GP178" s="281"/>
      <c r="GQ178" s="281"/>
      <c r="GR178" s="281"/>
      <c r="GS178" s="281"/>
      <c r="GT178" s="281"/>
      <c r="GU178" s="281"/>
      <c r="GV178" s="281"/>
      <c r="GW178" s="281"/>
      <c r="GX178" s="281"/>
      <c r="GY178" s="281"/>
      <c r="GZ178" s="281"/>
      <c r="HA178" s="281"/>
      <c r="HB178" s="281"/>
      <c r="HC178" s="281"/>
      <c r="HD178" s="281"/>
      <c r="HE178" s="281"/>
      <c r="HF178" s="281"/>
      <c r="HG178" s="281"/>
      <c r="HH178" s="281"/>
      <c r="HI178" s="281"/>
      <c r="HJ178" s="281"/>
      <c r="HK178" s="281"/>
      <c r="HL178" s="281"/>
      <c r="HM178" s="281"/>
      <c r="HN178" s="281"/>
      <c r="HO178" s="281"/>
      <c r="HP178" s="281"/>
      <c r="HQ178" s="281"/>
      <c r="HR178" s="281"/>
      <c r="HS178" s="281"/>
      <c r="HT178" s="281"/>
      <c r="HU178" s="281"/>
      <c r="HV178" s="281"/>
      <c r="HW178" s="281"/>
      <c r="HX178" s="281"/>
      <c r="HY178" s="281"/>
      <c r="HZ178" s="281"/>
      <c r="IA178" s="281"/>
      <c r="IB178" s="281"/>
      <c r="IC178" s="281"/>
      <c r="ID178" s="281"/>
      <c r="IE178" s="281"/>
      <c r="IF178" s="281"/>
      <c r="IG178" s="281"/>
      <c r="IH178" s="281"/>
      <c r="II178" s="281"/>
      <c r="IJ178" s="281"/>
      <c r="IK178" s="281"/>
      <c r="IL178" s="281"/>
      <c r="IM178" s="281"/>
      <c r="IN178" s="281"/>
      <c r="IO178" s="281"/>
      <c r="IP178" s="281"/>
      <c r="IQ178" s="281"/>
      <c r="IR178" s="281"/>
      <c r="IS178" s="281"/>
      <c r="IT178" s="281"/>
      <c r="IU178" s="281"/>
      <c r="IV178" s="281"/>
      <c r="IW178" s="331"/>
    </row>
    <row r="179" customFormat="false" ht="13.5" hidden="false" customHeight="true" outlineLevel="0" collapsed="false">
      <c r="A179" s="331"/>
      <c r="B179" s="332"/>
      <c r="C179" s="341"/>
      <c r="D179" s="342" t="s">
        <v>181</v>
      </c>
      <c r="E179" s="343"/>
      <c r="F179" s="344"/>
      <c r="G179" s="344"/>
      <c r="H179" s="344" t="n">
        <v>0</v>
      </c>
      <c r="I179" s="344" t="n">
        <v>0</v>
      </c>
      <c r="J179" s="344" t="n">
        <v>0</v>
      </c>
      <c r="K179" s="344" t="n">
        <v>0</v>
      </c>
      <c r="L179" s="344" t="n">
        <v>0</v>
      </c>
      <c r="M179" s="344" t="n">
        <v>0</v>
      </c>
      <c r="N179" s="344" t="n">
        <v>0</v>
      </c>
      <c r="O179" s="344"/>
      <c r="P179" s="344"/>
      <c r="Q179" s="344"/>
      <c r="R179" s="344"/>
      <c r="S179" s="344"/>
      <c r="T179" s="344" t="n">
        <v>0</v>
      </c>
      <c r="U179" s="344" t="n">
        <v>0</v>
      </c>
      <c r="V179" s="344" t="n">
        <v>0</v>
      </c>
      <c r="W179" s="344" t="n">
        <v>0</v>
      </c>
      <c r="X179" s="344" t="n">
        <v>0</v>
      </c>
      <c r="Y179" s="344" t="n">
        <v>0</v>
      </c>
      <c r="Z179" s="344" t="n">
        <v>0</v>
      </c>
      <c r="AA179" s="344"/>
      <c r="AB179" s="344"/>
      <c r="AC179" s="344"/>
      <c r="AD179" s="344"/>
      <c r="AE179" s="344"/>
      <c r="AF179" s="344" t="n">
        <v>0</v>
      </c>
      <c r="AG179" s="344" t="n">
        <v>0</v>
      </c>
      <c r="AH179" s="344" t="n">
        <v>0</v>
      </c>
      <c r="AI179" s="344" t="n">
        <v>0</v>
      </c>
      <c r="AJ179" s="344" t="n">
        <v>0</v>
      </c>
      <c r="AK179" s="344" t="n">
        <v>0</v>
      </c>
      <c r="AL179" s="344" t="n">
        <v>0</v>
      </c>
      <c r="AM179" s="344"/>
      <c r="AN179" s="344"/>
      <c r="AO179" s="344"/>
      <c r="AP179" s="344"/>
      <c r="AQ179" s="344"/>
      <c r="AR179" s="344" t="n">
        <v>0</v>
      </c>
      <c r="AS179" s="344" t="n">
        <v>0</v>
      </c>
      <c r="AT179" s="344" t="n">
        <v>0</v>
      </c>
      <c r="AU179" s="344" t="n">
        <v>0</v>
      </c>
      <c r="AV179" s="344" t="n">
        <v>0</v>
      </c>
      <c r="AW179" s="344" t="n">
        <v>0</v>
      </c>
      <c r="AX179" s="344" t="n">
        <v>0</v>
      </c>
      <c r="AY179" s="344"/>
      <c r="AZ179" s="344"/>
      <c r="BA179" s="344"/>
      <c r="BB179" s="344"/>
      <c r="BC179" s="344"/>
      <c r="BD179" s="344" t="n">
        <v>0</v>
      </c>
      <c r="BE179" s="344" t="n">
        <v>0</v>
      </c>
      <c r="BF179" s="344" t="n">
        <v>0</v>
      </c>
      <c r="BG179" s="344" t="n">
        <v>0</v>
      </c>
      <c r="BH179" s="344" t="n">
        <v>0</v>
      </c>
      <c r="BI179" s="344" t="n">
        <v>0</v>
      </c>
      <c r="BJ179" s="344" t="n">
        <v>0</v>
      </c>
      <c r="BK179" s="344"/>
      <c r="BL179" s="344"/>
      <c r="BM179" s="344"/>
      <c r="BN179" s="344"/>
      <c r="BO179" s="344"/>
      <c r="BP179" s="344" t="n">
        <v>0</v>
      </c>
      <c r="BQ179" s="344" t="n">
        <v>0</v>
      </c>
      <c r="BR179" s="344" t="n">
        <v>0</v>
      </c>
      <c r="BS179" s="344" t="n">
        <v>0</v>
      </c>
      <c r="BT179" s="344" t="n">
        <v>0</v>
      </c>
      <c r="BU179" s="344" t="n">
        <v>0</v>
      </c>
      <c r="BV179" s="344" t="n">
        <v>0</v>
      </c>
      <c r="BW179" s="344"/>
      <c r="BX179" s="344"/>
      <c r="BY179" s="344"/>
      <c r="BZ179" s="344"/>
      <c r="CA179" s="344"/>
      <c r="CB179" s="344" t="n">
        <v>0</v>
      </c>
      <c r="CC179" s="344" t="n">
        <v>0</v>
      </c>
      <c r="CD179" s="344" t="n">
        <v>0</v>
      </c>
      <c r="CE179" s="344" t="n">
        <v>0</v>
      </c>
      <c r="CF179" s="344" t="n">
        <v>0</v>
      </c>
      <c r="CG179" s="344" t="n">
        <v>0</v>
      </c>
      <c r="CH179" s="344" t="n">
        <v>0</v>
      </c>
      <c r="CI179" s="344"/>
      <c r="CJ179" s="344"/>
      <c r="CK179" s="344"/>
      <c r="CL179" s="344"/>
      <c r="CM179" s="344"/>
      <c r="CN179" s="344" t="n">
        <v>0</v>
      </c>
      <c r="CO179" s="344" t="n">
        <v>0</v>
      </c>
      <c r="CP179" s="344" t="n">
        <v>0</v>
      </c>
      <c r="CQ179" s="344" t="n">
        <v>0</v>
      </c>
      <c r="CR179" s="344" t="n">
        <v>0</v>
      </c>
      <c r="CS179" s="344" t="n">
        <v>0</v>
      </c>
      <c r="CT179" s="344" t="n">
        <v>0</v>
      </c>
      <c r="CU179" s="344"/>
      <c r="CV179" s="344"/>
      <c r="CW179" s="344"/>
      <c r="CX179" s="344"/>
      <c r="CY179" s="344"/>
      <c r="CZ179" s="344" t="n">
        <v>0</v>
      </c>
      <c r="DA179" s="344" t="n">
        <v>0</v>
      </c>
      <c r="DB179" s="344" t="n">
        <v>0</v>
      </c>
      <c r="DC179" s="344" t="n">
        <v>0</v>
      </c>
      <c r="DD179" s="344" t="n">
        <v>0</v>
      </c>
      <c r="DE179" s="344" t="n">
        <v>0</v>
      </c>
      <c r="DF179" s="344" t="n">
        <v>0</v>
      </c>
      <c r="DG179" s="344"/>
      <c r="DH179" s="344"/>
      <c r="DI179" s="344"/>
      <c r="DJ179" s="344"/>
      <c r="DK179" s="344"/>
      <c r="DL179" s="344" t="n">
        <v>0</v>
      </c>
      <c r="DM179" s="344" t="n">
        <v>0</v>
      </c>
      <c r="DN179" s="344" t="n">
        <v>0</v>
      </c>
      <c r="DO179" s="344" t="n">
        <v>0</v>
      </c>
      <c r="DP179" s="344" t="n">
        <v>0</v>
      </c>
      <c r="DQ179" s="344" t="n">
        <v>0</v>
      </c>
      <c r="DR179" s="344" t="n">
        <v>0</v>
      </c>
      <c r="DS179" s="344"/>
      <c r="DT179" s="344"/>
      <c r="DU179" s="344"/>
      <c r="DV179" s="344"/>
      <c r="DW179" s="344"/>
      <c r="DX179" s="344"/>
      <c r="DY179" s="344"/>
      <c r="DZ179" s="344"/>
      <c r="EA179" s="344"/>
      <c r="EB179" s="344"/>
      <c r="EC179" s="344"/>
      <c r="ED179" s="344"/>
      <c r="EE179" s="344"/>
      <c r="EF179" s="344"/>
      <c r="EG179" s="344"/>
      <c r="EH179" s="344"/>
      <c r="EI179" s="344"/>
      <c r="EJ179" s="344"/>
      <c r="EK179" s="344"/>
      <c r="EL179" s="344"/>
      <c r="EM179" s="344"/>
      <c r="EN179" s="344"/>
      <c r="EO179" s="344"/>
      <c r="EP179" s="344"/>
      <c r="EQ179" s="344"/>
      <c r="ER179" s="344"/>
      <c r="ES179" s="344"/>
      <c r="ET179" s="344"/>
      <c r="EU179" s="344"/>
      <c r="EV179" s="344"/>
      <c r="EW179" s="344"/>
      <c r="EX179" s="344"/>
      <c r="EY179" s="344"/>
      <c r="EZ179" s="344"/>
      <c r="FA179" s="344"/>
      <c r="FB179" s="344"/>
      <c r="FC179" s="344"/>
      <c r="FD179" s="344"/>
      <c r="FE179" s="344"/>
      <c r="FF179" s="344"/>
      <c r="FG179" s="344"/>
      <c r="FH179" s="344"/>
      <c r="FI179" s="344"/>
      <c r="FJ179" s="344"/>
      <c r="FK179" s="344"/>
      <c r="FL179" s="344"/>
      <c r="FM179" s="344"/>
      <c r="FN179" s="344"/>
      <c r="FO179" s="344"/>
      <c r="FP179" s="344"/>
      <c r="FQ179" s="344"/>
      <c r="FR179" s="344"/>
      <c r="FS179" s="344"/>
      <c r="FT179" s="344"/>
      <c r="FU179" s="344"/>
      <c r="FV179" s="344"/>
      <c r="FW179" s="344"/>
      <c r="FX179" s="344"/>
      <c r="FY179" s="344"/>
      <c r="FZ179" s="344"/>
      <c r="GA179" s="344"/>
      <c r="GB179" s="344"/>
      <c r="GC179" s="344"/>
      <c r="GD179" s="344"/>
      <c r="GE179" s="344"/>
      <c r="GF179" s="344"/>
      <c r="GG179" s="344"/>
      <c r="GH179" s="344"/>
      <c r="GI179" s="344"/>
      <c r="GJ179" s="344"/>
      <c r="GK179" s="344"/>
      <c r="GL179" s="344"/>
      <c r="GM179" s="344"/>
      <c r="GN179" s="344"/>
      <c r="GO179" s="344"/>
      <c r="GP179" s="344"/>
      <c r="GQ179" s="344"/>
      <c r="GR179" s="344"/>
      <c r="GS179" s="344"/>
      <c r="GT179" s="344"/>
      <c r="GU179" s="344"/>
      <c r="GV179" s="344"/>
      <c r="GW179" s="344"/>
      <c r="GX179" s="344"/>
      <c r="GY179" s="344"/>
      <c r="GZ179" s="344"/>
      <c r="HA179" s="344"/>
      <c r="HB179" s="344"/>
      <c r="HC179" s="344"/>
      <c r="HD179" s="344"/>
      <c r="HE179" s="344"/>
      <c r="HF179" s="344"/>
      <c r="HG179" s="344"/>
      <c r="HH179" s="344"/>
      <c r="HI179" s="344"/>
      <c r="HJ179" s="344"/>
      <c r="HK179" s="344"/>
      <c r="HL179" s="344"/>
      <c r="HM179" s="344"/>
      <c r="HN179" s="344"/>
      <c r="HO179" s="344"/>
      <c r="HP179" s="344"/>
      <c r="HQ179" s="344"/>
      <c r="HR179" s="344"/>
      <c r="HS179" s="344"/>
      <c r="HT179" s="344"/>
      <c r="HU179" s="344"/>
      <c r="HV179" s="344"/>
      <c r="HW179" s="344"/>
      <c r="HX179" s="344"/>
      <c r="HY179" s="344"/>
      <c r="HZ179" s="344"/>
      <c r="IA179" s="344"/>
      <c r="IB179" s="344"/>
      <c r="IC179" s="344"/>
      <c r="ID179" s="344"/>
      <c r="IE179" s="344"/>
      <c r="IF179" s="344"/>
      <c r="IG179" s="344"/>
      <c r="IH179" s="344"/>
      <c r="II179" s="344"/>
      <c r="IJ179" s="344"/>
      <c r="IK179" s="344"/>
      <c r="IL179" s="344"/>
      <c r="IM179" s="344"/>
      <c r="IN179" s="344"/>
      <c r="IO179" s="344"/>
      <c r="IP179" s="344"/>
      <c r="IQ179" s="344"/>
      <c r="IR179" s="344"/>
      <c r="IS179" s="344"/>
      <c r="IT179" s="344"/>
      <c r="IU179" s="344"/>
      <c r="IV179" s="344"/>
      <c r="IW179" s="345"/>
    </row>
    <row r="180" customFormat="false" ht="13.5" hidden="false" customHeight="true" outlineLevel="0" collapsed="false">
      <c r="A180" s="325"/>
      <c r="B180" s="326"/>
      <c r="C180" s="327"/>
      <c r="D180" s="346" t="s">
        <v>174</v>
      </c>
      <c r="E180" s="280" t="n">
        <f aca="false">E172+E164</f>
        <v>0</v>
      </c>
      <c r="F180" s="348" t="n">
        <f aca="false">F172+F164</f>
        <v>0</v>
      </c>
      <c r="G180" s="348" t="n">
        <f aca="false">G172+G164</f>
        <v>0</v>
      </c>
      <c r="H180" s="348" t="n">
        <f aca="false">H172+H164</f>
        <v>0</v>
      </c>
      <c r="I180" s="348" t="n">
        <f aca="false">I172+I164</f>
        <v>0</v>
      </c>
      <c r="J180" s="348" t="n">
        <f aca="false">J172+J164</f>
        <v>0</v>
      </c>
      <c r="K180" s="348" t="n">
        <f aca="false">K172+K164</f>
        <v>0</v>
      </c>
      <c r="L180" s="348" t="n">
        <f aca="false">L172+L164</f>
        <v>0</v>
      </c>
      <c r="M180" s="348" t="n">
        <f aca="false">M172+M164</f>
        <v>0</v>
      </c>
      <c r="N180" s="348" t="n">
        <f aca="false">N172+N164</f>
        <v>0</v>
      </c>
      <c r="O180" s="348" t="n">
        <f aca="false">O172+O164</f>
        <v>0</v>
      </c>
      <c r="P180" s="348" t="n">
        <f aca="false">P172+P164</f>
        <v>0</v>
      </c>
      <c r="Q180" s="348" t="n">
        <f aca="false">Q172+Q164</f>
        <v>0</v>
      </c>
      <c r="R180" s="348" t="n">
        <f aca="false">R172+R164</f>
        <v>0</v>
      </c>
      <c r="S180" s="348" t="n">
        <f aca="false">S172+S164</f>
        <v>0</v>
      </c>
      <c r="T180" s="348" t="n">
        <f aca="false">T172+T164</f>
        <v>0</v>
      </c>
      <c r="U180" s="348" t="n">
        <f aca="false">U172+U164</f>
        <v>0</v>
      </c>
      <c r="V180" s="348" t="n">
        <f aca="false">V172+V164</f>
        <v>0</v>
      </c>
      <c r="W180" s="348" t="n">
        <f aca="false">W172+W164</f>
        <v>0</v>
      </c>
      <c r="X180" s="348" t="n">
        <f aca="false">X172+X164</f>
        <v>0</v>
      </c>
      <c r="Y180" s="348" t="n">
        <f aca="false">Y172+Y164</f>
        <v>0</v>
      </c>
      <c r="Z180" s="348" t="n">
        <f aca="false">Z172+Z164</f>
        <v>0</v>
      </c>
      <c r="AA180" s="348" t="n">
        <f aca="false">AA172+AA164</f>
        <v>0</v>
      </c>
      <c r="AB180" s="348" t="n">
        <f aca="false">AB172+AB164</f>
        <v>0</v>
      </c>
      <c r="AC180" s="348" t="n">
        <f aca="false">AC172+AC164</f>
        <v>0</v>
      </c>
      <c r="AD180" s="348" t="n">
        <f aca="false">AD172+AD164</f>
        <v>0</v>
      </c>
      <c r="AE180" s="348" t="n">
        <f aca="false">AE172+AE164</f>
        <v>0</v>
      </c>
      <c r="AF180" s="348" t="n">
        <f aca="false">AF172+AF164</f>
        <v>0</v>
      </c>
      <c r="AG180" s="348" t="n">
        <f aca="false">AG172+AG164</f>
        <v>0</v>
      </c>
      <c r="AH180" s="348" t="n">
        <f aca="false">AH172+AH164</f>
        <v>0</v>
      </c>
      <c r="AI180" s="348" t="n">
        <f aca="false">AI172+AI164</f>
        <v>0</v>
      </c>
      <c r="AJ180" s="348" t="n">
        <f aca="false">AJ172+AJ164</f>
        <v>0</v>
      </c>
      <c r="AK180" s="348" t="n">
        <f aca="false">AK172+AK164</f>
        <v>0</v>
      </c>
      <c r="AL180" s="348" t="n">
        <f aca="false">AL172+AL164</f>
        <v>0</v>
      </c>
      <c r="AM180" s="348" t="n">
        <f aca="false">AM172+AM164</f>
        <v>0</v>
      </c>
      <c r="AN180" s="348" t="n">
        <f aca="false">AN172+AN164</f>
        <v>0</v>
      </c>
      <c r="AO180" s="348" t="n">
        <f aca="false">AO172+AO164</f>
        <v>0</v>
      </c>
      <c r="AP180" s="348" t="n">
        <f aca="false">AP172+AP164</f>
        <v>0</v>
      </c>
      <c r="AQ180" s="348" t="n">
        <f aca="false">AQ172+AQ164</f>
        <v>0</v>
      </c>
      <c r="AR180" s="348" t="n">
        <f aca="false">AR172+AR164</f>
        <v>0</v>
      </c>
      <c r="AS180" s="348" t="n">
        <f aca="false">AS172+AS164</f>
        <v>0</v>
      </c>
      <c r="AT180" s="348" t="n">
        <f aca="false">AT172+AT164</f>
        <v>0</v>
      </c>
      <c r="AU180" s="348" t="n">
        <f aca="false">AU172+AU164</f>
        <v>0</v>
      </c>
      <c r="AV180" s="348" t="n">
        <f aca="false">AV172+AV164</f>
        <v>0</v>
      </c>
      <c r="AW180" s="348" t="n">
        <f aca="false">AW172+AW164</f>
        <v>0</v>
      </c>
      <c r="AX180" s="348" t="n">
        <f aca="false">AX172+AX164</f>
        <v>0</v>
      </c>
      <c r="AY180" s="348" t="n">
        <f aca="false">AY172+AY164</f>
        <v>0</v>
      </c>
      <c r="AZ180" s="348" t="n">
        <f aca="false">AZ172+AZ164</f>
        <v>0</v>
      </c>
      <c r="BA180" s="348" t="n">
        <f aca="false">BA172+BA164</f>
        <v>0</v>
      </c>
      <c r="BB180" s="348" t="n">
        <f aca="false">BB172+BB164</f>
        <v>0</v>
      </c>
      <c r="BC180" s="348" t="n">
        <f aca="false">BC172+BC164</f>
        <v>0</v>
      </c>
      <c r="BD180" s="348" t="n">
        <f aca="false">BD172+BD164</f>
        <v>0</v>
      </c>
      <c r="BE180" s="348" t="n">
        <f aca="false">BE172+BE164</f>
        <v>0</v>
      </c>
      <c r="BF180" s="348" t="n">
        <f aca="false">BF172+BF164</f>
        <v>0</v>
      </c>
      <c r="BG180" s="348" t="n">
        <f aca="false">BG172+BG164</f>
        <v>0</v>
      </c>
      <c r="BH180" s="348" t="n">
        <f aca="false">BH172+BH164</f>
        <v>0</v>
      </c>
      <c r="BI180" s="348" t="n">
        <f aca="false">BI172+BI164</f>
        <v>0</v>
      </c>
      <c r="BJ180" s="348" t="n">
        <f aca="false">BJ172+BJ164</f>
        <v>0</v>
      </c>
      <c r="BK180" s="348" t="n">
        <f aca="false">BK172+BK164</f>
        <v>0</v>
      </c>
      <c r="BL180" s="348" t="n">
        <f aca="false">BL172+BL164</f>
        <v>0</v>
      </c>
      <c r="BM180" s="348" t="n">
        <f aca="false">BM172+BM164</f>
        <v>0</v>
      </c>
      <c r="BN180" s="348" t="n">
        <f aca="false">BN172+BN164</f>
        <v>0</v>
      </c>
      <c r="BO180" s="348" t="n">
        <f aca="false">BO172+BO164</f>
        <v>0</v>
      </c>
      <c r="BP180" s="348" t="n">
        <f aca="false">BP172+BP164</f>
        <v>0</v>
      </c>
      <c r="BQ180" s="348" t="n">
        <f aca="false">BQ172+BQ164</f>
        <v>0</v>
      </c>
      <c r="BR180" s="348" t="n">
        <f aca="false">BR172+BR164</f>
        <v>0</v>
      </c>
      <c r="BS180" s="348" t="n">
        <f aca="false">BS172+BS164</f>
        <v>0</v>
      </c>
      <c r="BT180" s="348" t="n">
        <f aca="false">BT172+BT164</f>
        <v>0</v>
      </c>
      <c r="BU180" s="348" t="n">
        <f aca="false">BU172+BU164</f>
        <v>0</v>
      </c>
      <c r="BV180" s="348" t="n">
        <f aca="false">BV172+BV164</f>
        <v>0</v>
      </c>
      <c r="BW180" s="348" t="n">
        <f aca="false">BW172+BW164</f>
        <v>0</v>
      </c>
      <c r="BX180" s="348" t="n">
        <f aca="false">BX172+BX164</f>
        <v>0</v>
      </c>
      <c r="BY180" s="348" t="n">
        <f aca="false">BY172+BY164</f>
        <v>0</v>
      </c>
      <c r="BZ180" s="348" t="n">
        <f aca="false">BZ172+BZ164</f>
        <v>0</v>
      </c>
      <c r="CA180" s="348" t="n">
        <f aca="false">CA172+CA164</f>
        <v>0</v>
      </c>
      <c r="CB180" s="348" t="n">
        <f aca="false">CB172+CB164</f>
        <v>0</v>
      </c>
      <c r="CC180" s="348" t="n">
        <f aca="false">CC172+CC164</f>
        <v>0</v>
      </c>
      <c r="CD180" s="348" t="n">
        <f aca="false">CD172+CD164</f>
        <v>0</v>
      </c>
      <c r="CE180" s="348" t="n">
        <f aca="false">CE172+CE164</f>
        <v>0</v>
      </c>
      <c r="CF180" s="348" t="n">
        <f aca="false">CF172+CF164</f>
        <v>0</v>
      </c>
      <c r="CG180" s="348" t="n">
        <f aca="false">CG172+CG164</f>
        <v>0</v>
      </c>
      <c r="CH180" s="348" t="n">
        <f aca="false">CH172+CH164</f>
        <v>0</v>
      </c>
      <c r="CI180" s="348" t="n">
        <f aca="false">CI172+CI164</f>
        <v>0</v>
      </c>
      <c r="CJ180" s="348" t="n">
        <f aca="false">CJ172+CJ164</f>
        <v>0</v>
      </c>
      <c r="CK180" s="348" t="n">
        <f aca="false">CK172+CK164</f>
        <v>0</v>
      </c>
      <c r="CL180" s="348" t="n">
        <f aca="false">CL172+CL164</f>
        <v>0</v>
      </c>
      <c r="CM180" s="348" t="n">
        <f aca="false">CM172+CM164</f>
        <v>0</v>
      </c>
      <c r="CN180" s="348" t="n">
        <f aca="false">CN172+CN164</f>
        <v>0</v>
      </c>
      <c r="CO180" s="348" t="n">
        <f aca="false">CO172+CO164</f>
        <v>0</v>
      </c>
      <c r="CP180" s="348" t="n">
        <f aca="false">CP172+CP164</f>
        <v>0</v>
      </c>
      <c r="CQ180" s="348" t="n">
        <f aca="false">CQ172+CQ164</f>
        <v>0</v>
      </c>
      <c r="CR180" s="348" t="n">
        <f aca="false">CR172+CR164</f>
        <v>0</v>
      </c>
      <c r="CS180" s="348" t="n">
        <f aca="false">CS172+CS164</f>
        <v>0</v>
      </c>
      <c r="CT180" s="348" t="n">
        <f aca="false">CT172+CT164</f>
        <v>0</v>
      </c>
      <c r="CU180" s="348" t="n">
        <f aca="false">CU172+CU164</f>
        <v>0</v>
      </c>
      <c r="CV180" s="348" t="n">
        <f aca="false">CV172+CV164</f>
        <v>0</v>
      </c>
      <c r="CW180" s="348" t="n">
        <f aca="false">CW172+CW164</f>
        <v>0</v>
      </c>
      <c r="CX180" s="348" t="n">
        <f aca="false">CX172+CX164</f>
        <v>0</v>
      </c>
      <c r="CY180" s="348" t="n">
        <f aca="false">CY172+CY164</f>
        <v>0</v>
      </c>
      <c r="CZ180" s="348" t="n">
        <f aca="false">CZ172+CZ164</f>
        <v>0</v>
      </c>
      <c r="DA180" s="348" t="n">
        <f aca="false">DA172+DA164</f>
        <v>0</v>
      </c>
      <c r="DB180" s="348" t="n">
        <f aca="false">DB172+DB164</f>
        <v>0</v>
      </c>
      <c r="DC180" s="348" t="n">
        <f aca="false">DC172+DC164</f>
        <v>0</v>
      </c>
      <c r="DD180" s="348" t="n">
        <f aca="false">DD172+DD164</f>
        <v>0</v>
      </c>
      <c r="DE180" s="348" t="n">
        <f aca="false">DE172+DE164</f>
        <v>0</v>
      </c>
      <c r="DF180" s="348" t="n">
        <f aca="false">DF172+DF164</f>
        <v>0</v>
      </c>
      <c r="DG180" s="348" t="n">
        <f aca="false">DG172+DG164</f>
        <v>0</v>
      </c>
      <c r="DH180" s="348" t="n">
        <f aca="false">DH172+DH164</f>
        <v>0</v>
      </c>
      <c r="DI180" s="348" t="n">
        <f aca="false">DI172+DI164</f>
        <v>0</v>
      </c>
      <c r="DJ180" s="348" t="n">
        <f aca="false">DJ172+DJ164</f>
        <v>0</v>
      </c>
      <c r="DK180" s="348" t="n">
        <f aca="false">DK172+DK164</f>
        <v>0</v>
      </c>
      <c r="DL180" s="348" t="n">
        <f aca="false">DL172+DL164</f>
        <v>0</v>
      </c>
      <c r="DM180" s="348" t="n">
        <f aca="false">DM172+DM164</f>
        <v>0</v>
      </c>
      <c r="DN180" s="348" t="n">
        <f aca="false">DN172+DN164</f>
        <v>0</v>
      </c>
      <c r="DO180" s="348" t="n">
        <f aca="false">DO172+DO164</f>
        <v>0</v>
      </c>
      <c r="DP180" s="348" t="n">
        <f aca="false">DP172+DP164</f>
        <v>0</v>
      </c>
      <c r="DQ180" s="348" t="n">
        <f aca="false">DQ172+DQ164</f>
        <v>0</v>
      </c>
      <c r="DR180" s="348" t="n">
        <f aca="false">DR172+DR164</f>
        <v>0</v>
      </c>
      <c r="DS180" s="348" t="n">
        <f aca="false">DS172+DS164</f>
        <v>0</v>
      </c>
      <c r="DT180" s="348" t="n">
        <f aca="false">DT172+DT164</f>
        <v>0</v>
      </c>
      <c r="DU180" s="348" t="n">
        <f aca="false">DU172+DU164</f>
        <v>0</v>
      </c>
      <c r="DV180" s="348" t="n">
        <f aca="false">DV172+DV164</f>
        <v>0</v>
      </c>
      <c r="DW180" s="348" t="n">
        <f aca="false">DW172+DW164</f>
        <v>0</v>
      </c>
      <c r="DX180" s="348" t="n">
        <f aca="false">DX172+DX164</f>
        <v>0</v>
      </c>
      <c r="DY180" s="348" t="n">
        <f aca="false">DY172+DY164</f>
        <v>0</v>
      </c>
      <c r="DZ180" s="348" t="n">
        <f aca="false">DZ172+DZ164</f>
        <v>0</v>
      </c>
      <c r="EA180" s="348" t="n">
        <f aca="false">EA172+EA164</f>
        <v>0</v>
      </c>
      <c r="EB180" s="348" t="n">
        <f aca="false">EB172+EB164</f>
        <v>0</v>
      </c>
      <c r="EC180" s="348" t="n">
        <f aca="false">EC172+EC164</f>
        <v>0</v>
      </c>
      <c r="ED180" s="348" t="n">
        <f aca="false">ED172+ED164</f>
        <v>0</v>
      </c>
      <c r="EE180" s="348" t="n">
        <f aca="false">EE172+EE164</f>
        <v>0</v>
      </c>
      <c r="EF180" s="348" t="n">
        <f aca="false">EF172+EF164</f>
        <v>0</v>
      </c>
      <c r="EG180" s="348" t="n">
        <f aca="false">EG172+EG164</f>
        <v>0</v>
      </c>
      <c r="EH180" s="348" t="n">
        <f aca="false">EH172+EH164</f>
        <v>0</v>
      </c>
      <c r="EI180" s="348" t="n">
        <f aca="false">EI172+EI164</f>
        <v>0</v>
      </c>
      <c r="EJ180" s="348" t="n">
        <f aca="false">EJ172+EJ164</f>
        <v>0</v>
      </c>
      <c r="EK180" s="348" t="n">
        <f aca="false">EK172+EK164</f>
        <v>0</v>
      </c>
      <c r="EL180" s="348" t="n">
        <f aca="false">EL172+EL164</f>
        <v>0</v>
      </c>
      <c r="EM180" s="348" t="n">
        <f aca="false">EM172+EM164</f>
        <v>0</v>
      </c>
      <c r="EN180" s="348" t="n">
        <f aca="false">EN172+EN164</f>
        <v>0</v>
      </c>
      <c r="EO180" s="348" t="n">
        <f aca="false">EO172+EO164</f>
        <v>0</v>
      </c>
      <c r="EP180" s="348" t="n">
        <f aca="false">EP172+EP164</f>
        <v>0</v>
      </c>
      <c r="EQ180" s="348" t="n">
        <f aca="false">EQ172+EQ164</f>
        <v>0</v>
      </c>
      <c r="ER180" s="348" t="n">
        <f aca="false">ER172+ER164</f>
        <v>0</v>
      </c>
      <c r="ES180" s="348" t="n">
        <f aca="false">ES172+ES164</f>
        <v>0</v>
      </c>
      <c r="ET180" s="348" t="n">
        <f aca="false">ET172+ET164</f>
        <v>0</v>
      </c>
      <c r="EU180" s="348" t="n">
        <f aca="false">EU172+EU164</f>
        <v>0</v>
      </c>
      <c r="EV180" s="348" t="n">
        <f aca="false">EV172+EV164</f>
        <v>0</v>
      </c>
      <c r="EW180" s="348" t="n">
        <f aca="false">EW172+EW164</f>
        <v>0</v>
      </c>
      <c r="EX180" s="348" t="n">
        <f aca="false">EX172+EX164</f>
        <v>0</v>
      </c>
      <c r="EY180" s="348" t="n">
        <f aca="false">EY172+EY164</f>
        <v>0</v>
      </c>
      <c r="EZ180" s="348" t="n">
        <f aca="false">EZ172+EZ164</f>
        <v>0</v>
      </c>
      <c r="FA180" s="348" t="n">
        <f aca="false">FA172+FA164</f>
        <v>0</v>
      </c>
      <c r="FB180" s="348" t="n">
        <f aca="false">FB172+FB164</f>
        <v>0</v>
      </c>
      <c r="FC180" s="348" t="n">
        <f aca="false">FC172+FC164</f>
        <v>0</v>
      </c>
      <c r="FD180" s="348" t="n">
        <f aca="false">FD172+FD164</f>
        <v>0</v>
      </c>
      <c r="FE180" s="348" t="n">
        <f aca="false">FE172+FE164</f>
        <v>0</v>
      </c>
      <c r="FF180" s="348" t="n">
        <f aca="false">FF172+FF164</f>
        <v>0</v>
      </c>
      <c r="FG180" s="348" t="n">
        <f aca="false">FG172+FG164</f>
        <v>0</v>
      </c>
      <c r="FH180" s="348" t="n">
        <f aca="false">FH172+FH164</f>
        <v>0</v>
      </c>
      <c r="FI180" s="348" t="n">
        <f aca="false">FI172+FI164</f>
        <v>0</v>
      </c>
      <c r="FJ180" s="348" t="n">
        <f aca="false">FJ172+FJ164</f>
        <v>0</v>
      </c>
      <c r="FK180" s="348" t="n">
        <f aca="false">FK172+FK164</f>
        <v>0</v>
      </c>
      <c r="FL180" s="348" t="n">
        <f aca="false">FL172+FL164</f>
        <v>0</v>
      </c>
      <c r="FM180" s="348" t="n">
        <f aca="false">FM172+FM164</f>
        <v>0</v>
      </c>
      <c r="FN180" s="348" t="n">
        <f aca="false">FN172+FN164</f>
        <v>0</v>
      </c>
      <c r="FO180" s="348" t="n">
        <f aca="false">FO172+FO164</f>
        <v>0</v>
      </c>
      <c r="FP180" s="348" t="n">
        <f aca="false">FP172+FP164</f>
        <v>0</v>
      </c>
      <c r="FQ180" s="348" t="n">
        <f aca="false">FQ172+FQ164</f>
        <v>0</v>
      </c>
      <c r="FR180" s="348" t="n">
        <f aca="false">FR172+FR164</f>
        <v>0</v>
      </c>
      <c r="FS180" s="348" t="n">
        <f aca="false">FS172+FS164</f>
        <v>0</v>
      </c>
      <c r="FT180" s="348" t="n">
        <f aca="false">FT172+FT164</f>
        <v>0</v>
      </c>
      <c r="FU180" s="348" t="n">
        <f aca="false">FU172+FU164</f>
        <v>0</v>
      </c>
      <c r="FV180" s="348" t="n">
        <f aca="false">FV172+FV164</f>
        <v>0</v>
      </c>
      <c r="FW180" s="348" t="n">
        <f aca="false">FW172+FW164</f>
        <v>0</v>
      </c>
      <c r="FX180" s="348" t="n">
        <f aca="false">FX172+FX164</f>
        <v>0</v>
      </c>
      <c r="FY180" s="348" t="n">
        <f aca="false">FY172+FY164</f>
        <v>0</v>
      </c>
      <c r="FZ180" s="348" t="n">
        <f aca="false">FZ172+FZ164</f>
        <v>0</v>
      </c>
      <c r="GA180" s="348" t="n">
        <f aca="false">GA172+GA164</f>
        <v>0</v>
      </c>
      <c r="GB180" s="348" t="n">
        <f aca="false">GB172+GB164</f>
        <v>0</v>
      </c>
      <c r="GC180" s="348" t="n">
        <f aca="false">GC172+GC164</f>
        <v>0</v>
      </c>
      <c r="GD180" s="348" t="n">
        <f aca="false">GD172+GD164</f>
        <v>0</v>
      </c>
      <c r="GE180" s="348" t="n">
        <f aca="false">GE172+GE164</f>
        <v>0</v>
      </c>
      <c r="GF180" s="348" t="n">
        <f aca="false">GF172+GF164</f>
        <v>0</v>
      </c>
      <c r="GG180" s="348" t="n">
        <f aca="false">GG172+GG164</f>
        <v>0</v>
      </c>
      <c r="GH180" s="348" t="n">
        <f aca="false">GH172+GH164</f>
        <v>0</v>
      </c>
      <c r="GI180" s="348" t="n">
        <f aca="false">GI172+GI164</f>
        <v>0</v>
      </c>
      <c r="GJ180" s="348" t="n">
        <f aca="false">GJ172+GJ164</f>
        <v>0</v>
      </c>
      <c r="GK180" s="348" t="n">
        <f aca="false">GK172+GK164</f>
        <v>0</v>
      </c>
      <c r="GL180" s="348" t="n">
        <f aca="false">GL172+GL164</f>
        <v>0</v>
      </c>
      <c r="GM180" s="348" t="n">
        <f aca="false">GM172+GM164</f>
        <v>0</v>
      </c>
      <c r="GN180" s="348" t="n">
        <f aca="false">GN172+GN164</f>
        <v>0</v>
      </c>
      <c r="GO180" s="348" t="n">
        <f aca="false">GO172+GO164</f>
        <v>0</v>
      </c>
      <c r="GP180" s="348" t="n">
        <f aca="false">GP172+GP164</f>
        <v>0</v>
      </c>
      <c r="GQ180" s="348" t="n">
        <f aca="false">GQ172+GQ164</f>
        <v>0</v>
      </c>
      <c r="GR180" s="348" t="n">
        <f aca="false">GR172+GR164</f>
        <v>0</v>
      </c>
      <c r="GS180" s="348" t="n">
        <f aca="false">GS172+GS164</f>
        <v>0</v>
      </c>
      <c r="GT180" s="348" t="n">
        <f aca="false">GT172+GT164</f>
        <v>0</v>
      </c>
      <c r="GU180" s="348" t="n">
        <f aca="false">GU172+GU164</f>
        <v>0</v>
      </c>
      <c r="GV180" s="348" t="n">
        <f aca="false">GV172+GV164</f>
        <v>0</v>
      </c>
      <c r="GW180" s="348" t="n">
        <f aca="false">GW172+GW164</f>
        <v>0</v>
      </c>
      <c r="GX180" s="348" t="n">
        <f aca="false">GX172+GX164</f>
        <v>0</v>
      </c>
      <c r="GY180" s="348" t="n">
        <f aca="false">GY172+GY164</f>
        <v>0</v>
      </c>
      <c r="GZ180" s="348" t="n">
        <f aca="false">GZ172+GZ164</f>
        <v>0</v>
      </c>
      <c r="HA180" s="348" t="n">
        <f aca="false">HA172+HA164</f>
        <v>0</v>
      </c>
      <c r="HB180" s="348" t="n">
        <f aca="false">HB172+HB164</f>
        <v>0</v>
      </c>
      <c r="HC180" s="348" t="n">
        <f aca="false">HC172+HC164</f>
        <v>0</v>
      </c>
      <c r="HD180" s="348" t="n">
        <f aca="false">HD172+HD164</f>
        <v>0</v>
      </c>
      <c r="HE180" s="348" t="n">
        <f aca="false">HE172+HE164</f>
        <v>0</v>
      </c>
      <c r="HF180" s="348" t="n">
        <f aca="false">HF172+HF164</f>
        <v>0</v>
      </c>
      <c r="HG180" s="348" t="n">
        <f aca="false">HG172+HG164</f>
        <v>0</v>
      </c>
      <c r="HH180" s="348" t="n">
        <f aca="false">HH172+HH164</f>
        <v>0</v>
      </c>
      <c r="HI180" s="348" t="n">
        <f aca="false">HI172+HI164</f>
        <v>0</v>
      </c>
      <c r="HJ180" s="348" t="n">
        <f aca="false">HJ172+HJ164</f>
        <v>0</v>
      </c>
      <c r="HK180" s="348" t="n">
        <f aca="false">HK172+HK164</f>
        <v>0</v>
      </c>
      <c r="HL180" s="348" t="n">
        <f aca="false">HL172+HL164</f>
        <v>0</v>
      </c>
      <c r="HM180" s="348" t="n">
        <f aca="false">HM172+HM164</f>
        <v>0</v>
      </c>
      <c r="HN180" s="348" t="n">
        <f aca="false">HN172+HN164</f>
        <v>0</v>
      </c>
      <c r="HO180" s="348" t="n">
        <f aca="false">HO172+HO164</f>
        <v>0</v>
      </c>
      <c r="HP180" s="348" t="n">
        <f aca="false">HP172+HP164</f>
        <v>0</v>
      </c>
      <c r="HQ180" s="348" t="n">
        <f aca="false">HQ172+HQ164</f>
        <v>0</v>
      </c>
      <c r="HR180" s="348" t="n">
        <f aca="false">HR172+HR164</f>
        <v>0</v>
      </c>
      <c r="HS180" s="348" t="n">
        <f aca="false">HS172+HS164</f>
        <v>0</v>
      </c>
      <c r="HT180" s="348" t="n">
        <f aca="false">HT172+HT164</f>
        <v>0</v>
      </c>
      <c r="HU180" s="348" t="n">
        <f aca="false">HU172+HU164</f>
        <v>0</v>
      </c>
      <c r="HV180" s="348" t="n">
        <f aca="false">HV172+HV164</f>
        <v>0</v>
      </c>
      <c r="HW180" s="348" t="n">
        <f aca="false">HW172+HW164</f>
        <v>0</v>
      </c>
      <c r="HX180" s="348" t="n">
        <f aca="false">HX172+HX164</f>
        <v>0</v>
      </c>
      <c r="HY180" s="348" t="n">
        <f aca="false">HY172+HY164</f>
        <v>0</v>
      </c>
      <c r="HZ180" s="348" t="n">
        <f aca="false">HZ172+HZ164</f>
        <v>0</v>
      </c>
      <c r="IA180" s="348" t="n">
        <f aca="false">IA172+IA164</f>
        <v>0</v>
      </c>
      <c r="IB180" s="348" t="n">
        <f aca="false">IB172+IB164</f>
        <v>0</v>
      </c>
      <c r="IC180" s="348" t="n">
        <f aca="false">IC172+IC164</f>
        <v>0</v>
      </c>
      <c r="ID180" s="348" t="n">
        <f aca="false">ID172+ID164</f>
        <v>0</v>
      </c>
      <c r="IE180" s="348" t="n">
        <f aca="false">IE172+IE164</f>
        <v>0</v>
      </c>
      <c r="IF180" s="348" t="n">
        <f aca="false">IF172+IF164</f>
        <v>0</v>
      </c>
      <c r="IG180" s="348" t="n">
        <f aca="false">IG172+IG164</f>
        <v>0</v>
      </c>
      <c r="IH180" s="348" t="n">
        <f aca="false">IH172+IH164</f>
        <v>0</v>
      </c>
      <c r="II180" s="348" t="n">
        <f aca="false">II172+II164</f>
        <v>0</v>
      </c>
      <c r="IJ180" s="348" t="n">
        <f aca="false">IJ172+IJ164</f>
        <v>0</v>
      </c>
      <c r="IK180" s="348" t="n">
        <f aca="false">IK172+IK164</f>
        <v>0</v>
      </c>
      <c r="IL180" s="348" t="n">
        <f aca="false">IL172+IL164</f>
        <v>0</v>
      </c>
      <c r="IM180" s="348" t="n">
        <f aca="false">IM172+IM164</f>
        <v>0</v>
      </c>
      <c r="IN180" s="348" t="n">
        <f aca="false">IN172+IN164</f>
        <v>0</v>
      </c>
      <c r="IO180" s="348" t="n">
        <f aca="false">IO172+IO164</f>
        <v>0</v>
      </c>
      <c r="IP180" s="348" t="n">
        <f aca="false">IP172+IP164</f>
        <v>0</v>
      </c>
      <c r="IQ180" s="348" t="n">
        <f aca="false">IQ172+IQ164</f>
        <v>0</v>
      </c>
      <c r="IR180" s="348" t="n">
        <f aca="false">IR172+IR164</f>
        <v>0</v>
      </c>
      <c r="IS180" s="348" t="n">
        <f aca="false">IS172+IS164</f>
        <v>0</v>
      </c>
      <c r="IT180" s="348" t="n">
        <f aca="false">IT172+IT164</f>
        <v>0</v>
      </c>
      <c r="IU180" s="348" t="n">
        <f aca="false">IU172+IU164</f>
        <v>0</v>
      </c>
      <c r="IV180" s="348" t="n">
        <f aca="false">IV172+IV164</f>
        <v>0</v>
      </c>
      <c r="IW180" s="325"/>
    </row>
    <row r="181" customFormat="false" ht="13.5" hidden="false" customHeight="true" outlineLevel="0" collapsed="false">
      <c r="A181" s="331"/>
      <c r="B181" s="326"/>
      <c r="C181" s="349" t="s">
        <v>183</v>
      </c>
      <c r="D181" s="350" t="s">
        <v>176</v>
      </c>
      <c r="E181" s="306" t="n">
        <f aca="false">E174+E166</f>
        <v>0</v>
      </c>
      <c r="F181" s="307" t="n">
        <f aca="false">F174+F166</f>
        <v>0</v>
      </c>
      <c r="G181" s="307" t="n">
        <f aca="false">G174+G166</f>
        <v>0</v>
      </c>
      <c r="H181" s="307" t="n">
        <f aca="false">H174+H166</f>
        <v>0</v>
      </c>
      <c r="I181" s="307" t="n">
        <f aca="false">I174+I166</f>
        <v>0</v>
      </c>
      <c r="J181" s="307" t="n">
        <f aca="false">J174+J166</f>
        <v>0</v>
      </c>
      <c r="K181" s="307" t="n">
        <f aca="false">K174+K166</f>
        <v>0</v>
      </c>
      <c r="L181" s="307" t="n">
        <f aca="false">L174+L166</f>
        <v>0</v>
      </c>
      <c r="M181" s="307" t="n">
        <f aca="false">M174+M166</f>
        <v>0</v>
      </c>
      <c r="N181" s="307" t="n">
        <f aca="false">N174+N166</f>
        <v>0</v>
      </c>
      <c r="O181" s="307" t="n">
        <f aca="false">O174+O166</f>
        <v>0</v>
      </c>
      <c r="P181" s="307" t="n">
        <f aca="false">P174+P166</f>
        <v>0</v>
      </c>
      <c r="Q181" s="307" t="n">
        <f aca="false">Q174+Q166</f>
        <v>0</v>
      </c>
      <c r="R181" s="307" t="n">
        <f aca="false">R174+R166</f>
        <v>0</v>
      </c>
      <c r="S181" s="307" t="n">
        <f aca="false">S174+S166</f>
        <v>0</v>
      </c>
      <c r="T181" s="307" t="n">
        <f aca="false">T174+T166</f>
        <v>0</v>
      </c>
      <c r="U181" s="307" t="n">
        <f aca="false">U174+U166</f>
        <v>0</v>
      </c>
      <c r="V181" s="307" t="n">
        <f aca="false">V174+V166</f>
        <v>0</v>
      </c>
      <c r="W181" s="307" t="n">
        <f aca="false">W174+W166</f>
        <v>0</v>
      </c>
      <c r="X181" s="307" t="n">
        <f aca="false">X174+X166</f>
        <v>0</v>
      </c>
      <c r="Y181" s="307" t="n">
        <f aca="false">Y174+Y166</f>
        <v>0</v>
      </c>
      <c r="Z181" s="307" t="n">
        <f aca="false">Z174+Z166</f>
        <v>0</v>
      </c>
      <c r="AA181" s="307" t="n">
        <f aca="false">AA174+AA166</f>
        <v>0</v>
      </c>
      <c r="AB181" s="307" t="n">
        <f aca="false">AB174+AB166</f>
        <v>0</v>
      </c>
      <c r="AC181" s="307" t="n">
        <f aca="false">AC174+AC166</f>
        <v>0</v>
      </c>
      <c r="AD181" s="307" t="n">
        <f aca="false">AD174+AD166</f>
        <v>0</v>
      </c>
      <c r="AE181" s="307" t="n">
        <f aca="false">AE174+AE166</f>
        <v>0</v>
      </c>
      <c r="AF181" s="307" t="n">
        <f aca="false">AF174+AF166</f>
        <v>0</v>
      </c>
      <c r="AG181" s="307" t="n">
        <f aca="false">AG174+AG166</f>
        <v>0</v>
      </c>
      <c r="AH181" s="307" t="n">
        <f aca="false">AH174+AH166</f>
        <v>0</v>
      </c>
      <c r="AI181" s="307" t="n">
        <f aca="false">AI174+AI166</f>
        <v>0</v>
      </c>
      <c r="AJ181" s="307" t="n">
        <f aca="false">AJ174+AJ166</f>
        <v>0</v>
      </c>
      <c r="AK181" s="307" t="n">
        <f aca="false">AK174+AK166</f>
        <v>0</v>
      </c>
      <c r="AL181" s="307" t="n">
        <f aca="false">AL174+AL166</f>
        <v>0</v>
      </c>
      <c r="AM181" s="307" t="n">
        <f aca="false">AM174+AM166</f>
        <v>0</v>
      </c>
      <c r="AN181" s="307" t="n">
        <f aca="false">AN174+AN166</f>
        <v>0</v>
      </c>
      <c r="AO181" s="307" t="n">
        <f aca="false">AO174+AO166</f>
        <v>0</v>
      </c>
      <c r="AP181" s="307" t="n">
        <f aca="false">AP174+AP166</f>
        <v>0</v>
      </c>
      <c r="AQ181" s="307" t="n">
        <f aca="false">AQ174+AQ166</f>
        <v>0</v>
      </c>
      <c r="AR181" s="307" t="n">
        <f aca="false">AR174+AR166</f>
        <v>0</v>
      </c>
      <c r="AS181" s="307" t="n">
        <f aca="false">AS174+AS166</f>
        <v>0</v>
      </c>
      <c r="AT181" s="307" t="n">
        <f aca="false">AT174+AT166</f>
        <v>0</v>
      </c>
      <c r="AU181" s="307" t="n">
        <f aca="false">AU174+AU166</f>
        <v>0</v>
      </c>
      <c r="AV181" s="307" t="n">
        <f aca="false">AV174+AV166</f>
        <v>0</v>
      </c>
      <c r="AW181" s="307" t="n">
        <f aca="false">AW174+AW166</f>
        <v>0</v>
      </c>
      <c r="AX181" s="307" t="n">
        <f aca="false">AX174+AX166</f>
        <v>0</v>
      </c>
      <c r="AY181" s="307" t="n">
        <f aca="false">AY174+AY166</f>
        <v>0</v>
      </c>
      <c r="AZ181" s="307" t="n">
        <f aca="false">AZ174+AZ166</f>
        <v>0</v>
      </c>
      <c r="BA181" s="307" t="n">
        <f aca="false">BA174+BA166</f>
        <v>0</v>
      </c>
      <c r="BB181" s="307" t="n">
        <f aca="false">BB174+BB166</f>
        <v>0</v>
      </c>
      <c r="BC181" s="307" t="n">
        <f aca="false">BC174+BC166</f>
        <v>0</v>
      </c>
      <c r="BD181" s="307" t="n">
        <f aca="false">BD174+BD166</f>
        <v>0</v>
      </c>
      <c r="BE181" s="307" t="n">
        <f aca="false">BE174+BE166</f>
        <v>0</v>
      </c>
      <c r="BF181" s="307" t="n">
        <f aca="false">BF174+BF166</f>
        <v>0</v>
      </c>
      <c r="BG181" s="307" t="n">
        <f aca="false">BG174+BG166</f>
        <v>0</v>
      </c>
      <c r="BH181" s="307" t="n">
        <f aca="false">BH174+BH166</f>
        <v>0</v>
      </c>
      <c r="BI181" s="307" t="n">
        <f aca="false">BI174+BI166</f>
        <v>0</v>
      </c>
      <c r="BJ181" s="307" t="n">
        <f aca="false">BJ174+BJ166</f>
        <v>0</v>
      </c>
      <c r="BK181" s="307" t="n">
        <f aca="false">BK174+BK166</f>
        <v>0</v>
      </c>
      <c r="BL181" s="307" t="n">
        <f aca="false">BL174+BL166</f>
        <v>0</v>
      </c>
      <c r="BM181" s="307" t="n">
        <f aca="false">BM174+BM166</f>
        <v>0</v>
      </c>
      <c r="BN181" s="307" t="n">
        <f aca="false">BN174+BN166</f>
        <v>0</v>
      </c>
      <c r="BO181" s="307" t="n">
        <f aca="false">BO174+BO166</f>
        <v>0</v>
      </c>
      <c r="BP181" s="307" t="n">
        <f aca="false">BP174+BP166</f>
        <v>0</v>
      </c>
      <c r="BQ181" s="307" t="n">
        <f aca="false">BQ174+BQ166</f>
        <v>0</v>
      </c>
      <c r="BR181" s="307" t="n">
        <f aca="false">BR174+BR166</f>
        <v>0</v>
      </c>
      <c r="BS181" s="307" t="n">
        <f aca="false">BS174+BS166</f>
        <v>0</v>
      </c>
      <c r="BT181" s="307" t="n">
        <f aca="false">BT174+BT166</f>
        <v>0</v>
      </c>
      <c r="BU181" s="307" t="n">
        <f aca="false">BU174+BU166</f>
        <v>0</v>
      </c>
      <c r="BV181" s="307" t="n">
        <f aca="false">BV174+BV166</f>
        <v>0</v>
      </c>
      <c r="BW181" s="307" t="n">
        <f aca="false">BW174+BW166</f>
        <v>0</v>
      </c>
      <c r="BX181" s="307" t="n">
        <f aca="false">BX174+BX166</f>
        <v>0</v>
      </c>
      <c r="BY181" s="307" t="n">
        <f aca="false">BY174+BY166</f>
        <v>0</v>
      </c>
      <c r="BZ181" s="307" t="n">
        <f aca="false">BZ174+BZ166</f>
        <v>0</v>
      </c>
      <c r="CA181" s="307" t="n">
        <f aca="false">CA174+CA166</f>
        <v>0</v>
      </c>
      <c r="CB181" s="307" t="n">
        <f aca="false">CB174+CB166</f>
        <v>0</v>
      </c>
      <c r="CC181" s="307" t="n">
        <f aca="false">CC174+CC166</f>
        <v>0</v>
      </c>
      <c r="CD181" s="307" t="n">
        <f aca="false">CD174+CD166</f>
        <v>0</v>
      </c>
      <c r="CE181" s="307" t="n">
        <f aca="false">CE174+CE166</f>
        <v>0</v>
      </c>
      <c r="CF181" s="307" t="n">
        <f aca="false">CF174+CF166</f>
        <v>0</v>
      </c>
      <c r="CG181" s="307" t="n">
        <f aca="false">CG174+CG166</f>
        <v>0</v>
      </c>
      <c r="CH181" s="307" t="n">
        <f aca="false">CH174+CH166</f>
        <v>0</v>
      </c>
      <c r="CI181" s="307" t="n">
        <f aca="false">CI174+CI166</f>
        <v>0</v>
      </c>
      <c r="CJ181" s="307" t="n">
        <f aca="false">CJ174+CJ166</f>
        <v>0</v>
      </c>
      <c r="CK181" s="307" t="n">
        <f aca="false">CK174+CK166</f>
        <v>0</v>
      </c>
      <c r="CL181" s="307" t="n">
        <f aca="false">CL174+CL166</f>
        <v>0</v>
      </c>
      <c r="CM181" s="307" t="n">
        <f aca="false">CM174+CM166</f>
        <v>0</v>
      </c>
      <c r="CN181" s="307" t="n">
        <f aca="false">CN174+CN166</f>
        <v>0</v>
      </c>
      <c r="CO181" s="307" t="n">
        <f aca="false">CO174+CO166</f>
        <v>0</v>
      </c>
      <c r="CP181" s="307" t="n">
        <f aca="false">CP174+CP166</f>
        <v>0</v>
      </c>
      <c r="CQ181" s="307" t="n">
        <f aca="false">CQ174+CQ166</f>
        <v>0</v>
      </c>
      <c r="CR181" s="307" t="n">
        <f aca="false">CR174+CR166</f>
        <v>0</v>
      </c>
      <c r="CS181" s="307" t="n">
        <f aca="false">CS174+CS166</f>
        <v>0</v>
      </c>
      <c r="CT181" s="307" t="n">
        <f aca="false">CT174+CT166</f>
        <v>0</v>
      </c>
      <c r="CU181" s="307" t="n">
        <f aca="false">CU174+CU166</f>
        <v>0</v>
      </c>
      <c r="CV181" s="307" t="n">
        <f aca="false">CV174+CV166</f>
        <v>0</v>
      </c>
      <c r="CW181" s="307" t="n">
        <f aca="false">CW174+CW166</f>
        <v>0</v>
      </c>
      <c r="CX181" s="307" t="n">
        <f aca="false">CX174+CX166</f>
        <v>0</v>
      </c>
      <c r="CY181" s="307" t="n">
        <f aca="false">CY174+CY166</f>
        <v>0</v>
      </c>
      <c r="CZ181" s="307" t="n">
        <f aca="false">CZ174+CZ166</f>
        <v>0</v>
      </c>
      <c r="DA181" s="307" t="n">
        <f aca="false">DA174+DA166</f>
        <v>0</v>
      </c>
      <c r="DB181" s="307" t="n">
        <f aca="false">DB174+DB166</f>
        <v>0</v>
      </c>
      <c r="DC181" s="307" t="n">
        <f aca="false">DC174+DC166</f>
        <v>0</v>
      </c>
      <c r="DD181" s="307" t="n">
        <f aca="false">DD174+DD166</f>
        <v>0</v>
      </c>
      <c r="DE181" s="307" t="n">
        <f aca="false">DE174+DE166</f>
        <v>0</v>
      </c>
      <c r="DF181" s="307" t="n">
        <f aca="false">DF174+DF166</f>
        <v>0</v>
      </c>
      <c r="DG181" s="307" t="n">
        <f aca="false">DG174+DG166</f>
        <v>0</v>
      </c>
      <c r="DH181" s="307" t="n">
        <f aca="false">DH174+DH166</f>
        <v>0</v>
      </c>
      <c r="DI181" s="307" t="n">
        <f aca="false">DI174+DI166</f>
        <v>0</v>
      </c>
      <c r="DJ181" s="307" t="n">
        <f aca="false">DJ174+DJ166</f>
        <v>0</v>
      </c>
      <c r="DK181" s="307" t="n">
        <f aca="false">DK174+DK166</f>
        <v>0</v>
      </c>
      <c r="DL181" s="307" t="n">
        <f aca="false">DL174+DL166</f>
        <v>0</v>
      </c>
      <c r="DM181" s="307" t="n">
        <f aca="false">DM174+DM166</f>
        <v>0</v>
      </c>
      <c r="DN181" s="307" t="n">
        <f aca="false">DN174+DN166</f>
        <v>0</v>
      </c>
      <c r="DO181" s="307" t="n">
        <f aca="false">DO174+DO166</f>
        <v>0</v>
      </c>
      <c r="DP181" s="307" t="n">
        <f aca="false">DP174+DP166</f>
        <v>0</v>
      </c>
      <c r="DQ181" s="307" t="n">
        <f aca="false">DQ174+DQ166</f>
        <v>0</v>
      </c>
      <c r="DR181" s="307" t="n">
        <f aca="false">DR174+DR166</f>
        <v>0</v>
      </c>
      <c r="DS181" s="307" t="n">
        <f aca="false">DS174+DS166</f>
        <v>0</v>
      </c>
      <c r="DT181" s="307" t="n">
        <f aca="false">DT174+DT166</f>
        <v>0</v>
      </c>
      <c r="DU181" s="307" t="n">
        <f aca="false">DU174+DU166</f>
        <v>0</v>
      </c>
      <c r="DV181" s="307" t="n">
        <f aca="false">DV174+DV166</f>
        <v>0</v>
      </c>
      <c r="DW181" s="307" t="n">
        <f aca="false">DW174+DW166</f>
        <v>0</v>
      </c>
      <c r="DX181" s="307" t="n">
        <f aca="false">DX174+DX166</f>
        <v>0</v>
      </c>
      <c r="DY181" s="307" t="n">
        <f aca="false">DY174+DY166</f>
        <v>0</v>
      </c>
      <c r="DZ181" s="307" t="n">
        <f aca="false">DZ174+DZ166</f>
        <v>0</v>
      </c>
      <c r="EA181" s="307" t="n">
        <f aca="false">EA174+EA166</f>
        <v>0</v>
      </c>
      <c r="EB181" s="307" t="n">
        <f aca="false">EB174+EB166</f>
        <v>0</v>
      </c>
      <c r="EC181" s="307" t="n">
        <f aca="false">EC174+EC166</f>
        <v>0</v>
      </c>
      <c r="ED181" s="307" t="n">
        <f aca="false">ED174+ED166</f>
        <v>0</v>
      </c>
      <c r="EE181" s="307" t="n">
        <f aca="false">EE174+EE166</f>
        <v>0</v>
      </c>
      <c r="EF181" s="307" t="n">
        <f aca="false">EF174+EF166</f>
        <v>0</v>
      </c>
      <c r="EG181" s="307" t="n">
        <f aca="false">EG174+EG166</f>
        <v>0</v>
      </c>
      <c r="EH181" s="307" t="n">
        <f aca="false">EH174+EH166</f>
        <v>0</v>
      </c>
      <c r="EI181" s="307" t="n">
        <f aca="false">EI174+EI166</f>
        <v>0</v>
      </c>
      <c r="EJ181" s="307" t="n">
        <f aca="false">EJ174+EJ166</f>
        <v>0</v>
      </c>
      <c r="EK181" s="307" t="n">
        <f aca="false">EK174+EK166</f>
        <v>0</v>
      </c>
      <c r="EL181" s="307" t="n">
        <f aca="false">EL174+EL166</f>
        <v>0</v>
      </c>
      <c r="EM181" s="307" t="n">
        <f aca="false">EM174+EM166</f>
        <v>0</v>
      </c>
      <c r="EN181" s="307" t="n">
        <f aca="false">EN174+EN166</f>
        <v>0</v>
      </c>
      <c r="EO181" s="307" t="n">
        <f aca="false">EO174+EO166</f>
        <v>0</v>
      </c>
      <c r="EP181" s="307" t="n">
        <f aca="false">EP174+EP166</f>
        <v>0</v>
      </c>
      <c r="EQ181" s="307" t="n">
        <f aca="false">EQ174+EQ166</f>
        <v>0</v>
      </c>
      <c r="ER181" s="307" t="n">
        <f aca="false">ER174+ER166</f>
        <v>0</v>
      </c>
      <c r="ES181" s="307" t="n">
        <f aca="false">ES174+ES166</f>
        <v>0</v>
      </c>
      <c r="ET181" s="307" t="n">
        <f aca="false">ET174+ET166</f>
        <v>0</v>
      </c>
      <c r="EU181" s="307" t="n">
        <f aca="false">EU174+EU166</f>
        <v>0</v>
      </c>
      <c r="EV181" s="307" t="n">
        <f aca="false">EV174+EV166</f>
        <v>0</v>
      </c>
      <c r="EW181" s="307" t="n">
        <f aca="false">EW174+EW166</f>
        <v>0</v>
      </c>
      <c r="EX181" s="307" t="n">
        <f aca="false">EX174+EX166</f>
        <v>0</v>
      </c>
      <c r="EY181" s="307" t="n">
        <f aca="false">EY174+EY166</f>
        <v>0</v>
      </c>
      <c r="EZ181" s="307" t="n">
        <f aca="false">EZ174+EZ166</f>
        <v>0</v>
      </c>
      <c r="FA181" s="307" t="n">
        <f aca="false">FA174+FA166</f>
        <v>0</v>
      </c>
      <c r="FB181" s="307" t="n">
        <f aca="false">FB174+FB166</f>
        <v>0</v>
      </c>
      <c r="FC181" s="307" t="n">
        <f aca="false">FC174+FC166</f>
        <v>0</v>
      </c>
      <c r="FD181" s="307" t="n">
        <f aca="false">FD174+FD166</f>
        <v>0</v>
      </c>
      <c r="FE181" s="307" t="n">
        <f aca="false">FE174+FE166</f>
        <v>0</v>
      </c>
      <c r="FF181" s="307" t="n">
        <f aca="false">FF174+FF166</f>
        <v>0</v>
      </c>
      <c r="FG181" s="307" t="n">
        <f aca="false">FG174+FG166</f>
        <v>0</v>
      </c>
      <c r="FH181" s="307" t="n">
        <f aca="false">FH174+FH166</f>
        <v>0</v>
      </c>
      <c r="FI181" s="307" t="n">
        <f aca="false">FI174+FI166</f>
        <v>0</v>
      </c>
      <c r="FJ181" s="307" t="n">
        <f aca="false">FJ174+FJ166</f>
        <v>0</v>
      </c>
      <c r="FK181" s="307" t="n">
        <f aca="false">FK174+FK166</f>
        <v>0</v>
      </c>
      <c r="FL181" s="307" t="n">
        <f aca="false">FL174+FL166</f>
        <v>0</v>
      </c>
      <c r="FM181" s="307" t="n">
        <f aca="false">FM174+FM166</f>
        <v>0</v>
      </c>
      <c r="FN181" s="307" t="n">
        <f aca="false">FN174+FN166</f>
        <v>0</v>
      </c>
      <c r="FO181" s="307" t="n">
        <f aca="false">FO174+FO166</f>
        <v>0</v>
      </c>
      <c r="FP181" s="307" t="n">
        <f aca="false">FP174+FP166</f>
        <v>0</v>
      </c>
      <c r="FQ181" s="307" t="n">
        <f aca="false">FQ174+FQ166</f>
        <v>0</v>
      </c>
      <c r="FR181" s="307" t="n">
        <f aca="false">FR174+FR166</f>
        <v>0</v>
      </c>
      <c r="FS181" s="307" t="n">
        <f aca="false">FS174+FS166</f>
        <v>0</v>
      </c>
      <c r="FT181" s="307" t="n">
        <f aca="false">FT174+FT166</f>
        <v>0</v>
      </c>
      <c r="FU181" s="307" t="n">
        <f aca="false">FU174+FU166</f>
        <v>0</v>
      </c>
      <c r="FV181" s="307" t="n">
        <f aca="false">FV174+FV166</f>
        <v>0</v>
      </c>
      <c r="FW181" s="307" t="n">
        <f aca="false">FW174+FW166</f>
        <v>0</v>
      </c>
      <c r="FX181" s="307" t="n">
        <f aca="false">FX174+FX166</f>
        <v>0</v>
      </c>
      <c r="FY181" s="307" t="n">
        <f aca="false">FY174+FY166</f>
        <v>0</v>
      </c>
      <c r="FZ181" s="307" t="n">
        <f aca="false">FZ174+FZ166</f>
        <v>0</v>
      </c>
      <c r="GA181" s="307" t="n">
        <f aca="false">GA174+GA166</f>
        <v>0</v>
      </c>
      <c r="GB181" s="307" t="n">
        <f aca="false">GB174+GB166</f>
        <v>0</v>
      </c>
      <c r="GC181" s="307" t="n">
        <f aca="false">GC174+GC166</f>
        <v>0</v>
      </c>
      <c r="GD181" s="307" t="n">
        <f aca="false">GD174+GD166</f>
        <v>0</v>
      </c>
      <c r="GE181" s="307" t="n">
        <f aca="false">GE174+GE166</f>
        <v>0</v>
      </c>
      <c r="GF181" s="307" t="n">
        <f aca="false">GF174+GF166</f>
        <v>0</v>
      </c>
      <c r="GG181" s="307" t="n">
        <f aca="false">GG174+GG166</f>
        <v>0</v>
      </c>
      <c r="GH181" s="307" t="n">
        <f aca="false">GH174+GH166</f>
        <v>0</v>
      </c>
      <c r="GI181" s="307" t="n">
        <f aca="false">GI174+GI166</f>
        <v>0</v>
      </c>
      <c r="GJ181" s="307" t="n">
        <f aca="false">GJ174+GJ166</f>
        <v>0</v>
      </c>
      <c r="GK181" s="307" t="n">
        <f aca="false">GK174+GK166</f>
        <v>0</v>
      </c>
      <c r="GL181" s="307" t="n">
        <f aca="false">GL174+GL166</f>
        <v>0</v>
      </c>
      <c r="GM181" s="307" t="n">
        <f aca="false">GM174+GM166</f>
        <v>0</v>
      </c>
      <c r="GN181" s="307" t="n">
        <f aca="false">GN174+GN166</f>
        <v>0</v>
      </c>
      <c r="GO181" s="307" t="n">
        <f aca="false">GO174+GO166</f>
        <v>0</v>
      </c>
      <c r="GP181" s="307" t="n">
        <f aca="false">GP174+GP166</f>
        <v>0</v>
      </c>
      <c r="GQ181" s="307" t="n">
        <f aca="false">GQ174+GQ166</f>
        <v>0</v>
      </c>
      <c r="GR181" s="307" t="n">
        <f aca="false">GR174+GR166</f>
        <v>0</v>
      </c>
      <c r="GS181" s="307" t="n">
        <f aca="false">GS174+GS166</f>
        <v>0</v>
      </c>
      <c r="GT181" s="307" t="n">
        <f aca="false">GT174+GT166</f>
        <v>0</v>
      </c>
      <c r="GU181" s="307" t="n">
        <f aca="false">GU174+GU166</f>
        <v>0</v>
      </c>
      <c r="GV181" s="307" t="n">
        <f aca="false">GV174+GV166</f>
        <v>0</v>
      </c>
      <c r="GW181" s="307" t="n">
        <f aca="false">GW174+GW166</f>
        <v>0</v>
      </c>
      <c r="GX181" s="307" t="n">
        <f aca="false">GX174+GX166</f>
        <v>0</v>
      </c>
      <c r="GY181" s="307" t="n">
        <f aca="false">GY174+GY166</f>
        <v>0</v>
      </c>
      <c r="GZ181" s="307" t="n">
        <f aca="false">GZ174+GZ166</f>
        <v>0</v>
      </c>
      <c r="HA181" s="307" t="n">
        <f aca="false">HA174+HA166</f>
        <v>0</v>
      </c>
      <c r="HB181" s="307" t="n">
        <f aca="false">HB174+HB166</f>
        <v>0</v>
      </c>
      <c r="HC181" s="307" t="n">
        <f aca="false">HC174+HC166</f>
        <v>0</v>
      </c>
      <c r="HD181" s="307" t="n">
        <f aca="false">HD174+HD166</f>
        <v>0</v>
      </c>
      <c r="HE181" s="307" t="n">
        <f aca="false">HE174+HE166</f>
        <v>0</v>
      </c>
      <c r="HF181" s="307" t="n">
        <f aca="false">HF174+HF166</f>
        <v>0</v>
      </c>
      <c r="HG181" s="307" t="n">
        <f aca="false">HG174+HG166</f>
        <v>0</v>
      </c>
      <c r="HH181" s="307" t="n">
        <f aca="false">HH174+HH166</f>
        <v>0</v>
      </c>
      <c r="HI181" s="307" t="n">
        <f aca="false">HI174+HI166</f>
        <v>0</v>
      </c>
      <c r="HJ181" s="307" t="n">
        <f aca="false">HJ174+HJ166</f>
        <v>0</v>
      </c>
      <c r="HK181" s="307" t="n">
        <f aca="false">HK174+HK166</f>
        <v>0</v>
      </c>
      <c r="HL181" s="307" t="n">
        <f aca="false">HL174+HL166</f>
        <v>0</v>
      </c>
      <c r="HM181" s="307" t="n">
        <f aca="false">HM174+HM166</f>
        <v>0</v>
      </c>
      <c r="HN181" s="307" t="n">
        <f aca="false">HN174+HN166</f>
        <v>0</v>
      </c>
      <c r="HO181" s="307" t="n">
        <f aca="false">HO174+HO166</f>
        <v>0</v>
      </c>
      <c r="HP181" s="307" t="n">
        <f aca="false">HP174+HP166</f>
        <v>0</v>
      </c>
      <c r="HQ181" s="307" t="n">
        <f aca="false">HQ174+HQ166</f>
        <v>0</v>
      </c>
      <c r="HR181" s="307" t="n">
        <f aca="false">HR174+HR166</f>
        <v>0</v>
      </c>
      <c r="HS181" s="307" t="n">
        <f aca="false">HS174+HS166</f>
        <v>0</v>
      </c>
      <c r="HT181" s="307" t="n">
        <f aca="false">HT174+HT166</f>
        <v>0</v>
      </c>
      <c r="HU181" s="307" t="n">
        <f aca="false">HU174+HU166</f>
        <v>0</v>
      </c>
      <c r="HV181" s="307" t="n">
        <f aca="false">HV174+HV166</f>
        <v>0</v>
      </c>
      <c r="HW181" s="307" t="n">
        <f aca="false">HW174+HW166</f>
        <v>0</v>
      </c>
      <c r="HX181" s="307" t="n">
        <f aca="false">HX174+HX166</f>
        <v>0</v>
      </c>
      <c r="HY181" s="307" t="n">
        <f aca="false">HY174+HY166</f>
        <v>0</v>
      </c>
      <c r="HZ181" s="307" t="n">
        <f aca="false">HZ174+HZ166</f>
        <v>0</v>
      </c>
      <c r="IA181" s="307" t="n">
        <f aca="false">IA174+IA166</f>
        <v>0</v>
      </c>
      <c r="IB181" s="307" t="n">
        <f aca="false">IB174+IB166</f>
        <v>0</v>
      </c>
      <c r="IC181" s="307" t="n">
        <f aca="false">IC174+IC166</f>
        <v>0</v>
      </c>
      <c r="ID181" s="307" t="n">
        <f aca="false">ID174+ID166</f>
        <v>0</v>
      </c>
      <c r="IE181" s="307" t="n">
        <f aca="false">IE174+IE166</f>
        <v>0</v>
      </c>
      <c r="IF181" s="307" t="n">
        <f aca="false">IF174+IF166</f>
        <v>0</v>
      </c>
      <c r="IG181" s="307" t="n">
        <f aca="false">IG174+IG166</f>
        <v>0</v>
      </c>
      <c r="IH181" s="307" t="n">
        <f aca="false">IH174+IH166</f>
        <v>0</v>
      </c>
      <c r="II181" s="307" t="n">
        <f aca="false">II174+II166</f>
        <v>0</v>
      </c>
      <c r="IJ181" s="307" t="n">
        <f aca="false">IJ174+IJ166</f>
        <v>0</v>
      </c>
      <c r="IK181" s="307" t="n">
        <f aca="false">IK174+IK166</f>
        <v>0</v>
      </c>
      <c r="IL181" s="307" t="n">
        <f aca="false">IL174+IL166</f>
        <v>0</v>
      </c>
      <c r="IM181" s="307" t="n">
        <f aca="false">IM174+IM166</f>
        <v>0</v>
      </c>
      <c r="IN181" s="307" t="n">
        <f aca="false">IN174+IN166</f>
        <v>0</v>
      </c>
      <c r="IO181" s="307" t="n">
        <f aca="false">IO174+IO166</f>
        <v>0</v>
      </c>
      <c r="IP181" s="307" t="n">
        <f aca="false">IP174+IP166</f>
        <v>0</v>
      </c>
      <c r="IQ181" s="307" t="n">
        <f aca="false">IQ174+IQ166</f>
        <v>0</v>
      </c>
      <c r="IR181" s="307" t="n">
        <f aca="false">IR174+IR166</f>
        <v>0</v>
      </c>
      <c r="IS181" s="307" t="n">
        <f aca="false">IS174+IS166</f>
        <v>0</v>
      </c>
      <c r="IT181" s="307" t="n">
        <f aca="false">IT174+IT166</f>
        <v>0</v>
      </c>
      <c r="IU181" s="307" t="n">
        <f aca="false">IU174+IU166</f>
        <v>0</v>
      </c>
      <c r="IV181" s="307" t="n">
        <f aca="false">IV174+IV166</f>
        <v>0</v>
      </c>
      <c r="IW181" s="351"/>
    </row>
    <row r="182" customFormat="false" ht="13.5" hidden="false" customHeight="true" outlineLevel="0" collapsed="false">
      <c r="A182" s="325"/>
      <c r="B182" s="326"/>
      <c r="C182" s="327"/>
      <c r="D182" s="350" t="s">
        <v>178</v>
      </c>
      <c r="E182" s="306" t="n">
        <f aca="false">E176+E168</f>
        <v>0</v>
      </c>
      <c r="F182" s="307" t="n">
        <f aca="false">F176+F168</f>
        <v>0</v>
      </c>
      <c r="G182" s="307" t="n">
        <f aca="false">G176+G168</f>
        <v>0</v>
      </c>
      <c r="H182" s="307" t="n">
        <f aca="false">H176+H168</f>
        <v>0</v>
      </c>
      <c r="I182" s="307" t="n">
        <f aca="false">I176+I168</f>
        <v>0</v>
      </c>
      <c r="J182" s="307" t="n">
        <f aca="false">J176+J168</f>
        <v>0</v>
      </c>
      <c r="K182" s="307" t="n">
        <f aca="false">K176+K168</f>
        <v>0</v>
      </c>
      <c r="L182" s="307" t="n">
        <f aca="false">L176+L168</f>
        <v>0</v>
      </c>
      <c r="M182" s="307" t="n">
        <f aca="false">M176+M168</f>
        <v>0</v>
      </c>
      <c r="N182" s="307" t="n">
        <f aca="false">N176+N168</f>
        <v>0</v>
      </c>
      <c r="O182" s="307" t="n">
        <f aca="false">O176+O168</f>
        <v>0</v>
      </c>
      <c r="P182" s="307" t="n">
        <f aca="false">P176+P168</f>
        <v>0</v>
      </c>
      <c r="Q182" s="307" t="n">
        <f aca="false">Q176+Q168</f>
        <v>0</v>
      </c>
      <c r="R182" s="307" t="n">
        <f aca="false">R176+R168</f>
        <v>0</v>
      </c>
      <c r="S182" s="307" t="n">
        <f aca="false">S176+S168</f>
        <v>0</v>
      </c>
      <c r="T182" s="307" t="n">
        <f aca="false">T176+T168</f>
        <v>0</v>
      </c>
      <c r="U182" s="307" t="n">
        <f aca="false">U176+U168</f>
        <v>0</v>
      </c>
      <c r="V182" s="307" t="n">
        <f aca="false">V176+V168</f>
        <v>0</v>
      </c>
      <c r="W182" s="307" t="n">
        <f aca="false">W176+W168</f>
        <v>0</v>
      </c>
      <c r="X182" s="307" t="n">
        <f aca="false">X176+X168</f>
        <v>0</v>
      </c>
      <c r="Y182" s="307" t="n">
        <f aca="false">Y176+Y168</f>
        <v>0</v>
      </c>
      <c r="Z182" s="307" t="n">
        <f aca="false">Z176+Z168</f>
        <v>0</v>
      </c>
      <c r="AA182" s="307" t="n">
        <f aca="false">AA176+AA168</f>
        <v>0</v>
      </c>
      <c r="AB182" s="307" t="n">
        <f aca="false">AB176+AB168</f>
        <v>0</v>
      </c>
      <c r="AC182" s="307" t="n">
        <f aca="false">AC176+AC168</f>
        <v>0</v>
      </c>
      <c r="AD182" s="307" t="n">
        <f aca="false">AD176+AD168</f>
        <v>0</v>
      </c>
      <c r="AE182" s="307" t="n">
        <f aca="false">AE176+AE168</f>
        <v>0</v>
      </c>
      <c r="AF182" s="307" t="n">
        <f aca="false">AF176+AF168</f>
        <v>0</v>
      </c>
      <c r="AG182" s="307" t="n">
        <f aca="false">AG176+AG168</f>
        <v>0</v>
      </c>
      <c r="AH182" s="307" t="n">
        <f aca="false">AH176+AH168</f>
        <v>0</v>
      </c>
      <c r="AI182" s="307" t="n">
        <f aca="false">AI176+AI168</f>
        <v>0</v>
      </c>
      <c r="AJ182" s="307" t="n">
        <f aca="false">AJ176+AJ168</f>
        <v>0</v>
      </c>
      <c r="AK182" s="307" t="n">
        <f aca="false">AK176+AK168</f>
        <v>0</v>
      </c>
      <c r="AL182" s="307" t="n">
        <f aca="false">AL176+AL168</f>
        <v>0</v>
      </c>
      <c r="AM182" s="307" t="n">
        <f aca="false">AM176+AM168</f>
        <v>0</v>
      </c>
      <c r="AN182" s="307" t="n">
        <f aca="false">AN176+AN168</f>
        <v>0</v>
      </c>
      <c r="AO182" s="307" t="n">
        <f aca="false">AO176+AO168</f>
        <v>0</v>
      </c>
      <c r="AP182" s="307" t="n">
        <f aca="false">AP176+AP168</f>
        <v>0</v>
      </c>
      <c r="AQ182" s="307" t="n">
        <f aca="false">AQ176+AQ168</f>
        <v>0</v>
      </c>
      <c r="AR182" s="307" t="n">
        <f aca="false">AR176+AR168</f>
        <v>0</v>
      </c>
      <c r="AS182" s="307" t="n">
        <f aca="false">AS176+AS168</f>
        <v>0</v>
      </c>
      <c r="AT182" s="307" t="n">
        <f aca="false">AT176+AT168</f>
        <v>0</v>
      </c>
      <c r="AU182" s="307" t="n">
        <f aca="false">AU176+AU168</f>
        <v>0</v>
      </c>
      <c r="AV182" s="307" t="n">
        <f aca="false">AV176+AV168</f>
        <v>0</v>
      </c>
      <c r="AW182" s="307" t="n">
        <f aca="false">AW176+AW168</f>
        <v>0</v>
      </c>
      <c r="AX182" s="307" t="n">
        <f aca="false">AX176+AX168</f>
        <v>0</v>
      </c>
      <c r="AY182" s="307" t="n">
        <f aca="false">AY176+AY168</f>
        <v>0</v>
      </c>
      <c r="AZ182" s="307" t="n">
        <f aca="false">AZ176+AZ168</f>
        <v>0</v>
      </c>
      <c r="BA182" s="307" t="n">
        <f aca="false">BA176+BA168</f>
        <v>0</v>
      </c>
      <c r="BB182" s="307" t="n">
        <f aca="false">BB176+BB168</f>
        <v>0</v>
      </c>
      <c r="BC182" s="307" t="n">
        <f aca="false">BC176+BC168</f>
        <v>0</v>
      </c>
      <c r="BD182" s="307" t="n">
        <f aca="false">BD176+BD168</f>
        <v>0</v>
      </c>
      <c r="BE182" s="307" t="n">
        <f aca="false">BE176+BE168</f>
        <v>0</v>
      </c>
      <c r="BF182" s="307" t="n">
        <f aca="false">BF176+BF168</f>
        <v>0</v>
      </c>
      <c r="BG182" s="307" t="n">
        <f aca="false">BG176+BG168</f>
        <v>0</v>
      </c>
      <c r="BH182" s="307" t="n">
        <f aca="false">BH176+BH168</f>
        <v>0</v>
      </c>
      <c r="BI182" s="307" t="n">
        <f aca="false">BI176+BI168</f>
        <v>0</v>
      </c>
      <c r="BJ182" s="307" t="n">
        <f aca="false">BJ176+BJ168</f>
        <v>0</v>
      </c>
      <c r="BK182" s="307" t="n">
        <f aca="false">BK176+BK168</f>
        <v>0</v>
      </c>
      <c r="BL182" s="307" t="n">
        <f aca="false">BL176+BL168</f>
        <v>0</v>
      </c>
      <c r="BM182" s="307" t="n">
        <f aca="false">BM176+BM168</f>
        <v>0</v>
      </c>
      <c r="BN182" s="307" t="n">
        <f aca="false">BN176+BN168</f>
        <v>0</v>
      </c>
      <c r="BO182" s="307" t="n">
        <f aca="false">BO176+BO168</f>
        <v>0</v>
      </c>
      <c r="BP182" s="307" t="n">
        <f aca="false">BP176+BP168</f>
        <v>0</v>
      </c>
      <c r="BQ182" s="307" t="n">
        <f aca="false">BQ176+BQ168</f>
        <v>0</v>
      </c>
      <c r="BR182" s="307" t="n">
        <f aca="false">BR176+BR168</f>
        <v>0</v>
      </c>
      <c r="BS182" s="307" t="n">
        <f aca="false">BS176+BS168</f>
        <v>0</v>
      </c>
      <c r="BT182" s="307" t="n">
        <f aca="false">BT176+BT168</f>
        <v>0</v>
      </c>
      <c r="BU182" s="307" t="n">
        <f aca="false">BU176+BU168</f>
        <v>0</v>
      </c>
      <c r="BV182" s="307" t="n">
        <f aca="false">BV176+BV168</f>
        <v>0</v>
      </c>
      <c r="BW182" s="307" t="n">
        <f aca="false">BW176+BW168</f>
        <v>0</v>
      </c>
      <c r="BX182" s="307" t="n">
        <f aca="false">BX176+BX168</f>
        <v>0</v>
      </c>
      <c r="BY182" s="307" t="n">
        <f aca="false">BY176+BY168</f>
        <v>0</v>
      </c>
      <c r="BZ182" s="307" t="n">
        <f aca="false">BZ176+BZ168</f>
        <v>0</v>
      </c>
      <c r="CA182" s="307" t="n">
        <f aca="false">CA176+CA168</f>
        <v>0</v>
      </c>
      <c r="CB182" s="307" t="n">
        <f aca="false">CB176+CB168</f>
        <v>0</v>
      </c>
      <c r="CC182" s="307" t="n">
        <f aca="false">CC176+CC168</f>
        <v>0</v>
      </c>
      <c r="CD182" s="307" t="n">
        <f aca="false">CD176+CD168</f>
        <v>0</v>
      </c>
      <c r="CE182" s="307" t="n">
        <f aca="false">CE176+CE168</f>
        <v>0</v>
      </c>
      <c r="CF182" s="307" t="n">
        <f aca="false">CF176+CF168</f>
        <v>0</v>
      </c>
      <c r="CG182" s="307" t="n">
        <f aca="false">CG176+CG168</f>
        <v>0</v>
      </c>
      <c r="CH182" s="307" t="n">
        <f aca="false">CH176+CH168</f>
        <v>0</v>
      </c>
      <c r="CI182" s="307" t="n">
        <f aca="false">CI176+CI168</f>
        <v>0</v>
      </c>
      <c r="CJ182" s="307" t="n">
        <f aca="false">CJ176+CJ168</f>
        <v>0</v>
      </c>
      <c r="CK182" s="307" t="n">
        <f aca="false">CK176+CK168</f>
        <v>0</v>
      </c>
      <c r="CL182" s="307" t="n">
        <f aca="false">CL176+CL168</f>
        <v>0</v>
      </c>
      <c r="CM182" s="307" t="n">
        <f aca="false">CM176+CM168</f>
        <v>0</v>
      </c>
      <c r="CN182" s="307" t="n">
        <f aca="false">CN176+CN168</f>
        <v>0</v>
      </c>
      <c r="CO182" s="307" t="n">
        <f aca="false">CO176+CO168</f>
        <v>0</v>
      </c>
      <c r="CP182" s="307" t="n">
        <f aca="false">CP176+CP168</f>
        <v>0</v>
      </c>
      <c r="CQ182" s="307" t="n">
        <f aca="false">CQ176+CQ168</f>
        <v>0</v>
      </c>
      <c r="CR182" s="307" t="n">
        <f aca="false">CR176+CR168</f>
        <v>0</v>
      </c>
      <c r="CS182" s="307" t="n">
        <f aca="false">CS176+CS168</f>
        <v>0</v>
      </c>
      <c r="CT182" s="307" t="n">
        <f aca="false">CT176+CT168</f>
        <v>0</v>
      </c>
      <c r="CU182" s="307" t="n">
        <f aca="false">CU176+CU168</f>
        <v>0</v>
      </c>
      <c r="CV182" s="307" t="n">
        <f aca="false">CV176+CV168</f>
        <v>0</v>
      </c>
      <c r="CW182" s="307" t="n">
        <f aca="false">CW176+CW168</f>
        <v>0</v>
      </c>
      <c r="CX182" s="307" t="n">
        <f aca="false">CX176+CX168</f>
        <v>0</v>
      </c>
      <c r="CY182" s="307" t="n">
        <f aca="false">CY176+CY168</f>
        <v>0</v>
      </c>
      <c r="CZ182" s="307" t="n">
        <f aca="false">CZ176+CZ168</f>
        <v>0</v>
      </c>
      <c r="DA182" s="307" t="n">
        <f aca="false">DA176+DA168</f>
        <v>0</v>
      </c>
      <c r="DB182" s="307" t="n">
        <f aca="false">DB176+DB168</f>
        <v>0</v>
      </c>
      <c r="DC182" s="307" t="n">
        <f aca="false">DC176+DC168</f>
        <v>0</v>
      </c>
      <c r="DD182" s="307" t="n">
        <f aca="false">DD176+DD168</f>
        <v>0</v>
      </c>
      <c r="DE182" s="307" t="n">
        <f aca="false">DE176+DE168</f>
        <v>0</v>
      </c>
      <c r="DF182" s="307" t="n">
        <f aca="false">DF176+DF168</f>
        <v>0</v>
      </c>
      <c r="DG182" s="307" t="n">
        <f aca="false">DG176+DG168</f>
        <v>0</v>
      </c>
      <c r="DH182" s="307" t="n">
        <f aca="false">DH176+DH168</f>
        <v>0</v>
      </c>
      <c r="DI182" s="307" t="n">
        <f aca="false">DI176+DI168</f>
        <v>0</v>
      </c>
      <c r="DJ182" s="307" t="n">
        <f aca="false">DJ176+DJ168</f>
        <v>0</v>
      </c>
      <c r="DK182" s="307" t="n">
        <f aca="false">DK176+DK168</f>
        <v>0</v>
      </c>
      <c r="DL182" s="307" t="n">
        <f aca="false">DL176+DL168</f>
        <v>0</v>
      </c>
      <c r="DM182" s="307" t="n">
        <f aca="false">DM176+DM168</f>
        <v>0</v>
      </c>
      <c r="DN182" s="307" t="n">
        <f aca="false">DN176+DN168</f>
        <v>0</v>
      </c>
      <c r="DO182" s="307" t="n">
        <f aca="false">DO176+DO168</f>
        <v>0</v>
      </c>
      <c r="DP182" s="307" t="n">
        <f aca="false">DP176+DP168</f>
        <v>0</v>
      </c>
      <c r="DQ182" s="307" t="n">
        <f aca="false">DQ176+DQ168</f>
        <v>0</v>
      </c>
      <c r="DR182" s="307" t="n">
        <f aca="false">DR176+DR168</f>
        <v>0</v>
      </c>
      <c r="DS182" s="307" t="n">
        <f aca="false">DS176+DS168</f>
        <v>0</v>
      </c>
      <c r="DT182" s="307" t="n">
        <f aca="false">DT176+DT168</f>
        <v>0</v>
      </c>
      <c r="DU182" s="307" t="n">
        <f aca="false">DU176+DU168</f>
        <v>0</v>
      </c>
      <c r="DV182" s="307" t="n">
        <f aca="false">DV176+DV168</f>
        <v>0</v>
      </c>
      <c r="DW182" s="307" t="n">
        <f aca="false">DW176+DW168</f>
        <v>0</v>
      </c>
      <c r="DX182" s="307" t="n">
        <f aca="false">DX176+DX168</f>
        <v>0</v>
      </c>
      <c r="DY182" s="307" t="n">
        <f aca="false">DY176+DY168</f>
        <v>0</v>
      </c>
      <c r="DZ182" s="307" t="n">
        <f aca="false">DZ176+DZ168</f>
        <v>0</v>
      </c>
      <c r="EA182" s="307" t="n">
        <f aca="false">EA176+EA168</f>
        <v>0</v>
      </c>
      <c r="EB182" s="307" t="n">
        <f aca="false">EB176+EB168</f>
        <v>0</v>
      </c>
      <c r="EC182" s="307" t="n">
        <f aca="false">EC176+EC168</f>
        <v>0</v>
      </c>
      <c r="ED182" s="307" t="n">
        <f aca="false">ED176+ED168</f>
        <v>0</v>
      </c>
      <c r="EE182" s="307" t="n">
        <f aca="false">EE176+EE168</f>
        <v>0</v>
      </c>
      <c r="EF182" s="307" t="n">
        <f aca="false">EF176+EF168</f>
        <v>0</v>
      </c>
      <c r="EG182" s="307" t="n">
        <f aca="false">EG176+EG168</f>
        <v>0</v>
      </c>
      <c r="EH182" s="307" t="n">
        <f aca="false">EH176+EH168</f>
        <v>0</v>
      </c>
      <c r="EI182" s="307" t="n">
        <f aca="false">EI176+EI168</f>
        <v>0</v>
      </c>
      <c r="EJ182" s="307" t="n">
        <f aca="false">EJ176+EJ168</f>
        <v>0</v>
      </c>
      <c r="EK182" s="307" t="n">
        <f aca="false">EK176+EK168</f>
        <v>0</v>
      </c>
      <c r="EL182" s="307" t="n">
        <f aca="false">EL176+EL168</f>
        <v>0</v>
      </c>
      <c r="EM182" s="307" t="n">
        <f aca="false">EM176+EM168</f>
        <v>0</v>
      </c>
      <c r="EN182" s="307" t="n">
        <f aca="false">EN176+EN168</f>
        <v>0</v>
      </c>
      <c r="EO182" s="307" t="n">
        <f aca="false">EO176+EO168</f>
        <v>0</v>
      </c>
      <c r="EP182" s="307" t="n">
        <f aca="false">EP176+EP168</f>
        <v>0</v>
      </c>
      <c r="EQ182" s="307" t="n">
        <f aca="false">EQ176+EQ168</f>
        <v>0</v>
      </c>
      <c r="ER182" s="307" t="n">
        <f aca="false">ER176+ER168</f>
        <v>0</v>
      </c>
      <c r="ES182" s="307" t="n">
        <f aca="false">ES176+ES168</f>
        <v>0</v>
      </c>
      <c r="ET182" s="307" t="n">
        <f aca="false">ET176+ET168</f>
        <v>0</v>
      </c>
      <c r="EU182" s="307" t="n">
        <f aca="false">EU176+EU168</f>
        <v>0</v>
      </c>
      <c r="EV182" s="307" t="n">
        <f aca="false">EV176+EV168</f>
        <v>0</v>
      </c>
      <c r="EW182" s="307" t="n">
        <f aca="false">EW176+EW168</f>
        <v>0</v>
      </c>
      <c r="EX182" s="307" t="n">
        <f aca="false">EX176+EX168</f>
        <v>0</v>
      </c>
      <c r="EY182" s="307" t="n">
        <f aca="false">EY176+EY168</f>
        <v>0</v>
      </c>
      <c r="EZ182" s="307" t="n">
        <f aca="false">EZ176+EZ168</f>
        <v>0</v>
      </c>
      <c r="FA182" s="307" t="n">
        <f aca="false">FA176+FA168</f>
        <v>0</v>
      </c>
      <c r="FB182" s="307" t="n">
        <f aca="false">FB176+FB168</f>
        <v>0</v>
      </c>
      <c r="FC182" s="307" t="n">
        <f aca="false">FC176+FC168</f>
        <v>0</v>
      </c>
      <c r="FD182" s="307" t="n">
        <f aca="false">FD176+FD168</f>
        <v>0</v>
      </c>
      <c r="FE182" s="307" t="n">
        <f aca="false">FE176+FE168</f>
        <v>0</v>
      </c>
      <c r="FF182" s="307" t="n">
        <f aca="false">FF176+FF168</f>
        <v>0</v>
      </c>
      <c r="FG182" s="307" t="n">
        <f aca="false">FG176+FG168</f>
        <v>0</v>
      </c>
      <c r="FH182" s="307" t="n">
        <f aca="false">FH176+FH168</f>
        <v>0</v>
      </c>
      <c r="FI182" s="307" t="n">
        <f aca="false">FI176+FI168</f>
        <v>0</v>
      </c>
      <c r="FJ182" s="307" t="n">
        <f aca="false">FJ176+FJ168</f>
        <v>0</v>
      </c>
      <c r="FK182" s="307" t="n">
        <f aca="false">FK176+FK168</f>
        <v>0</v>
      </c>
      <c r="FL182" s="307" t="n">
        <f aca="false">FL176+FL168</f>
        <v>0</v>
      </c>
      <c r="FM182" s="307" t="n">
        <f aca="false">FM176+FM168</f>
        <v>0</v>
      </c>
      <c r="FN182" s="307" t="n">
        <f aca="false">FN176+FN168</f>
        <v>0</v>
      </c>
      <c r="FO182" s="307" t="n">
        <f aca="false">FO176+FO168</f>
        <v>0</v>
      </c>
      <c r="FP182" s="307" t="n">
        <f aca="false">FP176+FP168</f>
        <v>0</v>
      </c>
      <c r="FQ182" s="307" t="n">
        <f aca="false">FQ176+FQ168</f>
        <v>0</v>
      </c>
      <c r="FR182" s="307" t="n">
        <f aca="false">FR176+FR168</f>
        <v>0</v>
      </c>
      <c r="FS182" s="307" t="n">
        <f aca="false">FS176+FS168</f>
        <v>0</v>
      </c>
      <c r="FT182" s="307" t="n">
        <f aca="false">FT176+FT168</f>
        <v>0</v>
      </c>
      <c r="FU182" s="307" t="n">
        <f aca="false">FU176+FU168</f>
        <v>0</v>
      </c>
      <c r="FV182" s="307" t="n">
        <f aca="false">FV176+FV168</f>
        <v>0</v>
      </c>
      <c r="FW182" s="307" t="n">
        <f aca="false">FW176+FW168</f>
        <v>0</v>
      </c>
      <c r="FX182" s="307" t="n">
        <f aca="false">FX176+FX168</f>
        <v>0</v>
      </c>
      <c r="FY182" s="307" t="n">
        <f aca="false">FY176+FY168</f>
        <v>0</v>
      </c>
      <c r="FZ182" s="307" t="n">
        <f aca="false">FZ176+FZ168</f>
        <v>0</v>
      </c>
      <c r="GA182" s="307" t="n">
        <f aca="false">GA176+GA168</f>
        <v>0</v>
      </c>
      <c r="GB182" s="307" t="n">
        <f aca="false">GB176+GB168</f>
        <v>0</v>
      </c>
      <c r="GC182" s="307" t="n">
        <f aca="false">GC176+GC168</f>
        <v>0</v>
      </c>
      <c r="GD182" s="307" t="n">
        <f aca="false">GD176+GD168</f>
        <v>0</v>
      </c>
      <c r="GE182" s="307" t="n">
        <f aca="false">GE176+GE168</f>
        <v>0</v>
      </c>
      <c r="GF182" s="307" t="n">
        <f aca="false">GF176+GF168</f>
        <v>0</v>
      </c>
      <c r="GG182" s="307" t="n">
        <f aca="false">GG176+GG168</f>
        <v>0</v>
      </c>
      <c r="GH182" s="307" t="n">
        <f aca="false">GH176+GH168</f>
        <v>0</v>
      </c>
      <c r="GI182" s="307" t="n">
        <f aca="false">GI176+GI168</f>
        <v>0</v>
      </c>
      <c r="GJ182" s="307" t="n">
        <f aca="false">GJ176+GJ168</f>
        <v>0</v>
      </c>
      <c r="GK182" s="307" t="n">
        <f aca="false">GK176+GK168</f>
        <v>0</v>
      </c>
      <c r="GL182" s="307" t="n">
        <f aca="false">GL176+GL168</f>
        <v>0</v>
      </c>
      <c r="GM182" s="307" t="n">
        <f aca="false">GM176+GM168</f>
        <v>0</v>
      </c>
      <c r="GN182" s="307" t="n">
        <f aca="false">GN176+GN168</f>
        <v>0</v>
      </c>
      <c r="GO182" s="307" t="n">
        <f aca="false">GO176+GO168</f>
        <v>0</v>
      </c>
      <c r="GP182" s="307" t="n">
        <f aca="false">GP176+GP168</f>
        <v>0</v>
      </c>
      <c r="GQ182" s="307" t="n">
        <f aca="false">GQ176+GQ168</f>
        <v>0</v>
      </c>
      <c r="GR182" s="307" t="n">
        <f aca="false">GR176+GR168</f>
        <v>0</v>
      </c>
      <c r="GS182" s="307" t="n">
        <f aca="false">GS176+GS168</f>
        <v>0</v>
      </c>
      <c r="GT182" s="307" t="n">
        <f aca="false">GT176+GT168</f>
        <v>0</v>
      </c>
      <c r="GU182" s="307" t="n">
        <f aca="false">GU176+GU168</f>
        <v>0</v>
      </c>
      <c r="GV182" s="307" t="n">
        <f aca="false">GV176+GV168</f>
        <v>0</v>
      </c>
      <c r="GW182" s="307" t="n">
        <f aca="false">GW176+GW168</f>
        <v>0</v>
      </c>
      <c r="GX182" s="307" t="n">
        <f aca="false">GX176+GX168</f>
        <v>0</v>
      </c>
      <c r="GY182" s="307" t="n">
        <f aca="false">GY176+GY168</f>
        <v>0</v>
      </c>
      <c r="GZ182" s="307" t="n">
        <f aca="false">GZ176+GZ168</f>
        <v>0</v>
      </c>
      <c r="HA182" s="307" t="n">
        <f aca="false">HA176+HA168</f>
        <v>0</v>
      </c>
      <c r="HB182" s="307" t="n">
        <f aca="false">HB176+HB168</f>
        <v>0</v>
      </c>
      <c r="HC182" s="307" t="n">
        <f aca="false">HC176+HC168</f>
        <v>0</v>
      </c>
      <c r="HD182" s="307" t="n">
        <f aca="false">HD176+HD168</f>
        <v>0</v>
      </c>
      <c r="HE182" s="307" t="n">
        <f aca="false">HE176+HE168</f>
        <v>0</v>
      </c>
      <c r="HF182" s="307" t="n">
        <f aca="false">HF176+HF168</f>
        <v>0</v>
      </c>
      <c r="HG182" s="307" t="n">
        <f aca="false">HG176+HG168</f>
        <v>0</v>
      </c>
      <c r="HH182" s="307" t="n">
        <f aca="false">HH176+HH168</f>
        <v>0</v>
      </c>
      <c r="HI182" s="307" t="n">
        <f aca="false">HI176+HI168</f>
        <v>0</v>
      </c>
      <c r="HJ182" s="307" t="n">
        <f aca="false">HJ176+HJ168</f>
        <v>0</v>
      </c>
      <c r="HK182" s="307" t="n">
        <f aca="false">HK176+HK168</f>
        <v>0</v>
      </c>
      <c r="HL182" s="307" t="n">
        <f aca="false">HL176+HL168</f>
        <v>0</v>
      </c>
      <c r="HM182" s="307" t="n">
        <f aca="false">HM176+HM168</f>
        <v>0</v>
      </c>
      <c r="HN182" s="307" t="n">
        <f aca="false">HN176+HN168</f>
        <v>0</v>
      </c>
      <c r="HO182" s="307" t="n">
        <f aca="false">HO176+HO168</f>
        <v>0</v>
      </c>
      <c r="HP182" s="307" t="n">
        <f aca="false">HP176+HP168</f>
        <v>0</v>
      </c>
      <c r="HQ182" s="307" t="n">
        <f aca="false">HQ176+HQ168</f>
        <v>0</v>
      </c>
      <c r="HR182" s="307" t="n">
        <f aca="false">HR176+HR168</f>
        <v>0</v>
      </c>
      <c r="HS182" s="307" t="n">
        <f aca="false">HS176+HS168</f>
        <v>0</v>
      </c>
      <c r="HT182" s="307" t="n">
        <f aca="false">HT176+HT168</f>
        <v>0</v>
      </c>
      <c r="HU182" s="307" t="n">
        <f aca="false">HU176+HU168</f>
        <v>0</v>
      </c>
      <c r="HV182" s="307" t="n">
        <f aca="false">HV176+HV168</f>
        <v>0</v>
      </c>
      <c r="HW182" s="307" t="n">
        <f aca="false">HW176+HW168</f>
        <v>0</v>
      </c>
      <c r="HX182" s="307" t="n">
        <f aca="false">HX176+HX168</f>
        <v>0</v>
      </c>
      <c r="HY182" s="307" t="n">
        <f aca="false">HY176+HY168</f>
        <v>0</v>
      </c>
      <c r="HZ182" s="307" t="n">
        <f aca="false">HZ176+HZ168</f>
        <v>0</v>
      </c>
      <c r="IA182" s="307" t="n">
        <f aca="false">IA176+IA168</f>
        <v>0</v>
      </c>
      <c r="IB182" s="307" t="n">
        <f aca="false">IB176+IB168</f>
        <v>0</v>
      </c>
      <c r="IC182" s="307" t="n">
        <f aca="false">IC176+IC168</f>
        <v>0</v>
      </c>
      <c r="ID182" s="307" t="n">
        <f aca="false">ID176+ID168</f>
        <v>0</v>
      </c>
      <c r="IE182" s="307" t="n">
        <f aca="false">IE176+IE168</f>
        <v>0</v>
      </c>
      <c r="IF182" s="307" t="n">
        <f aca="false">IF176+IF168</f>
        <v>0</v>
      </c>
      <c r="IG182" s="307" t="n">
        <f aca="false">IG176+IG168</f>
        <v>0</v>
      </c>
      <c r="IH182" s="307" t="n">
        <f aca="false">IH176+IH168</f>
        <v>0</v>
      </c>
      <c r="II182" s="307" t="n">
        <f aca="false">II176+II168</f>
        <v>0</v>
      </c>
      <c r="IJ182" s="307" t="n">
        <f aca="false">IJ176+IJ168</f>
        <v>0</v>
      </c>
      <c r="IK182" s="307" t="n">
        <f aca="false">IK176+IK168</f>
        <v>0</v>
      </c>
      <c r="IL182" s="307" t="n">
        <f aca="false">IL176+IL168</f>
        <v>0</v>
      </c>
      <c r="IM182" s="307" t="n">
        <f aca="false">IM176+IM168</f>
        <v>0</v>
      </c>
      <c r="IN182" s="307" t="n">
        <f aca="false">IN176+IN168</f>
        <v>0</v>
      </c>
      <c r="IO182" s="307" t="n">
        <f aca="false">IO176+IO168</f>
        <v>0</v>
      </c>
      <c r="IP182" s="307" t="n">
        <f aca="false">IP176+IP168</f>
        <v>0</v>
      </c>
      <c r="IQ182" s="307" t="n">
        <f aca="false">IQ176+IQ168</f>
        <v>0</v>
      </c>
      <c r="IR182" s="307" t="n">
        <f aca="false">IR176+IR168</f>
        <v>0</v>
      </c>
      <c r="IS182" s="307" t="n">
        <f aca="false">IS176+IS168</f>
        <v>0</v>
      </c>
      <c r="IT182" s="307" t="n">
        <f aca="false">IT176+IT168</f>
        <v>0</v>
      </c>
      <c r="IU182" s="307" t="n">
        <f aca="false">IU176+IU168</f>
        <v>0</v>
      </c>
      <c r="IV182" s="307" t="n">
        <f aca="false">IV176+IV168</f>
        <v>0</v>
      </c>
      <c r="IW182" s="351"/>
    </row>
    <row r="183" customFormat="false" ht="13.5" hidden="false" customHeight="true" outlineLevel="0" collapsed="false">
      <c r="A183" s="331"/>
      <c r="B183" s="352"/>
      <c r="C183" s="353"/>
      <c r="D183" s="354" t="s">
        <v>180</v>
      </c>
      <c r="E183" s="355" t="n">
        <f aca="false">E178+E170</f>
        <v>0</v>
      </c>
      <c r="F183" s="356" t="n">
        <f aca="false">F178+F170</f>
        <v>0</v>
      </c>
      <c r="G183" s="356" t="n">
        <f aca="false">G178+G170</f>
        <v>0</v>
      </c>
      <c r="H183" s="356" t="n">
        <f aca="false">H178+H170</f>
        <v>0</v>
      </c>
      <c r="I183" s="356" t="n">
        <f aca="false">I178+I170</f>
        <v>0</v>
      </c>
      <c r="J183" s="356" t="n">
        <f aca="false">J178+J170</f>
        <v>0</v>
      </c>
      <c r="K183" s="356" t="n">
        <f aca="false">K178+K170</f>
        <v>0</v>
      </c>
      <c r="L183" s="356" t="n">
        <f aca="false">L178+L170</f>
        <v>0</v>
      </c>
      <c r="M183" s="356" t="n">
        <f aca="false">M178+M170</f>
        <v>0</v>
      </c>
      <c r="N183" s="356" t="n">
        <f aca="false">N178+N170</f>
        <v>0</v>
      </c>
      <c r="O183" s="356" t="n">
        <f aca="false">O178+O170</f>
        <v>0</v>
      </c>
      <c r="P183" s="356" t="n">
        <f aca="false">P178+P170</f>
        <v>0</v>
      </c>
      <c r="Q183" s="356" t="n">
        <f aca="false">Q178+Q170</f>
        <v>0</v>
      </c>
      <c r="R183" s="356" t="n">
        <f aca="false">R178+R170</f>
        <v>0</v>
      </c>
      <c r="S183" s="356" t="n">
        <f aca="false">S178+S170</f>
        <v>0</v>
      </c>
      <c r="T183" s="356" t="n">
        <f aca="false">T178+T170</f>
        <v>0</v>
      </c>
      <c r="U183" s="356" t="n">
        <f aca="false">U178+U170</f>
        <v>0</v>
      </c>
      <c r="V183" s="356" t="n">
        <f aca="false">V178+V170</f>
        <v>0</v>
      </c>
      <c r="W183" s="356" t="n">
        <f aca="false">W178+W170</f>
        <v>0</v>
      </c>
      <c r="X183" s="356" t="n">
        <f aca="false">X178+X170</f>
        <v>0</v>
      </c>
      <c r="Y183" s="356" t="n">
        <f aca="false">Y178+Y170</f>
        <v>0</v>
      </c>
      <c r="Z183" s="356" t="n">
        <f aca="false">Z178+Z170</f>
        <v>0</v>
      </c>
      <c r="AA183" s="356" t="n">
        <f aca="false">AA178+AA170</f>
        <v>0</v>
      </c>
      <c r="AB183" s="356" t="n">
        <f aca="false">AB178+AB170</f>
        <v>0</v>
      </c>
      <c r="AC183" s="356" t="n">
        <f aca="false">AC178+AC170</f>
        <v>0</v>
      </c>
      <c r="AD183" s="356" t="n">
        <f aca="false">AD178+AD170</f>
        <v>0</v>
      </c>
      <c r="AE183" s="356" t="n">
        <f aca="false">AE178+AE170</f>
        <v>0</v>
      </c>
      <c r="AF183" s="356" t="n">
        <f aca="false">AF178+AF170</f>
        <v>0</v>
      </c>
      <c r="AG183" s="356" t="n">
        <f aca="false">AG178+AG170</f>
        <v>0</v>
      </c>
      <c r="AH183" s="356" t="n">
        <f aca="false">AH178+AH170</f>
        <v>0</v>
      </c>
      <c r="AI183" s="356" t="n">
        <f aca="false">AI178+AI170</f>
        <v>0</v>
      </c>
      <c r="AJ183" s="356" t="n">
        <f aca="false">AJ178+AJ170</f>
        <v>0</v>
      </c>
      <c r="AK183" s="356" t="n">
        <f aca="false">AK178+AK170</f>
        <v>0</v>
      </c>
      <c r="AL183" s="356" t="n">
        <f aca="false">AL178+AL170</f>
        <v>0</v>
      </c>
      <c r="AM183" s="356" t="n">
        <f aca="false">AM178+AM170</f>
        <v>0</v>
      </c>
      <c r="AN183" s="356" t="n">
        <f aca="false">AN178+AN170</f>
        <v>0</v>
      </c>
      <c r="AO183" s="356" t="n">
        <f aca="false">AO178+AO170</f>
        <v>0</v>
      </c>
      <c r="AP183" s="356" t="n">
        <f aca="false">AP178+AP170</f>
        <v>0</v>
      </c>
      <c r="AQ183" s="356" t="n">
        <f aca="false">AQ178+AQ170</f>
        <v>0</v>
      </c>
      <c r="AR183" s="356" t="n">
        <f aca="false">AR178+AR170</f>
        <v>0</v>
      </c>
      <c r="AS183" s="356" t="n">
        <f aca="false">AS178+AS170</f>
        <v>0</v>
      </c>
      <c r="AT183" s="356" t="n">
        <f aca="false">AT178+AT170</f>
        <v>0</v>
      </c>
      <c r="AU183" s="356" t="n">
        <f aca="false">AU178+AU170</f>
        <v>0</v>
      </c>
      <c r="AV183" s="356" t="n">
        <f aca="false">AV178+AV170</f>
        <v>0</v>
      </c>
      <c r="AW183" s="356" t="n">
        <f aca="false">AW178+AW170</f>
        <v>0</v>
      </c>
      <c r="AX183" s="356" t="n">
        <f aca="false">AX178+AX170</f>
        <v>0</v>
      </c>
      <c r="AY183" s="356" t="n">
        <f aca="false">AY178+AY170</f>
        <v>0</v>
      </c>
      <c r="AZ183" s="356" t="n">
        <f aca="false">AZ178+AZ170</f>
        <v>0</v>
      </c>
      <c r="BA183" s="356" t="n">
        <f aca="false">BA178+BA170</f>
        <v>0</v>
      </c>
      <c r="BB183" s="356" t="n">
        <f aca="false">BB178+BB170</f>
        <v>0</v>
      </c>
      <c r="BC183" s="356" t="n">
        <f aca="false">BC178+BC170</f>
        <v>0</v>
      </c>
      <c r="BD183" s="356" t="n">
        <f aca="false">BD178+BD170</f>
        <v>0</v>
      </c>
      <c r="BE183" s="356" t="n">
        <f aca="false">BE178+BE170</f>
        <v>0</v>
      </c>
      <c r="BF183" s="356" t="n">
        <f aca="false">BF178+BF170</f>
        <v>0</v>
      </c>
      <c r="BG183" s="356" t="n">
        <f aca="false">BG178+BG170</f>
        <v>0</v>
      </c>
      <c r="BH183" s="356" t="n">
        <f aca="false">BH178+BH170</f>
        <v>0</v>
      </c>
      <c r="BI183" s="356" t="n">
        <f aca="false">BI178+BI170</f>
        <v>0</v>
      </c>
      <c r="BJ183" s="356" t="n">
        <f aca="false">BJ178+BJ170</f>
        <v>0</v>
      </c>
      <c r="BK183" s="356" t="n">
        <f aca="false">BK178+BK170</f>
        <v>0</v>
      </c>
      <c r="BL183" s="356" t="n">
        <f aca="false">BL178+BL170</f>
        <v>0</v>
      </c>
      <c r="BM183" s="356" t="n">
        <f aca="false">BM178+BM170</f>
        <v>0</v>
      </c>
      <c r="BN183" s="356" t="n">
        <f aca="false">BN178+BN170</f>
        <v>0</v>
      </c>
      <c r="BO183" s="356" t="n">
        <f aca="false">BO178+BO170</f>
        <v>0</v>
      </c>
      <c r="BP183" s="356" t="n">
        <f aca="false">BP178+BP170</f>
        <v>0</v>
      </c>
      <c r="BQ183" s="356" t="n">
        <f aca="false">BQ178+BQ170</f>
        <v>0</v>
      </c>
      <c r="BR183" s="356" t="n">
        <f aca="false">BR178+BR170</f>
        <v>0</v>
      </c>
      <c r="BS183" s="356" t="n">
        <f aca="false">BS178+BS170</f>
        <v>0</v>
      </c>
      <c r="BT183" s="356" t="n">
        <f aca="false">BT178+BT170</f>
        <v>0</v>
      </c>
      <c r="BU183" s="356" t="n">
        <f aca="false">BU178+BU170</f>
        <v>0</v>
      </c>
      <c r="BV183" s="356" t="n">
        <f aca="false">BV178+BV170</f>
        <v>0</v>
      </c>
      <c r="BW183" s="356" t="n">
        <f aca="false">BW178+BW170</f>
        <v>0</v>
      </c>
      <c r="BX183" s="356" t="n">
        <f aca="false">BX178+BX170</f>
        <v>0</v>
      </c>
      <c r="BY183" s="356" t="n">
        <f aca="false">BY178+BY170</f>
        <v>0</v>
      </c>
      <c r="BZ183" s="356" t="n">
        <f aca="false">BZ178+BZ170</f>
        <v>0</v>
      </c>
      <c r="CA183" s="356" t="n">
        <f aca="false">CA178+CA170</f>
        <v>0</v>
      </c>
      <c r="CB183" s="356" t="n">
        <f aca="false">CB178+CB170</f>
        <v>0</v>
      </c>
      <c r="CC183" s="356" t="n">
        <f aca="false">CC178+CC170</f>
        <v>0</v>
      </c>
      <c r="CD183" s="356" t="n">
        <f aca="false">CD178+CD170</f>
        <v>0</v>
      </c>
      <c r="CE183" s="356" t="n">
        <f aca="false">CE178+CE170</f>
        <v>0</v>
      </c>
      <c r="CF183" s="356" t="n">
        <f aca="false">CF178+CF170</f>
        <v>0</v>
      </c>
      <c r="CG183" s="356" t="n">
        <f aca="false">CG178+CG170</f>
        <v>0</v>
      </c>
      <c r="CH183" s="356" t="n">
        <f aca="false">CH178+CH170</f>
        <v>0</v>
      </c>
      <c r="CI183" s="356" t="n">
        <f aca="false">CI178+CI170</f>
        <v>0</v>
      </c>
      <c r="CJ183" s="356" t="n">
        <f aca="false">CJ178+CJ170</f>
        <v>0</v>
      </c>
      <c r="CK183" s="356" t="n">
        <f aca="false">CK178+CK170</f>
        <v>0</v>
      </c>
      <c r="CL183" s="356" t="n">
        <f aca="false">CL178+CL170</f>
        <v>0</v>
      </c>
      <c r="CM183" s="356" t="n">
        <f aca="false">CM178+CM170</f>
        <v>0</v>
      </c>
      <c r="CN183" s="356" t="n">
        <f aca="false">CN178+CN170</f>
        <v>0</v>
      </c>
      <c r="CO183" s="356" t="n">
        <f aca="false">CO178+CO170</f>
        <v>0</v>
      </c>
      <c r="CP183" s="356" t="n">
        <f aca="false">CP178+CP170</f>
        <v>0</v>
      </c>
      <c r="CQ183" s="356" t="n">
        <f aca="false">CQ178+CQ170</f>
        <v>0</v>
      </c>
      <c r="CR183" s="356" t="n">
        <f aca="false">CR178+CR170</f>
        <v>0</v>
      </c>
      <c r="CS183" s="356" t="n">
        <f aca="false">CS178+CS170</f>
        <v>0</v>
      </c>
      <c r="CT183" s="356" t="n">
        <f aca="false">CT178+CT170</f>
        <v>0</v>
      </c>
      <c r="CU183" s="356" t="n">
        <f aca="false">CU178+CU170</f>
        <v>0</v>
      </c>
      <c r="CV183" s="356" t="n">
        <f aca="false">CV178+CV170</f>
        <v>0</v>
      </c>
      <c r="CW183" s="356" t="n">
        <f aca="false">CW178+CW170</f>
        <v>0</v>
      </c>
      <c r="CX183" s="356" t="n">
        <f aca="false">CX178+CX170</f>
        <v>0</v>
      </c>
      <c r="CY183" s="356" t="n">
        <f aca="false">CY178+CY170</f>
        <v>0</v>
      </c>
      <c r="CZ183" s="356" t="n">
        <f aca="false">CZ178+CZ170</f>
        <v>0</v>
      </c>
      <c r="DA183" s="356" t="n">
        <f aca="false">DA178+DA170</f>
        <v>0</v>
      </c>
      <c r="DB183" s="356" t="n">
        <f aca="false">DB178+DB170</f>
        <v>0</v>
      </c>
      <c r="DC183" s="356" t="n">
        <f aca="false">DC178+DC170</f>
        <v>0</v>
      </c>
      <c r="DD183" s="356" t="n">
        <f aca="false">DD178+DD170</f>
        <v>0</v>
      </c>
      <c r="DE183" s="356" t="n">
        <f aca="false">DE178+DE170</f>
        <v>0</v>
      </c>
      <c r="DF183" s="356" t="n">
        <f aca="false">DF178+DF170</f>
        <v>0</v>
      </c>
      <c r="DG183" s="356" t="n">
        <f aca="false">DG178+DG170</f>
        <v>0</v>
      </c>
      <c r="DH183" s="356" t="n">
        <f aca="false">DH178+DH170</f>
        <v>0</v>
      </c>
      <c r="DI183" s="356" t="n">
        <f aca="false">DI178+DI170</f>
        <v>0</v>
      </c>
      <c r="DJ183" s="356" t="n">
        <f aca="false">DJ178+DJ170</f>
        <v>0</v>
      </c>
      <c r="DK183" s="356" t="n">
        <f aca="false">DK178+DK170</f>
        <v>0</v>
      </c>
      <c r="DL183" s="356" t="n">
        <f aca="false">DL178+DL170</f>
        <v>0</v>
      </c>
      <c r="DM183" s="356" t="n">
        <f aca="false">DM178+DM170</f>
        <v>0</v>
      </c>
      <c r="DN183" s="356" t="n">
        <f aca="false">DN178+DN170</f>
        <v>0</v>
      </c>
      <c r="DO183" s="356" t="n">
        <f aca="false">DO178+DO170</f>
        <v>0</v>
      </c>
      <c r="DP183" s="356" t="n">
        <f aca="false">DP178+DP170</f>
        <v>0</v>
      </c>
      <c r="DQ183" s="356" t="n">
        <f aca="false">DQ178+DQ170</f>
        <v>0</v>
      </c>
      <c r="DR183" s="356" t="n">
        <f aca="false">DR178+DR170</f>
        <v>0</v>
      </c>
      <c r="DS183" s="356" t="n">
        <f aca="false">DS178+DS170</f>
        <v>0</v>
      </c>
      <c r="DT183" s="356" t="n">
        <f aca="false">DT178+DT170</f>
        <v>0</v>
      </c>
      <c r="DU183" s="356" t="n">
        <f aca="false">DU178+DU170</f>
        <v>0</v>
      </c>
      <c r="DV183" s="356" t="n">
        <f aca="false">DV178+DV170</f>
        <v>0</v>
      </c>
      <c r="DW183" s="356" t="n">
        <f aca="false">DW178+DW170</f>
        <v>0</v>
      </c>
      <c r="DX183" s="356" t="n">
        <f aca="false">DX178+DX170</f>
        <v>0</v>
      </c>
      <c r="DY183" s="356" t="n">
        <f aca="false">DY178+DY170</f>
        <v>0</v>
      </c>
      <c r="DZ183" s="356" t="n">
        <f aca="false">DZ178+DZ170</f>
        <v>0</v>
      </c>
      <c r="EA183" s="356" t="n">
        <f aca="false">EA178+EA170</f>
        <v>0</v>
      </c>
      <c r="EB183" s="356" t="n">
        <f aca="false">EB178+EB170</f>
        <v>0</v>
      </c>
      <c r="EC183" s="356" t="n">
        <f aca="false">EC178+EC170</f>
        <v>0</v>
      </c>
      <c r="ED183" s="356" t="n">
        <f aca="false">ED178+ED170</f>
        <v>0</v>
      </c>
      <c r="EE183" s="356" t="n">
        <f aca="false">EE178+EE170</f>
        <v>0</v>
      </c>
      <c r="EF183" s="356" t="n">
        <f aca="false">EF178+EF170</f>
        <v>0</v>
      </c>
      <c r="EG183" s="356" t="n">
        <f aca="false">EG178+EG170</f>
        <v>0</v>
      </c>
      <c r="EH183" s="356" t="n">
        <f aca="false">EH178+EH170</f>
        <v>0</v>
      </c>
      <c r="EI183" s="356" t="n">
        <f aca="false">EI178+EI170</f>
        <v>0</v>
      </c>
      <c r="EJ183" s="356" t="n">
        <f aca="false">EJ178+EJ170</f>
        <v>0</v>
      </c>
      <c r="EK183" s="356" t="n">
        <f aca="false">EK178+EK170</f>
        <v>0</v>
      </c>
      <c r="EL183" s="356" t="n">
        <f aca="false">EL178+EL170</f>
        <v>0</v>
      </c>
      <c r="EM183" s="356" t="n">
        <f aca="false">EM178+EM170</f>
        <v>0</v>
      </c>
      <c r="EN183" s="356" t="n">
        <f aca="false">EN178+EN170</f>
        <v>0</v>
      </c>
      <c r="EO183" s="356" t="n">
        <f aca="false">EO178+EO170</f>
        <v>0</v>
      </c>
      <c r="EP183" s="356" t="n">
        <f aca="false">EP178+EP170</f>
        <v>0</v>
      </c>
      <c r="EQ183" s="356" t="n">
        <f aca="false">EQ178+EQ170</f>
        <v>0</v>
      </c>
      <c r="ER183" s="356" t="n">
        <f aca="false">ER178+ER170</f>
        <v>0</v>
      </c>
      <c r="ES183" s="356" t="n">
        <f aca="false">ES178+ES170</f>
        <v>0</v>
      </c>
      <c r="ET183" s="356" t="n">
        <f aca="false">ET178+ET170</f>
        <v>0</v>
      </c>
      <c r="EU183" s="356" t="n">
        <f aca="false">EU178+EU170</f>
        <v>0</v>
      </c>
      <c r="EV183" s="356" t="n">
        <f aca="false">EV178+EV170</f>
        <v>0</v>
      </c>
      <c r="EW183" s="356" t="n">
        <f aca="false">EW178+EW170</f>
        <v>0</v>
      </c>
      <c r="EX183" s="356" t="n">
        <f aca="false">EX178+EX170</f>
        <v>0</v>
      </c>
      <c r="EY183" s="356" t="n">
        <f aca="false">EY178+EY170</f>
        <v>0</v>
      </c>
      <c r="EZ183" s="356" t="n">
        <f aca="false">EZ178+EZ170</f>
        <v>0</v>
      </c>
      <c r="FA183" s="356" t="n">
        <f aca="false">FA178+FA170</f>
        <v>0</v>
      </c>
      <c r="FB183" s="356" t="n">
        <f aca="false">FB178+FB170</f>
        <v>0</v>
      </c>
      <c r="FC183" s="356" t="n">
        <f aca="false">FC178+FC170</f>
        <v>0</v>
      </c>
      <c r="FD183" s="356" t="n">
        <f aca="false">FD178+FD170</f>
        <v>0</v>
      </c>
      <c r="FE183" s="356" t="n">
        <f aca="false">FE178+FE170</f>
        <v>0</v>
      </c>
      <c r="FF183" s="356" t="n">
        <f aca="false">FF178+FF170</f>
        <v>0</v>
      </c>
      <c r="FG183" s="356" t="n">
        <f aca="false">FG178+FG170</f>
        <v>0</v>
      </c>
      <c r="FH183" s="356" t="n">
        <f aca="false">FH178+FH170</f>
        <v>0</v>
      </c>
      <c r="FI183" s="356" t="n">
        <f aca="false">FI178+FI170</f>
        <v>0</v>
      </c>
      <c r="FJ183" s="356" t="n">
        <f aca="false">FJ178+FJ170</f>
        <v>0</v>
      </c>
      <c r="FK183" s="356" t="n">
        <f aca="false">FK178+FK170</f>
        <v>0</v>
      </c>
      <c r="FL183" s="356" t="n">
        <f aca="false">FL178+FL170</f>
        <v>0</v>
      </c>
      <c r="FM183" s="356" t="n">
        <f aca="false">FM178+FM170</f>
        <v>0</v>
      </c>
      <c r="FN183" s="356" t="n">
        <f aca="false">FN178+FN170</f>
        <v>0</v>
      </c>
      <c r="FO183" s="356" t="n">
        <f aca="false">FO178+FO170</f>
        <v>0</v>
      </c>
      <c r="FP183" s="356" t="n">
        <f aca="false">FP178+FP170</f>
        <v>0</v>
      </c>
      <c r="FQ183" s="356" t="n">
        <f aca="false">FQ178+FQ170</f>
        <v>0</v>
      </c>
      <c r="FR183" s="356" t="n">
        <f aca="false">FR178+FR170</f>
        <v>0</v>
      </c>
      <c r="FS183" s="356" t="n">
        <f aca="false">FS178+FS170</f>
        <v>0</v>
      </c>
      <c r="FT183" s="356" t="n">
        <f aca="false">FT178+FT170</f>
        <v>0</v>
      </c>
      <c r="FU183" s="356" t="n">
        <f aca="false">FU178+FU170</f>
        <v>0</v>
      </c>
      <c r="FV183" s="356" t="n">
        <f aca="false">FV178+FV170</f>
        <v>0</v>
      </c>
      <c r="FW183" s="356" t="n">
        <f aca="false">FW178+FW170</f>
        <v>0</v>
      </c>
      <c r="FX183" s="356" t="n">
        <f aca="false">FX178+FX170</f>
        <v>0</v>
      </c>
      <c r="FY183" s="356" t="n">
        <f aca="false">FY178+FY170</f>
        <v>0</v>
      </c>
      <c r="FZ183" s="356" t="n">
        <f aca="false">FZ178+FZ170</f>
        <v>0</v>
      </c>
      <c r="GA183" s="356" t="n">
        <f aca="false">GA178+GA170</f>
        <v>0</v>
      </c>
      <c r="GB183" s="356" t="n">
        <f aca="false">GB178+GB170</f>
        <v>0</v>
      </c>
      <c r="GC183" s="356" t="n">
        <f aca="false">GC178+GC170</f>
        <v>0</v>
      </c>
      <c r="GD183" s="356" t="n">
        <f aca="false">GD178+GD170</f>
        <v>0</v>
      </c>
      <c r="GE183" s="356" t="n">
        <f aca="false">GE178+GE170</f>
        <v>0</v>
      </c>
      <c r="GF183" s="356" t="n">
        <f aca="false">GF178+GF170</f>
        <v>0</v>
      </c>
      <c r="GG183" s="356" t="n">
        <f aca="false">GG178+GG170</f>
        <v>0</v>
      </c>
      <c r="GH183" s="356" t="n">
        <f aca="false">GH178+GH170</f>
        <v>0</v>
      </c>
      <c r="GI183" s="356" t="n">
        <f aca="false">GI178+GI170</f>
        <v>0</v>
      </c>
      <c r="GJ183" s="356" t="n">
        <f aca="false">GJ178+GJ170</f>
        <v>0</v>
      </c>
      <c r="GK183" s="356" t="n">
        <f aca="false">GK178+GK170</f>
        <v>0</v>
      </c>
      <c r="GL183" s="356" t="n">
        <f aca="false">GL178+GL170</f>
        <v>0</v>
      </c>
      <c r="GM183" s="356" t="n">
        <f aca="false">GM178+GM170</f>
        <v>0</v>
      </c>
      <c r="GN183" s="356" t="n">
        <f aca="false">GN178+GN170</f>
        <v>0</v>
      </c>
      <c r="GO183" s="356" t="n">
        <f aca="false">GO178+GO170</f>
        <v>0</v>
      </c>
      <c r="GP183" s="356" t="n">
        <f aca="false">GP178+GP170</f>
        <v>0</v>
      </c>
      <c r="GQ183" s="356" t="n">
        <f aca="false">GQ178+GQ170</f>
        <v>0</v>
      </c>
      <c r="GR183" s="356" t="n">
        <f aca="false">GR178+GR170</f>
        <v>0</v>
      </c>
      <c r="GS183" s="356" t="n">
        <f aca="false">GS178+GS170</f>
        <v>0</v>
      </c>
      <c r="GT183" s="356" t="n">
        <f aca="false">GT178+GT170</f>
        <v>0</v>
      </c>
      <c r="GU183" s="356" t="n">
        <f aca="false">GU178+GU170</f>
        <v>0</v>
      </c>
      <c r="GV183" s="356" t="n">
        <f aca="false">GV178+GV170</f>
        <v>0</v>
      </c>
      <c r="GW183" s="356" t="n">
        <f aca="false">GW178+GW170</f>
        <v>0</v>
      </c>
      <c r="GX183" s="356" t="n">
        <f aca="false">GX178+GX170</f>
        <v>0</v>
      </c>
      <c r="GY183" s="356" t="n">
        <f aca="false">GY178+GY170</f>
        <v>0</v>
      </c>
      <c r="GZ183" s="356" t="n">
        <f aca="false">GZ178+GZ170</f>
        <v>0</v>
      </c>
      <c r="HA183" s="356" t="n">
        <f aca="false">HA178+HA170</f>
        <v>0</v>
      </c>
      <c r="HB183" s="356" t="n">
        <f aca="false">HB178+HB170</f>
        <v>0</v>
      </c>
      <c r="HC183" s="356" t="n">
        <f aca="false">HC178+HC170</f>
        <v>0</v>
      </c>
      <c r="HD183" s="356" t="n">
        <f aca="false">HD178+HD170</f>
        <v>0</v>
      </c>
      <c r="HE183" s="356" t="n">
        <f aca="false">HE178+HE170</f>
        <v>0</v>
      </c>
      <c r="HF183" s="356" t="n">
        <f aca="false">HF178+HF170</f>
        <v>0</v>
      </c>
      <c r="HG183" s="356" t="n">
        <f aca="false">HG178+HG170</f>
        <v>0</v>
      </c>
      <c r="HH183" s="356" t="n">
        <f aca="false">HH178+HH170</f>
        <v>0</v>
      </c>
      <c r="HI183" s="356" t="n">
        <f aca="false">HI178+HI170</f>
        <v>0</v>
      </c>
      <c r="HJ183" s="356" t="n">
        <f aca="false">HJ178+HJ170</f>
        <v>0</v>
      </c>
      <c r="HK183" s="356" t="n">
        <f aca="false">HK178+HK170</f>
        <v>0</v>
      </c>
      <c r="HL183" s="356" t="n">
        <f aca="false">HL178+HL170</f>
        <v>0</v>
      </c>
      <c r="HM183" s="356" t="n">
        <f aca="false">HM178+HM170</f>
        <v>0</v>
      </c>
      <c r="HN183" s="356" t="n">
        <f aca="false">HN178+HN170</f>
        <v>0</v>
      </c>
      <c r="HO183" s="356" t="n">
        <f aca="false">HO178+HO170</f>
        <v>0</v>
      </c>
      <c r="HP183" s="356" t="n">
        <f aca="false">HP178+HP170</f>
        <v>0</v>
      </c>
      <c r="HQ183" s="356" t="n">
        <f aca="false">HQ178+HQ170</f>
        <v>0</v>
      </c>
      <c r="HR183" s="356" t="n">
        <f aca="false">HR178+HR170</f>
        <v>0</v>
      </c>
      <c r="HS183" s="356" t="n">
        <f aca="false">HS178+HS170</f>
        <v>0</v>
      </c>
      <c r="HT183" s="356" t="n">
        <f aca="false">HT178+HT170</f>
        <v>0</v>
      </c>
      <c r="HU183" s="356" t="n">
        <f aca="false">HU178+HU170</f>
        <v>0</v>
      </c>
      <c r="HV183" s="356" t="n">
        <f aca="false">HV178+HV170</f>
        <v>0</v>
      </c>
      <c r="HW183" s="356" t="n">
        <f aca="false">HW178+HW170</f>
        <v>0</v>
      </c>
      <c r="HX183" s="356" t="n">
        <f aca="false">HX178+HX170</f>
        <v>0</v>
      </c>
      <c r="HY183" s="356" t="n">
        <f aca="false">HY178+HY170</f>
        <v>0</v>
      </c>
      <c r="HZ183" s="356" t="n">
        <f aca="false">HZ178+HZ170</f>
        <v>0</v>
      </c>
      <c r="IA183" s="356" t="n">
        <f aca="false">IA178+IA170</f>
        <v>0</v>
      </c>
      <c r="IB183" s="356" t="n">
        <f aca="false">IB178+IB170</f>
        <v>0</v>
      </c>
      <c r="IC183" s="356" t="n">
        <f aca="false">IC178+IC170</f>
        <v>0</v>
      </c>
      <c r="ID183" s="356" t="n">
        <f aca="false">ID178+ID170</f>
        <v>0</v>
      </c>
      <c r="IE183" s="356" t="n">
        <f aca="false">IE178+IE170</f>
        <v>0</v>
      </c>
      <c r="IF183" s="356" t="n">
        <f aca="false">IF178+IF170</f>
        <v>0</v>
      </c>
      <c r="IG183" s="356" t="n">
        <f aca="false">IG178+IG170</f>
        <v>0</v>
      </c>
      <c r="IH183" s="356" t="n">
        <f aca="false">IH178+IH170</f>
        <v>0</v>
      </c>
      <c r="II183" s="356" t="n">
        <f aca="false">II178+II170</f>
        <v>0</v>
      </c>
      <c r="IJ183" s="356" t="n">
        <f aca="false">IJ178+IJ170</f>
        <v>0</v>
      </c>
      <c r="IK183" s="356" t="n">
        <f aca="false">IK178+IK170</f>
        <v>0</v>
      </c>
      <c r="IL183" s="356" t="n">
        <f aca="false">IL178+IL170</f>
        <v>0</v>
      </c>
      <c r="IM183" s="356" t="n">
        <f aca="false">IM178+IM170</f>
        <v>0</v>
      </c>
      <c r="IN183" s="356" t="n">
        <f aca="false">IN178+IN170</f>
        <v>0</v>
      </c>
      <c r="IO183" s="356" t="n">
        <f aca="false">IO178+IO170</f>
        <v>0</v>
      </c>
      <c r="IP183" s="356" t="n">
        <f aca="false">IP178+IP170</f>
        <v>0</v>
      </c>
      <c r="IQ183" s="356" t="n">
        <f aca="false">IQ178+IQ170</f>
        <v>0</v>
      </c>
      <c r="IR183" s="356" t="n">
        <f aca="false">IR178+IR170</f>
        <v>0</v>
      </c>
      <c r="IS183" s="356" t="n">
        <f aca="false">IS178+IS170</f>
        <v>0</v>
      </c>
      <c r="IT183" s="356" t="n">
        <f aca="false">IT178+IT170</f>
        <v>0</v>
      </c>
      <c r="IU183" s="356" t="n">
        <f aca="false">IU178+IU170</f>
        <v>0</v>
      </c>
      <c r="IV183" s="356" t="n">
        <f aca="false">IV178+IV170</f>
        <v>0</v>
      </c>
      <c r="IW183" s="357"/>
    </row>
    <row r="184" customFormat="false" ht="13.5" hidden="false" customHeight="true" outlineLevel="0" collapsed="false">
      <c r="A184" s="325"/>
      <c r="B184" s="358"/>
      <c r="C184" s="359"/>
      <c r="D184" s="328" t="s">
        <v>174</v>
      </c>
      <c r="E184" s="329"/>
      <c r="F184" s="281"/>
      <c r="G184" s="281"/>
      <c r="H184" s="281"/>
      <c r="I184" s="281"/>
      <c r="J184" s="281"/>
      <c r="K184" s="281"/>
      <c r="L184" s="281"/>
      <c r="M184" s="281"/>
      <c r="N184" s="281"/>
      <c r="O184" s="281"/>
      <c r="P184" s="281"/>
      <c r="Q184" s="281"/>
      <c r="R184" s="281"/>
      <c r="S184" s="281"/>
      <c r="T184" s="281"/>
      <c r="U184" s="281"/>
      <c r="V184" s="281"/>
      <c r="W184" s="281"/>
      <c r="X184" s="281"/>
      <c r="Y184" s="281"/>
      <c r="Z184" s="281"/>
      <c r="AA184" s="281"/>
      <c r="AB184" s="281"/>
      <c r="AC184" s="281"/>
      <c r="AD184" s="281"/>
      <c r="AE184" s="281"/>
      <c r="AF184" s="281"/>
      <c r="AG184" s="281"/>
      <c r="AH184" s="281"/>
      <c r="AI184" s="281"/>
      <c r="AJ184" s="281"/>
      <c r="AK184" s="281"/>
      <c r="AL184" s="281"/>
      <c r="AM184" s="281"/>
      <c r="AN184" s="281"/>
      <c r="AO184" s="281"/>
      <c r="AP184" s="281"/>
      <c r="AQ184" s="281"/>
      <c r="AR184" s="281"/>
      <c r="AS184" s="281"/>
      <c r="AT184" s="281"/>
      <c r="AU184" s="281"/>
      <c r="AV184" s="281"/>
      <c r="AW184" s="281"/>
      <c r="AX184" s="281"/>
      <c r="AY184" s="281"/>
      <c r="AZ184" s="281"/>
      <c r="BA184" s="281"/>
      <c r="BB184" s="281"/>
      <c r="BC184" s="281"/>
      <c r="BD184" s="281"/>
      <c r="BE184" s="281"/>
      <c r="BF184" s="281"/>
      <c r="BG184" s="281"/>
      <c r="BH184" s="281"/>
      <c r="BI184" s="281"/>
      <c r="BJ184" s="281"/>
      <c r="BK184" s="281"/>
      <c r="BL184" s="281"/>
      <c r="BM184" s="281"/>
      <c r="BN184" s="281"/>
      <c r="BO184" s="281"/>
      <c r="BP184" s="281"/>
      <c r="BQ184" s="281"/>
      <c r="BR184" s="281"/>
      <c r="BS184" s="281"/>
      <c r="BT184" s="281"/>
      <c r="BU184" s="281"/>
      <c r="BV184" s="281"/>
      <c r="BW184" s="281"/>
      <c r="BX184" s="281"/>
      <c r="BY184" s="281"/>
      <c r="BZ184" s="281"/>
      <c r="CA184" s="281"/>
      <c r="CB184" s="281"/>
      <c r="CC184" s="281"/>
      <c r="CD184" s="281"/>
      <c r="CE184" s="281"/>
      <c r="CF184" s="281"/>
      <c r="CG184" s="281"/>
      <c r="CH184" s="281"/>
      <c r="CI184" s="281"/>
      <c r="CJ184" s="281"/>
      <c r="CK184" s="281"/>
      <c r="CL184" s="281"/>
      <c r="CM184" s="281"/>
      <c r="CN184" s="281"/>
      <c r="CO184" s="281"/>
      <c r="CP184" s="281"/>
      <c r="CQ184" s="281"/>
      <c r="CR184" s="281"/>
      <c r="CS184" s="281"/>
      <c r="CT184" s="281"/>
      <c r="CU184" s="281"/>
      <c r="CV184" s="281"/>
      <c r="CW184" s="281"/>
      <c r="CX184" s="281"/>
      <c r="CY184" s="281"/>
      <c r="CZ184" s="281"/>
      <c r="DA184" s="281"/>
      <c r="DB184" s="281"/>
      <c r="DC184" s="281"/>
      <c r="DD184" s="281"/>
      <c r="DE184" s="281"/>
      <c r="DF184" s="281"/>
      <c r="DG184" s="281"/>
      <c r="DH184" s="281"/>
      <c r="DI184" s="281"/>
      <c r="DJ184" s="281"/>
      <c r="DK184" s="281"/>
      <c r="DL184" s="281"/>
      <c r="DM184" s="281"/>
      <c r="DN184" s="281"/>
      <c r="DO184" s="281"/>
      <c r="DP184" s="281"/>
      <c r="DQ184" s="281"/>
      <c r="DR184" s="281"/>
      <c r="DS184" s="281"/>
      <c r="DT184" s="281"/>
      <c r="DU184" s="281"/>
      <c r="DV184" s="281"/>
      <c r="DW184" s="281"/>
      <c r="DX184" s="281"/>
      <c r="DY184" s="281"/>
      <c r="DZ184" s="281"/>
      <c r="EA184" s="281"/>
      <c r="EB184" s="281"/>
      <c r="EC184" s="281"/>
      <c r="ED184" s="281"/>
      <c r="EE184" s="281"/>
      <c r="EF184" s="281"/>
      <c r="EG184" s="281"/>
      <c r="EH184" s="281"/>
      <c r="EI184" s="281"/>
      <c r="EJ184" s="281"/>
      <c r="EK184" s="281"/>
      <c r="EL184" s="281"/>
      <c r="EM184" s="281"/>
      <c r="EN184" s="281"/>
      <c r="EO184" s="281"/>
      <c r="EP184" s="281"/>
      <c r="EQ184" s="281"/>
      <c r="ER184" s="281"/>
      <c r="ES184" s="281"/>
      <c r="ET184" s="281"/>
      <c r="EU184" s="281"/>
      <c r="EV184" s="281"/>
      <c r="EW184" s="281"/>
      <c r="EX184" s="281"/>
      <c r="EY184" s="281"/>
      <c r="EZ184" s="281"/>
      <c r="FA184" s="281"/>
      <c r="FB184" s="281"/>
      <c r="FC184" s="281"/>
      <c r="FD184" s="281"/>
      <c r="FE184" s="281"/>
      <c r="FF184" s="281"/>
      <c r="FG184" s="281"/>
      <c r="FH184" s="281"/>
      <c r="FI184" s="281"/>
      <c r="FJ184" s="281"/>
      <c r="FK184" s="281"/>
      <c r="FL184" s="281"/>
      <c r="FM184" s="281"/>
      <c r="FN184" s="281"/>
      <c r="FO184" s="281"/>
      <c r="FP184" s="281"/>
      <c r="FQ184" s="281"/>
      <c r="FR184" s="281"/>
      <c r="FS184" s="281"/>
      <c r="FT184" s="281"/>
      <c r="FU184" s="281"/>
      <c r="FV184" s="281"/>
      <c r="FW184" s="281"/>
      <c r="FX184" s="281"/>
      <c r="FY184" s="281"/>
      <c r="FZ184" s="281"/>
      <c r="GA184" s="281"/>
      <c r="GB184" s="281"/>
      <c r="GC184" s="281"/>
      <c r="GD184" s="281"/>
      <c r="GE184" s="281"/>
      <c r="GF184" s="281"/>
      <c r="GG184" s="281"/>
      <c r="GH184" s="281"/>
      <c r="GI184" s="281"/>
      <c r="GJ184" s="281"/>
      <c r="GK184" s="281"/>
      <c r="GL184" s="281"/>
      <c r="GM184" s="281"/>
      <c r="GN184" s="281"/>
      <c r="GO184" s="281"/>
      <c r="GP184" s="281"/>
      <c r="GQ184" s="281"/>
      <c r="GR184" s="281"/>
      <c r="GS184" s="281"/>
      <c r="GT184" s="281"/>
      <c r="GU184" s="281"/>
      <c r="GV184" s="281"/>
      <c r="GW184" s="281"/>
      <c r="GX184" s="281"/>
      <c r="GY184" s="281"/>
      <c r="GZ184" s="281"/>
      <c r="HA184" s="281"/>
      <c r="HB184" s="281"/>
      <c r="HC184" s="281"/>
      <c r="HD184" s="281"/>
      <c r="HE184" s="281"/>
      <c r="HF184" s="281"/>
      <c r="HG184" s="281"/>
      <c r="HH184" s="281"/>
      <c r="HI184" s="281"/>
      <c r="HJ184" s="281"/>
      <c r="HK184" s="281"/>
      <c r="HL184" s="281"/>
      <c r="HM184" s="281"/>
      <c r="HN184" s="281"/>
      <c r="HO184" s="281"/>
      <c r="HP184" s="281"/>
      <c r="HQ184" s="281"/>
      <c r="HR184" s="281"/>
      <c r="HS184" s="281"/>
      <c r="HT184" s="281"/>
      <c r="HU184" s="281"/>
      <c r="HV184" s="281"/>
      <c r="HW184" s="281"/>
      <c r="HX184" s="281"/>
      <c r="HY184" s="281"/>
      <c r="HZ184" s="281"/>
      <c r="IA184" s="281"/>
      <c r="IB184" s="281"/>
      <c r="IC184" s="281"/>
      <c r="ID184" s="281"/>
      <c r="IE184" s="281"/>
      <c r="IF184" s="281"/>
      <c r="IG184" s="281"/>
      <c r="IH184" s="281"/>
      <c r="II184" s="281"/>
      <c r="IJ184" s="281"/>
      <c r="IK184" s="281"/>
      <c r="IL184" s="281"/>
      <c r="IM184" s="281"/>
      <c r="IN184" s="281"/>
      <c r="IO184" s="281"/>
      <c r="IP184" s="281"/>
      <c r="IQ184" s="281"/>
      <c r="IR184" s="281"/>
      <c r="IS184" s="281"/>
      <c r="IT184" s="281"/>
      <c r="IU184" s="281"/>
      <c r="IV184" s="281"/>
      <c r="IW184" s="330"/>
    </row>
    <row r="185" customFormat="false" ht="13.5" hidden="false" customHeight="true" outlineLevel="0" collapsed="false">
      <c r="A185" s="331"/>
      <c r="B185" s="332"/>
      <c r="C185" s="333"/>
      <c r="D185" s="334" t="s">
        <v>175</v>
      </c>
      <c r="E185" s="335"/>
      <c r="F185" s="336"/>
      <c r="G185" s="336"/>
      <c r="H185" s="336"/>
      <c r="I185" s="336"/>
      <c r="J185" s="336"/>
      <c r="K185" s="336"/>
      <c r="L185" s="336"/>
      <c r="M185" s="336"/>
      <c r="N185" s="336"/>
      <c r="O185" s="336"/>
      <c r="P185" s="336"/>
      <c r="Q185" s="336"/>
      <c r="R185" s="336"/>
      <c r="S185" s="336"/>
      <c r="T185" s="336"/>
      <c r="U185" s="336"/>
      <c r="V185" s="336"/>
      <c r="W185" s="336"/>
      <c r="X185" s="336"/>
      <c r="Y185" s="336"/>
      <c r="Z185" s="336"/>
      <c r="AA185" s="336"/>
      <c r="AB185" s="336"/>
      <c r="AC185" s="336"/>
      <c r="AD185" s="336"/>
      <c r="AE185" s="336"/>
      <c r="AF185" s="336"/>
      <c r="AG185" s="336"/>
      <c r="AH185" s="336"/>
      <c r="AI185" s="336"/>
      <c r="AJ185" s="336"/>
      <c r="AK185" s="336"/>
      <c r="AL185" s="336"/>
      <c r="AM185" s="336"/>
      <c r="AN185" s="336"/>
      <c r="AO185" s="336"/>
      <c r="AP185" s="336"/>
      <c r="AQ185" s="336"/>
      <c r="AR185" s="336"/>
      <c r="AS185" s="336"/>
      <c r="AT185" s="336"/>
      <c r="AU185" s="336"/>
      <c r="AV185" s="336"/>
      <c r="AW185" s="336"/>
      <c r="AX185" s="336"/>
      <c r="AY185" s="336"/>
      <c r="AZ185" s="336"/>
      <c r="BA185" s="336"/>
      <c r="BB185" s="336"/>
      <c r="BC185" s="336"/>
      <c r="BD185" s="336"/>
      <c r="BE185" s="336"/>
      <c r="BF185" s="336"/>
      <c r="BG185" s="336"/>
      <c r="BH185" s="336"/>
      <c r="BI185" s="336"/>
      <c r="BJ185" s="336"/>
      <c r="BK185" s="336"/>
      <c r="BL185" s="336"/>
      <c r="BM185" s="336"/>
      <c r="BN185" s="336"/>
      <c r="BO185" s="336"/>
      <c r="BP185" s="336"/>
      <c r="BQ185" s="336"/>
      <c r="BR185" s="336"/>
      <c r="BS185" s="336"/>
      <c r="BT185" s="336"/>
      <c r="BU185" s="336"/>
      <c r="BV185" s="336"/>
      <c r="BW185" s="336"/>
      <c r="BX185" s="336"/>
      <c r="BY185" s="336"/>
      <c r="BZ185" s="336"/>
      <c r="CA185" s="336"/>
      <c r="CB185" s="336"/>
      <c r="CC185" s="336"/>
      <c r="CD185" s="336"/>
      <c r="CE185" s="336"/>
      <c r="CF185" s="336"/>
      <c r="CG185" s="336"/>
      <c r="CH185" s="336"/>
      <c r="CI185" s="336"/>
      <c r="CJ185" s="336"/>
      <c r="CK185" s="336"/>
      <c r="CL185" s="336"/>
      <c r="CM185" s="336"/>
      <c r="CN185" s="336"/>
      <c r="CO185" s="336"/>
      <c r="CP185" s="336"/>
      <c r="CQ185" s="336"/>
      <c r="CR185" s="336"/>
      <c r="CS185" s="336"/>
      <c r="CT185" s="336"/>
      <c r="CU185" s="336"/>
      <c r="CV185" s="336"/>
      <c r="CW185" s="336"/>
      <c r="CX185" s="336"/>
      <c r="CY185" s="336"/>
      <c r="CZ185" s="336"/>
      <c r="DA185" s="336"/>
      <c r="DB185" s="336"/>
      <c r="DC185" s="336"/>
      <c r="DD185" s="336"/>
      <c r="DE185" s="336"/>
      <c r="DF185" s="336"/>
      <c r="DG185" s="336"/>
      <c r="DH185" s="336"/>
      <c r="DI185" s="336"/>
      <c r="DJ185" s="336"/>
      <c r="DK185" s="336"/>
      <c r="DL185" s="336"/>
      <c r="DM185" s="336"/>
      <c r="DN185" s="336"/>
      <c r="DO185" s="336"/>
      <c r="DP185" s="336"/>
      <c r="DQ185" s="336"/>
      <c r="DR185" s="336"/>
      <c r="DS185" s="336"/>
      <c r="DT185" s="336"/>
      <c r="DU185" s="336"/>
      <c r="DV185" s="336"/>
      <c r="DW185" s="336"/>
      <c r="DX185" s="336"/>
      <c r="DY185" s="336"/>
      <c r="DZ185" s="336"/>
      <c r="EA185" s="336"/>
      <c r="EB185" s="336"/>
      <c r="EC185" s="336"/>
      <c r="ED185" s="336"/>
      <c r="EE185" s="336"/>
      <c r="EF185" s="336"/>
      <c r="EG185" s="336"/>
      <c r="EH185" s="336"/>
      <c r="EI185" s="336"/>
      <c r="EJ185" s="336"/>
      <c r="EK185" s="336"/>
      <c r="EL185" s="336"/>
      <c r="EM185" s="336"/>
      <c r="EN185" s="336"/>
      <c r="EO185" s="336"/>
      <c r="EP185" s="336"/>
      <c r="EQ185" s="336"/>
      <c r="ER185" s="336"/>
      <c r="ES185" s="336"/>
      <c r="ET185" s="336"/>
      <c r="EU185" s="336"/>
      <c r="EV185" s="336"/>
      <c r="EW185" s="336"/>
      <c r="EX185" s="336"/>
      <c r="EY185" s="336"/>
      <c r="EZ185" s="336"/>
      <c r="FA185" s="336"/>
      <c r="FB185" s="336"/>
      <c r="FC185" s="336"/>
      <c r="FD185" s="336"/>
      <c r="FE185" s="336"/>
      <c r="FF185" s="336"/>
      <c r="FG185" s="336"/>
      <c r="FH185" s="336"/>
      <c r="FI185" s="336"/>
      <c r="FJ185" s="336"/>
      <c r="FK185" s="336"/>
      <c r="FL185" s="336"/>
      <c r="FM185" s="336"/>
      <c r="FN185" s="336"/>
      <c r="FO185" s="336"/>
      <c r="FP185" s="336"/>
      <c r="FQ185" s="336"/>
      <c r="FR185" s="336"/>
      <c r="FS185" s="336"/>
      <c r="FT185" s="336"/>
      <c r="FU185" s="336"/>
      <c r="FV185" s="336"/>
      <c r="FW185" s="336"/>
      <c r="FX185" s="336"/>
      <c r="FY185" s="336"/>
      <c r="FZ185" s="336"/>
      <c r="GA185" s="336"/>
      <c r="GB185" s="336"/>
      <c r="GC185" s="336"/>
      <c r="GD185" s="336"/>
      <c r="GE185" s="336"/>
      <c r="GF185" s="336"/>
      <c r="GG185" s="336"/>
      <c r="GH185" s="336"/>
      <c r="GI185" s="336"/>
      <c r="GJ185" s="336"/>
      <c r="GK185" s="336"/>
      <c r="GL185" s="336"/>
      <c r="GM185" s="336"/>
      <c r="GN185" s="336"/>
      <c r="GO185" s="336"/>
      <c r="GP185" s="336"/>
      <c r="GQ185" s="336"/>
      <c r="GR185" s="336"/>
      <c r="GS185" s="336"/>
      <c r="GT185" s="336"/>
      <c r="GU185" s="336"/>
      <c r="GV185" s="336"/>
      <c r="GW185" s="336"/>
      <c r="GX185" s="336"/>
      <c r="GY185" s="336"/>
      <c r="GZ185" s="336"/>
      <c r="HA185" s="336"/>
      <c r="HB185" s="336"/>
      <c r="HC185" s="336"/>
      <c r="HD185" s="336"/>
      <c r="HE185" s="336"/>
      <c r="HF185" s="336"/>
      <c r="HG185" s="336"/>
      <c r="HH185" s="336"/>
      <c r="HI185" s="336"/>
      <c r="HJ185" s="336"/>
      <c r="HK185" s="336"/>
      <c r="HL185" s="336"/>
      <c r="HM185" s="336"/>
      <c r="HN185" s="336"/>
      <c r="HO185" s="336"/>
      <c r="HP185" s="336"/>
      <c r="HQ185" s="336"/>
      <c r="HR185" s="336"/>
      <c r="HS185" s="336"/>
      <c r="HT185" s="336"/>
      <c r="HU185" s="336"/>
      <c r="HV185" s="336"/>
      <c r="HW185" s="336"/>
      <c r="HX185" s="336"/>
      <c r="HY185" s="336"/>
      <c r="HZ185" s="336"/>
      <c r="IA185" s="336"/>
      <c r="IB185" s="336"/>
      <c r="IC185" s="336"/>
      <c r="ID185" s="336"/>
      <c r="IE185" s="336"/>
      <c r="IF185" s="336"/>
      <c r="IG185" s="336"/>
      <c r="IH185" s="336"/>
      <c r="II185" s="336"/>
      <c r="IJ185" s="336"/>
      <c r="IK185" s="336"/>
      <c r="IL185" s="336"/>
      <c r="IM185" s="336"/>
      <c r="IN185" s="336"/>
      <c r="IO185" s="336"/>
      <c r="IP185" s="336"/>
      <c r="IQ185" s="336"/>
      <c r="IR185" s="336"/>
      <c r="IS185" s="336"/>
      <c r="IT185" s="336"/>
      <c r="IU185" s="336"/>
      <c r="IV185" s="336"/>
      <c r="IW185" s="337"/>
    </row>
    <row r="186" customFormat="false" ht="13.5" hidden="false" customHeight="true" outlineLevel="0" collapsed="false">
      <c r="A186" s="325"/>
      <c r="B186" s="358"/>
      <c r="C186" s="359"/>
      <c r="D186" s="328" t="s">
        <v>176</v>
      </c>
      <c r="E186" s="338"/>
      <c r="F186" s="281"/>
      <c r="G186" s="281"/>
      <c r="H186" s="281"/>
      <c r="I186" s="281"/>
      <c r="J186" s="281"/>
      <c r="K186" s="281"/>
      <c r="L186" s="281"/>
      <c r="M186" s="281"/>
      <c r="N186" s="281"/>
      <c r="O186" s="281"/>
      <c r="P186" s="281"/>
      <c r="Q186" s="281"/>
      <c r="R186" s="281"/>
      <c r="S186" s="281"/>
      <c r="T186" s="281"/>
      <c r="U186" s="281"/>
      <c r="V186" s="281"/>
      <c r="W186" s="281"/>
      <c r="X186" s="281"/>
      <c r="Y186" s="281"/>
      <c r="Z186" s="281"/>
      <c r="AA186" s="281"/>
      <c r="AB186" s="281"/>
      <c r="AC186" s="281"/>
      <c r="AD186" s="281"/>
      <c r="AE186" s="281"/>
      <c r="AF186" s="281"/>
      <c r="AG186" s="281"/>
      <c r="AH186" s="281"/>
      <c r="AI186" s="281"/>
      <c r="AJ186" s="281"/>
      <c r="AK186" s="281"/>
      <c r="AL186" s="281"/>
      <c r="AM186" s="281"/>
      <c r="AN186" s="281"/>
      <c r="AO186" s="281"/>
      <c r="AP186" s="281"/>
      <c r="AQ186" s="281"/>
      <c r="AR186" s="281"/>
      <c r="AS186" s="281"/>
      <c r="AT186" s="281"/>
      <c r="AU186" s="281"/>
      <c r="AV186" s="281"/>
      <c r="AW186" s="281"/>
      <c r="AX186" s="281"/>
      <c r="AY186" s="281"/>
      <c r="AZ186" s="281"/>
      <c r="BA186" s="281"/>
      <c r="BB186" s="281"/>
      <c r="BC186" s="281"/>
      <c r="BD186" s="281"/>
      <c r="BE186" s="281"/>
      <c r="BF186" s="281"/>
      <c r="BG186" s="281"/>
      <c r="BH186" s="281"/>
      <c r="BI186" s="281"/>
      <c r="BJ186" s="281"/>
      <c r="BK186" s="281"/>
      <c r="BL186" s="281"/>
      <c r="BM186" s="281"/>
      <c r="BN186" s="281"/>
      <c r="BO186" s="281"/>
      <c r="BP186" s="281"/>
      <c r="BQ186" s="281"/>
      <c r="BR186" s="281"/>
      <c r="BS186" s="281"/>
      <c r="BT186" s="281"/>
      <c r="BU186" s="281"/>
      <c r="BV186" s="281"/>
      <c r="BW186" s="281"/>
      <c r="BX186" s="281"/>
      <c r="BY186" s="281"/>
      <c r="BZ186" s="281"/>
      <c r="CA186" s="281"/>
      <c r="CB186" s="281"/>
      <c r="CC186" s="281"/>
      <c r="CD186" s="281"/>
      <c r="CE186" s="281"/>
      <c r="CF186" s="281"/>
      <c r="CG186" s="281"/>
      <c r="CH186" s="281"/>
      <c r="CI186" s="281"/>
      <c r="CJ186" s="281"/>
      <c r="CK186" s="281"/>
      <c r="CL186" s="281"/>
      <c r="CM186" s="281"/>
      <c r="CN186" s="281"/>
      <c r="CO186" s="281"/>
      <c r="CP186" s="281"/>
      <c r="CQ186" s="281"/>
      <c r="CR186" s="281"/>
      <c r="CS186" s="281"/>
      <c r="CT186" s="281"/>
      <c r="CU186" s="281"/>
      <c r="CV186" s="281"/>
      <c r="CW186" s="281"/>
      <c r="CX186" s="281"/>
      <c r="CY186" s="281"/>
      <c r="CZ186" s="281"/>
      <c r="DA186" s="281"/>
      <c r="DB186" s="281"/>
      <c r="DC186" s="281"/>
      <c r="DD186" s="281"/>
      <c r="DE186" s="281"/>
      <c r="DF186" s="281"/>
      <c r="DG186" s="281"/>
      <c r="DH186" s="281"/>
      <c r="DI186" s="281"/>
      <c r="DJ186" s="281"/>
      <c r="DK186" s="281"/>
      <c r="DL186" s="281"/>
      <c r="DM186" s="281"/>
      <c r="DN186" s="281"/>
      <c r="DO186" s="281"/>
      <c r="DP186" s="281"/>
      <c r="DQ186" s="281"/>
      <c r="DR186" s="281"/>
      <c r="DS186" s="281"/>
      <c r="DT186" s="281"/>
      <c r="DU186" s="281"/>
      <c r="DV186" s="281"/>
      <c r="DW186" s="281"/>
      <c r="DX186" s="281"/>
      <c r="DY186" s="281"/>
      <c r="DZ186" s="281"/>
      <c r="EA186" s="281"/>
      <c r="EB186" s="281"/>
      <c r="EC186" s="281"/>
      <c r="ED186" s="281"/>
      <c r="EE186" s="281"/>
      <c r="EF186" s="281"/>
      <c r="EG186" s="281"/>
      <c r="EH186" s="281"/>
      <c r="EI186" s="281"/>
      <c r="EJ186" s="281"/>
      <c r="EK186" s="281"/>
      <c r="EL186" s="281"/>
      <c r="EM186" s="281"/>
      <c r="EN186" s="281"/>
      <c r="EO186" s="281"/>
      <c r="EP186" s="281"/>
      <c r="EQ186" s="281"/>
      <c r="ER186" s="281"/>
      <c r="ES186" s="281"/>
      <c r="ET186" s="281"/>
      <c r="EU186" s="281"/>
      <c r="EV186" s="281"/>
      <c r="EW186" s="281"/>
      <c r="EX186" s="281"/>
      <c r="EY186" s="281"/>
      <c r="EZ186" s="281"/>
      <c r="FA186" s="281"/>
      <c r="FB186" s="281"/>
      <c r="FC186" s="281"/>
      <c r="FD186" s="281"/>
      <c r="FE186" s="281"/>
      <c r="FF186" s="281"/>
      <c r="FG186" s="281"/>
      <c r="FH186" s="281"/>
      <c r="FI186" s="281"/>
      <c r="FJ186" s="281"/>
      <c r="FK186" s="281"/>
      <c r="FL186" s="281"/>
      <c r="FM186" s="281"/>
      <c r="FN186" s="281"/>
      <c r="FO186" s="281"/>
      <c r="FP186" s="281"/>
      <c r="FQ186" s="281"/>
      <c r="FR186" s="281"/>
      <c r="FS186" s="281"/>
      <c r="FT186" s="281"/>
      <c r="FU186" s="281"/>
      <c r="FV186" s="281"/>
      <c r="FW186" s="281"/>
      <c r="FX186" s="281"/>
      <c r="FY186" s="281"/>
      <c r="FZ186" s="281"/>
      <c r="GA186" s="281"/>
      <c r="GB186" s="281"/>
      <c r="GC186" s="281"/>
      <c r="GD186" s="281"/>
      <c r="GE186" s="281"/>
      <c r="GF186" s="281"/>
      <c r="GG186" s="281"/>
      <c r="GH186" s="281"/>
      <c r="GI186" s="281"/>
      <c r="GJ186" s="281"/>
      <c r="GK186" s="281"/>
      <c r="GL186" s="281"/>
      <c r="GM186" s="281"/>
      <c r="GN186" s="281"/>
      <c r="GO186" s="281"/>
      <c r="GP186" s="281"/>
      <c r="GQ186" s="281"/>
      <c r="GR186" s="281"/>
      <c r="GS186" s="281"/>
      <c r="GT186" s="281"/>
      <c r="GU186" s="281"/>
      <c r="GV186" s="281"/>
      <c r="GW186" s="281"/>
      <c r="GX186" s="281"/>
      <c r="GY186" s="281"/>
      <c r="GZ186" s="281"/>
      <c r="HA186" s="281"/>
      <c r="HB186" s="281"/>
      <c r="HC186" s="281"/>
      <c r="HD186" s="281"/>
      <c r="HE186" s="281"/>
      <c r="HF186" s="281"/>
      <c r="HG186" s="281"/>
      <c r="HH186" s="281"/>
      <c r="HI186" s="281"/>
      <c r="HJ186" s="281"/>
      <c r="HK186" s="281"/>
      <c r="HL186" s="281"/>
      <c r="HM186" s="281"/>
      <c r="HN186" s="281"/>
      <c r="HO186" s="281"/>
      <c r="HP186" s="281"/>
      <c r="HQ186" s="281"/>
      <c r="HR186" s="281"/>
      <c r="HS186" s="281"/>
      <c r="HT186" s="281"/>
      <c r="HU186" s="281"/>
      <c r="HV186" s="281"/>
      <c r="HW186" s="281"/>
      <c r="HX186" s="281"/>
      <c r="HY186" s="281"/>
      <c r="HZ186" s="281"/>
      <c r="IA186" s="281"/>
      <c r="IB186" s="281"/>
      <c r="IC186" s="281"/>
      <c r="ID186" s="281"/>
      <c r="IE186" s="281"/>
      <c r="IF186" s="281"/>
      <c r="IG186" s="281"/>
      <c r="IH186" s="281"/>
      <c r="II186" s="281"/>
      <c r="IJ186" s="281"/>
      <c r="IK186" s="281"/>
      <c r="IL186" s="281"/>
      <c r="IM186" s="281"/>
      <c r="IN186" s="281"/>
      <c r="IO186" s="281"/>
      <c r="IP186" s="281"/>
      <c r="IQ186" s="281"/>
      <c r="IR186" s="281"/>
      <c r="IS186" s="281"/>
      <c r="IT186" s="281"/>
      <c r="IU186" s="281"/>
      <c r="IV186" s="281"/>
      <c r="IW186" s="325"/>
    </row>
    <row r="187" customFormat="false" ht="13.5" hidden="false" customHeight="true" outlineLevel="0" collapsed="false">
      <c r="A187" s="331"/>
      <c r="B187" s="332"/>
      <c r="C187" s="339" t="s">
        <v>162</v>
      </c>
      <c r="D187" s="334" t="s">
        <v>177</v>
      </c>
      <c r="E187" s="340"/>
      <c r="F187" s="336"/>
      <c r="G187" s="336"/>
      <c r="H187" s="336"/>
      <c r="I187" s="336"/>
      <c r="J187" s="336"/>
      <c r="K187" s="336"/>
      <c r="L187" s="336"/>
      <c r="M187" s="336"/>
      <c r="N187" s="336"/>
      <c r="O187" s="336"/>
      <c r="P187" s="336"/>
      <c r="Q187" s="336"/>
      <c r="R187" s="336"/>
      <c r="S187" s="336"/>
      <c r="T187" s="336"/>
      <c r="U187" s="336"/>
      <c r="V187" s="336"/>
      <c r="W187" s="336"/>
      <c r="X187" s="336"/>
      <c r="Y187" s="336"/>
      <c r="Z187" s="336"/>
      <c r="AA187" s="336"/>
      <c r="AB187" s="336"/>
      <c r="AC187" s="336"/>
      <c r="AD187" s="336"/>
      <c r="AE187" s="336"/>
      <c r="AF187" s="336"/>
      <c r="AG187" s="336"/>
      <c r="AH187" s="336"/>
      <c r="AI187" s="336"/>
      <c r="AJ187" s="336"/>
      <c r="AK187" s="336"/>
      <c r="AL187" s="336"/>
      <c r="AM187" s="336"/>
      <c r="AN187" s="336"/>
      <c r="AO187" s="336"/>
      <c r="AP187" s="336"/>
      <c r="AQ187" s="336"/>
      <c r="AR187" s="336"/>
      <c r="AS187" s="336"/>
      <c r="AT187" s="336"/>
      <c r="AU187" s="336"/>
      <c r="AV187" s="336"/>
      <c r="AW187" s="336"/>
      <c r="AX187" s="336"/>
      <c r="AY187" s="336"/>
      <c r="AZ187" s="336"/>
      <c r="BA187" s="336"/>
      <c r="BB187" s="336"/>
      <c r="BC187" s="336"/>
      <c r="BD187" s="336"/>
      <c r="BE187" s="336"/>
      <c r="BF187" s="336"/>
      <c r="BG187" s="336"/>
      <c r="BH187" s="336"/>
      <c r="BI187" s="336"/>
      <c r="BJ187" s="336"/>
      <c r="BK187" s="336"/>
      <c r="BL187" s="336"/>
      <c r="BM187" s="336"/>
      <c r="BN187" s="336"/>
      <c r="BO187" s="336"/>
      <c r="BP187" s="336"/>
      <c r="BQ187" s="336"/>
      <c r="BR187" s="336"/>
      <c r="BS187" s="336"/>
      <c r="BT187" s="336"/>
      <c r="BU187" s="336"/>
      <c r="BV187" s="336"/>
      <c r="BW187" s="336"/>
      <c r="BX187" s="336"/>
      <c r="BY187" s="336"/>
      <c r="BZ187" s="336"/>
      <c r="CA187" s="336"/>
      <c r="CB187" s="336"/>
      <c r="CC187" s="336"/>
      <c r="CD187" s="336"/>
      <c r="CE187" s="336"/>
      <c r="CF187" s="336"/>
      <c r="CG187" s="336"/>
      <c r="CH187" s="336"/>
      <c r="CI187" s="336"/>
      <c r="CJ187" s="336"/>
      <c r="CK187" s="336"/>
      <c r="CL187" s="336"/>
      <c r="CM187" s="336"/>
      <c r="CN187" s="336"/>
      <c r="CO187" s="336"/>
      <c r="CP187" s="336"/>
      <c r="CQ187" s="336"/>
      <c r="CR187" s="336"/>
      <c r="CS187" s="336"/>
      <c r="CT187" s="336"/>
      <c r="CU187" s="336"/>
      <c r="CV187" s="336"/>
      <c r="CW187" s="336"/>
      <c r="CX187" s="336"/>
      <c r="CY187" s="336"/>
      <c r="CZ187" s="336"/>
      <c r="DA187" s="336"/>
      <c r="DB187" s="336"/>
      <c r="DC187" s="336"/>
      <c r="DD187" s="336"/>
      <c r="DE187" s="336"/>
      <c r="DF187" s="336"/>
      <c r="DG187" s="336"/>
      <c r="DH187" s="336"/>
      <c r="DI187" s="336"/>
      <c r="DJ187" s="336"/>
      <c r="DK187" s="336"/>
      <c r="DL187" s="336"/>
      <c r="DM187" s="336"/>
      <c r="DN187" s="336"/>
      <c r="DO187" s="336"/>
      <c r="DP187" s="336"/>
      <c r="DQ187" s="336"/>
      <c r="DR187" s="336"/>
      <c r="DS187" s="336"/>
      <c r="DT187" s="336"/>
      <c r="DU187" s="336"/>
      <c r="DV187" s="336"/>
      <c r="DW187" s="336"/>
      <c r="DX187" s="336"/>
      <c r="DY187" s="336"/>
      <c r="DZ187" s="336"/>
      <c r="EA187" s="336"/>
      <c r="EB187" s="336"/>
      <c r="EC187" s="336"/>
      <c r="ED187" s="336"/>
      <c r="EE187" s="336"/>
      <c r="EF187" s="336"/>
      <c r="EG187" s="336"/>
      <c r="EH187" s="336"/>
      <c r="EI187" s="336"/>
      <c r="EJ187" s="336"/>
      <c r="EK187" s="336"/>
      <c r="EL187" s="336"/>
      <c r="EM187" s="336"/>
      <c r="EN187" s="336"/>
      <c r="EO187" s="336"/>
      <c r="EP187" s="336"/>
      <c r="EQ187" s="336"/>
      <c r="ER187" s="336"/>
      <c r="ES187" s="336"/>
      <c r="ET187" s="336"/>
      <c r="EU187" s="336"/>
      <c r="EV187" s="336"/>
      <c r="EW187" s="336"/>
      <c r="EX187" s="336"/>
      <c r="EY187" s="336"/>
      <c r="EZ187" s="336"/>
      <c r="FA187" s="336"/>
      <c r="FB187" s="336"/>
      <c r="FC187" s="336"/>
      <c r="FD187" s="336"/>
      <c r="FE187" s="336"/>
      <c r="FF187" s="336"/>
      <c r="FG187" s="336"/>
      <c r="FH187" s="336"/>
      <c r="FI187" s="336"/>
      <c r="FJ187" s="336"/>
      <c r="FK187" s="336"/>
      <c r="FL187" s="336"/>
      <c r="FM187" s="336"/>
      <c r="FN187" s="336"/>
      <c r="FO187" s="336"/>
      <c r="FP187" s="336"/>
      <c r="FQ187" s="336"/>
      <c r="FR187" s="336"/>
      <c r="FS187" s="336"/>
      <c r="FT187" s="336"/>
      <c r="FU187" s="336"/>
      <c r="FV187" s="336"/>
      <c r="FW187" s="336"/>
      <c r="FX187" s="336"/>
      <c r="FY187" s="336"/>
      <c r="FZ187" s="336"/>
      <c r="GA187" s="336"/>
      <c r="GB187" s="336"/>
      <c r="GC187" s="336"/>
      <c r="GD187" s="336"/>
      <c r="GE187" s="336"/>
      <c r="GF187" s="336"/>
      <c r="GG187" s="336"/>
      <c r="GH187" s="336"/>
      <c r="GI187" s="336"/>
      <c r="GJ187" s="336"/>
      <c r="GK187" s="336"/>
      <c r="GL187" s="336"/>
      <c r="GM187" s="336"/>
      <c r="GN187" s="336"/>
      <c r="GO187" s="336"/>
      <c r="GP187" s="336"/>
      <c r="GQ187" s="336"/>
      <c r="GR187" s="336"/>
      <c r="GS187" s="336"/>
      <c r="GT187" s="336"/>
      <c r="GU187" s="336"/>
      <c r="GV187" s="336"/>
      <c r="GW187" s="336"/>
      <c r="GX187" s="336"/>
      <c r="GY187" s="336"/>
      <c r="GZ187" s="336"/>
      <c r="HA187" s="336"/>
      <c r="HB187" s="336"/>
      <c r="HC187" s="336"/>
      <c r="HD187" s="336"/>
      <c r="HE187" s="336"/>
      <c r="HF187" s="336"/>
      <c r="HG187" s="336"/>
      <c r="HH187" s="336"/>
      <c r="HI187" s="336"/>
      <c r="HJ187" s="336"/>
      <c r="HK187" s="336"/>
      <c r="HL187" s="336"/>
      <c r="HM187" s="336"/>
      <c r="HN187" s="336"/>
      <c r="HO187" s="336"/>
      <c r="HP187" s="336"/>
      <c r="HQ187" s="336"/>
      <c r="HR187" s="336"/>
      <c r="HS187" s="336"/>
      <c r="HT187" s="336"/>
      <c r="HU187" s="336"/>
      <c r="HV187" s="336"/>
      <c r="HW187" s="336"/>
      <c r="HX187" s="336"/>
      <c r="HY187" s="336"/>
      <c r="HZ187" s="336"/>
      <c r="IA187" s="336"/>
      <c r="IB187" s="336"/>
      <c r="IC187" s="336"/>
      <c r="ID187" s="336"/>
      <c r="IE187" s="336"/>
      <c r="IF187" s="336"/>
      <c r="IG187" s="336"/>
      <c r="IH187" s="336"/>
      <c r="II187" s="336"/>
      <c r="IJ187" s="336"/>
      <c r="IK187" s="336"/>
      <c r="IL187" s="336"/>
      <c r="IM187" s="336"/>
      <c r="IN187" s="336"/>
      <c r="IO187" s="336"/>
      <c r="IP187" s="336"/>
      <c r="IQ187" s="336"/>
      <c r="IR187" s="336"/>
      <c r="IS187" s="336"/>
      <c r="IT187" s="336"/>
      <c r="IU187" s="336"/>
      <c r="IV187" s="336"/>
      <c r="IW187" s="337"/>
    </row>
    <row r="188" customFormat="false" ht="13.5" hidden="false" customHeight="true" outlineLevel="0" collapsed="false">
      <c r="A188" s="325"/>
      <c r="B188" s="358"/>
      <c r="C188" s="359"/>
      <c r="D188" s="328" t="s">
        <v>178</v>
      </c>
      <c r="E188" s="338"/>
      <c r="F188" s="281"/>
      <c r="G188" s="281"/>
      <c r="H188" s="281"/>
      <c r="I188" s="281"/>
      <c r="J188" s="281"/>
      <c r="K188" s="281"/>
      <c r="L188" s="281"/>
      <c r="M188" s="281"/>
      <c r="N188" s="281"/>
      <c r="O188" s="281"/>
      <c r="P188" s="281"/>
      <c r="Q188" s="281"/>
      <c r="R188" s="281"/>
      <c r="S188" s="281"/>
      <c r="T188" s="281"/>
      <c r="U188" s="281"/>
      <c r="V188" s="281"/>
      <c r="W188" s="281"/>
      <c r="X188" s="281"/>
      <c r="Y188" s="281"/>
      <c r="Z188" s="281"/>
      <c r="AA188" s="281"/>
      <c r="AB188" s="281"/>
      <c r="AC188" s="281"/>
      <c r="AD188" s="281"/>
      <c r="AE188" s="281"/>
      <c r="AF188" s="281"/>
      <c r="AG188" s="281"/>
      <c r="AH188" s="281"/>
      <c r="AI188" s="281"/>
      <c r="AJ188" s="281"/>
      <c r="AK188" s="281"/>
      <c r="AL188" s="281"/>
      <c r="AM188" s="281"/>
      <c r="AN188" s="281"/>
      <c r="AO188" s="281"/>
      <c r="AP188" s="281"/>
      <c r="AQ188" s="281"/>
      <c r="AR188" s="281"/>
      <c r="AS188" s="281"/>
      <c r="AT188" s="281"/>
      <c r="AU188" s="281"/>
      <c r="AV188" s="281"/>
      <c r="AW188" s="281"/>
      <c r="AX188" s="281"/>
      <c r="AY188" s="281"/>
      <c r="AZ188" s="281"/>
      <c r="BA188" s="281"/>
      <c r="BB188" s="281"/>
      <c r="BC188" s="281"/>
      <c r="BD188" s="281"/>
      <c r="BE188" s="281"/>
      <c r="BF188" s="281"/>
      <c r="BG188" s="281"/>
      <c r="BH188" s="281"/>
      <c r="BI188" s="281"/>
      <c r="BJ188" s="281"/>
      <c r="BK188" s="281"/>
      <c r="BL188" s="281"/>
      <c r="BM188" s="281"/>
      <c r="BN188" s="281"/>
      <c r="BO188" s="281"/>
      <c r="BP188" s="281"/>
      <c r="BQ188" s="281"/>
      <c r="BR188" s="281"/>
      <c r="BS188" s="281"/>
      <c r="BT188" s="281"/>
      <c r="BU188" s="281"/>
      <c r="BV188" s="281"/>
      <c r="BW188" s="281"/>
      <c r="BX188" s="281"/>
      <c r="BY188" s="281"/>
      <c r="BZ188" s="281"/>
      <c r="CA188" s="281"/>
      <c r="CB188" s="281"/>
      <c r="CC188" s="281"/>
      <c r="CD188" s="281"/>
      <c r="CE188" s="281"/>
      <c r="CF188" s="281"/>
      <c r="CG188" s="281"/>
      <c r="CH188" s="281"/>
      <c r="CI188" s="281"/>
      <c r="CJ188" s="281"/>
      <c r="CK188" s="281"/>
      <c r="CL188" s="281"/>
      <c r="CM188" s="281"/>
      <c r="CN188" s="281"/>
      <c r="CO188" s="281"/>
      <c r="CP188" s="281"/>
      <c r="CQ188" s="281"/>
      <c r="CR188" s="281"/>
      <c r="CS188" s="281"/>
      <c r="CT188" s="281"/>
      <c r="CU188" s="281"/>
      <c r="CV188" s="281"/>
      <c r="CW188" s="281"/>
      <c r="CX188" s="281"/>
      <c r="CY188" s="281"/>
      <c r="CZ188" s="281"/>
      <c r="DA188" s="281"/>
      <c r="DB188" s="281"/>
      <c r="DC188" s="281"/>
      <c r="DD188" s="281"/>
      <c r="DE188" s="281"/>
      <c r="DF188" s="281"/>
      <c r="DG188" s="281"/>
      <c r="DH188" s="281"/>
      <c r="DI188" s="281"/>
      <c r="DJ188" s="281"/>
      <c r="DK188" s="281"/>
      <c r="DL188" s="281"/>
      <c r="DM188" s="281"/>
      <c r="DN188" s="281"/>
      <c r="DO188" s="281"/>
      <c r="DP188" s="281"/>
      <c r="DQ188" s="281"/>
      <c r="DR188" s="281"/>
      <c r="DS188" s="281"/>
      <c r="DT188" s="281"/>
      <c r="DU188" s="281"/>
      <c r="DV188" s="281"/>
      <c r="DW188" s="281"/>
      <c r="DX188" s="281"/>
      <c r="DY188" s="281"/>
      <c r="DZ188" s="281"/>
      <c r="EA188" s="281"/>
      <c r="EB188" s="281"/>
      <c r="EC188" s="281"/>
      <c r="ED188" s="281"/>
      <c r="EE188" s="281"/>
      <c r="EF188" s="281"/>
      <c r="EG188" s="281"/>
      <c r="EH188" s="281"/>
      <c r="EI188" s="281"/>
      <c r="EJ188" s="281"/>
      <c r="EK188" s="281"/>
      <c r="EL188" s="281"/>
      <c r="EM188" s="281"/>
      <c r="EN188" s="281"/>
      <c r="EO188" s="281"/>
      <c r="EP188" s="281"/>
      <c r="EQ188" s="281"/>
      <c r="ER188" s="281"/>
      <c r="ES188" s="281"/>
      <c r="ET188" s="281"/>
      <c r="EU188" s="281"/>
      <c r="EV188" s="281"/>
      <c r="EW188" s="281"/>
      <c r="EX188" s="281"/>
      <c r="EY188" s="281"/>
      <c r="EZ188" s="281"/>
      <c r="FA188" s="281"/>
      <c r="FB188" s="281"/>
      <c r="FC188" s="281"/>
      <c r="FD188" s="281"/>
      <c r="FE188" s="281"/>
      <c r="FF188" s="281"/>
      <c r="FG188" s="281"/>
      <c r="FH188" s="281"/>
      <c r="FI188" s="281"/>
      <c r="FJ188" s="281"/>
      <c r="FK188" s="281"/>
      <c r="FL188" s="281"/>
      <c r="FM188" s="281"/>
      <c r="FN188" s="281"/>
      <c r="FO188" s="281"/>
      <c r="FP188" s="281"/>
      <c r="FQ188" s="281"/>
      <c r="FR188" s="281"/>
      <c r="FS188" s="281"/>
      <c r="FT188" s="281"/>
      <c r="FU188" s="281"/>
      <c r="FV188" s="281"/>
      <c r="FW188" s="281"/>
      <c r="FX188" s="281"/>
      <c r="FY188" s="281"/>
      <c r="FZ188" s="281"/>
      <c r="GA188" s="281"/>
      <c r="GB188" s="281"/>
      <c r="GC188" s="281"/>
      <c r="GD188" s="281"/>
      <c r="GE188" s="281"/>
      <c r="GF188" s="281"/>
      <c r="GG188" s="281"/>
      <c r="GH188" s="281"/>
      <c r="GI188" s="281"/>
      <c r="GJ188" s="281"/>
      <c r="GK188" s="281"/>
      <c r="GL188" s="281"/>
      <c r="GM188" s="281"/>
      <c r="GN188" s="281"/>
      <c r="GO188" s="281"/>
      <c r="GP188" s="281"/>
      <c r="GQ188" s="281"/>
      <c r="GR188" s="281"/>
      <c r="GS188" s="281"/>
      <c r="GT188" s="281"/>
      <c r="GU188" s="281"/>
      <c r="GV188" s="281"/>
      <c r="GW188" s="281"/>
      <c r="GX188" s="281"/>
      <c r="GY188" s="281"/>
      <c r="GZ188" s="281"/>
      <c r="HA188" s="281"/>
      <c r="HB188" s="281"/>
      <c r="HC188" s="281"/>
      <c r="HD188" s="281"/>
      <c r="HE188" s="281"/>
      <c r="HF188" s="281"/>
      <c r="HG188" s="281"/>
      <c r="HH188" s="281"/>
      <c r="HI188" s="281"/>
      <c r="HJ188" s="281"/>
      <c r="HK188" s="281"/>
      <c r="HL188" s="281"/>
      <c r="HM188" s="281"/>
      <c r="HN188" s="281"/>
      <c r="HO188" s="281"/>
      <c r="HP188" s="281"/>
      <c r="HQ188" s="281"/>
      <c r="HR188" s="281"/>
      <c r="HS188" s="281"/>
      <c r="HT188" s="281"/>
      <c r="HU188" s="281"/>
      <c r="HV188" s="281"/>
      <c r="HW188" s="281"/>
      <c r="HX188" s="281"/>
      <c r="HY188" s="281"/>
      <c r="HZ188" s="281"/>
      <c r="IA188" s="281"/>
      <c r="IB188" s="281"/>
      <c r="IC188" s="281"/>
      <c r="ID188" s="281"/>
      <c r="IE188" s="281"/>
      <c r="IF188" s="281"/>
      <c r="IG188" s="281"/>
      <c r="IH188" s="281"/>
      <c r="II188" s="281"/>
      <c r="IJ188" s="281"/>
      <c r="IK188" s="281"/>
      <c r="IL188" s="281"/>
      <c r="IM188" s="281"/>
      <c r="IN188" s="281"/>
      <c r="IO188" s="281"/>
      <c r="IP188" s="281"/>
      <c r="IQ188" s="281"/>
      <c r="IR188" s="281"/>
      <c r="IS188" s="281"/>
      <c r="IT188" s="281"/>
      <c r="IU188" s="281"/>
      <c r="IV188" s="281"/>
      <c r="IW188" s="325"/>
    </row>
    <row r="189" customFormat="false" ht="13.5" hidden="false" customHeight="true" outlineLevel="0" collapsed="false">
      <c r="A189" s="331"/>
      <c r="B189" s="332"/>
      <c r="C189" s="333"/>
      <c r="D189" s="334" t="s">
        <v>179</v>
      </c>
      <c r="E189" s="340"/>
      <c r="F189" s="336"/>
      <c r="G189" s="336"/>
      <c r="H189" s="336"/>
      <c r="I189" s="336"/>
      <c r="J189" s="336"/>
      <c r="K189" s="336"/>
      <c r="L189" s="336"/>
      <c r="M189" s="336"/>
      <c r="N189" s="336"/>
      <c r="O189" s="336"/>
      <c r="P189" s="336"/>
      <c r="Q189" s="336"/>
      <c r="R189" s="336"/>
      <c r="S189" s="336"/>
      <c r="T189" s="336"/>
      <c r="U189" s="336"/>
      <c r="V189" s="336"/>
      <c r="W189" s="336"/>
      <c r="X189" s="336"/>
      <c r="Y189" s="336"/>
      <c r="Z189" s="336"/>
      <c r="AA189" s="336"/>
      <c r="AB189" s="336"/>
      <c r="AC189" s="336"/>
      <c r="AD189" s="336"/>
      <c r="AE189" s="336"/>
      <c r="AF189" s="336"/>
      <c r="AG189" s="336"/>
      <c r="AH189" s="336"/>
      <c r="AI189" s="336"/>
      <c r="AJ189" s="336"/>
      <c r="AK189" s="336"/>
      <c r="AL189" s="336"/>
      <c r="AM189" s="336"/>
      <c r="AN189" s="336"/>
      <c r="AO189" s="336"/>
      <c r="AP189" s="336"/>
      <c r="AQ189" s="336"/>
      <c r="AR189" s="336"/>
      <c r="AS189" s="336"/>
      <c r="AT189" s="336"/>
      <c r="AU189" s="336"/>
      <c r="AV189" s="336"/>
      <c r="AW189" s="336"/>
      <c r="AX189" s="336"/>
      <c r="AY189" s="336"/>
      <c r="AZ189" s="336"/>
      <c r="BA189" s="336"/>
      <c r="BB189" s="336"/>
      <c r="BC189" s="336"/>
      <c r="BD189" s="336"/>
      <c r="BE189" s="336"/>
      <c r="BF189" s="336"/>
      <c r="BG189" s="336"/>
      <c r="BH189" s="336"/>
      <c r="BI189" s="336"/>
      <c r="BJ189" s="336"/>
      <c r="BK189" s="336"/>
      <c r="BL189" s="336"/>
      <c r="BM189" s="336"/>
      <c r="BN189" s="336"/>
      <c r="BO189" s="336"/>
      <c r="BP189" s="336"/>
      <c r="BQ189" s="336"/>
      <c r="BR189" s="336"/>
      <c r="BS189" s="336"/>
      <c r="BT189" s="336"/>
      <c r="BU189" s="336"/>
      <c r="BV189" s="336"/>
      <c r="BW189" s="336"/>
      <c r="BX189" s="336"/>
      <c r="BY189" s="336"/>
      <c r="BZ189" s="336"/>
      <c r="CA189" s="336"/>
      <c r="CB189" s="336"/>
      <c r="CC189" s="336"/>
      <c r="CD189" s="336"/>
      <c r="CE189" s="336"/>
      <c r="CF189" s="336"/>
      <c r="CG189" s="336"/>
      <c r="CH189" s="336"/>
      <c r="CI189" s="336"/>
      <c r="CJ189" s="336"/>
      <c r="CK189" s="336"/>
      <c r="CL189" s="336"/>
      <c r="CM189" s="336"/>
      <c r="CN189" s="336"/>
      <c r="CO189" s="336"/>
      <c r="CP189" s="336"/>
      <c r="CQ189" s="336"/>
      <c r="CR189" s="336"/>
      <c r="CS189" s="336"/>
      <c r="CT189" s="336"/>
      <c r="CU189" s="336"/>
      <c r="CV189" s="336"/>
      <c r="CW189" s="336"/>
      <c r="CX189" s="336"/>
      <c r="CY189" s="336"/>
      <c r="CZ189" s="336"/>
      <c r="DA189" s="336"/>
      <c r="DB189" s="336"/>
      <c r="DC189" s="336"/>
      <c r="DD189" s="336"/>
      <c r="DE189" s="336"/>
      <c r="DF189" s="336"/>
      <c r="DG189" s="336"/>
      <c r="DH189" s="336"/>
      <c r="DI189" s="336"/>
      <c r="DJ189" s="336"/>
      <c r="DK189" s="336"/>
      <c r="DL189" s="336"/>
      <c r="DM189" s="336"/>
      <c r="DN189" s="336"/>
      <c r="DO189" s="336"/>
      <c r="DP189" s="336"/>
      <c r="DQ189" s="336"/>
      <c r="DR189" s="336"/>
      <c r="DS189" s="336"/>
      <c r="DT189" s="336"/>
      <c r="DU189" s="336"/>
      <c r="DV189" s="336"/>
      <c r="DW189" s="336"/>
      <c r="DX189" s="336"/>
      <c r="DY189" s="336"/>
      <c r="DZ189" s="336"/>
      <c r="EA189" s="336"/>
      <c r="EB189" s="336"/>
      <c r="EC189" s="336"/>
      <c r="ED189" s="336"/>
      <c r="EE189" s="336"/>
      <c r="EF189" s="336"/>
      <c r="EG189" s="336"/>
      <c r="EH189" s="336"/>
      <c r="EI189" s="336"/>
      <c r="EJ189" s="336"/>
      <c r="EK189" s="336"/>
      <c r="EL189" s="336"/>
      <c r="EM189" s="336"/>
      <c r="EN189" s="336"/>
      <c r="EO189" s="336"/>
      <c r="EP189" s="336"/>
      <c r="EQ189" s="336"/>
      <c r="ER189" s="336"/>
      <c r="ES189" s="336"/>
      <c r="ET189" s="336"/>
      <c r="EU189" s="336"/>
      <c r="EV189" s="336"/>
      <c r="EW189" s="336"/>
      <c r="EX189" s="336"/>
      <c r="EY189" s="336"/>
      <c r="EZ189" s="336"/>
      <c r="FA189" s="336"/>
      <c r="FB189" s="336"/>
      <c r="FC189" s="336"/>
      <c r="FD189" s="336"/>
      <c r="FE189" s="336"/>
      <c r="FF189" s="336"/>
      <c r="FG189" s="336"/>
      <c r="FH189" s="336"/>
      <c r="FI189" s="336"/>
      <c r="FJ189" s="336"/>
      <c r="FK189" s="336"/>
      <c r="FL189" s="336"/>
      <c r="FM189" s="336"/>
      <c r="FN189" s="336"/>
      <c r="FO189" s="336"/>
      <c r="FP189" s="336"/>
      <c r="FQ189" s="336"/>
      <c r="FR189" s="336"/>
      <c r="FS189" s="336"/>
      <c r="FT189" s="336"/>
      <c r="FU189" s="336"/>
      <c r="FV189" s="336"/>
      <c r="FW189" s="336"/>
      <c r="FX189" s="336"/>
      <c r="FY189" s="336"/>
      <c r="FZ189" s="336"/>
      <c r="GA189" s="336"/>
      <c r="GB189" s="336"/>
      <c r="GC189" s="336"/>
      <c r="GD189" s="336"/>
      <c r="GE189" s="336"/>
      <c r="GF189" s="336"/>
      <c r="GG189" s="336"/>
      <c r="GH189" s="336"/>
      <c r="GI189" s="336"/>
      <c r="GJ189" s="336"/>
      <c r="GK189" s="336"/>
      <c r="GL189" s="336"/>
      <c r="GM189" s="336"/>
      <c r="GN189" s="336"/>
      <c r="GO189" s="336"/>
      <c r="GP189" s="336"/>
      <c r="GQ189" s="336"/>
      <c r="GR189" s="336"/>
      <c r="GS189" s="336"/>
      <c r="GT189" s="336"/>
      <c r="GU189" s="336"/>
      <c r="GV189" s="336"/>
      <c r="GW189" s="336"/>
      <c r="GX189" s="336"/>
      <c r="GY189" s="336"/>
      <c r="GZ189" s="336"/>
      <c r="HA189" s="336"/>
      <c r="HB189" s="336"/>
      <c r="HC189" s="336"/>
      <c r="HD189" s="336"/>
      <c r="HE189" s="336"/>
      <c r="HF189" s="336"/>
      <c r="HG189" s="336"/>
      <c r="HH189" s="336"/>
      <c r="HI189" s="336"/>
      <c r="HJ189" s="336"/>
      <c r="HK189" s="336"/>
      <c r="HL189" s="336"/>
      <c r="HM189" s="336"/>
      <c r="HN189" s="336"/>
      <c r="HO189" s="336"/>
      <c r="HP189" s="336"/>
      <c r="HQ189" s="336"/>
      <c r="HR189" s="336"/>
      <c r="HS189" s="336"/>
      <c r="HT189" s="336"/>
      <c r="HU189" s="336"/>
      <c r="HV189" s="336"/>
      <c r="HW189" s="336"/>
      <c r="HX189" s="336"/>
      <c r="HY189" s="336"/>
      <c r="HZ189" s="336"/>
      <c r="IA189" s="336"/>
      <c r="IB189" s="336"/>
      <c r="IC189" s="336"/>
      <c r="ID189" s="336"/>
      <c r="IE189" s="336"/>
      <c r="IF189" s="336"/>
      <c r="IG189" s="336"/>
      <c r="IH189" s="336"/>
      <c r="II189" s="336"/>
      <c r="IJ189" s="336"/>
      <c r="IK189" s="336"/>
      <c r="IL189" s="336"/>
      <c r="IM189" s="336"/>
      <c r="IN189" s="336"/>
      <c r="IO189" s="336"/>
      <c r="IP189" s="336"/>
      <c r="IQ189" s="336"/>
      <c r="IR189" s="336"/>
      <c r="IS189" s="336"/>
      <c r="IT189" s="336"/>
      <c r="IU189" s="336"/>
      <c r="IV189" s="336"/>
      <c r="IW189" s="337"/>
    </row>
    <row r="190" customFormat="false" ht="13.5" hidden="false" customHeight="true" outlineLevel="0" collapsed="false">
      <c r="A190" s="325"/>
      <c r="B190" s="358"/>
      <c r="C190" s="359"/>
      <c r="D190" s="328" t="s">
        <v>180</v>
      </c>
      <c r="E190" s="338"/>
      <c r="F190" s="281"/>
      <c r="G190" s="281"/>
      <c r="H190" s="281"/>
      <c r="I190" s="281"/>
      <c r="J190" s="281"/>
      <c r="K190" s="281"/>
      <c r="L190" s="281"/>
      <c r="M190" s="281"/>
      <c r="N190" s="281"/>
      <c r="O190" s="281"/>
      <c r="P190" s="281"/>
      <c r="Q190" s="281"/>
      <c r="R190" s="281"/>
      <c r="S190" s="281"/>
      <c r="T190" s="281"/>
      <c r="U190" s="281"/>
      <c r="V190" s="281"/>
      <c r="W190" s="281"/>
      <c r="X190" s="281"/>
      <c r="Y190" s="281"/>
      <c r="Z190" s="281"/>
      <c r="AA190" s="281"/>
      <c r="AB190" s="281"/>
      <c r="AC190" s="281"/>
      <c r="AD190" s="281"/>
      <c r="AE190" s="281"/>
      <c r="AF190" s="281"/>
      <c r="AG190" s="281"/>
      <c r="AH190" s="281"/>
      <c r="AI190" s="281"/>
      <c r="AJ190" s="281"/>
      <c r="AK190" s="281"/>
      <c r="AL190" s="281"/>
      <c r="AM190" s="281"/>
      <c r="AN190" s="281"/>
      <c r="AO190" s="281"/>
      <c r="AP190" s="281"/>
      <c r="AQ190" s="281"/>
      <c r="AR190" s="281"/>
      <c r="AS190" s="281"/>
      <c r="AT190" s="281"/>
      <c r="AU190" s="281"/>
      <c r="AV190" s="281"/>
      <c r="AW190" s="281"/>
      <c r="AX190" s="281"/>
      <c r="AY190" s="281"/>
      <c r="AZ190" s="281"/>
      <c r="BA190" s="281"/>
      <c r="BB190" s="281"/>
      <c r="BC190" s="281"/>
      <c r="BD190" s="281"/>
      <c r="BE190" s="281"/>
      <c r="BF190" s="281"/>
      <c r="BG190" s="281"/>
      <c r="BH190" s="281"/>
      <c r="BI190" s="281"/>
      <c r="BJ190" s="281"/>
      <c r="BK190" s="281"/>
      <c r="BL190" s="281"/>
      <c r="BM190" s="281"/>
      <c r="BN190" s="281"/>
      <c r="BO190" s="281"/>
      <c r="BP190" s="281"/>
      <c r="BQ190" s="281"/>
      <c r="BR190" s="281"/>
      <c r="BS190" s="281"/>
      <c r="BT190" s="281"/>
      <c r="BU190" s="281"/>
      <c r="BV190" s="281"/>
      <c r="BW190" s="281"/>
      <c r="BX190" s="281"/>
      <c r="BY190" s="281"/>
      <c r="BZ190" s="281"/>
      <c r="CA190" s="281"/>
      <c r="CB190" s="281"/>
      <c r="CC190" s="281"/>
      <c r="CD190" s="281"/>
      <c r="CE190" s="281"/>
      <c r="CF190" s="281"/>
      <c r="CG190" s="281"/>
      <c r="CH190" s="281"/>
      <c r="CI190" s="281"/>
      <c r="CJ190" s="281"/>
      <c r="CK190" s="281"/>
      <c r="CL190" s="281"/>
      <c r="CM190" s="281"/>
      <c r="CN190" s="281"/>
      <c r="CO190" s="281"/>
      <c r="CP190" s="281"/>
      <c r="CQ190" s="281"/>
      <c r="CR190" s="281"/>
      <c r="CS190" s="281"/>
      <c r="CT190" s="281"/>
      <c r="CU190" s="281"/>
      <c r="CV190" s="281"/>
      <c r="CW190" s="281"/>
      <c r="CX190" s="281"/>
      <c r="CY190" s="281"/>
      <c r="CZ190" s="281"/>
      <c r="DA190" s="281"/>
      <c r="DB190" s="281"/>
      <c r="DC190" s="281"/>
      <c r="DD190" s="281"/>
      <c r="DE190" s="281"/>
      <c r="DF190" s="281"/>
      <c r="DG190" s="281"/>
      <c r="DH190" s="281"/>
      <c r="DI190" s="281"/>
      <c r="DJ190" s="281"/>
      <c r="DK190" s="281"/>
      <c r="DL190" s="281"/>
      <c r="DM190" s="281"/>
      <c r="DN190" s="281"/>
      <c r="DO190" s="281"/>
      <c r="DP190" s="281"/>
      <c r="DQ190" s="281"/>
      <c r="DR190" s="281"/>
      <c r="DS190" s="281"/>
      <c r="DT190" s="281"/>
      <c r="DU190" s="281"/>
      <c r="DV190" s="281"/>
      <c r="DW190" s="281"/>
      <c r="DX190" s="281"/>
      <c r="DY190" s="281"/>
      <c r="DZ190" s="281"/>
      <c r="EA190" s="281"/>
      <c r="EB190" s="281"/>
      <c r="EC190" s="281"/>
      <c r="ED190" s="281"/>
      <c r="EE190" s="281"/>
      <c r="EF190" s="281"/>
      <c r="EG190" s="281"/>
      <c r="EH190" s="281"/>
      <c r="EI190" s="281"/>
      <c r="EJ190" s="281"/>
      <c r="EK190" s="281"/>
      <c r="EL190" s="281"/>
      <c r="EM190" s="281"/>
      <c r="EN190" s="281"/>
      <c r="EO190" s="281"/>
      <c r="EP190" s="281"/>
      <c r="EQ190" s="281"/>
      <c r="ER190" s="281"/>
      <c r="ES190" s="281"/>
      <c r="ET190" s="281"/>
      <c r="EU190" s="281"/>
      <c r="EV190" s="281"/>
      <c r="EW190" s="281"/>
      <c r="EX190" s="281"/>
      <c r="EY190" s="281"/>
      <c r="EZ190" s="281"/>
      <c r="FA190" s="281"/>
      <c r="FB190" s="281"/>
      <c r="FC190" s="281"/>
      <c r="FD190" s="281"/>
      <c r="FE190" s="281"/>
      <c r="FF190" s="281"/>
      <c r="FG190" s="281"/>
      <c r="FH190" s="281"/>
      <c r="FI190" s="281"/>
      <c r="FJ190" s="281"/>
      <c r="FK190" s="281"/>
      <c r="FL190" s="281"/>
      <c r="FM190" s="281"/>
      <c r="FN190" s="281"/>
      <c r="FO190" s="281"/>
      <c r="FP190" s="281"/>
      <c r="FQ190" s="281"/>
      <c r="FR190" s="281"/>
      <c r="FS190" s="281"/>
      <c r="FT190" s="281"/>
      <c r="FU190" s="281"/>
      <c r="FV190" s="281"/>
      <c r="FW190" s="281"/>
      <c r="FX190" s="281"/>
      <c r="FY190" s="281"/>
      <c r="FZ190" s="281"/>
      <c r="GA190" s="281"/>
      <c r="GB190" s="281"/>
      <c r="GC190" s="281"/>
      <c r="GD190" s="281"/>
      <c r="GE190" s="281"/>
      <c r="GF190" s="281"/>
      <c r="GG190" s="281"/>
      <c r="GH190" s="281"/>
      <c r="GI190" s="281"/>
      <c r="GJ190" s="281"/>
      <c r="GK190" s="281"/>
      <c r="GL190" s="281"/>
      <c r="GM190" s="281"/>
      <c r="GN190" s="281"/>
      <c r="GO190" s="281"/>
      <c r="GP190" s="281"/>
      <c r="GQ190" s="281"/>
      <c r="GR190" s="281"/>
      <c r="GS190" s="281"/>
      <c r="GT190" s="281"/>
      <c r="GU190" s="281"/>
      <c r="GV190" s="281"/>
      <c r="GW190" s="281"/>
      <c r="GX190" s="281"/>
      <c r="GY190" s="281"/>
      <c r="GZ190" s="281"/>
      <c r="HA190" s="281"/>
      <c r="HB190" s="281"/>
      <c r="HC190" s="281"/>
      <c r="HD190" s="281"/>
      <c r="HE190" s="281"/>
      <c r="HF190" s="281"/>
      <c r="HG190" s="281"/>
      <c r="HH190" s="281"/>
      <c r="HI190" s="281"/>
      <c r="HJ190" s="281"/>
      <c r="HK190" s="281"/>
      <c r="HL190" s="281"/>
      <c r="HM190" s="281"/>
      <c r="HN190" s="281"/>
      <c r="HO190" s="281"/>
      <c r="HP190" s="281"/>
      <c r="HQ190" s="281"/>
      <c r="HR190" s="281"/>
      <c r="HS190" s="281"/>
      <c r="HT190" s="281"/>
      <c r="HU190" s="281"/>
      <c r="HV190" s="281"/>
      <c r="HW190" s="281"/>
      <c r="HX190" s="281"/>
      <c r="HY190" s="281"/>
      <c r="HZ190" s="281"/>
      <c r="IA190" s="281"/>
      <c r="IB190" s="281"/>
      <c r="IC190" s="281"/>
      <c r="ID190" s="281"/>
      <c r="IE190" s="281"/>
      <c r="IF190" s="281"/>
      <c r="IG190" s="281"/>
      <c r="IH190" s="281"/>
      <c r="II190" s="281"/>
      <c r="IJ190" s="281"/>
      <c r="IK190" s="281"/>
      <c r="IL190" s="281"/>
      <c r="IM190" s="281"/>
      <c r="IN190" s="281"/>
      <c r="IO190" s="281"/>
      <c r="IP190" s="281"/>
      <c r="IQ190" s="281"/>
      <c r="IR190" s="281"/>
      <c r="IS190" s="281"/>
      <c r="IT190" s="281"/>
      <c r="IU190" s="281"/>
      <c r="IV190" s="281"/>
      <c r="IW190" s="325"/>
    </row>
    <row r="191" customFormat="false" ht="13.5" hidden="false" customHeight="true" outlineLevel="0" collapsed="false">
      <c r="A191" s="331"/>
      <c r="B191" s="332"/>
      <c r="C191" s="341"/>
      <c r="D191" s="342" t="s">
        <v>181</v>
      </c>
      <c r="E191" s="343"/>
      <c r="F191" s="344"/>
      <c r="G191" s="344"/>
      <c r="H191" s="344"/>
      <c r="I191" s="344"/>
      <c r="J191" s="344"/>
      <c r="K191" s="344"/>
      <c r="L191" s="344"/>
      <c r="M191" s="344"/>
      <c r="N191" s="344"/>
      <c r="O191" s="344"/>
      <c r="P191" s="344"/>
      <c r="Q191" s="344"/>
      <c r="R191" s="344"/>
      <c r="S191" s="344"/>
      <c r="T191" s="344"/>
      <c r="U191" s="344"/>
      <c r="V191" s="344"/>
      <c r="W191" s="344"/>
      <c r="X191" s="344"/>
      <c r="Y191" s="344"/>
      <c r="Z191" s="344"/>
      <c r="AA191" s="344"/>
      <c r="AB191" s="344"/>
      <c r="AC191" s="344"/>
      <c r="AD191" s="344"/>
      <c r="AE191" s="344"/>
      <c r="AF191" s="344"/>
      <c r="AG191" s="344"/>
      <c r="AH191" s="344"/>
      <c r="AI191" s="344"/>
      <c r="AJ191" s="344"/>
      <c r="AK191" s="344"/>
      <c r="AL191" s="344"/>
      <c r="AM191" s="344"/>
      <c r="AN191" s="344"/>
      <c r="AO191" s="344"/>
      <c r="AP191" s="344"/>
      <c r="AQ191" s="344"/>
      <c r="AR191" s="344"/>
      <c r="AS191" s="344"/>
      <c r="AT191" s="344"/>
      <c r="AU191" s="344"/>
      <c r="AV191" s="344"/>
      <c r="AW191" s="344"/>
      <c r="AX191" s="344"/>
      <c r="AY191" s="344"/>
      <c r="AZ191" s="344"/>
      <c r="BA191" s="344"/>
      <c r="BB191" s="344"/>
      <c r="BC191" s="344"/>
      <c r="BD191" s="344"/>
      <c r="BE191" s="344"/>
      <c r="BF191" s="344"/>
      <c r="BG191" s="344"/>
      <c r="BH191" s="344"/>
      <c r="BI191" s="344"/>
      <c r="BJ191" s="344"/>
      <c r="BK191" s="344"/>
      <c r="BL191" s="344"/>
      <c r="BM191" s="344"/>
      <c r="BN191" s="344"/>
      <c r="BO191" s="344"/>
      <c r="BP191" s="344"/>
      <c r="BQ191" s="344"/>
      <c r="BR191" s="344"/>
      <c r="BS191" s="344"/>
      <c r="BT191" s="344"/>
      <c r="BU191" s="344"/>
      <c r="BV191" s="344"/>
      <c r="BW191" s="344"/>
      <c r="BX191" s="344"/>
      <c r="BY191" s="344"/>
      <c r="BZ191" s="344"/>
      <c r="CA191" s="344"/>
      <c r="CB191" s="344"/>
      <c r="CC191" s="344"/>
      <c r="CD191" s="344"/>
      <c r="CE191" s="344"/>
      <c r="CF191" s="344"/>
      <c r="CG191" s="344"/>
      <c r="CH191" s="344"/>
      <c r="CI191" s="344"/>
      <c r="CJ191" s="344"/>
      <c r="CK191" s="344"/>
      <c r="CL191" s="344"/>
      <c r="CM191" s="344"/>
      <c r="CN191" s="344"/>
      <c r="CO191" s="344"/>
      <c r="CP191" s="344"/>
      <c r="CQ191" s="344"/>
      <c r="CR191" s="344"/>
      <c r="CS191" s="344"/>
      <c r="CT191" s="344"/>
      <c r="CU191" s="344"/>
      <c r="CV191" s="344"/>
      <c r="CW191" s="344"/>
      <c r="CX191" s="344"/>
      <c r="CY191" s="344"/>
      <c r="CZ191" s="344"/>
      <c r="DA191" s="344"/>
      <c r="DB191" s="344"/>
      <c r="DC191" s="344"/>
      <c r="DD191" s="344"/>
      <c r="DE191" s="344"/>
      <c r="DF191" s="344"/>
      <c r="DG191" s="344"/>
      <c r="DH191" s="344"/>
      <c r="DI191" s="344"/>
      <c r="DJ191" s="344"/>
      <c r="DK191" s="344"/>
      <c r="DL191" s="344"/>
      <c r="DM191" s="344"/>
      <c r="DN191" s="344"/>
      <c r="DO191" s="344"/>
      <c r="DP191" s="344"/>
      <c r="DQ191" s="344"/>
      <c r="DR191" s="344"/>
      <c r="DS191" s="344"/>
      <c r="DT191" s="344"/>
      <c r="DU191" s="344"/>
      <c r="DV191" s="344"/>
      <c r="DW191" s="344"/>
      <c r="DX191" s="344"/>
      <c r="DY191" s="344"/>
      <c r="DZ191" s="344"/>
      <c r="EA191" s="344"/>
      <c r="EB191" s="344"/>
      <c r="EC191" s="344"/>
      <c r="ED191" s="344"/>
      <c r="EE191" s="344"/>
      <c r="EF191" s="344"/>
      <c r="EG191" s="344"/>
      <c r="EH191" s="344"/>
      <c r="EI191" s="344"/>
      <c r="EJ191" s="344"/>
      <c r="EK191" s="344"/>
      <c r="EL191" s="344"/>
      <c r="EM191" s="344"/>
      <c r="EN191" s="344"/>
      <c r="EO191" s="344"/>
      <c r="EP191" s="344"/>
      <c r="EQ191" s="344"/>
      <c r="ER191" s="344"/>
      <c r="ES191" s="344"/>
      <c r="ET191" s="344"/>
      <c r="EU191" s="344"/>
      <c r="EV191" s="344"/>
      <c r="EW191" s="344"/>
      <c r="EX191" s="344"/>
      <c r="EY191" s="344"/>
      <c r="EZ191" s="344"/>
      <c r="FA191" s="344"/>
      <c r="FB191" s="344"/>
      <c r="FC191" s="344"/>
      <c r="FD191" s="344"/>
      <c r="FE191" s="344"/>
      <c r="FF191" s="344"/>
      <c r="FG191" s="344"/>
      <c r="FH191" s="344"/>
      <c r="FI191" s="344"/>
      <c r="FJ191" s="344"/>
      <c r="FK191" s="344"/>
      <c r="FL191" s="344"/>
      <c r="FM191" s="344"/>
      <c r="FN191" s="344"/>
      <c r="FO191" s="344"/>
      <c r="FP191" s="344"/>
      <c r="FQ191" s="344"/>
      <c r="FR191" s="344"/>
      <c r="FS191" s="344"/>
      <c r="FT191" s="344"/>
      <c r="FU191" s="344"/>
      <c r="FV191" s="344"/>
      <c r="FW191" s="344"/>
      <c r="FX191" s="344"/>
      <c r="FY191" s="344"/>
      <c r="FZ191" s="344"/>
      <c r="GA191" s="344"/>
      <c r="GB191" s="344"/>
      <c r="GC191" s="344"/>
      <c r="GD191" s="344"/>
      <c r="GE191" s="344"/>
      <c r="GF191" s="344"/>
      <c r="GG191" s="344"/>
      <c r="GH191" s="344"/>
      <c r="GI191" s="344"/>
      <c r="GJ191" s="344"/>
      <c r="GK191" s="344"/>
      <c r="GL191" s="344"/>
      <c r="GM191" s="344"/>
      <c r="GN191" s="344"/>
      <c r="GO191" s="344"/>
      <c r="GP191" s="344"/>
      <c r="GQ191" s="344"/>
      <c r="GR191" s="344"/>
      <c r="GS191" s="344"/>
      <c r="GT191" s="344"/>
      <c r="GU191" s="344"/>
      <c r="GV191" s="344"/>
      <c r="GW191" s="344"/>
      <c r="GX191" s="344"/>
      <c r="GY191" s="344"/>
      <c r="GZ191" s="344"/>
      <c r="HA191" s="344"/>
      <c r="HB191" s="344"/>
      <c r="HC191" s="344"/>
      <c r="HD191" s="344"/>
      <c r="HE191" s="344"/>
      <c r="HF191" s="344"/>
      <c r="HG191" s="344"/>
      <c r="HH191" s="344"/>
      <c r="HI191" s="344"/>
      <c r="HJ191" s="344"/>
      <c r="HK191" s="344"/>
      <c r="HL191" s="344"/>
      <c r="HM191" s="344"/>
      <c r="HN191" s="344"/>
      <c r="HO191" s="344"/>
      <c r="HP191" s="344"/>
      <c r="HQ191" s="344"/>
      <c r="HR191" s="344"/>
      <c r="HS191" s="344"/>
      <c r="HT191" s="344"/>
      <c r="HU191" s="344"/>
      <c r="HV191" s="344"/>
      <c r="HW191" s="344"/>
      <c r="HX191" s="344"/>
      <c r="HY191" s="344"/>
      <c r="HZ191" s="344"/>
      <c r="IA191" s="344"/>
      <c r="IB191" s="344"/>
      <c r="IC191" s="344"/>
      <c r="ID191" s="344"/>
      <c r="IE191" s="344"/>
      <c r="IF191" s="344"/>
      <c r="IG191" s="344"/>
      <c r="IH191" s="344"/>
      <c r="II191" s="344"/>
      <c r="IJ191" s="344"/>
      <c r="IK191" s="344"/>
      <c r="IL191" s="344"/>
      <c r="IM191" s="344"/>
      <c r="IN191" s="344"/>
      <c r="IO191" s="344"/>
      <c r="IP191" s="344"/>
      <c r="IQ191" s="344"/>
      <c r="IR191" s="344"/>
      <c r="IS191" s="344"/>
      <c r="IT191" s="344"/>
      <c r="IU191" s="344"/>
      <c r="IV191" s="344"/>
      <c r="IW191" s="345"/>
    </row>
    <row r="192" customFormat="false" ht="13.5" hidden="false" customHeight="true" outlineLevel="0" collapsed="false">
      <c r="A192" s="325"/>
      <c r="B192" s="332"/>
      <c r="C192" s="333"/>
      <c r="D192" s="346" t="s">
        <v>174</v>
      </c>
      <c r="E192" s="338"/>
      <c r="F192" s="281"/>
      <c r="G192" s="281"/>
      <c r="H192" s="281"/>
      <c r="I192" s="281"/>
      <c r="J192" s="281"/>
      <c r="K192" s="281"/>
      <c r="L192" s="281"/>
      <c r="M192" s="281"/>
      <c r="N192" s="281"/>
      <c r="O192" s="281"/>
      <c r="P192" s="281"/>
      <c r="Q192" s="281"/>
      <c r="R192" s="281"/>
      <c r="S192" s="281"/>
      <c r="T192" s="281"/>
      <c r="U192" s="281"/>
      <c r="V192" s="281"/>
      <c r="W192" s="281"/>
      <c r="X192" s="281"/>
      <c r="Y192" s="281"/>
      <c r="Z192" s="281"/>
      <c r="AA192" s="281"/>
      <c r="AB192" s="281"/>
      <c r="AC192" s="281"/>
      <c r="AD192" s="281"/>
      <c r="AE192" s="281"/>
      <c r="AF192" s="281"/>
      <c r="AG192" s="281"/>
      <c r="AH192" s="281"/>
      <c r="AI192" s="281"/>
      <c r="AJ192" s="281"/>
      <c r="AK192" s="281"/>
      <c r="AL192" s="281"/>
      <c r="AM192" s="281"/>
      <c r="AN192" s="281"/>
      <c r="AO192" s="281"/>
      <c r="AP192" s="281"/>
      <c r="AQ192" s="281"/>
      <c r="AR192" s="281"/>
      <c r="AS192" s="281"/>
      <c r="AT192" s="281"/>
      <c r="AU192" s="281"/>
      <c r="AV192" s="281"/>
      <c r="AW192" s="281"/>
      <c r="AX192" s="281"/>
      <c r="AY192" s="281"/>
      <c r="AZ192" s="281"/>
      <c r="BA192" s="281"/>
      <c r="BB192" s="281"/>
      <c r="BC192" s="281"/>
      <c r="BD192" s="281"/>
      <c r="BE192" s="281"/>
      <c r="BF192" s="281"/>
      <c r="BG192" s="281"/>
      <c r="BH192" s="281"/>
      <c r="BI192" s="281"/>
      <c r="BJ192" s="281"/>
      <c r="BK192" s="281"/>
      <c r="BL192" s="281"/>
      <c r="BM192" s="281"/>
      <c r="BN192" s="281"/>
      <c r="BO192" s="281"/>
      <c r="BP192" s="281"/>
      <c r="BQ192" s="281"/>
      <c r="BR192" s="281"/>
      <c r="BS192" s="281"/>
      <c r="BT192" s="281"/>
      <c r="BU192" s="281"/>
      <c r="BV192" s="281"/>
      <c r="BW192" s="281"/>
      <c r="BX192" s="281"/>
      <c r="BY192" s="281"/>
      <c r="BZ192" s="281"/>
      <c r="CA192" s="281"/>
      <c r="CB192" s="281"/>
      <c r="CC192" s="281"/>
      <c r="CD192" s="281"/>
      <c r="CE192" s="281"/>
      <c r="CF192" s="281"/>
      <c r="CG192" s="281"/>
      <c r="CH192" s="281"/>
      <c r="CI192" s="281"/>
      <c r="CJ192" s="281"/>
      <c r="CK192" s="281"/>
      <c r="CL192" s="281"/>
      <c r="CM192" s="281"/>
      <c r="CN192" s="281"/>
      <c r="CO192" s="281"/>
      <c r="CP192" s="281"/>
      <c r="CQ192" s="281"/>
      <c r="CR192" s="281"/>
      <c r="CS192" s="281"/>
      <c r="CT192" s="281"/>
      <c r="CU192" s="281"/>
      <c r="CV192" s="281"/>
      <c r="CW192" s="281"/>
      <c r="CX192" s="281"/>
      <c r="CY192" s="281"/>
      <c r="CZ192" s="281"/>
      <c r="DA192" s="281"/>
      <c r="DB192" s="281"/>
      <c r="DC192" s="281"/>
      <c r="DD192" s="281"/>
      <c r="DE192" s="281"/>
      <c r="DF192" s="281"/>
      <c r="DG192" s="281"/>
      <c r="DH192" s="281"/>
      <c r="DI192" s="281"/>
      <c r="DJ192" s="281"/>
      <c r="DK192" s="281"/>
      <c r="DL192" s="281"/>
      <c r="DM192" s="281"/>
      <c r="DN192" s="281"/>
      <c r="DO192" s="281"/>
      <c r="DP192" s="281"/>
      <c r="DQ192" s="281"/>
      <c r="DR192" s="281"/>
      <c r="DS192" s="281"/>
      <c r="DT192" s="281"/>
      <c r="DU192" s="281"/>
      <c r="DV192" s="281"/>
      <c r="DW192" s="281"/>
      <c r="DX192" s="281"/>
      <c r="DY192" s="281"/>
      <c r="DZ192" s="281"/>
      <c r="EA192" s="281"/>
      <c r="EB192" s="281"/>
      <c r="EC192" s="281"/>
      <c r="ED192" s="281"/>
      <c r="EE192" s="281"/>
      <c r="EF192" s="281"/>
      <c r="EG192" s="281"/>
      <c r="EH192" s="281"/>
      <c r="EI192" s="281"/>
      <c r="EJ192" s="281"/>
      <c r="EK192" s="281"/>
      <c r="EL192" s="281"/>
      <c r="EM192" s="281"/>
      <c r="EN192" s="281"/>
      <c r="EO192" s="281"/>
      <c r="EP192" s="281"/>
      <c r="EQ192" s="281"/>
      <c r="ER192" s="281"/>
      <c r="ES192" s="281"/>
      <c r="ET192" s="281"/>
      <c r="EU192" s="281"/>
      <c r="EV192" s="281"/>
      <c r="EW192" s="281"/>
      <c r="EX192" s="281"/>
      <c r="EY192" s="281"/>
      <c r="EZ192" s="281"/>
      <c r="FA192" s="281"/>
      <c r="FB192" s="281"/>
      <c r="FC192" s="281"/>
      <c r="FD192" s="281"/>
      <c r="FE192" s="281"/>
      <c r="FF192" s="281"/>
      <c r="FG192" s="281"/>
      <c r="FH192" s="281"/>
      <c r="FI192" s="281"/>
      <c r="FJ192" s="281"/>
      <c r="FK192" s="281"/>
      <c r="FL192" s="281"/>
      <c r="FM192" s="281"/>
      <c r="FN192" s="281"/>
      <c r="FO192" s="281"/>
      <c r="FP192" s="281"/>
      <c r="FQ192" s="281"/>
      <c r="FR192" s="281"/>
      <c r="FS192" s="281"/>
      <c r="FT192" s="281"/>
      <c r="FU192" s="281"/>
      <c r="FV192" s="281"/>
      <c r="FW192" s="281"/>
      <c r="FX192" s="281"/>
      <c r="FY192" s="281"/>
      <c r="FZ192" s="281"/>
      <c r="GA192" s="281"/>
      <c r="GB192" s="281"/>
      <c r="GC192" s="281"/>
      <c r="GD192" s="281"/>
      <c r="GE192" s="281"/>
      <c r="GF192" s="281"/>
      <c r="GG192" s="281"/>
      <c r="GH192" s="281"/>
      <c r="GI192" s="281"/>
      <c r="GJ192" s="281"/>
      <c r="GK192" s="281"/>
      <c r="GL192" s="281"/>
      <c r="GM192" s="281"/>
      <c r="GN192" s="281"/>
      <c r="GO192" s="281"/>
      <c r="GP192" s="281"/>
      <c r="GQ192" s="281"/>
      <c r="GR192" s="281"/>
      <c r="GS192" s="281"/>
      <c r="GT192" s="281"/>
      <c r="GU192" s="281"/>
      <c r="GV192" s="281"/>
      <c r="GW192" s="281"/>
      <c r="GX192" s="281"/>
      <c r="GY192" s="281"/>
      <c r="GZ192" s="281"/>
      <c r="HA192" s="281"/>
      <c r="HB192" s="281"/>
      <c r="HC192" s="281"/>
      <c r="HD192" s="281"/>
      <c r="HE192" s="281"/>
      <c r="HF192" s="281"/>
      <c r="HG192" s="281"/>
      <c r="HH192" s="281"/>
      <c r="HI192" s="281"/>
      <c r="HJ192" s="281"/>
      <c r="HK192" s="281"/>
      <c r="HL192" s="281"/>
      <c r="HM192" s="281"/>
      <c r="HN192" s="281"/>
      <c r="HO192" s="281"/>
      <c r="HP192" s="281"/>
      <c r="HQ192" s="281"/>
      <c r="HR192" s="281"/>
      <c r="HS192" s="281"/>
      <c r="HT192" s="281"/>
      <c r="HU192" s="281"/>
      <c r="HV192" s="281"/>
      <c r="HW192" s="281"/>
      <c r="HX192" s="281"/>
      <c r="HY192" s="281"/>
      <c r="HZ192" s="281"/>
      <c r="IA192" s="281"/>
      <c r="IB192" s="281"/>
      <c r="IC192" s="281"/>
      <c r="ID192" s="281"/>
      <c r="IE192" s="281"/>
      <c r="IF192" s="281"/>
      <c r="IG192" s="281"/>
      <c r="IH192" s="281"/>
      <c r="II192" s="281"/>
      <c r="IJ192" s="281"/>
      <c r="IK192" s="281"/>
      <c r="IL192" s="281"/>
      <c r="IM192" s="281"/>
      <c r="IN192" s="281"/>
      <c r="IO192" s="281"/>
      <c r="IP192" s="281"/>
      <c r="IQ192" s="281"/>
      <c r="IR192" s="281"/>
      <c r="IS192" s="281"/>
      <c r="IT192" s="281"/>
      <c r="IU192" s="281"/>
      <c r="IV192" s="281"/>
      <c r="IW192" s="331"/>
    </row>
    <row r="193" customFormat="false" ht="13.5" hidden="false" customHeight="true" outlineLevel="0" collapsed="false">
      <c r="A193" s="331"/>
      <c r="B193" s="360" t="s">
        <v>119</v>
      </c>
      <c r="C193" s="333"/>
      <c r="D193" s="334" t="s">
        <v>175</v>
      </c>
      <c r="E193" s="340"/>
      <c r="F193" s="336"/>
      <c r="G193" s="336"/>
      <c r="H193" s="336"/>
      <c r="I193" s="336"/>
      <c r="J193" s="336"/>
      <c r="K193" s="336"/>
      <c r="L193" s="336"/>
      <c r="M193" s="336"/>
      <c r="N193" s="336"/>
      <c r="O193" s="336"/>
      <c r="P193" s="336"/>
      <c r="Q193" s="336"/>
      <c r="R193" s="336"/>
      <c r="S193" s="336"/>
      <c r="T193" s="336"/>
      <c r="U193" s="336"/>
      <c r="V193" s="336"/>
      <c r="W193" s="336"/>
      <c r="X193" s="336"/>
      <c r="Y193" s="336"/>
      <c r="Z193" s="336"/>
      <c r="AA193" s="336"/>
      <c r="AB193" s="336"/>
      <c r="AC193" s="336"/>
      <c r="AD193" s="336"/>
      <c r="AE193" s="336"/>
      <c r="AF193" s="336"/>
      <c r="AG193" s="336"/>
      <c r="AH193" s="336"/>
      <c r="AI193" s="336"/>
      <c r="AJ193" s="336"/>
      <c r="AK193" s="336"/>
      <c r="AL193" s="336"/>
      <c r="AM193" s="336"/>
      <c r="AN193" s="336"/>
      <c r="AO193" s="336"/>
      <c r="AP193" s="336"/>
      <c r="AQ193" s="336"/>
      <c r="AR193" s="336"/>
      <c r="AS193" s="336"/>
      <c r="AT193" s="336"/>
      <c r="AU193" s="336"/>
      <c r="AV193" s="336"/>
      <c r="AW193" s="336"/>
      <c r="AX193" s="336"/>
      <c r="AY193" s="336"/>
      <c r="AZ193" s="336"/>
      <c r="BA193" s="336"/>
      <c r="BB193" s="336"/>
      <c r="BC193" s="336"/>
      <c r="BD193" s="336"/>
      <c r="BE193" s="336"/>
      <c r="BF193" s="336"/>
      <c r="BG193" s="336"/>
      <c r="BH193" s="336"/>
      <c r="BI193" s="336"/>
      <c r="BJ193" s="336"/>
      <c r="BK193" s="336"/>
      <c r="BL193" s="336"/>
      <c r="BM193" s="336"/>
      <c r="BN193" s="336"/>
      <c r="BO193" s="336"/>
      <c r="BP193" s="336"/>
      <c r="BQ193" s="336"/>
      <c r="BR193" s="336"/>
      <c r="BS193" s="336"/>
      <c r="BT193" s="336"/>
      <c r="BU193" s="336"/>
      <c r="BV193" s="336"/>
      <c r="BW193" s="336"/>
      <c r="BX193" s="336"/>
      <c r="BY193" s="336"/>
      <c r="BZ193" s="336"/>
      <c r="CA193" s="336"/>
      <c r="CB193" s="336"/>
      <c r="CC193" s="336"/>
      <c r="CD193" s="336"/>
      <c r="CE193" s="336"/>
      <c r="CF193" s="336"/>
      <c r="CG193" s="336"/>
      <c r="CH193" s="336"/>
      <c r="CI193" s="336"/>
      <c r="CJ193" s="336"/>
      <c r="CK193" s="336"/>
      <c r="CL193" s="336"/>
      <c r="CM193" s="336"/>
      <c r="CN193" s="336"/>
      <c r="CO193" s="336"/>
      <c r="CP193" s="336"/>
      <c r="CQ193" s="336"/>
      <c r="CR193" s="336"/>
      <c r="CS193" s="336"/>
      <c r="CT193" s="336"/>
      <c r="CU193" s="336"/>
      <c r="CV193" s="336"/>
      <c r="CW193" s="336"/>
      <c r="CX193" s="336"/>
      <c r="CY193" s="336"/>
      <c r="CZ193" s="336"/>
      <c r="DA193" s="336"/>
      <c r="DB193" s="336"/>
      <c r="DC193" s="336"/>
      <c r="DD193" s="336"/>
      <c r="DE193" s="336"/>
      <c r="DF193" s="336"/>
      <c r="DG193" s="336"/>
      <c r="DH193" s="336"/>
      <c r="DI193" s="336"/>
      <c r="DJ193" s="336"/>
      <c r="DK193" s="336"/>
      <c r="DL193" s="336"/>
      <c r="DM193" s="336"/>
      <c r="DN193" s="336"/>
      <c r="DO193" s="336"/>
      <c r="DP193" s="336"/>
      <c r="DQ193" s="336"/>
      <c r="DR193" s="336"/>
      <c r="DS193" s="336"/>
      <c r="DT193" s="336"/>
      <c r="DU193" s="336"/>
      <c r="DV193" s="336"/>
      <c r="DW193" s="336"/>
      <c r="DX193" s="336"/>
      <c r="DY193" s="336"/>
      <c r="DZ193" s="336"/>
      <c r="EA193" s="336"/>
      <c r="EB193" s="336"/>
      <c r="EC193" s="336"/>
      <c r="ED193" s="336"/>
      <c r="EE193" s="336"/>
      <c r="EF193" s="336"/>
      <c r="EG193" s="336"/>
      <c r="EH193" s="336"/>
      <c r="EI193" s="336"/>
      <c r="EJ193" s="336"/>
      <c r="EK193" s="336"/>
      <c r="EL193" s="336"/>
      <c r="EM193" s="336"/>
      <c r="EN193" s="336"/>
      <c r="EO193" s="336"/>
      <c r="EP193" s="336"/>
      <c r="EQ193" s="336"/>
      <c r="ER193" s="336"/>
      <c r="ES193" s="336"/>
      <c r="ET193" s="336"/>
      <c r="EU193" s="336"/>
      <c r="EV193" s="336"/>
      <c r="EW193" s="336"/>
      <c r="EX193" s="336"/>
      <c r="EY193" s="336"/>
      <c r="EZ193" s="336"/>
      <c r="FA193" s="336"/>
      <c r="FB193" s="336"/>
      <c r="FC193" s="336"/>
      <c r="FD193" s="336"/>
      <c r="FE193" s="336"/>
      <c r="FF193" s="336"/>
      <c r="FG193" s="336"/>
      <c r="FH193" s="336"/>
      <c r="FI193" s="336"/>
      <c r="FJ193" s="336"/>
      <c r="FK193" s="336"/>
      <c r="FL193" s="336"/>
      <c r="FM193" s="336"/>
      <c r="FN193" s="336"/>
      <c r="FO193" s="336"/>
      <c r="FP193" s="336"/>
      <c r="FQ193" s="336"/>
      <c r="FR193" s="336"/>
      <c r="FS193" s="336"/>
      <c r="FT193" s="336"/>
      <c r="FU193" s="336"/>
      <c r="FV193" s="336"/>
      <c r="FW193" s="336"/>
      <c r="FX193" s="336"/>
      <c r="FY193" s="336"/>
      <c r="FZ193" s="336"/>
      <c r="GA193" s="336"/>
      <c r="GB193" s="336"/>
      <c r="GC193" s="336"/>
      <c r="GD193" s="336"/>
      <c r="GE193" s="336"/>
      <c r="GF193" s="336"/>
      <c r="GG193" s="336"/>
      <c r="GH193" s="336"/>
      <c r="GI193" s="336"/>
      <c r="GJ193" s="336"/>
      <c r="GK193" s="336"/>
      <c r="GL193" s="336"/>
      <c r="GM193" s="336"/>
      <c r="GN193" s="336"/>
      <c r="GO193" s="336"/>
      <c r="GP193" s="336"/>
      <c r="GQ193" s="336"/>
      <c r="GR193" s="336"/>
      <c r="GS193" s="336"/>
      <c r="GT193" s="336"/>
      <c r="GU193" s="336"/>
      <c r="GV193" s="336"/>
      <c r="GW193" s="336"/>
      <c r="GX193" s="336"/>
      <c r="GY193" s="336"/>
      <c r="GZ193" s="336"/>
      <c r="HA193" s="336"/>
      <c r="HB193" s="336"/>
      <c r="HC193" s="336"/>
      <c r="HD193" s="336"/>
      <c r="HE193" s="336"/>
      <c r="HF193" s="336"/>
      <c r="HG193" s="336"/>
      <c r="HH193" s="336"/>
      <c r="HI193" s="336"/>
      <c r="HJ193" s="336"/>
      <c r="HK193" s="336"/>
      <c r="HL193" s="336"/>
      <c r="HM193" s="336"/>
      <c r="HN193" s="336"/>
      <c r="HO193" s="336"/>
      <c r="HP193" s="336"/>
      <c r="HQ193" s="336"/>
      <c r="HR193" s="336"/>
      <c r="HS193" s="336"/>
      <c r="HT193" s="336"/>
      <c r="HU193" s="336"/>
      <c r="HV193" s="336"/>
      <c r="HW193" s="336"/>
      <c r="HX193" s="336"/>
      <c r="HY193" s="336"/>
      <c r="HZ193" s="336"/>
      <c r="IA193" s="336"/>
      <c r="IB193" s="336"/>
      <c r="IC193" s="336"/>
      <c r="ID193" s="336"/>
      <c r="IE193" s="336"/>
      <c r="IF193" s="336"/>
      <c r="IG193" s="336"/>
      <c r="IH193" s="336"/>
      <c r="II193" s="336"/>
      <c r="IJ193" s="336"/>
      <c r="IK193" s="336"/>
      <c r="IL193" s="336"/>
      <c r="IM193" s="336"/>
      <c r="IN193" s="336"/>
      <c r="IO193" s="336"/>
      <c r="IP193" s="336"/>
      <c r="IQ193" s="336"/>
      <c r="IR193" s="336"/>
      <c r="IS193" s="336"/>
      <c r="IT193" s="336"/>
      <c r="IU193" s="336"/>
      <c r="IV193" s="336"/>
      <c r="IW193" s="331"/>
    </row>
    <row r="194" customFormat="false" ht="13.5" hidden="false" customHeight="true" outlineLevel="0" collapsed="false">
      <c r="A194" s="325"/>
      <c r="B194" s="332"/>
      <c r="C194" s="333"/>
      <c r="D194" s="328" t="s">
        <v>176</v>
      </c>
      <c r="E194" s="338"/>
      <c r="F194" s="281"/>
      <c r="G194" s="281"/>
      <c r="H194" s="281"/>
      <c r="I194" s="281"/>
      <c r="J194" s="281"/>
      <c r="K194" s="281"/>
      <c r="L194" s="281"/>
      <c r="M194" s="281"/>
      <c r="N194" s="281"/>
      <c r="O194" s="281"/>
      <c r="P194" s="281"/>
      <c r="Q194" s="281"/>
      <c r="R194" s="281"/>
      <c r="S194" s="281"/>
      <c r="T194" s="281"/>
      <c r="U194" s="281"/>
      <c r="V194" s="281"/>
      <c r="W194" s="281"/>
      <c r="X194" s="281"/>
      <c r="Y194" s="281"/>
      <c r="Z194" s="281"/>
      <c r="AA194" s="281"/>
      <c r="AB194" s="281"/>
      <c r="AC194" s="281"/>
      <c r="AD194" s="281"/>
      <c r="AE194" s="281"/>
      <c r="AF194" s="281"/>
      <c r="AG194" s="281"/>
      <c r="AH194" s="281"/>
      <c r="AI194" s="281"/>
      <c r="AJ194" s="281"/>
      <c r="AK194" s="281"/>
      <c r="AL194" s="281"/>
      <c r="AM194" s="281"/>
      <c r="AN194" s="281"/>
      <c r="AO194" s="281"/>
      <c r="AP194" s="281"/>
      <c r="AQ194" s="281"/>
      <c r="AR194" s="281"/>
      <c r="AS194" s="281"/>
      <c r="AT194" s="281"/>
      <c r="AU194" s="281"/>
      <c r="AV194" s="281"/>
      <c r="AW194" s="281"/>
      <c r="AX194" s="281"/>
      <c r="AY194" s="281"/>
      <c r="AZ194" s="281"/>
      <c r="BA194" s="281"/>
      <c r="BB194" s="281"/>
      <c r="BC194" s="281"/>
      <c r="BD194" s="281"/>
      <c r="BE194" s="281"/>
      <c r="BF194" s="281"/>
      <c r="BG194" s="281"/>
      <c r="BH194" s="281"/>
      <c r="BI194" s="281"/>
      <c r="BJ194" s="281"/>
      <c r="BK194" s="281"/>
      <c r="BL194" s="281"/>
      <c r="BM194" s="281"/>
      <c r="BN194" s="281"/>
      <c r="BO194" s="281"/>
      <c r="BP194" s="281"/>
      <c r="BQ194" s="281"/>
      <c r="BR194" s="281"/>
      <c r="BS194" s="281"/>
      <c r="BT194" s="281"/>
      <c r="BU194" s="281"/>
      <c r="BV194" s="281"/>
      <c r="BW194" s="281"/>
      <c r="BX194" s="281"/>
      <c r="BY194" s="281"/>
      <c r="BZ194" s="281"/>
      <c r="CA194" s="281"/>
      <c r="CB194" s="281"/>
      <c r="CC194" s="281"/>
      <c r="CD194" s="281"/>
      <c r="CE194" s="281"/>
      <c r="CF194" s="281"/>
      <c r="CG194" s="281"/>
      <c r="CH194" s="281"/>
      <c r="CI194" s="281"/>
      <c r="CJ194" s="281"/>
      <c r="CK194" s="281"/>
      <c r="CL194" s="281"/>
      <c r="CM194" s="281"/>
      <c r="CN194" s="281"/>
      <c r="CO194" s="281"/>
      <c r="CP194" s="281"/>
      <c r="CQ194" s="281"/>
      <c r="CR194" s="281"/>
      <c r="CS194" s="281"/>
      <c r="CT194" s="281"/>
      <c r="CU194" s="281"/>
      <c r="CV194" s="281"/>
      <c r="CW194" s="281"/>
      <c r="CX194" s="281"/>
      <c r="CY194" s="281"/>
      <c r="CZ194" s="281"/>
      <c r="DA194" s="281"/>
      <c r="DB194" s="281"/>
      <c r="DC194" s="281"/>
      <c r="DD194" s="281"/>
      <c r="DE194" s="281"/>
      <c r="DF194" s="281"/>
      <c r="DG194" s="281"/>
      <c r="DH194" s="281"/>
      <c r="DI194" s="281"/>
      <c r="DJ194" s="281"/>
      <c r="DK194" s="281"/>
      <c r="DL194" s="281"/>
      <c r="DM194" s="281"/>
      <c r="DN194" s="281"/>
      <c r="DO194" s="281"/>
      <c r="DP194" s="281"/>
      <c r="DQ194" s="281"/>
      <c r="DR194" s="281"/>
      <c r="DS194" s="281"/>
      <c r="DT194" s="281"/>
      <c r="DU194" s="281"/>
      <c r="DV194" s="281"/>
      <c r="DW194" s="281"/>
      <c r="DX194" s="281"/>
      <c r="DY194" s="281"/>
      <c r="DZ194" s="281"/>
      <c r="EA194" s="281"/>
      <c r="EB194" s="281"/>
      <c r="EC194" s="281"/>
      <c r="ED194" s="281"/>
      <c r="EE194" s="281"/>
      <c r="EF194" s="281"/>
      <c r="EG194" s="281"/>
      <c r="EH194" s="281"/>
      <c r="EI194" s="281"/>
      <c r="EJ194" s="281"/>
      <c r="EK194" s="281"/>
      <c r="EL194" s="281"/>
      <c r="EM194" s="281"/>
      <c r="EN194" s="281"/>
      <c r="EO194" s="281"/>
      <c r="EP194" s="281"/>
      <c r="EQ194" s="281"/>
      <c r="ER194" s="281"/>
      <c r="ES194" s="281"/>
      <c r="ET194" s="281"/>
      <c r="EU194" s="281"/>
      <c r="EV194" s="281"/>
      <c r="EW194" s="281"/>
      <c r="EX194" s="281"/>
      <c r="EY194" s="281"/>
      <c r="EZ194" s="281"/>
      <c r="FA194" s="281"/>
      <c r="FB194" s="281"/>
      <c r="FC194" s="281"/>
      <c r="FD194" s="281"/>
      <c r="FE194" s="281"/>
      <c r="FF194" s="281"/>
      <c r="FG194" s="281"/>
      <c r="FH194" s="281"/>
      <c r="FI194" s="281"/>
      <c r="FJ194" s="281"/>
      <c r="FK194" s="281"/>
      <c r="FL194" s="281"/>
      <c r="FM194" s="281"/>
      <c r="FN194" s="281"/>
      <c r="FO194" s="281"/>
      <c r="FP194" s="281"/>
      <c r="FQ194" s="281"/>
      <c r="FR194" s="281"/>
      <c r="FS194" s="281"/>
      <c r="FT194" s="281"/>
      <c r="FU194" s="281"/>
      <c r="FV194" s="281"/>
      <c r="FW194" s="281"/>
      <c r="FX194" s="281"/>
      <c r="FY194" s="281"/>
      <c r="FZ194" s="281"/>
      <c r="GA194" s="281"/>
      <c r="GB194" s="281"/>
      <c r="GC194" s="281"/>
      <c r="GD194" s="281"/>
      <c r="GE194" s="281"/>
      <c r="GF194" s="281"/>
      <c r="GG194" s="281"/>
      <c r="GH194" s="281"/>
      <c r="GI194" s="281"/>
      <c r="GJ194" s="281"/>
      <c r="GK194" s="281"/>
      <c r="GL194" s="281"/>
      <c r="GM194" s="281"/>
      <c r="GN194" s="281"/>
      <c r="GO194" s="281"/>
      <c r="GP194" s="281"/>
      <c r="GQ194" s="281"/>
      <c r="GR194" s="281"/>
      <c r="GS194" s="281"/>
      <c r="GT194" s="281"/>
      <c r="GU194" s="281"/>
      <c r="GV194" s="281"/>
      <c r="GW194" s="281"/>
      <c r="GX194" s="281"/>
      <c r="GY194" s="281"/>
      <c r="GZ194" s="281"/>
      <c r="HA194" s="281"/>
      <c r="HB194" s="281"/>
      <c r="HC194" s="281"/>
      <c r="HD194" s="281"/>
      <c r="HE194" s="281"/>
      <c r="HF194" s="281"/>
      <c r="HG194" s="281"/>
      <c r="HH194" s="281"/>
      <c r="HI194" s="281"/>
      <c r="HJ194" s="281"/>
      <c r="HK194" s="281"/>
      <c r="HL194" s="281"/>
      <c r="HM194" s="281"/>
      <c r="HN194" s="281"/>
      <c r="HO194" s="281"/>
      <c r="HP194" s="281"/>
      <c r="HQ194" s="281"/>
      <c r="HR194" s="281"/>
      <c r="HS194" s="281"/>
      <c r="HT194" s="281"/>
      <c r="HU194" s="281"/>
      <c r="HV194" s="281"/>
      <c r="HW194" s="281"/>
      <c r="HX194" s="281"/>
      <c r="HY194" s="281"/>
      <c r="HZ194" s="281"/>
      <c r="IA194" s="281"/>
      <c r="IB194" s="281"/>
      <c r="IC194" s="281"/>
      <c r="ID194" s="281"/>
      <c r="IE194" s="281"/>
      <c r="IF194" s="281"/>
      <c r="IG194" s="281"/>
      <c r="IH194" s="281"/>
      <c r="II194" s="281"/>
      <c r="IJ194" s="281"/>
      <c r="IK194" s="281"/>
      <c r="IL194" s="281"/>
      <c r="IM194" s="281"/>
      <c r="IN194" s="281"/>
      <c r="IO194" s="281"/>
      <c r="IP194" s="281"/>
      <c r="IQ194" s="281"/>
      <c r="IR194" s="281"/>
      <c r="IS194" s="281"/>
      <c r="IT194" s="281"/>
      <c r="IU194" s="281"/>
      <c r="IV194" s="281"/>
      <c r="IW194" s="331"/>
    </row>
    <row r="195" customFormat="false" ht="13.5" hidden="false" customHeight="true" outlineLevel="0" collapsed="false">
      <c r="A195" s="331"/>
      <c r="B195" s="332"/>
      <c r="C195" s="339" t="s">
        <v>163</v>
      </c>
      <c r="D195" s="334" t="s">
        <v>177</v>
      </c>
      <c r="E195" s="340"/>
      <c r="F195" s="336"/>
      <c r="G195" s="336"/>
      <c r="H195" s="336"/>
      <c r="I195" s="336"/>
      <c r="J195" s="336"/>
      <c r="K195" s="336"/>
      <c r="L195" s="336"/>
      <c r="M195" s="336"/>
      <c r="N195" s="336"/>
      <c r="O195" s="336"/>
      <c r="P195" s="336"/>
      <c r="Q195" s="336"/>
      <c r="R195" s="336"/>
      <c r="S195" s="336"/>
      <c r="T195" s="336"/>
      <c r="U195" s="336"/>
      <c r="V195" s="336"/>
      <c r="W195" s="336"/>
      <c r="X195" s="336"/>
      <c r="Y195" s="336"/>
      <c r="Z195" s="336"/>
      <c r="AA195" s="336"/>
      <c r="AB195" s="336"/>
      <c r="AC195" s="336"/>
      <c r="AD195" s="336"/>
      <c r="AE195" s="336"/>
      <c r="AF195" s="336"/>
      <c r="AG195" s="336"/>
      <c r="AH195" s="336"/>
      <c r="AI195" s="336"/>
      <c r="AJ195" s="336"/>
      <c r="AK195" s="336"/>
      <c r="AL195" s="336"/>
      <c r="AM195" s="336"/>
      <c r="AN195" s="336"/>
      <c r="AO195" s="336"/>
      <c r="AP195" s="336"/>
      <c r="AQ195" s="336"/>
      <c r="AR195" s="336"/>
      <c r="AS195" s="336"/>
      <c r="AT195" s="336"/>
      <c r="AU195" s="336"/>
      <c r="AV195" s="336"/>
      <c r="AW195" s="336"/>
      <c r="AX195" s="336"/>
      <c r="AY195" s="336"/>
      <c r="AZ195" s="336"/>
      <c r="BA195" s="336"/>
      <c r="BB195" s="336"/>
      <c r="BC195" s="336"/>
      <c r="BD195" s="336"/>
      <c r="BE195" s="336"/>
      <c r="BF195" s="336"/>
      <c r="BG195" s="336"/>
      <c r="BH195" s="336"/>
      <c r="BI195" s="336"/>
      <c r="BJ195" s="336"/>
      <c r="BK195" s="336"/>
      <c r="BL195" s="336"/>
      <c r="BM195" s="336"/>
      <c r="BN195" s="336"/>
      <c r="BO195" s="336"/>
      <c r="BP195" s="336"/>
      <c r="BQ195" s="336"/>
      <c r="BR195" s="336"/>
      <c r="BS195" s="336"/>
      <c r="BT195" s="336"/>
      <c r="BU195" s="336"/>
      <c r="BV195" s="336"/>
      <c r="BW195" s="336"/>
      <c r="BX195" s="336"/>
      <c r="BY195" s="336"/>
      <c r="BZ195" s="336"/>
      <c r="CA195" s="336"/>
      <c r="CB195" s="336"/>
      <c r="CC195" s="336"/>
      <c r="CD195" s="336"/>
      <c r="CE195" s="336"/>
      <c r="CF195" s="336"/>
      <c r="CG195" s="336"/>
      <c r="CH195" s="336"/>
      <c r="CI195" s="336"/>
      <c r="CJ195" s="336"/>
      <c r="CK195" s="336"/>
      <c r="CL195" s="336"/>
      <c r="CM195" s="336"/>
      <c r="CN195" s="336"/>
      <c r="CO195" s="336"/>
      <c r="CP195" s="336"/>
      <c r="CQ195" s="336"/>
      <c r="CR195" s="336"/>
      <c r="CS195" s="336"/>
      <c r="CT195" s="336"/>
      <c r="CU195" s="336"/>
      <c r="CV195" s="336"/>
      <c r="CW195" s="336"/>
      <c r="CX195" s="336"/>
      <c r="CY195" s="336"/>
      <c r="CZ195" s="336"/>
      <c r="DA195" s="336"/>
      <c r="DB195" s="336"/>
      <c r="DC195" s="336"/>
      <c r="DD195" s="336"/>
      <c r="DE195" s="336"/>
      <c r="DF195" s="336"/>
      <c r="DG195" s="336"/>
      <c r="DH195" s="336"/>
      <c r="DI195" s="336"/>
      <c r="DJ195" s="336"/>
      <c r="DK195" s="336"/>
      <c r="DL195" s="336"/>
      <c r="DM195" s="336"/>
      <c r="DN195" s="336"/>
      <c r="DO195" s="336"/>
      <c r="DP195" s="336"/>
      <c r="DQ195" s="336"/>
      <c r="DR195" s="336"/>
      <c r="DS195" s="336"/>
      <c r="DT195" s="336"/>
      <c r="DU195" s="336"/>
      <c r="DV195" s="336"/>
      <c r="DW195" s="336"/>
      <c r="DX195" s="336"/>
      <c r="DY195" s="336"/>
      <c r="DZ195" s="336"/>
      <c r="EA195" s="336"/>
      <c r="EB195" s="336"/>
      <c r="EC195" s="336"/>
      <c r="ED195" s="336"/>
      <c r="EE195" s="336"/>
      <c r="EF195" s="336"/>
      <c r="EG195" s="336"/>
      <c r="EH195" s="336"/>
      <c r="EI195" s="336"/>
      <c r="EJ195" s="336"/>
      <c r="EK195" s="336"/>
      <c r="EL195" s="336"/>
      <c r="EM195" s="336"/>
      <c r="EN195" s="336"/>
      <c r="EO195" s="336"/>
      <c r="EP195" s="336"/>
      <c r="EQ195" s="336"/>
      <c r="ER195" s="336"/>
      <c r="ES195" s="336"/>
      <c r="ET195" s="336"/>
      <c r="EU195" s="336"/>
      <c r="EV195" s="336"/>
      <c r="EW195" s="336"/>
      <c r="EX195" s="336"/>
      <c r="EY195" s="336"/>
      <c r="EZ195" s="336"/>
      <c r="FA195" s="336"/>
      <c r="FB195" s="336"/>
      <c r="FC195" s="336"/>
      <c r="FD195" s="336"/>
      <c r="FE195" s="336"/>
      <c r="FF195" s="336"/>
      <c r="FG195" s="336"/>
      <c r="FH195" s="336"/>
      <c r="FI195" s="336"/>
      <c r="FJ195" s="336"/>
      <c r="FK195" s="336"/>
      <c r="FL195" s="336"/>
      <c r="FM195" s="336"/>
      <c r="FN195" s="336"/>
      <c r="FO195" s="336"/>
      <c r="FP195" s="336"/>
      <c r="FQ195" s="336"/>
      <c r="FR195" s="336"/>
      <c r="FS195" s="336"/>
      <c r="FT195" s="336"/>
      <c r="FU195" s="336"/>
      <c r="FV195" s="336"/>
      <c r="FW195" s="336"/>
      <c r="FX195" s="336"/>
      <c r="FY195" s="336"/>
      <c r="FZ195" s="336"/>
      <c r="GA195" s="336"/>
      <c r="GB195" s="336"/>
      <c r="GC195" s="336"/>
      <c r="GD195" s="336"/>
      <c r="GE195" s="336"/>
      <c r="GF195" s="336"/>
      <c r="GG195" s="336"/>
      <c r="GH195" s="336"/>
      <c r="GI195" s="336"/>
      <c r="GJ195" s="336"/>
      <c r="GK195" s="336"/>
      <c r="GL195" s="336"/>
      <c r="GM195" s="336"/>
      <c r="GN195" s="336"/>
      <c r="GO195" s="336"/>
      <c r="GP195" s="336"/>
      <c r="GQ195" s="336"/>
      <c r="GR195" s="336"/>
      <c r="GS195" s="336"/>
      <c r="GT195" s="336"/>
      <c r="GU195" s="336"/>
      <c r="GV195" s="336"/>
      <c r="GW195" s="336"/>
      <c r="GX195" s="336"/>
      <c r="GY195" s="336"/>
      <c r="GZ195" s="336"/>
      <c r="HA195" s="336"/>
      <c r="HB195" s="336"/>
      <c r="HC195" s="336"/>
      <c r="HD195" s="336"/>
      <c r="HE195" s="336"/>
      <c r="HF195" s="336"/>
      <c r="HG195" s="336"/>
      <c r="HH195" s="336"/>
      <c r="HI195" s="336"/>
      <c r="HJ195" s="336"/>
      <c r="HK195" s="336"/>
      <c r="HL195" s="336"/>
      <c r="HM195" s="336"/>
      <c r="HN195" s="336"/>
      <c r="HO195" s="336"/>
      <c r="HP195" s="336"/>
      <c r="HQ195" s="336"/>
      <c r="HR195" s="336"/>
      <c r="HS195" s="336"/>
      <c r="HT195" s="336"/>
      <c r="HU195" s="336"/>
      <c r="HV195" s="336"/>
      <c r="HW195" s="336"/>
      <c r="HX195" s="336"/>
      <c r="HY195" s="336"/>
      <c r="HZ195" s="336"/>
      <c r="IA195" s="336"/>
      <c r="IB195" s="336"/>
      <c r="IC195" s="336"/>
      <c r="ID195" s="336"/>
      <c r="IE195" s="336"/>
      <c r="IF195" s="336"/>
      <c r="IG195" s="336"/>
      <c r="IH195" s="336"/>
      <c r="II195" s="336"/>
      <c r="IJ195" s="336"/>
      <c r="IK195" s="336"/>
      <c r="IL195" s="336"/>
      <c r="IM195" s="336"/>
      <c r="IN195" s="336"/>
      <c r="IO195" s="336"/>
      <c r="IP195" s="336"/>
      <c r="IQ195" s="336"/>
      <c r="IR195" s="336"/>
      <c r="IS195" s="336"/>
      <c r="IT195" s="336"/>
      <c r="IU195" s="336"/>
      <c r="IV195" s="336"/>
      <c r="IW195" s="331"/>
    </row>
    <row r="196" customFormat="false" ht="13.5" hidden="false" customHeight="true" outlineLevel="0" collapsed="false">
      <c r="A196" s="325"/>
      <c r="B196" s="332"/>
      <c r="C196" s="333"/>
      <c r="D196" s="328" t="s">
        <v>178</v>
      </c>
      <c r="E196" s="338"/>
      <c r="F196" s="281"/>
      <c r="G196" s="281"/>
      <c r="H196" s="281"/>
      <c r="I196" s="281"/>
      <c r="J196" s="281"/>
      <c r="K196" s="281"/>
      <c r="L196" s="281"/>
      <c r="M196" s="281"/>
      <c r="N196" s="281"/>
      <c r="O196" s="281"/>
      <c r="P196" s="281"/>
      <c r="Q196" s="281"/>
      <c r="R196" s="281"/>
      <c r="S196" s="281"/>
      <c r="T196" s="281"/>
      <c r="U196" s="281"/>
      <c r="V196" s="281"/>
      <c r="W196" s="281"/>
      <c r="X196" s="281"/>
      <c r="Y196" s="281"/>
      <c r="Z196" s="281"/>
      <c r="AA196" s="281"/>
      <c r="AB196" s="281"/>
      <c r="AC196" s="281"/>
      <c r="AD196" s="281"/>
      <c r="AE196" s="281"/>
      <c r="AF196" s="281"/>
      <c r="AG196" s="281"/>
      <c r="AH196" s="281"/>
      <c r="AI196" s="281"/>
      <c r="AJ196" s="281"/>
      <c r="AK196" s="281"/>
      <c r="AL196" s="281"/>
      <c r="AM196" s="281"/>
      <c r="AN196" s="281"/>
      <c r="AO196" s="281"/>
      <c r="AP196" s="281"/>
      <c r="AQ196" s="281"/>
      <c r="AR196" s="281"/>
      <c r="AS196" s="281"/>
      <c r="AT196" s="281"/>
      <c r="AU196" s="281"/>
      <c r="AV196" s="281"/>
      <c r="AW196" s="281"/>
      <c r="AX196" s="281"/>
      <c r="AY196" s="281"/>
      <c r="AZ196" s="281"/>
      <c r="BA196" s="281"/>
      <c r="BB196" s="281"/>
      <c r="BC196" s="281"/>
      <c r="BD196" s="281"/>
      <c r="BE196" s="281"/>
      <c r="BF196" s="281"/>
      <c r="BG196" s="281"/>
      <c r="BH196" s="281"/>
      <c r="BI196" s="281"/>
      <c r="BJ196" s="281"/>
      <c r="BK196" s="281"/>
      <c r="BL196" s="281"/>
      <c r="BM196" s="281"/>
      <c r="BN196" s="281"/>
      <c r="BO196" s="281"/>
      <c r="BP196" s="281"/>
      <c r="BQ196" s="281"/>
      <c r="BR196" s="281"/>
      <c r="BS196" s="281"/>
      <c r="BT196" s="281"/>
      <c r="BU196" s="281"/>
      <c r="BV196" s="281"/>
      <c r="BW196" s="281"/>
      <c r="BX196" s="281"/>
      <c r="BY196" s="281"/>
      <c r="BZ196" s="281"/>
      <c r="CA196" s="281"/>
      <c r="CB196" s="281"/>
      <c r="CC196" s="281"/>
      <c r="CD196" s="281"/>
      <c r="CE196" s="281"/>
      <c r="CF196" s="281"/>
      <c r="CG196" s="281"/>
      <c r="CH196" s="281"/>
      <c r="CI196" s="281"/>
      <c r="CJ196" s="281"/>
      <c r="CK196" s="281"/>
      <c r="CL196" s="281"/>
      <c r="CM196" s="281"/>
      <c r="CN196" s="281"/>
      <c r="CO196" s="281"/>
      <c r="CP196" s="281"/>
      <c r="CQ196" s="281"/>
      <c r="CR196" s="281"/>
      <c r="CS196" s="281"/>
      <c r="CT196" s="281"/>
      <c r="CU196" s="281"/>
      <c r="CV196" s="281"/>
      <c r="CW196" s="281"/>
      <c r="CX196" s="281"/>
      <c r="CY196" s="281"/>
      <c r="CZ196" s="281"/>
      <c r="DA196" s="281"/>
      <c r="DB196" s="281"/>
      <c r="DC196" s="281"/>
      <c r="DD196" s="281"/>
      <c r="DE196" s="281"/>
      <c r="DF196" s="281"/>
      <c r="DG196" s="281"/>
      <c r="DH196" s="281"/>
      <c r="DI196" s="281"/>
      <c r="DJ196" s="281"/>
      <c r="DK196" s="281"/>
      <c r="DL196" s="281"/>
      <c r="DM196" s="281"/>
      <c r="DN196" s="281"/>
      <c r="DO196" s="281"/>
      <c r="DP196" s="281"/>
      <c r="DQ196" s="281"/>
      <c r="DR196" s="281"/>
      <c r="DS196" s="281"/>
      <c r="DT196" s="281"/>
      <c r="DU196" s="281"/>
      <c r="DV196" s="281"/>
      <c r="DW196" s="281"/>
      <c r="DX196" s="281"/>
      <c r="DY196" s="281"/>
      <c r="DZ196" s="281"/>
      <c r="EA196" s="281"/>
      <c r="EB196" s="281"/>
      <c r="EC196" s="281"/>
      <c r="ED196" s="281"/>
      <c r="EE196" s="281"/>
      <c r="EF196" s="281"/>
      <c r="EG196" s="281"/>
      <c r="EH196" s="281"/>
      <c r="EI196" s="281"/>
      <c r="EJ196" s="281"/>
      <c r="EK196" s="281"/>
      <c r="EL196" s="281"/>
      <c r="EM196" s="281"/>
      <c r="EN196" s="281"/>
      <c r="EO196" s="281"/>
      <c r="EP196" s="281"/>
      <c r="EQ196" s="281"/>
      <c r="ER196" s="281"/>
      <c r="ES196" s="281"/>
      <c r="ET196" s="281"/>
      <c r="EU196" s="281"/>
      <c r="EV196" s="281"/>
      <c r="EW196" s="281"/>
      <c r="EX196" s="281"/>
      <c r="EY196" s="281"/>
      <c r="EZ196" s="281"/>
      <c r="FA196" s="281"/>
      <c r="FB196" s="281"/>
      <c r="FC196" s="281"/>
      <c r="FD196" s="281"/>
      <c r="FE196" s="281"/>
      <c r="FF196" s="281"/>
      <c r="FG196" s="281"/>
      <c r="FH196" s="281"/>
      <c r="FI196" s="281"/>
      <c r="FJ196" s="281"/>
      <c r="FK196" s="281"/>
      <c r="FL196" s="281"/>
      <c r="FM196" s="281"/>
      <c r="FN196" s="281"/>
      <c r="FO196" s="281"/>
      <c r="FP196" s="281"/>
      <c r="FQ196" s="281"/>
      <c r="FR196" s="281"/>
      <c r="FS196" s="281"/>
      <c r="FT196" s="281"/>
      <c r="FU196" s="281"/>
      <c r="FV196" s="281"/>
      <c r="FW196" s="281"/>
      <c r="FX196" s="281"/>
      <c r="FY196" s="281"/>
      <c r="FZ196" s="281"/>
      <c r="GA196" s="281"/>
      <c r="GB196" s="281"/>
      <c r="GC196" s="281"/>
      <c r="GD196" s="281"/>
      <c r="GE196" s="281"/>
      <c r="GF196" s="281"/>
      <c r="GG196" s="281"/>
      <c r="GH196" s="281"/>
      <c r="GI196" s="281"/>
      <c r="GJ196" s="281"/>
      <c r="GK196" s="281"/>
      <c r="GL196" s="281"/>
      <c r="GM196" s="281"/>
      <c r="GN196" s="281"/>
      <c r="GO196" s="281"/>
      <c r="GP196" s="281"/>
      <c r="GQ196" s="281"/>
      <c r="GR196" s="281"/>
      <c r="GS196" s="281"/>
      <c r="GT196" s="281"/>
      <c r="GU196" s="281"/>
      <c r="GV196" s="281"/>
      <c r="GW196" s="281"/>
      <c r="GX196" s="281"/>
      <c r="GY196" s="281"/>
      <c r="GZ196" s="281"/>
      <c r="HA196" s="281"/>
      <c r="HB196" s="281"/>
      <c r="HC196" s="281"/>
      <c r="HD196" s="281"/>
      <c r="HE196" s="281"/>
      <c r="HF196" s="281"/>
      <c r="HG196" s="281"/>
      <c r="HH196" s="281"/>
      <c r="HI196" s="281"/>
      <c r="HJ196" s="281"/>
      <c r="HK196" s="281"/>
      <c r="HL196" s="281"/>
      <c r="HM196" s="281"/>
      <c r="HN196" s="281"/>
      <c r="HO196" s="281"/>
      <c r="HP196" s="281"/>
      <c r="HQ196" s="281"/>
      <c r="HR196" s="281"/>
      <c r="HS196" s="281"/>
      <c r="HT196" s="281"/>
      <c r="HU196" s="281"/>
      <c r="HV196" s="281"/>
      <c r="HW196" s="281"/>
      <c r="HX196" s="281"/>
      <c r="HY196" s="281"/>
      <c r="HZ196" s="281"/>
      <c r="IA196" s="281"/>
      <c r="IB196" s="281"/>
      <c r="IC196" s="281"/>
      <c r="ID196" s="281"/>
      <c r="IE196" s="281"/>
      <c r="IF196" s="281"/>
      <c r="IG196" s="281"/>
      <c r="IH196" s="281"/>
      <c r="II196" s="281"/>
      <c r="IJ196" s="281"/>
      <c r="IK196" s="281"/>
      <c r="IL196" s="281"/>
      <c r="IM196" s="281"/>
      <c r="IN196" s="281"/>
      <c r="IO196" s="281"/>
      <c r="IP196" s="281"/>
      <c r="IQ196" s="281"/>
      <c r="IR196" s="281"/>
      <c r="IS196" s="281"/>
      <c r="IT196" s="281"/>
      <c r="IU196" s="281"/>
      <c r="IV196" s="281"/>
      <c r="IW196" s="331"/>
    </row>
    <row r="197" customFormat="false" ht="13.5" hidden="false" customHeight="true" outlineLevel="0" collapsed="false">
      <c r="A197" s="331"/>
      <c r="B197" s="332"/>
      <c r="C197" s="333"/>
      <c r="D197" s="334" t="s">
        <v>179</v>
      </c>
      <c r="E197" s="340"/>
      <c r="F197" s="336"/>
      <c r="G197" s="336"/>
      <c r="H197" s="336"/>
      <c r="I197" s="336"/>
      <c r="J197" s="336"/>
      <c r="K197" s="336"/>
      <c r="L197" s="336"/>
      <c r="M197" s="336"/>
      <c r="N197" s="336"/>
      <c r="O197" s="336"/>
      <c r="P197" s="336"/>
      <c r="Q197" s="336"/>
      <c r="R197" s="336"/>
      <c r="S197" s="336"/>
      <c r="T197" s="336"/>
      <c r="U197" s="336"/>
      <c r="V197" s="336"/>
      <c r="W197" s="336"/>
      <c r="X197" s="336"/>
      <c r="Y197" s="336"/>
      <c r="Z197" s="336"/>
      <c r="AA197" s="336"/>
      <c r="AB197" s="336"/>
      <c r="AC197" s="336"/>
      <c r="AD197" s="336"/>
      <c r="AE197" s="336"/>
      <c r="AF197" s="336"/>
      <c r="AG197" s="336"/>
      <c r="AH197" s="336"/>
      <c r="AI197" s="336"/>
      <c r="AJ197" s="336"/>
      <c r="AK197" s="336"/>
      <c r="AL197" s="336"/>
      <c r="AM197" s="336"/>
      <c r="AN197" s="336"/>
      <c r="AO197" s="336"/>
      <c r="AP197" s="336"/>
      <c r="AQ197" s="336"/>
      <c r="AR197" s="336"/>
      <c r="AS197" s="336"/>
      <c r="AT197" s="336"/>
      <c r="AU197" s="336"/>
      <c r="AV197" s="336"/>
      <c r="AW197" s="336"/>
      <c r="AX197" s="336"/>
      <c r="AY197" s="336"/>
      <c r="AZ197" s="336"/>
      <c r="BA197" s="336"/>
      <c r="BB197" s="336"/>
      <c r="BC197" s="336"/>
      <c r="BD197" s="336"/>
      <c r="BE197" s="336"/>
      <c r="BF197" s="336"/>
      <c r="BG197" s="336"/>
      <c r="BH197" s="336"/>
      <c r="BI197" s="336"/>
      <c r="BJ197" s="336"/>
      <c r="BK197" s="336"/>
      <c r="BL197" s="336"/>
      <c r="BM197" s="336"/>
      <c r="BN197" s="336"/>
      <c r="BO197" s="336"/>
      <c r="BP197" s="336"/>
      <c r="BQ197" s="336"/>
      <c r="BR197" s="336"/>
      <c r="BS197" s="336"/>
      <c r="BT197" s="336"/>
      <c r="BU197" s="336"/>
      <c r="BV197" s="336"/>
      <c r="BW197" s="336"/>
      <c r="BX197" s="336"/>
      <c r="BY197" s="336"/>
      <c r="BZ197" s="336"/>
      <c r="CA197" s="336"/>
      <c r="CB197" s="336"/>
      <c r="CC197" s="336"/>
      <c r="CD197" s="336"/>
      <c r="CE197" s="336"/>
      <c r="CF197" s="336"/>
      <c r="CG197" s="336"/>
      <c r="CH197" s="336"/>
      <c r="CI197" s="336"/>
      <c r="CJ197" s="336"/>
      <c r="CK197" s="336"/>
      <c r="CL197" s="336"/>
      <c r="CM197" s="336"/>
      <c r="CN197" s="336"/>
      <c r="CO197" s="336"/>
      <c r="CP197" s="336"/>
      <c r="CQ197" s="336"/>
      <c r="CR197" s="336"/>
      <c r="CS197" s="336"/>
      <c r="CT197" s="336"/>
      <c r="CU197" s="336"/>
      <c r="CV197" s="336"/>
      <c r="CW197" s="336"/>
      <c r="CX197" s="336"/>
      <c r="CY197" s="336"/>
      <c r="CZ197" s="336"/>
      <c r="DA197" s="336"/>
      <c r="DB197" s="336"/>
      <c r="DC197" s="336"/>
      <c r="DD197" s="336"/>
      <c r="DE197" s="336"/>
      <c r="DF197" s="336"/>
      <c r="DG197" s="336"/>
      <c r="DH197" s="336"/>
      <c r="DI197" s="336"/>
      <c r="DJ197" s="336"/>
      <c r="DK197" s="336"/>
      <c r="DL197" s="336"/>
      <c r="DM197" s="336"/>
      <c r="DN197" s="336"/>
      <c r="DO197" s="336"/>
      <c r="DP197" s="336"/>
      <c r="DQ197" s="336"/>
      <c r="DR197" s="336"/>
      <c r="DS197" s="336"/>
      <c r="DT197" s="336"/>
      <c r="DU197" s="336"/>
      <c r="DV197" s="336"/>
      <c r="DW197" s="336"/>
      <c r="DX197" s="336"/>
      <c r="DY197" s="336"/>
      <c r="DZ197" s="336"/>
      <c r="EA197" s="336"/>
      <c r="EB197" s="336"/>
      <c r="EC197" s="336"/>
      <c r="ED197" s="336"/>
      <c r="EE197" s="336"/>
      <c r="EF197" s="336"/>
      <c r="EG197" s="336"/>
      <c r="EH197" s="336"/>
      <c r="EI197" s="336"/>
      <c r="EJ197" s="336"/>
      <c r="EK197" s="336"/>
      <c r="EL197" s="336"/>
      <c r="EM197" s="336"/>
      <c r="EN197" s="336"/>
      <c r="EO197" s="336"/>
      <c r="EP197" s="336"/>
      <c r="EQ197" s="336"/>
      <c r="ER197" s="336"/>
      <c r="ES197" s="336"/>
      <c r="ET197" s="336"/>
      <c r="EU197" s="336"/>
      <c r="EV197" s="336"/>
      <c r="EW197" s="336"/>
      <c r="EX197" s="336"/>
      <c r="EY197" s="336"/>
      <c r="EZ197" s="336"/>
      <c r="FA197" s="336"/>
      <c r="FB197" s="336"/>
      <c r="FC197" s="336"/>
      <c r="FD197" s="336"/>
      <c r="FE197" s="336"/>
      <c r="FF197" s="336"/>
      <c r="FG197" s="336"/>
      <c r="FH197" s="336"/>
      <c r="FI197" s="336"/>
      <c r="FJ197" s="336"/>
      <c r="FK197" s="336"/>
      <c r="FL197" s="336"/>
      <c r="FM197" s="336"/>
      <c r="FN197" s="336"/>
      <c r="FO197" s="336"/>
      <c r="FP197" s="336"/>
      <c r="FQ197" s="336"/>
      <c r="FR197" s="336"/>
      <c r="FS197" s="336"/>
      <c r="FT197" s="336"/>
      <c r="FU197" s="336"/>
      <c r="FV197" s="336"/>
      <c r="FW197" s="336"/>
      <c r="FX197" s="336"/>
      <c r="FY197" s="336"/>
      <c r="FZ197" s="336"/>
      <c r="GA197" s="336"/>
      <c r="GB197" s="336"/>
      <c r="GC197" s="336"/>
      <c r="GD197" s="336"/>
      <c r="GE197" s="336"/>
      <c r="GF197" s="336"/>
      <c r="GG197" s="336"/>
      <c r="GH197" s="336"/>
      <c r="GI197" s="336"/>
      <c r="GJ197" s="336"/>
      <c r="GK197" s="336"/>
      <c r="GL197" s="336"/>
      <c r="GM197" s="336"/>
      <c r="GN197" s="336"/>
      <c r="GO197" s="336"/>
      <c r="GP197" s="336"/>
      <c r="GQ197" s="336"/>
      <c r="GR197" s="336"/>
      <c r="GS197" s="336"/>
      <c r="GT197" s="336"/>
      <c r="GU197" s="336"/>
      <c r="GV197" s="336"/>
      <c r="GW197" s="336"/>
      <c r="GX197" s="336"/>
      <c r="GY197" s="336"/>
      <c r="GZ197" s="336"/>
      <c r="HA197" s="336"/>
      <c r="HB197" s="336"/>
      <c r="HC197" s="336"/>
      <c r="HD197" s="336"/>
      <c r="HE197" s="336"/>
      <c r="HF197" s="336"/>
      <c r="HG197" s="336"/>
      <c r="HH197" s="336"/>
      <c r="HI197" s="336"/>
      <c r="HJ197" s="336"/>
      <c r="HK197" s="336"/>
      <c r="HL197" s="336"/>
      <c r="HM197" s="336"/>
      <c r="HN197" s="336"/>
      <c r="HO197" s="336"/>
      <c r="HP197" s="336"/>
      <c r="HQ197" s="336"/>
      <c r="HR197" s="336"/>
      <c r="HS197" s="336"/>
      <c r="HT197" s="336"/>
      <c r="HU197" s="336"/>
      <c r="HV197" s="336"/>
      <c r="HW197" s="336"/>
      <c r="HX197" s="336"/>
      <c r="HY197" s="336"/>
      <c r="HZ197" s="336"/>
      <c r="IA197" s="336"/>
      <c r="IB197" s="336"/>
      <c r="IC197" s="336"/>
      <c r="ID197" s="336"/>
      <c r="IE197" s="336"/>
      <c r="IF197" s="336"/>
      <c r="IG197" s="336"/>
      <c r="IH197" s="336"/>
      <c r="II197" s="336"/>
      <c r="IJ197" s="336"/>
      <c r="IK197" s="336"/>
      <c r="IL197" s="336"/>
      <c r="IM197" s="336"/>
      <c r="IN197" s="336"/>
      <c r="IO197" s="336"/>
      <c r="IP197" s="336"/>
      <c r="IQ197" s="336"/>
      <c r="IR197" s="336"/>
      <c r="IS197" s="336"/>
      <c r="IT197" s="336"/>
      <c r="IU197" s="336"/>
      <c r="IV197" s="336"/>
      <c r="IW197" s="331"/>
    </row>
    <row r="198" customFormat="false" ht="13.5" hidden="false" customHeight="true" outlineLevel="0" collapsed="false">
      <c r="A198" s="325"/>
      <c r="B198" s="332"/>
      <c r="C198" s="333"/>
      <c r="D198" s="328" t="s">
        <v>180</v>
      </c>
      <c r="E198" s="338"/>
      <c r="F198" s="281"/>
      <c r="G198" s="281"/>
      <c r="H198" s="281"/>
      <c r="I198" s="281"/>
      <c r="J198" s="281"/>
      <c r="K198" s="281"/>
      <c r="L198" s="281"/>
      <c r="M198" s="281"/>
      <c r="N198" s="281"/>
      <c r="O198" s="281"/>
      <c r="P198" s="281"/>
      <c r="Q198" s="281"/>
      <c r="R198" s="281"/>
      <c r="S198" s="281"/>
      <c r="T198" s="281"/>
      <c r="U198" s="281"/>
      <c r="V198" s="281"/>
      <c r="W198" s="281"/>
      <c r="X198" s="281"/>
      <c r="Y198" s="281"/>
      <c r="Z198" s="281"/>
      <c r="AA198" s="281"/>
      <c r="AB198" s="281"/>
      <c r="AC198" s="281"/>
      <c r="AD198" s="281"/>
      <c r="AE198" s="281"/>
      <c r="AF198" s="281"/>
      <c r="AG198" s="281"/>
      <c r="AH198" s="281"/>
      <c r="AI198" s="281"/>
      <c r="AJ198" s="281"/>
      <c r="AK198" s="281"/>
      <c r="AL198" s="281"/>
      <c r="AM198" s="281"/>
      <c r="AN198" s="281"/>
      <c r="AO198" s="281"/>
      <c r="AP198" s="281"/>
      <c r="AQ198" s="281"/>
      <c r="AR198" s="281"/>
      <c r="AS198" s="281"/>
      <c r="AT198" s="281"/>
      <c r="AU198" s="281"/>
      <c r="AV198" s="281"/>
      <c r="AW198" s="281"/>
      <c r="AX198" s="281"/>
      <c r="AY198" s="281"/>
      <c r="AZ198" s="281"/>
      <c r="BA198" s="281"/>
      <c r="BB198" s="281"/>
      <c r="BC198" s="281"/>
      <c r="BD198" s="281"/>
      <c r="BE198" s="281"/>
      <c r="BF198" s="281"/>
      <c r="BG198" s="281"/>
      <c r="BH198" s="281"/>
      <c r="BI198" s="281"/>
      <c r="BJ198" s="281"/>
      <c r="BK198" s="281"/>
      <c r="BL198" s="281"/>
      <c r="BM198" s="281"/>
      <c r="BN198" s="281"/>
      <c r="BO198" s="281"/>
      <c r="BP198" s="281"/>
      <c r="BQ198" s="281"/>
      <c r="BR198" s="281"/>
      <c r="BS198" s="281"/>
      <c r="BT198" s="281"/>
      <c r="BU198" s="281"/>
      <c r="BV198" s="281"/>
      <c r="BW198" s="281"/>
      <c r="BX198" s="281"/>
      <c r="BY198" s="281"/>
      <c r="BZ198" s="281"/>
      <c r="CA198" s="281"/>
      <c r="CB198" s="281"/>
      <c r="CC198" s="281"/>
      <c r="CD198" s="281"/>
      <c r="CE198" s="281"/>
      <c r="CF198" s="281"/>
      <c r="CG198" s="281"/>
      <c r="CH198" s="281"/>
      <c r="CI198" s="281"/>
      <c r="CJ198" s="281"/>
      <c r="CK198" s="281"/>
      <c r="CL198" s="281"/>
      <c r="CM198" s="281"/>
      <c r="CN198" s="281"/>
      <c r="CO198" s="281"/>
      <c r="CP198" s="281"/>
      <c r="CQ198" s="281"/>
      <c r="CR198" s="281"/>
      <c r="CS198" s="281"/>
      <c r="CT198" s="281"/>
      <c r="CU198" s="281"/>
      <c r="CV198" s="281"/>
      <c r="CW198" s="281"/>
      <c r="CX198" s="281"/>
      <c r="CY198" s="281"/>
      <c r="CZ198" s="281"/>
      <c r="DA198" s="281"/>
      <c r="DB198" s="281"/>
      <c r="DC198" s="281"/>
      <c r="DD198" s="281"/>
      <c r="DE198" s="281"/>
      <c r="DF198" s="281"/>
      <c r="DG198" s="281"/>
      <c r="DH198" s="281"/>
      <c r="DI198" s="281"/>
      <c r="DJ198" s="281"/>
      <c r="DK198" s="281"/>
      <c r="DL198" s="281"/>
      <c r="DM198" s="281"/>
      <c r="DN198" s="281"/>
      <c r="DO198" s="281"/>
      <c r="DP198" s="281"/>
      <c r="DQ198" s="281"/>
      <c r="DR198" s="281"/>
      <c r="DS198" s="281"/>
      <c r="DT198" s="281"/>
      <c r="DU198" s="281"/>
      <c r="DV198" s="281"/>
      <c r="DW198" s="281"/>
      <c r="DX198" s="281"/>
      <c r="DY198" s="281"/>
      <c r="DZ198" s="281"/>
      <c r="EA198" s="281"/>
      <c r="EB198" s="281"/>
      <c r="EC198" s="281"/>
      <c r="ED198" s="281"/>
      <c r="EE198" s="281"/>
      <c r="EF198" s="281"/>
      <c r="EG198" s="281"/>
      <c r="EH198" s="281"/>
      <c r="EI198" s="281"/>
      <c r="EJ198" s="281"/>
      <c r="EK198" s="281"/>
      <c r="EL198" s="281"/>
      <c r="EM198" s="281"/>
      <c r="EN198" s="281"/>
      <c r="EO198" s="281"/>
      <c r="EP198" s="281"/>
      <c r="EQ198" s="281"/>
      <c r="ER198" s="281"/>
      <c r="ES198" s="281"/>
      <c r="ET198" s="281"/>
      <c r="EU198" s="281"/>
      <c r="EV198" s="281"/>
      <c r="EW198" s="281"/>
      <c r="EX198" s="281"/>
      <c r="EY198" s="281"/>
      <c r="EZ198" s="281"/>
      <c r="FA198" s="281"/>
      <c r="FB198" s="281"/>
      <c r="FC198" s="281"/>
      <c r="FD198" s="281"/>
      <c r="FE198" s="281"/>
      <c r="FF198" s="281"/>
      <c r="FG198" s="281"/>
      <c r="FH198" s="281"/>
      <c r="FI198" s="281"/>
      <c r="FJ198" s="281"/>
      <c r="FK198" s="281"/>
      <c r="FL198" s="281"/>
      <c r="FM198" s="281"/>
      <c r="FN198" s="281"/>
      <c r="FO198" s="281"/>
      <c r="FP198" s="281"/>
      <c r="FQ198" s="281"/>
      <c r="FR198" s="281"/>
      <c r="FS198" s="281"/>
      <c r="FT198" s="281"/>
      <c r="FU198" s="281"/>
      <c r="FV198" s="281"/>
      <c r="FW198" s="281"/>
      <c r="FX198" s="281"/>
      <c r="FY198" s="281"/>
      <c r="FZ198" s="281"/>
      <c r="GA198" s="281"/>
      <c r="GB198" s="281"/>
      <c r="GC198" s="281"/>
      <c r="GD198" s="281"/>
      <c r="GE198" s="281"/>
      <c r="GF198" s="281"/>
      <c r="GG198" s="281"/>
      <c r="GH198" s="281"/>
      <c r="GI198" s="281"/>
      <c r="GJ198" s="281"/>
      <c r="GK198" s="281"/>
      <c r="GL198" s="281"/>
      <c r="GM198" s="281"/>
      <c r="GN198" s="281"/>
      <c r="GO198" s="281"/>
      <c r="GP198" s="281"/>
      <c r="GQ198" s="281"/>
      <c r="GR198" s="281"/>
      <c r="GS198" s="281"/>
      <c r="GT198" s="281"/>
      <c r="GU198" s="281"/>
      <c r="GV198" s="281"/>
      <c r="GW198" s="281"/>
      <c r="GX198" s="281"/>
      <c r="GY198" s="281"/>
      <c r="GZ198" s="281"/>
      <c r="HA198" s="281"/>
      <c r="HB198" s="281"/>
      <c r="HC198" s="281"/>
      <c r="HD198" s="281"/>
      <c r="HE198" s="281"/>
      <c r="HF198" s="281"/>
      <c r="HG198" s="281"/>
      <c r="HH198" s="281"/>
      <c r="HI198" s="281"/>
      <c r="HJ198" s="281"/>
      <c r="HK198" s="281"/>
      <c r="HL198" s="281"/>
      <c r="HM198" s="281"/>
      <c r="HN198" s="281"/>
      <c r="HO198" s="281"/>
      <c r="HP198" s="281"/>
      <c r="HQ198" s="281"/>
      <c r="HR198" s="281"/>
      <c r="HS198" s="281"/>
      <c r="HT198" s="281"/>
      <c r="HU198" s="281"/>
      <c r="HV198" s="281"/>
      <c r="HW198" s="281"/>
      <c r="HX198" s="281"/>
      <c r="HY198" s="281"/>
      <c r="HZ198" s="281"/>
      <c r="IA198" s="281"/>
      <c r="IB198" s="281"/>
      <c r="IC198" s="281"/>
      <c r="ID198" s="281"/>
      <c r="IE198" s="281"/>
      <c r="IF198" s="281"/>
      <c r="IG198" s="281"/>
      <c r="IH198" s="281"/>
      <c r="II198" s="281"/>
      <c r="IJ198" s="281"/>
      <c r="IK198" s="281"/>
      <c r="IL198" s="281"/>
      <c r="IM198" s="281"/>
      <c r="IN198" s="281"/>
      <c r="IO198" s="281"/>
      <c r="IP198" s="281"/>
      <c r="IQ198" s="281"/>
      <c r="IR198" s="281"/>
      <c r="IS198" s="281"/>
      <c r="IT198" s="281"/>
      <c r="IU198" s="281"/>
      <c r="IV198" s="281"/>
      <c r="IW198" s="331"/>
    </row>
    <row r="199" customFormat="false" ht="13.5" hidden="false" customHeight="true" outlineLevel="0" collapsed="false">
      <c r="A199" s="331"/>
      <c r="B199" s="332"/>
      <c r="C199" s="341"/>
      <c r="D199" s="342" t="s">
        <v>181</v>
      </c>
      <c r="E199" s="343"/>
      <c r="F199" s="344"/>
      <c r="G199" s="344"/>
      <c r="H199" s="344"/>
      <c r="I199" s="344"/>
      <c r="J199" s="344"/>
      <c r="K199" s="344"/>
      <c r="L199" s="344"/>
      <c r="M199" s="344"/>
      <c r="N199" s="344"/>
      <c r="O199" s="344"/>
      <c r="P199" s="344"/>
      <c r="Q199" s="344"/>
      <c r="R199" s="344"/>
      <c r="S199" s="344"/>
      <c r="T199" s="344"/>
      <c r="U199" s="344"/>
      <c r="V199" s="344"/>
      <c r="W199" s="344"/>
      <c r="X199" s="344"/>
      <c r="Y199" s="344"/>
      <c r="Z199" s="344"/>
      <c r="AA199" s="344"/>
      <c r="AB199" s="344"/>
      <c r="AC199" s="344"/>
      <c r="AD199" s="344"/>
      <c r="AE199" s="344"/>
      <c r="AF199" s="344"/>
      <c r="AG199" s="344"/>
      <c r="AH199" s="344"/>
      <c r="AI199" s="344"/>
      <c r="AJ199" s="344"/>
      <c r="AK199" s="344"/>
      <c r="AL199" s="344"/>
      <c r="AM199" s="344"/>
      <c r="AN199" s="344"/>
      <c r="AO199" s="344"/>
      <c r="AP199" s="344"/>
      <c r="AQ199" s="344"/>
      <c r="AR199" s="344"/>
      <c r="AS199" s="344"/>
      <c r="AT199" s="344"/>
      <c r="AU199" s="344"/>
      <c r="AV199" s="344"/>
      <c r="AW199" s="344"/>
      <c r="AX199" s="344"/>
      <c r="AY199" s="344"/>
      <c r="AZ199" s="344"/>
      <c r="BA199" s="344"/>
      <c r="BB199" s="344"/>
      <c r="BC199" s="344"/>
      <c r="BD199" s="344"/>
      <c r="BE199" s="344"/>
      <c r="BF199" s="344"/>
      <c r="BG199" s="344"/>
      <c r="BH199" s="344"/>
      <c r="BI199" s="344"/>
      <c r="BJ199" s="344"/>
      <c r="BK199" s="344"/>
      <c r="BL199" s="344"/>
      <c r="BM199" s="344"/>
      <c r="BN199" s="344"/>
      <c r="BO199" s="344"/>
      <c r="BP199" s="344"/>
      <c r="BQ199" s="344"/>
      <c r="BR199" s="344"/>
      <c r="BS199" s="344"/>
      <c r="BT199" s="344"/>
      <c r="BU199" s="344"/>
      <c r="BV199" s="344"/>
      <c r="BW199" s="344"/>
      <c r="BX199" s="344"/>
      <c r="BY199" s="344"/>
      <c r="BZ199" s="344"/>
      <c r="CA199" s="344"/>
      <c r="CB199" s="344"/>
      <c r="CC199" s="344"/>
      <c r="CD199" s="344"/>
      <c r="CE199" s="344"/>
      <c r="CF199" s="344"/>
      <c r="CG199" s="344"/>
      <c r="CH199" s="344"/>
      <c r="CI199" s="344"/>
      <c r="CJ199" s="344"/>
      <c r="CK199" s="344"/>
      <c r="CL199" s="344"/>
      <c r="CM199" s="344"/>
      <c r="CN199" s="344"/>
      <c r="CO199" s="344"/>
      <c r="CP199" s="344"/>
      <c r="CQ199" s="344"/>
      <c r="CR199" s="344"/>
      <c r="CS199" s="344"/>
      <c r="CT199" s="344"/>
      <c r="CU199" s="344"/>
      <c r="CV199" s="344"/>
      <c r="CW199" s="344"/>
      <c r="CX199" s="344"/>
      <c r="CY199" s="344"/>
      <c r="CZ199" s="344"/>
      <c r="DA199" s="344"/>
      <c r="DB199" s="344"/>
      <c r="DC199" s="344"/>
      <c r="DD199" s="344"/>
      <c r="DE199" s="344"/>
      <c r="DF199" s="344"/>
      <c r="DG199" s="344"/>
      <c r="DH199" s="344"/>
      <c r="DI199" s="344"/>
      <c r="DJ199" s="344"/>
      <c r="DK199" s="344"/>
      <c r="DL199" s="344"/>
      <c r="DM199" s="344"/>
      <c r="DN199" s="344"/>
      <c r="DO199" s="344"/>
      <c r="DP199" s="344"/>
      <c r="DQ199" s="344"/>
      <c r="DR199" s="344"/>
      <c r="DS199" s="344"/>
      <c r="DT199" s="344"/>
      <c r="DU199" s="344"/>
      <c r="DV199" s="344"/>
      <c r="DW199" s="344"/>
      <c r="DX199" s="344"/>
      <c r="DY199" s="344"/>
      <c r="DZ199" s="344"/>
      <c r="EA199" s="344"/>
      <c r="EB199" s="344"/>
      <c r="EC199" s="344"/>
      <c r="ED199" s="344"/>
      <c r="EE199" s="344"/>
      <c r="EF199" s="344"/>
      <c r="EG199" s="344"/>
      <c r="EH199" s="344"/>
      <c r="EI199" s="344"/>
      <c r="EJ199" s="344"/>
      <c r="EK199" s="344"/>
      <c r="EL199" s="344"/>
      <c r="EM199" s="344"/>
      <c r="EN199" s="344"/>
      <c r="EO199" s="344"/>
      <c r="EP199" s="344"/>
      <c r="EQ199" s="344"/>
      <c r="ER199" s="344"/>
      <c r="ES199" s="344"/>
      <c r="ET199" s="344"/>
      <c r="EU199" s="344"/>
      <c r="EV199" s="344"/>
      <c r="EW199" s="344"/>
      <c r="EX199" s="344"/>
      <c r="EY199" s="344"/>
      <c r="EZ199" s="344"/>
      <c r="FA199" s="344"/>
      <c r="FB199" s="344"/>
      <c r="FC199" s="344"/>
      <c r="FD199" s="344"/>
      <c r="FE199" s="344"/>
      <c r="FF199" s="344"/>
      <c r="FG199" s="344"/>
      <c r="FH199" s="344"/>
      <c r="FI199" s="344"/>
      <c r="FJ199" s="344"/>
      <c r="FK199" s="344"/>
      <c r="FL199" s="344"/>
      <c r="FM199" s="344"/>
      <c r="FN199" s="344"/>
      <c r="FO199" s="344"/>
      <c r="FP199" s="344"/>
      <c r="FQ199" s="344"/>
      <c r="FR199" s="344"/>
      <c r="FS199" s="344"/>
      <c r="FT199" s="344"/>
      <c r="FU199" s="344"/>
      <c r="FV199" s="344"/>
      <c r="FW199" s="344"/>
      <c r="FX199" s="344"/>
      <c r="FY199" s="344"/>
      <c r="FZ199" s="344"/>
      <c r="GA199" s="344"/>
      <c r="GB199" s="344"/>
      <c r="GC199" s="344"/>
      <c r="GD199" s="344"/>
      <c r="GE199" s="344"/>
      <c r="GF199" s="344"/>
      <c r="GG199" s="344"/>
      <c r="GH199" s="344"/>
      <c r="GI199" s="344"/>
      <c r="GJ199" s="344"/>
      <c r="GK199" s="344"/>
      <c r="GL199" s="344"/>
      <c r="GM199" s="344"/>
      <c r="GN199" s="344"/>
      <c r="GO199" s="344"/>
      <c r="GP199" s="344"/>
      <c r="GQ199" s="344"/>
      <c r="GR199" s="344"/>
      <c r="GS199" s="344"/>
      <c r="GT199" s="344"/>
      <c r="GU199" s="344"/>
      <c r="GV199" s="344"/>
      <c r="GW199" s="344"/>
      <c r="GX199" s="344"/>
      <c r="GY199" s="344"/>
      <c r="GZ199" s="344"/>
      <c r="HA199" s="344"/>
      <c r="HB199" s="344"/>
      <c r="HC199" s="344"/>
      <c r="HD199" s="344"/>
      <c r="HE199" s="344"/>
      <c r="HF199" s="344"/>
      <c r="HG199" s="344"/>
      <c r="HH199" s="344"/>
      <c r="HI199" s="344"/>
      <c r="HJ199" s="344"/>
      <c r="HK199" s="344"/>
      <c r="HL199" s="344"/>
      <c r="HM199" s="344"/>
      <c r="HN199" s="344"/>
      <c r="HO199" s="344"/>
      <c r="HP199" s="344"/>
      <c r="HQ199" s="344"/>
      <c r="HR199" s="344"/>
      <c r="HS199" s="344"/>
      <c r="HT199" s="344"/>
      <c r="HU199" s="344"/>
      <c r="HV199" s="344"/>
      <c r="HW199" s="344"/>
      <c r="HX199" s="344"/>
      <c r="HY199" s="344"/>
      <c r="HZ199" s="344"/>
      <c r="IA199" s="344"/>
      <c r="IB199" s="344"/>
      <c r="IC199" s="344"/>
      <c r="ID199" s="344"/>
      <c r="IE199" s="344"/>
      <c r="IF199" s="344"/>
      <c r="IG199" s="344"/>
      <c r="IH199" s="344"/>
      <c r="II199" s="344"/>
      <c r="IJ199" s="344"/>
      <c r="IK199" s="344"/>
      <c r="IL199" s="344"/>
      <c r="IM199" s="344"/>
      <c r="IN199" s="344"/>
      <c r="IO199" s="344"/>
      <c r="IP199" s="344"/>
      <c r="IQ199" s="344"/>
      <c r="IR199" s="344"/>
      <c r="IS199" s="344"/>
      <c r="IT199" s="344"/>
      <c r="IU199" s="344"/>
      <c r="IV199" s="344"/>
      <c r="IW199" s="345"/>
    </row>
    <row r="200" customFormat="false" ht="13.5" hidden="false" customHeight="true" outlineLevel="0" collapsed="false">
      <c r="A200" s="325"/>
      <c r="B200" s="326"/>
      <c r="C200" s="327"/>
      <c r="D200" s="346" t="s">
        <v>174</v>
      </c>
      <c r="E200" s="280" t="n">
        <f aca="false">E192+E184</f>
        <v>0</v>
      </c>
      <c r="F200" s="348" t="n">
        <f aca="false">F192+F184</f>
        <v>0</v>
      </c>
      <c r="G200" s="348" t="n">
        <f aca="false">G192+G184</f>
        <v>0</v>
      </c>
      <c r="H200" s="348" t="n">
        <f aca="false">H192+H184</f>
        <v>0</v>
      </c>
      <c r="I200" s="348" t="n">
        <f aca="false">I192+I184</f>
        <v>0</v>
      </c>
      <c r="J200" s="348" t="n">
        <f aca="false">J192+J184</f>
        <v>0</v>
      </c>
      <c r="K200" s="348" t="n">
        <f aca="false">K192+K184</f>
        <v>0</v>
      </c>
      <c r="L200" s="348" t="n">
        <f aca="false">L192+L184</f>
        <v>0</v>
      </c>
      <c r="M200" s="348" t="n">
        <f aca="false">M192+M184</f>
        <v>0</v>
      </c>
      <c r="N200" s="348" t="n">
        <f aca="false">N192+N184</f>
        <v>0</v>
      </c>
      <c r="O200" s="348" t="n">
        <f aca="false">O192+O184</f>
        <v>0</v>
      </c>
      <c r="P200" s="348" t="n">
        <f aca="false">P192+P184</f>
        <v>0</v>
      </c>
      <c r="Q200" s="348" t="n">
        <f aca="false">Q192+Q184</f>
        <v>0</v>
      </c>
      <c r="R200" s="348" t="n">
        <f aca="false">R192+R184</f>
        <v>0</v>
      </c>
      <c r="S200" s="348" t="n">
        <f aca="false">S192+S184</f>
        <v>0</v>
      </c>
      <c r="T200" s="348" t="n">
        <f aca="false">T192+T184</f>
        <v>0</v>
      </c>
      <c r="U200" s="348" t="n">
        <f aca="false">U192+U184</f>
        <v>0</v>
      </c>
      <c r="V200" s="348" t="n">
        <f aca="false">V192+V184</f>
        <v>0</v>
      </c>
      <c r="W200" s="348" t="n">
        <f aca="false">W192+W184</f>
        <v>0</v>
      </c>
      <c r="X200" s="348" t="n">
        <f aca="false">X192+X184</f>
        <v>0</v>
      </c>
      <c r="Y200" s="348" t="n">
        <f aca="false">Y192+Y184</f>
        <v>0</v>
      </c>
      <c r="Z200" s="348" t="n">
        <f aca="false">Z192+Z184</f>
        <v>0</v>
      </c>
      <c r="AA200" s="348" t="n">
        <f aca="false">AA192+AA184</f>
        <v>0</v>
      </c>
      <c r="AB200" s="348" t="n">
        <f aca="false">AB192+AB184</f>
        <v>0</v>
      </c>
      <c r="AC200" s="348" t="n">
        <f aca="false">AC192+AC184</f>
        <v>0</v>
      </c>
      <c r="AD200" s="348" t="n">
        <f aca="false">AD192+AD184</f>
        <v>0</v>
      </c>
      <c r="AE200" s="348" t="n">
        <f aca="false">AE192+AE184</f>
        <v>0</v>
      </c>
      <c r="AF200" s="348" t="n">
        <f aca="false">AF192+AF184</f>
        <v>0</v>
      </c>
      <c r="AG200" s="348" t="n">
        <f aca="false">AG192+AG184</f>
        <v>0</v>
      </c>
      <c r="AH200" s="348" t="n">
        <f aca="false">AH192+AH184</f>
        <v>0</v>
      </c>
      <c r="AI200" s="348" t="n">
        <f aca="false">AI192+AI184</f>
        <v>0</v>
      </c>
      <c r="AJ200" s="348" t="n">
        <f aca="false">AJ192+AJ184</f>
        <v>0</v>
      </c>
      <c r="AK200" s="348" t="n">
        <f aca="false">AK192+AK184</f>
        <v>0</v>
      </c>
      <c r="AL200" s="348" t="n">
        <f aca="false">AL192+AL184</f>
        <v>0</v>
      </c>
      <c r="AM200" s="348" t="n">
        <f aca="false">AM192+AM184</f>
        <v>0</v>
      </c>
      <c r="AN200" s="348" t="n">
        <f aca="false">AN192+AN184</f>
        <v>0</v>
      </c>
      <c r="AO200" s="348" t="n">
        <f aca="false">AO192+AO184</f>
        <v>0</v>
      </c>
      <c r="AP200" s="348" t="n">
        <f aca="false">AP192+AP184</f>
        <v>0</v>
      </c>
      <c r="AQ200" s="348" t="n">
        <f aca="false">AQ192+AQ184</f>
        <v>0</v>
      </c>
      <c r="AR200" s="348" t="n">
        <f aca="false">AR192+AR184</f>
        <v>0</v>
      </c>
      <c r="AS200" s="348" t="n">
        <f aca="false">AS192+AS184</f>
        <v>0</v>
      </c>
      <c r="AT200" s="348" t="n">
        <f aca="false">AT192+AT184</f>
        <v>0</v>
      </c>
      <c r="AU200" s="348" t="n">
        <f aca="false">AU192+AU184</f>
        <v>0</v>
      </c>
      <c r="AV200" s="348" t="n">
        <f aca="false">AV192+AV184</f>
        <v>0</v>
      </c>
      <c r="AW200" s="348" t="n">
        <f aca="false">AW192+AW184</f>
        <v>0</v>
      </c>
      <c r="AX200" s="348" t="n">
        <f aca="false">AX192+AX184</f>
        <v>0</v>
      </c>
      <c r="AY200" s="348" t="n">
        <f aca="false">AY192+AY184</f>
        <v>0</v>
      </c>
      <c r="AZ200" s="348" t="n">
        <f aca="false">AZ192+AZ184</f>
        <v>0</v>
      </c>
      <c r="BA200" s="348" t="n">
        <f aca="false">BA192+BA184</f>
        <v>0</v>
      </c>
      <c r="BB200" s="348" t="n">
        <f aca="false">BB192+BB184</f>
        <v>0</v>
      </c>
      <c r="BC200" s="348" t="n">
        <f aca="false">BC192+BC184</f>
        <v>0</v>
      </c>
      <c r="BD200" s="348" t="n">
        <f aca="false">BD192+BD184</f>
        <v>0</v>
      </c>
      <c r="BE200" s="348" t="n">
        <f aca="false">BE192+BE184</f>
        <v>0</v>
      </c>
      <c r="BF200" s="348" t="n">
        <f aca="false">BF192+BF184</f>
        <v>0</v>
      </c>
      <c r="BG200" s="348" t="n">
        <f aca="false">BG192+BG184</f>
        <v>0</v>
      </c>
      <c r="BH200" s="348" t="n">
        <f aca="false">BH192+BH184</f>
        <v>0</v>
      </c>
      <c r="BI200" s="348" t="n">
        <f aca="false">BI192+BI184</f>
        <v>0</v>
      </c>
      <c r="BJ200" s="348" t="n">
        <f aca="false">BJ192+BJ184</f>
        <v>0</v>
      </c>
      <c r="BK200" s="348" t="n">
        <f aca="false">BK192+BK184</f>
        <v>0</v>
      </c>
      <c r="BL200" s="348" t="n">
        <f aca="false">BL192+BL184</f>
        <v>0</v>
      </c>
      <c r="BM200" s="348" t="n">
        <f aca="false">BM192+BM184</f>
        <v>0</v>
      </c>
      <c r="BN200" s="348" t="n">
        <f aca="false">BN192+BN184</f>
        <v>0</v>
      </c>
      <c r="BO200" s="348" t="n">
        <f aca="false">BO192+BO184</f>
        <v>0</v>
      </c>
      <c r="BP200" s="348" t="n">
        <f aca="false">BP192+BP184</f>
        <v>0</v>
      </c>
      <c r="BQ200" s="348" t="n">
        <f aca="false">BQ192+BQ184</f>
        <v>0</v>
      </c>
      <c r="BR200" s="348" t="n">
        <f aca="false">BR192+BR184</f>
        <v>0</v>
      </c>
      <c r="BS200" s="348" t="n">
        <f aca="false">BS192+BS184</f>
        <v>0</v>
      </c>
      <c r="BT200" s="348" t="n">
        <f aca="false">BT192+BT184</f>
        <v>0</v>
      </c>
      <c r="BU200" s="348" t="n">
        <f aca="false">BU192+BU184</f>
        <v>0</v>
      </c>
      <c r="BV200" s="348" t="n">
        <f aca="false">BV192+BV184</f>
        <v>0</v>
      </c>
      <c r="BW200" s="348" t="n">
        <f aca="false">BW192+BW184</f>
        <v>0</v>
      </c>
      <c r="BX200" s="348" t="n">
        <f aca="false">BX192+BX184</f>
        <v>0</v>
      </c>
      <c r="BY200" s="348" t="n">
        <f aca="false">BY192+BY184</f>
        <v>0</v>
      </c>
      <c r="BZ200" s="348" t="n">
        <f aca="false">BZ192+BZ184</f>
        <v>0</v>
      </c>
      <c r="CA200" s="348" t="n">
        <f aca="false">CA192+CA184</f>
        <v>0</v>
      </c>
      <c r="CB200" s="348" t="n">
        <f aca="false">CB192+CB184</f>
        <v>0</v>
      </c>
      <c r="CC200" s="348" t="n">
        <f aca="false">CC192+CC184</f>
        <v>0</v>
      </c>
      <c r="CD200" s="348" t="n">
        <f aca="false">CD192+CD184</f>
        <v>0</v>
      </c>
      <c r="CE200" s="348" t="n">
        <f aca="false">CE192+CE184</f>
        <v>0</v>
      </c>
      <c r="CF200" s="348" t="n">
        <f aca="false">CF192+CF184</f>
        <v>0</v>
      </c>
      <c r="CG200" s="348" t="n">
        <f aca="false">CG192+CG184</f>
        <v>0</v>
      </c>
      <c r="CH200" s="348" t="n">
        <f aca="false">CH192+CH184</f>
        <v>0</v>
      </c>
      <c r="CI200" s="348" t="n">
        <f aca="false">CI192+CI184</f>
        <v>0</v>
      </c>
      <c r="CJ200" s="348" t="n">
        <f aca="false">CJ192+CJ184</f>
        <v>0</v>
      </c>
      <c r="CK200" s="348" t="n">
        <f aca="false">CK192+CK184</f>
        <v>0</v>
      </c>
      <c r="CL200" s="348" t="n">
        <f aca="false">CL192+CL184</f>
        <v>0</v>
      </c>
      <c r="CM200" s="348" t="n">
        <f aca="false">CM192+CM184</f>
        <v>0</v>
      </c>
      <c r="CN200" s="348" t="n">
        <f aca="false">CN192+CN184</f>
        <v>0</v>
      </c>
      <c r="CO200" s="348" t="n">
        <f aca="false">CO192+CO184</f>
        <v>0</v>
      </c>
      <c r="CP200" s="348" t="n">
        <f aca="false">CP192+CP184</f>
        <v>0</v>
      </c>
      <c r="CQ200" s="348" t="n">
        <f aca="false">CQ192+CQ184</f>
        <v>0</v>
      </c>
      <c r="CR200" s="348" t="n">
        <f aca="false">CR192+CR184</f>
        <v>0</v>
      </c>
      <c r="CS200" s="348" t="n">
        <f aca="false">CS192+CS184</f>
        <v>0</v>
      </c>
      <c r="CT200" s="348" t="n">
        <f aca="false">CT192+CT184</f>
        <v>0</v>
      </c>
      <c r="CU200" s="348" t="n">
        <f aca="false">CU192+CU184</f>
        <v>0</v>
      </c>
      <c r="CV200" s="348" t="n">
        <f aca="false">CV192+CV184</f>
        <v>0</v>
      </c>
      <c r="CW200" s="348" t="n">
        <f aca="false">CW192+CW184</f>
        <v>0</v>
      </c>
      <c r="CX200" s="348" t="n">
        <f aca="false">CX192+CX184</f>
        <v>0</v>
      </c>
      <c r="CY200" s="348" t="n">
        <f aca="false">CY192+CY184</f>
        <v>0</v>
      </c>
      <c r="CZ200" s="348" t="n">
        <f aca="false">CZ192+CZ184</f>
        <v>0</v>
      </c>
      <c r="DA200" s="348" t="n">
        <f aca="false">DA192+DA184</f>
        <v>0</v>
      </c>
      <c r="DB200" s="348" t="n">
        <f aca="false">DB192+DB184</f>
        <v>0</v>
      </c>
      <c r="DC200" s="348" t="n">
        <f aca="false">DC192+DC184</f>
        <v>0</v>
      </c>
      <c r="DD200" s="348" t="n">
        <f aca="false">DD192+DD184</f>
        <v>0</v>
      </c>
      <c r="DE200" s="348" t="n">
        <f aca="false">DE192+DE184</f>
        <v>0</v>
      </c>
      <c r="DF200" s="348" t="n">
        <f aca="false">DF192+DF184</f>
        <v>0</v>
      </c>
      <c r="DG200" s="348" t="n">
        <f aca="false">DG192+DG184</f>
        <v>0</v>
      </c>
      <c r="DH200" s="348" t="n">
        <f aca="false">DH192+DH184</f>
        <v>0</v>
      </c>
      <c r="DI200" s="348" t="n">
        <f aca="false">DI192+DI184</f>
        <v>0</v>
      </c>
      <c r="DJ200" s="348" t="n">
        <f aca="false">DJ192+DJ184</f>
        <v>0</v>
      </c>
      <c r="DK200" s="348" t="n">
        <f aca="false">DK192+DK184</f>
        <v>0</v>
      </c>
      <c r="DL200" s="348" t="n">
        <f aca="false">DL192+DL184</f>
        <v>0</v>
      </c>
      <c r="DM200" s="348" t="n">
        <f aca="false">DM192+DM184</f>
        <v>0</v>
      </c>
      <c r="DN200" s="348" t="n">
        <f aca="false">DN192+DN184</f>
        <v>0</v>
      </c>
      <c r="DO200" s="348" t="n">
        <f aca="false">DO192+DO184</f>
        <v>0</v>
      </c>
      <c r="DP200" s="348" t="n">
        <f aca="false">DP192+DP184</f>
        <v>0</v>
      </c>
      <c r="DQ200" s="348" t="n">
        <f aca="false">DQ192+DQ184</f>
        <v>0</v>
      </c>
      <c r="DR200" s="348" t="n">
        <f aca="false">DR192+DR184</f>
        <v>0</v>
      </c>
      <c r="DS200" s="348" t="n">
        <f aca="false">DS192+DS184</f>
        <v>0</v>
      </c>
      <c r="DT200" s="348" t="n">
        <f aca="false">DT192+DT184</f>
        <v>0</v>
      </c>
      <c r="DU200" s="348" t="n">
        <f aca="false">DU192+DU184</f>
        <v>0</v>
      </c>
      <c r="DV200" s="348" t="n">
        <f aca="false">DV192+DV184</f>
        <v>0</v>
      </c>
      <c r="DW200" s="348" t="n">
        <f aca="false">DW192+DW184</f>
        <v>0</v>
      </c>
      <c r="DX200" s="348" t="n">
        <f aca="false">DX192+DX184</f>
        <v>0</v>
      </c>
      <c r="DY200" s="348" t="n">
        <f aca="false">DY192+DY184</f>
        <v>0</v>
      </c>
      <c r="DZ200" s="348" t="n">
        <f aca="false">DZ192+DZ184</f>
        <v>0</v>
      </c>
      <c r="EA200" s="348" t="n">
        <f aca="false">EA192+EA184</f>
        <v>0</v>
      </c>
      <c r="EB200" s="348" t="n">
        <f aca="false">EB192+EB184</f>
        <v>0</v>
      </c>
      <c r="EC200" s="348" t="n">
        <f aca="false">EC192+EC184</f>
        <v>0</v>
      </c>
      <c r="ED200" s="348" t="n">
        <f aca="false">ED192+ED184</f>
        <v>0</v>
      </c>
      <c r="EE200" s="348" t="n">
        <f aca="false">EE192+EE184</f>
        <v>0</v>
      </c>
      <c r="EF200" s="348" t="n">
        <f aca="false">EF192+EF184</f>
        <v>0</v>
      </c>
      <c r="EG200" s="348" t="n">
        <f aca="false">EG192+EG184</f>
        <v>0</v>
      </c>
      <c r="EH200" s="348" t="n">
        <f aca="false">EH192+EH184</f>
        <v>0</v>
      </c>
      <c r="EI200" s="348" t="n">
        <f aca="false">EI192+EI184</f>
        <v>0</v>
      </c>
      <c r="EJ200" s="348" t="n">
        <f aca="false">EJ192+EJ184</f>
        <v>0</v>
      </c>
      <c r="EK200" s="348" t="n">
        <f aca="false">EK192+EK184</f>
        <v>0</v>
      </c>
      <c r="EL200" s="348" t="n">
        <f aca="false">EL192+EL184</f>
        <v>0</v>
      </c>
      <c r="EM200" s="348" t="n">
        <f aca="false">EM192+EM184</f>
        <v>0</v>
      </c>
      <c r="EN200" s="348" t="n">
        <f aca="false">EN192+EN184</f>
        <v>0</v>
      </c>
      <c r="EO200" s="348" t="n">
        <f aca="false">EO192+EO184</f>
        <v>0</v>
      </c>
      <c r="EP200" s="348" t="n">
        <f aca="false">EP192+EP184</f>
        <v>0</v>
      </c>
      <c r="EQ200" s="348" t="n">
        <f aca="false">EQ192+EQ184</f>
        <v>0</v>
      </c>
      <c r="ER200" s="348" t="n">
        <f aca="false">ER192+ER184</f>
        <v>0</v>
      </c>
      <c r="ES200" s="348" t="n">
        <f aca="false">ES192+ES184</f>
        <v>0</v>
      </c>
      <c r="ET200" s="348" t="n">
        <f aca="false">ET192+ET184</f>
        <v>0</v>
      </c>
      <c r="EU200" s="348" t="n">
        <f aca="false">EU192+EU184</f>
        <v>0</v>
      </c>
      <c r="EV200" s="348" t="n">
        <f aca="false">EV192+EV184</f>
        <v>0</v>
      </c>
      <c r="EW200" s="348" t="n">
        <f aca="false">EW192+EW184</f>
        <v>0</v>
      </c>
      <c r="EX200" s="348" t="n">
        <f aca="false">EX192+EX184</f>
        <v>0</v>
      </c>
      <c r="EY200" s="348" t="n">
        <f aca="false">EY192+EY184</f>
        <v>0</v>
      </c>
      <c r="EZ200" s="348" t="n">
        <f aca="false">EZ192+EZ184</f>
        <v>0</v>
      </c>
      <c r="FA200" s="348" t="n">
        <f aca="false">FA192+FA184</f>
        <v>0</v>
      </c>
      <c r="FB200" s="348" t="n">
        <f aca="false">FB192+FB184</f>
        <v>0</v>
      </c>
      <c r="FC200" s="348" t="n">
        <f aca="false">FC192+FC184</f>
        <v>0</v>
      </c>
      <c r="FD200" s="348" t="n">
        <f aca="false">FD192+FD184</f>
        <v>0</v>
      </c>
      <c r="FE200" s="348" t="n">
        <f aca="false">FE192+FE184</f>
        <v>0</v>
      </c>
      <c r="FF200" s="348" t="n">
        <f aca="false">FF192+FF184</f>
        <v>0</v>
      </c>
      <c r="FG200" s="348" t="n">
        <f aca="false">FG192+FG184</f>
        <v>0</v>
      </c>
      <c r="FH200" s="348" t="n">
        <f aca="false">FH192+FH184</f>
        <v>0</v>
      </c>
      <c r="FI200" s="348" t="n">
        <f aca="false">FI192+FI184</f>
        <v>0</v>
      </c>
      <c r="FJ200" s="348" t="n">
        <f aca="false">FJ192+FJ184</f>
        <v>0</v>
      </c>
      <c r="FK200" s="348" t="n">
        <f aca="false">FK192+FK184</f>
        <v>0</v>
      </c>
      <c r="FL200" s="348" t="n">
        <f aca="false">FL192+FL184</f>
        <v>0</v>
      </c>
      <c r="FM200" s="348" t="n">
        <f aca="false">FM192+FM184</f>
        <v>0</v>
      </c>
      <c r="FN200" s="348" t="n">
        <f aca="false">FN192+FN184</f>
        <v>0</v>
      </c>
      <c r="FO200" s="348" t="n">
        <f aca="false">FO192+FO184</f>
        <v>0</v>
      </c>
      <c r="FP200" s="348" t="n">
        <f aca="false">FP192+FP184</f>
        <v>0</v>
      </c>
      <c r="FQ200" s="348" t="n">
        <f aca="false">FQ192+FQ184</f>
        <v>0</v>
      </c>
      <c r="FR200" s="348" t="n">
        <f aca="false">FR192+FR184</f>
        <v>0</v>
      </c>
      <c r="FS200" s="348" t="n">
        <f aca="false">FS192+FS184</f>
        <v>0</v>
      </c>
      <c r="FT200" s="348" t="n">
        <f aca="false">FT192+FT184</f>
        <v>0</v>
      </c>
      <c r="FU200" s="348" t="n">
        <f aca="false">FU192+FU184</f>
        <v>0</v>
      </c>
      <c r="FV200" s="348" t="n">
        <f aca="false">FV192+FV184</f>
        <v>0</v>
      </c>
      <c r="FW200" s="348" t="n">
        <f aca="false">FW192+FW184</f>
        <v>0</v>
      </c>
      <c r="FX200" s="348" t="n">
        <f aca="false">FX192+FX184</f>
        <v>0</v>
      </c>
      <c r="FY200" s="348" t="n">
        <f aca="false">FY192+FY184</f>
        <v>0</v>
      </c>
      <c r="FZ200" s="348" t="n">
        <f aca="false">FZ192+FZ184</f>
        <v>0</v>
      </c>
      <c r="GA200" s="348" t="n">
        <f aca="false">GA192+GA184</f>
        <v>0</v>
      </c>
      <c r="GB200" s="348" t="n">
        <f aca="false">GB192+GB184</f>
        <v>0</v>
      </c>
      <c r="GC200" s="348" t="n">
        <f aca="false">GC192+GC184</f>
        <v>0</v>
      </c>
      <c r="GD200" s="348" t="n">
        <f aca="false">GD192+GD184</f>
        <v>0</v>
      </c>
      <c r="GE200" s="348" t="n">
        <f aca="false">GE192+GE184</f>
        <v>0</v>
      </c>
      <c r="GF200" s="348" t="n">
        <f aca="false">GF192+GF184</f>
        <v>0</v>
      </c>
      <c r="GG200" s="348" t="n">
        <f aca="false">GG192+GG184</f>
        <v>0</v>
      </c>
      <c r="GH200" s="348" t="n">
        <f aca="false">GH192+GH184</f>
        <v>0</v>
      </c>
      <c r="GI200" s="348" t="n">
        <f aca="false">GI192+GI184</f>
        <v>0</v>
      </c>
      <c r="GJ200" s="348" t="n">
        <f aca="false">GJ192+GJ184</f>
        <v>0</v>
      </c>
      <c r="GK200" s="348" t="n">
        <f aca="false">GK192+GK184</f>
        <v>0</v>
      </c>
      <c r="GL200" s="348" t="n">
        <f aca="false">GL192+GL184</f>
        <v>0</v>
      </c>
      <c r="GM200" s="348" t="n">
        <f aca="false">GM192+GM184</f>
        <v>0</v>
      </c>
      <c r="GN200" s="348" t="n">
        <f aca="false">GN192+GN184</f>
        <v>0</v>
      </c>
      <c r="GO200" s="348" t="n">
        <f aca="false">GO192+GO184</f>
        <v>0</v>
      </c>
      <c r="GP200" s="348" t="n">
        <f aca="false">GP192+GP184</f>
        <v>0</v>
      </c>
      <c r="GQ200" s="348" t="n">
        <f aca="false">GQ192+GQ184</f>
        <v>0</v>
      </c>
      <c r="GR200" s="348" t="n">
        <f aca="false">GR192+GR184</f>
        <v>0</v>
      </c>
      <c r="GS200" s="348" t="n">
        <f aca="false">GS192+GS184</f>
        <v>0</v>
      </c>
      <c r="GT200" s="348" t="n">
        <f aca="false">GT192+GT184</f>
        <v>0</v>
      </c>
      <c r="GU200" s="348" t="n">
        <f aca="false">GU192+GU184</f>
        <v>0</v>
      </c>
      <c r="GV200" s="348" t="n">
        <f aca="false">GV192+GV184</f>
        <v>0</v>
      </c>
      <c r="GW200" s="348" t="n">
        <f aca="false">GW192+GW184</f>
        <v>0</v>
      </c>
      <c r="GX200" s="348" t="n">
        <f aca="false">GX192+GX184</f>
        <v>0</v>
      </c>
      <c r="GY200" s="348" t="n">
        <f aca="false">GY192+GY184</f>
        <v>0</v>
      </c>
      <c r="GZ200" s="348" t="n">
        <f aca="false">GZ192+GZ184</f>
        <v>0</v>
      </c>
      <c r="HA200" s="348" t="n">
        <f aca="false">HA192+HA184</f>
        <v>0</v>
      </c>
      <c r="HB200" s="348" t="n">
        <f aca="false">HB192+HB184</f>
        <v>0</v>
      </c>
      <c r="HC200" s="348" t="n">
        <f aca="false">HC192+HC184</f>
        <v>0</v>
      </c>
      <c r="HD200" s="348" t="n">
        <f aca="false">HD192+HD184</f>
        <v>0</v>
      </c>
      <c r="HE200" s="348" t="n">
        <f aca="false">HE192+HE184</f>
        <v>0</v>
      </c>
      <c r="HF200" s="348" t="n">
        <f aca="false">HF192+HF184</f>
        <v>0</v>
      </c>
      <c r="HG200" s="348" t="n">
        <f aca="false">HG192+HG184</f>
        <v>0</v>
      </c>
      <c r="HH200" s="348" t="n">
        <f aca="false">HH192+HH184</f>
        <v>0</v>
      </c>
      <c r="HI200" s="348" t="n">
        <f aca="false">HI192+HI184</f>
        <v>0</v>
      </c>
      <c r="HJ200" s="348" t="n">
        <f aca="false">HJ192+HJ184</f>
        <v>0</v>
      </c>
      <c r="HK200" s="348" t="n">
        <f aca="false">HK192+HK184</f>
        <v>0</v>
      </c>
      <c r="HL200" s="348" t="n">
        <f aca="false">HL192+HL184</f>
        <v>0</v>
      </c>
      <c r="HM200" s="348" t="n">
        <f aca="false">HM192+HM184</f>
        <v>0</v>
      </c>
      <c r="HN200" s="348" t="n">
        <f aca="false">HN192+HN184</f>
        <v>0</v>
      </c>
      <c r="HO200" s="348" t="n">
        <f aca="false">HO192+HO184</f>
        <v>0</v>
      </c>
      <c r="HP200" s="348" t="n">
        <f aca="false">HP192+HP184</f>
        <v>0</v>
      </c>
      <c r="HQ200" s="348" t="n">
        <f aca="false">HQ192+HQ184</f>
        <v>0</v>
      </c>
      <c r="HR200" s="348" t="n">
        <f aca="false">HR192+HR184</f>
        <v>0</v>
      </c>
      <c r="HS200" s="348" t="n">
        <f aca="false">HS192+HS184</f>
        <v>0</v>
      </c>
      <c r="HT200" s="348" t="n">
        <f aca="false">HT192+HT184</f>
        <v>0</v>
      </c>
      <c r="HU200" s="348" t="n">
        <f aca="false">HU192+HU184</f>
        <v>0</v>
      </c>
      <c r="HV200" s="348" t="n">
        <f aca="false">HV192+HV184</f>
        <v>0</v>
      </c>
      <c r="HW200" s="348" t="n">
        <f aca="false">HW192+HW184</f>
        <v>0</v>
      </c>
      <c r="HX200" s="348" t="n">
        <f aca="false">HX192+HX184</f>
        <v>0</v>
      </c>
      <c r="HY200" s="348" t="n">
        <f aca="false">HY192+HY184</f>
        <v>0</v>
      </c>
      <c r="HZ200" s="348" t="n">
        <f aca="false">HZ192+HZ184</f>
        <v>0</v>
      </c>
      <c r="IA200" s="348" t="n">
        <f aca="false">IA192+IA184</f>
        <v>0</v>
      </c>
      <c r="IB200" s="348" t="n">
        <f aca="false">IB192+IB184</f>
        <v>0</v>
      </c>
      <c r="IC200" s="348" t="n">
        <f aca="false">IC192+IC184</f>
        <v>0</v>
      </c>
      <c r="ID200" s="348" t="n">
        <f aca="false">ID192+ID184</f>
        <v>0</v>
      </c>
      <c r="IE200" s="348" t="n">
        <f aca="false">IE192+IE184</f>
        <v>0</v>
      </c>
      <c r="IF200" s="348" t="n">
        <f aca="false">IF192+IF184</f>
        <v>0</v>
      </c>
      <c r="IG200" s="348" t="n">
        <f aca="false">IG192+IG184</f>
        <v>0</v>
      </c>
      <c r="IH200" s="348" t="n">
        <f aca="false">IH192+IH184</f>
        <v>0</v>
      </c>
      <c r="II200" s="348" t="n">
        <f aca="false">II192+II184</f>
        <v>0</v>
      </c>
      <c r="IJ200" s="348" t="n">
        <f aca="false">IJ192+IJ184</f>
        <v>0</v>
      </c>
      <c r="IK200" s="348" t="n">
        <f aca="false">IK192+IK184</f>
        <v>0</v>
      </c>
      <c r="IL200" s="348" t="n">
        <f aca="false">IL192+IL184</f>
        <v>0</v>
      </c>
      <c r="IM200" s="348" t="n">
        <f aca="false">IM192+IM184</f>
        <v>0</v>
      </c>
      <c r="IN200" s="348" t="n">
        <f aca="false">IN192+IN184</f>
        <v>0</v>
      </c>
      <c r="IO200" s="348" t="n">
        <f aca="false">IO192+IO184</f>
        <v>0</v>
      </c>
      <c r="IP200" s="348" t="n">
        <f aca="false">IP192+IP184</f>
        <v>0</v>
      </c>
      <c r="IQ200" s="348" t="n">
        <f aca="false">IQ192+IQ184</f>
        <v>0</v>
      </c>
      <c r="IR200" s="348" t="n">
        <f aca="false">IR192+IR184</f>
        <v>0</v>
      </c>
      <c r="IS200" s="348" t="n">
        <f aca="false">IS192+IS184</f>
        <v>0</v>
      </c>
      <c r="IT200" s="348" t="n">
        <f aca="false">IT192+IT184</f>
        <v>0</v>
      </c>
      <c r="IU200" s="348" t="n">
        <f aca="false">IU192+IU184</f>
        <v>0</v>
      </c>
      <c r="IV200" s="348" t="n">
        <f aca="false">IV192+IV184</f>
        <v>0</v>
      </c>
      <c r="IW200" s="325"/>
    </row>
    <row r="201" customFormat="false" ht="13.5" hidden="false" customHeight="true" outlineLevel="0" collapsed="false">
      <c r="A201" s="331"/>
      <c r="B201" s="326"/>
      <c r="C201" s="349" t="s">
        <v>183</v>
      </c>
      <c r="D201" s="350" t="s">
        <v>176</v>
      </c>
      <c r="E201" s="306" t="n">
        <f aca="false">E194+E186</f>
        <v>0</v>
      </c>
      <c r="F201" s="307" t="n">
        <f aca="false">F194+F186</f>
        <v>0</v>
      </c>
      <c r="G201" s="307" t="n">
        <f aca="false">G194+G186</f>
        <v>0</v>
      </c>
      <c r="H201" s="307" t="n">
        <f aca="false">H194+H186</f>
        <v>0</v>
      </c>
      <c r="I201" s="307" t="n">
        <f aca="false">I194+I186</f>
        <v>0</v>
      </c>
      <c r="J201" s="307" t="n">
        <f aca="false">J194+J186</f>
        <v>0</v>
      </c>
      <c r="K201" s="307" t="n">
        <f aca="false">K194+K186</f>
        <v>0</v>
      </c>
      <c r="L201" s="307" t="n">
        <f aca="false">L194+L186</f>
        <v>0</v>
      </c>
      <c r="M201" s="307" t="n">
        <f aca="false">M194+M186</f>
        <v>0</v>
      </c>
      <c r="N201" s="307" t="n">
        <f aca="false">N194+N186</f>
        <v>0</v>
      </c>
      <c r="O201" s="307" t="n">
        <f aca="false">O194+O186</f>
        <v>0</v>
      </c>
      <c r="P201" s="307" t="n">
        <f aca="false">P194+P186</f>
        <v>0</v>
      </c>
      <c r="Q201" s="307" t="n">
        <f aca="false">Q194+Q186</f>
        <v>0</v>
      </c>
      <c r="R201" s="307" t="n">
        <f aca="false">R194+R186</f>
        <v>0</v>
      </c>
      <c r="S201" s="307" t="n">
        <f aca="false">S194+S186</f>
        <v>0</v>
      </c>
      <c r="T201" s="307" t="n">
        <f aca="false">T194+T186</f>
        <v>0</v>
      </c>
      <c r="U201" s="307" t="n">
        <f aca="false">U194+U186</f>
        <v>0</v>
      </c>
      <c r="V201" s="307" t="n">
        <f aca="false">V194+V186</f>
        <v>0</v>
      </c>
      <c r="W201" s="307" t="n">
        <f aca="false">W194+W186</f>
        <v>0</v>
      </c>
      <c r="X201" s="307" t="n">
        <f aca="false">X194+X186</f>
        <v>0</v>
      </c>
      <c r="Y201" s="307" t="n">
        <f aca="false">Y194+Y186</f>
        <v>0</v>
      </c>
      <c r="Z201" s="307" t="n">
        <f aca="false">Z194+Z186</f>
        <v>0</v>
      </c>
      <c r="AA201" s="307" t="n">
        <f aca="false">AA194+AA186</f>
        <v>0</v>
      </c>
      <c r="AB201" s="307" t="n">
        <f aca="false">AB194+AB186</f>
        <v>0</v>
      </c>
      <c r="AC201" s="307" t="n">
        <f aca="false">AC194+AC186</f>
        <v>0</v>
      </c>
      <c r="AD201" s="307" t="n">
        <f aca="false">AD194+AD186</f>
        <v>0</v>
      </c>
      <c r="AE201" s="307" t="n">
        <f aca="false">AE194+AE186</f>
        <v>0</v>
      </c>
      <c r="AF201" s="307" t="n">
        <f aca="false">AF194+AF186</f>
        <v>0</v>
      </c>
      <c r="AG201" s="307" t="n">
        <f aca="false">AG194+AG186</f>
        <v>0</v>
      </c>
      <c r="AH201" s="307" t="n">
        <f aca="false">AH194+AH186</f>
        <v>0</v>
      </c>
      <c r="AI201" s="307" t="n">
        <f aca="false">AI194+AI186</f>
        <v>0</v>
      </c>
      <c r="AJ201" s="307" t="n">
        <f aca="false">AJ194+AJ186</f>
        <v>0</v>
      </c>
      <c r="AK201" s="307" t="n">
        <f aca="false">AK194+AK186</f>
        <v>0</v>
      </c>
      <c r="AL201" s="307" t="n">
        <f aca="false">AL194+AL186</f>
        <v>0</v>
      </c>
      <c r="AM201" s="307" t="n">
        <f aca="false">AM194+AM186</f>
        <v>0</v>
      </c>
      <c r="AN201" s="307" t="n">
        <f aca="false">AN194+AN186</f>
        <v>0</v>
      </c>
      <c r="AO201" s="307" t="n">
        <f aca="false">AO194+AO186</f>
        <v>0</v>
      </c>
      <c r="AP201" s="307" t="n">
        <f aca="false">AP194+AP186</f>
        <v>0</v>
      </c>
      <c r="AQ201" s="307" t="n">
        <f aca="false">AQ194+AQ186</f>
        <v>0</v>
      </c>
      <c r="AR201" s="307" t="n">
        <f aca="false">AR194+AR186</f>
        <v>0</v>
      </c>
      <c r="AS201" s="307" t="n">
        <f aca="false">AS194+AS186</f>
        <v>0</v>
      </c>
      <c r="AT201" s="307" t="n">
        <f aca="false">AT194+AT186</f>
        <v>0</v>
      </c>
      <c r="AU201" s="307" t="n">
        <f aca="false">AU194+AU186</f>
        <v>0</v>
      </c>
      <c r="AV201" s="307" t="n">
        <f aca="false">AV194+AV186</f>
        <v>0</v>
      </c>
      <c r="AW201" s="307" t="n">
        <f aca="false">AW194+AW186</f>
        <v>0</v>
      </c>
      <c r="AX201" s="307" t="n">
        <f aca="false">AX194+AX186</f>
        <v>0</v>
      </c>
      <c r="AY201" s="307" t="n">
        <f aca="false">AY194+AY186</f>
        <v>0</v>
      </c>
      <c r="AZ201" s="307" t="n">
        <f aca="false">AZ194+AZ186</f>
        <v>0</v>
      </c>
      <c r="BA201" s="307" t="n">
        <f aca="false">BA194+BA186</f>
        <v>0</v>
      </c>
      <c r="BB201" s="307" t="n">
        <f aca="false">BB194+BB186</f>
        <v>0</v>
      </c>
      <c r="BC201" s="307" t="n">
        <f aca="false">BC194+BC186</f>
        <v>0</v>
      </c>
      <c r="BD201" s="307" t="n">
        <f aca="false">BD194+BD186</f>
        <v>0</v>
      </c>
      <c r="BE201" s="307" t="n">
        <f aca="false">BE194+BE186</f>
        <v>0</v>
      </c>
      <c r="BF201" s="307" t="n">
        <f aca="false">BF194+BF186</f>
        <v>0</v>
      </c>
      <c r="BG201" s="307" t="n">
        <f aca="false">BG194+BG186</f>
        <v>0</v>
      </c>
      <c r="BH201" s="307" t="n">
        <f aca="false">BH194+BH186</f>
        <v>0</v>
      </c>
      <c r="BI201" s="307" t="n">
        <f aca="false">BI194+BI186</f>
        <v>0</v>
      </c>
      <c r="BJ201" s="307" t="n">
        <f aca="false">BJ194+BJ186</f>
        <v>0</v>
      </c>
      <c r="BK201" s="307" t="n">
        <f aca="false">BK194+BK186</f>
        <v>0</v>
      </c>
      <c r="BL201" s="307" t="n">
        <f aca="false">BL194+BL186</f>
        <v>0</v>
      </c>
      <c r="BM201" s="307" t="n">
        <f aca="false">BM194+BM186</f>
        <v>0</v>
      </c>
      <c r="BN201" s="307" t="n">
        <f aca="false">BN194+BN186</f>
        <v>0</v>
      </c>
      <c r="BO201" s="307" t="n">
        <f aca="false">BO194+BO186</f>
        <v>0</v>
      </c>
      <c r="BP201" s="307" t="n">
        <f aca="false">BP194+BP186</f>
        <v>0</v>
      </c>
      <c r="BQ201" s="307" t="n">
        <f aca="false">BQ194+BQ186</f>
        <v>0</v>
      </c>
      <c r="BR201" s="307" t="n">
        <f aca="false">BR194+BR186</f>
        <v>0</v>
      </c>
      <c r="BS201" s="307" t="n">
        <f aca="false">BS194+BS186</f>
        <v>0</v>
      </c>
      <c r="BT201" s="307" t="n">
        <f aca="false">BT194+BT186</f>
        <v>0</v>
      </c>
      <c r="BU201" s="307" t="n">
        <f aca="false">BU194+BU186</f>
        <v>0</v>
      </c>
      <c r="BV201" s="307" t="n">
        <f aca="false">BV194+BV186</f>
        <v>0</v>
      </c>
      <c r="BW201" s="307" t="n">
        <f aca="false">BW194+BW186</f>
        <v>0</v>
      </c>
      <c r="BX201" s="307" t="n">
        <f aca="false">BX194+BX186</f>
        <v>0</v>
      </c>
      <c r="BY201" s="307" t="n">
        <f aca="false">BY194+BY186</f>
        <v>0</v>
      </c>
      <c r="BZ201" s="307" t="n">
        <f aca="false">BZ194+BZ186</f>
        <v>0</v>
      </c>
      <c r="CA201" s="307" t="n">
        <f aca="false">CA194+CA186</f>
        <v>0</v>
      </c>
      <c r="CB201" s="307" t="n">
        <f aca="false">CB194+CB186</f>
        <v>0</v>
      </c>
      <c r="CC201" s="307" t="n">
        <f aca="false">CC194+CC186</f>
        <v>0</v>
      </c>
      <c r="CD201" s="307" t="n">
        <f aca="false">CD194+CD186</f>
        <v>0</v>
      </c>
      <c r="CE201" s="307" t="n">
        <f aca="false">CE194+CE186</f>
        <v>0</v>
      </c>
      <c r="CF201" s="307" t="n">
        <f aca="false">CF194+CF186</f>
        <v>0</v>
      </c>
      <c r="CG201" s="307" t="n">
        <f aca="false">CG194+CG186</f>
        <v>0</v>
      </c>
      <c r="CH201" s="307" t="n">
        <f aca="false">CH194+CH186</f>
        <v>0</v>
      </c>
      <c r="CI201" s="307" t="n">
        <f aca="false">CI194+CI186</f>
        <v>0</v>
      </c>
      <c r="CJ201" s="307" t="n">
        <f aca="false">CJ194+CJ186</f>
        <v>0</v>
      </c>
      <c r="CK201" s="307" t="n">
        <f aca="false">CK194+CK186</f>
        <v>0</v>
      </c>
      <c r="CL201" s="307" t="n">
        <f aca="false">CL194+CL186</f>
        <v>0</v>
      </c>
      <c r="CM201" s="307" t="n">
        <f aca="false">CM194+CM186</f>
        <v>0</v>
      </c>
      <c r="CN201" s="307" t="n">
        <f aca="false">CN194+CN186</f>
        <v>0</v>
      </c>
      <c r="CO201" s="307" t="n">
        <f aca="false">CO194+CO186</f>
        <v>0</v>
      </c>
      <c r="CP201" s="307" t="n">
        <f aca="false">CP194+CP186</f>
        <v>0</v>
      </c>
      <c r="CQ201" s="307" t="n">
        <f aca="false">CQ194+CQ186</f>
        <v>0</v>
      </c>
      <c r="CR201" s="307" t="n">
        <f aca="false">CR194+CR186</f>
        <v>0</v>
      </c>
      <c r="CS201" s="307" t="n">
        <f aca="false">CS194+CS186</f>
        <v>0</v>
      </c>
      <c r="CT201" s="307" t="n">
        <f aca="false">CT194+CT186</f>
        <v>0</v>
      </c>
      <c r="CU201" s="307" t="n">
        <f aca="false">CU194+CU186</f>
        <v>0</v>
      </c>
      <c r="CV201" s="307" t="n">
        <f aca="false">CV194+CV186</f>
        <v>0</v>
      </c>
      <c r="CW201" s="307" t="n">
        <f aca="false">CW194+CW186</f>
        <v>0</v>
      </c>
      <c r="CX201" s="307" t="n">
        <f aca="false">CX194+CX186</f>
        <v>0</v>
      </c>
      <c r="CY201" s="307" t="n">
        <f aca="false">CY194+CY186</f>
        <v>0</v>
      </c>
      <c r="CZ201" s="307" t="n">
        <f aca="false">CZ194+CZ186</f>
        <v>0</v>
      </c>
      <c r="DA201" s="307" t="n">
        <f aca="false">DA194+DA186</f>
        <v>0</v>
      </c>
      <c r="DB201" s="307" t="n">
        <f aca="false">DB194+DB186</f>
        <v>0</v>
      </c>
      <c r="DC201" s="307" t="n">
        <f aca="false">DC194+DC186</f>
        <v>0</v>
      </c>
      <c r="DD201" s="307" t="n">
        <f aca="false">DD194+DD186</f>
        <v>0</v>
      </c>
      <c r="DE201" s="307" t="n">
        <f aca="false">DE194+DE186</f>
        <v>0</v>
      </c>
      <c r="DF201" s="307" t="n">
        <f aca="false">DF194+DF186</f>
        <v>0</v>
      </c>
      <c r="DG201" s="307" t="n">
        <f aca="false">DG194+DG186</f>
        <v>0</v>
      </c>
      <c r="DH201" s="307" t="n">
        <f aca="false">DH194+DH186</f>
        <v>0</v>
      </c>
      <c r="DI201" s="307" t="n">
        <f aca="false">DI194+DI186</f>
        <v>0</v>
      </c>
      <c r="DJ201" s="307" t="n">
        <f aca="false">DJ194+DJ186</f>
        <v>0</v>
      </c>
      <c r="DK201" s="307" t="n">
        <f aca="false">DK194+DK186</f>
        <v>0</v>
      </c>
      <c r="DL201" s="307" t="n">
        <f aca="false">DL194+DL186</f>
        <v>0</v>
      </c>
      <c r="DM201" s="307" t="n">
        <f aca="false">DM194+DM186</f>
        <v>0</v>
      </c>
      <c r="DN201" s="307" t="n">
        <f aca="false">DN194+DN186</f>
        <v>0</v>
      </c>
      <c r="DO201" s="307" t="n">
        <f aca="false">DO194+DO186</f>
        <v>0</v>
      </c>
      <c r="DP201" s="307" t="n">
        <f aca="false">DP194+DP186</f>
        <v>0</v>
      </c>
      <c r="DQ201" s="307" t="n">
        <f aca="false">DQ194+DQ186</f>
        <v>0</v>
      </c>
      <c r="DR201" s="307" t="n">
        <f aca="false">DR194+DR186</f>
        <v>0</v>
      </c>
      <c r="DS201" s="307" t="n">
        <f aca="false">DS194+DS186</f>
        <v>0</v>
      </c>
      <c r="DT201" s="307" t="n">
        <f aca="false">DT194+DT186</f>
        <v>0</v>
      </c>
      <c r="DU201" s="307" t="n">
        <f aca="false">DU194+DU186</f>
        <v>0</v>
      </c>
      <c r="DV201" s="307" t="n">
        <f aca="false">DV194+DV186</f>
        <v>0</v>
      </c>
      <c r="DW201" s="307" t="n">
        <f aca="false">DW194+DW186</f>
        <v>0</v>
      </c>
      <c r="DX201" s="307" t="n">
        <f aca="false">DX194+DX186</f>
        <v>0</v>
      </c>
      <c r="DY201" s="307" t="n">
        <f aca="false">DY194+DY186</f>
        <v>0</v>
      </c>
      <c r="DZ201" s="307" t="n">
        <f aca="false">DZ194+DZ186</f>
        <v>0</v>
      </c>
      <c r="EA201" s="307" t="n">
        <f aca="false">EA194+EA186</f>
        <v>0</v>
      </c>
      <c r="EB201" s="307" t="n">
        <f aca="false">EB194+EB186</f>
        <v>0</v>
      </c>
      <c r="EC201" s="307" t="n">
        <f aca="false">EC194+EC186</f>
        <v>0</v>
      </c>
      <c r="ED201" s="307" t="n">
        <f aca="false">ED194+ED186</f>
        <v>0</v>
      </c>
      <c r="EE201" s="307" t="n">
        <f aca="false">EE194+EE186</f>
        <v>0</v>
      </c>
      <c r="EF201" s="307" t="n">
        <f aca="false">EF194+EF186</f>
        <v>0</v>
      </c>
      <c r="EG201" s="307" t="n">
        <f aca="false">EG194+EG186</f>
        <v>0</v>
      </c>
      <c r="EH201" s="307" t="n">
        <f aca="false">EH194+EH186</f>
        <v>0</v>
      </c>
      <c r="EI201" s="307" t="n">
        <f aca="false">EI194+EI186</f>
        <v>0</v>
      </c>
      <c r="EJ201" s="307" t="n">
        <f aca="false">EJ194+EJ186</f>
        <v>0</v>
      </c>
      <c r="EK201" s="307" t="n">
        <f aca="false">EK194+EK186</f>
        <v>0</v>
      </c>
      <c r="EL201" s="307" t="n">
        <f aca="false">EL194+EL186</f>
        <v>0</v>
      </c>
      <c r="EM201" s="307" t="n">
        <f aca="false">EM194+EM186</f>
        <v>0</v>
      </c>
      <c r="EN201" s="307" t="n">
        <f aca="false">EN194+EN186</f>
        <v>0</v>
      </c>
      <c r="EO201" s="307" t="n">
        <f aca="false">EO194+EO186</f>
        <v>0</v>
      </c>
      <c r="EP201" s="307" t="n">
        <f aca="false">EP194+EP186</f>
        <v>0</v>
      </c>
      <c r="EQ201" s="307" t="n">
        <f aca="false">EQ194+EQ186</f>
        <v>0</v>
      </c>
      <c r="ER201" s="307" t="n">
        <f aca="false">ER194+ER186</f>
        <v>0</v>
      </c>
      <c r="ES201" s="307" t="n">
        <f aca="false">ES194+ES186</f>
        <v>0</v>
      </c>
      <c r="ET201" s="307" t="n">
        <f aca="false">ET194+ET186</f>
        <v>0</v>
      </c>
      <c r="EU201" s="307" t="n">
        <f aca="false">EU194+EU186</f>
        <v>0</v>
      </c>
      <c r="EV201" s="307" t="n">
        <f aca="false">EV194+EV186</f>
        <v>0</v>
      </c>
      <c r="EW201" s="307" t="n">
        <f aca="false">EW194+EW186</f>
        <v>0</v>
      </c>
      <c r="EX201" s="307" t="n">
        <f aca="false">EX194+EX186</f>
        <v>0</v>
      </c>
      <c r="EY201" s="307" t="n">
        <f aca="false">EY194+EY186</f>
        <v>0</v>
      </c>
      <c r="EZ201" s="307" t="n">
        <f aca="false">EZ194+EZ186</f>
        <v>0</v>
      </c>
      <c r="FA201" s="307" t="n">
        <f aca="false">FA194+FA186</f>
        <v>0</v>
      </c>
      <c r="FB201" s="307" t="n">
        <f aca="false">FB194+FB186</f>
        <v>0</v>
      </c>
      <c r="FC201" s="307" t="n">
        <f aca="false">FC194+FC186</f>
        <v>0</v>
      </c>
      <c r="FD201" s="307" t="n">
        <f aca="false">FD194+FD186</f>
        <v>0</v>
      </c>
      <c r="FE201" s="307" t="n">
        <f aca="false">FE194+FE186</f>
        <v>0</v>
      </c>
      <c r="FF201" s="307" t="n">
        <f aca="false">FF194+FF186</f>
        <v>0</v>
      </c>
      <c r="FG201" s="307" t="n">
        <f aca="false">FG194+FG186</f>
        <v>0</v>
      </c>
      <c r="FH201" s="307" t="n">
        <f aca="false">FH194+FH186</f>
        <v>0</v>
      </c>
      <c r="FI201" s="307" t="n">
        <f aca="false">FI194+FI186</f>
        <v>0</v>
      </c>
      <c r="FJ201" s="307" t="n">
        <f aca="false">FJ194+FJ186</f>
        <v>0</v>
      </c>
      <c r="FK201" s="307" t="n">
        <f aca="false">FK194+FK186</f>
        <v>0</v>
      </c>
      <c r="FL201" s="307" t="n">
        <f aca="false">FL194+FL186</f>
        <v>0</v>
      </c>
      <c r="FM201" s="307" t="n">
        <f aca="false">FM194+FM186</f>
        <v>0</v>
      </c>
      <c r="FN201" s="307" t="n">
        <f aca="false">FN194+FN186</f>
        <v>0</v>
      </c>
      <c r="FO201" s="307" t="n">
        <f aca="false">FO194+FO186</f>
        <v>0</v>
      </c>
      <c r="FP201" s="307" t="n">
        <f aca="false">FP194+FP186</f>
        <v>0</v>
      </c>
      <c r="FQ201" s="307" t="n">
        <f aca="false">FQ194+FQ186</f>
        <v>0</v>
      </c>
      <c r="FR201" s="307" t="n">
        <f aca="false">FR194+FR186</f>
        <v>0</v>
      </c>
      <c r="FS201" s="307" t="n">
        <f aca="false">FS194+FS186</f>
        <v>0</v>
      </c>
      <c r="FT201" s="307" t="n">
        <f aca="false">FT194+FT186</f>
        <v>0</v>
      </c>
      <c r="FU201" s="307" t="n">
        <f aca="false">FU194+FU186</f>
        <v>0</v>
      </c>
      <c r="FV201" s="307" t="n">
        <f aca="false">FV194+FV186</f>
        <v>0</v>
      </c>
      <c r="FW201" s="307" t="n">
        <f aca="false">FW194+FW186</f>
        <v>0</v>
      </c>
      <c r="FX201" s="307" t="n">
        <f aca="false">FX194+FX186</f>
        <v>0</v>
      </c>
      <c r="FY201" s="307" t="n">
        <f aca="false">FY194+FY186</f>
        <v>0</v>
      </c>
      <c r="FZ201" s="307" t="n">
        <f aca="false">FZ194+FZ186</f>
        <v>0</v>
      </c>
      <c r="GA201" s="307" t="n">
        <f aca="false">GA194+GA186</f>
        <v>0</v>
      </c>
      <c r="GB201" s="307" t="n">
        <f aca="false">GB194+GB186</f>
        <v>0</v>
      </c>
      <c r="GC201" s="307" t="n">
        <f aca="false">GC194+GC186</f>
        <v>0</v>
      </c>
      <c r="GD201" s="307" t="n">
        <f aca="false">GD194+GD186</f>
        <v>0</v>
      </c>
      <c r="GE201" s="307" t="n">
        <f aca="false">GE194+GE186</f>
        <v>0</v>
      </c>
      <c r="GF201" s="307" t="n">
        <f aca="false">GF194+GF186</f>
        <v>0</v>
      </c>
      <c r="GG201" s="307" t="n">
        <f aca="false">GG194+GG186</f>
        <v>0</v>
      </c>
      <c r="GH201" s="307" t="n">
        <f aca="false">GH194+GH186</f>
        <v>0</v>
      </c>
      <c r="GI201" s="307" t="n">
        <f aca="false">GI194+GI186</f>
        <v>0</v>
      </c>
      <c r="GJ201" s="307" t="n">
        <f aca="false">GJ194+GJ186</f>
        <v>0</v>
      </c>
      <c r="GK201" s="307" t="n">
        <f aca="false">GK194+GK186</f>
        <v>0</v>
      </c>
      <c r="GL201" s="307" t="n">
        <f aca="false">GL194+GL186</f>
        <v>0</v>
      </c>
      <c r="GM201" s="307" t="n">
        <f aca="false">GM194+GM186</f>
        <v>0</v>
      </c>
      <c r="GN201" s="307" t="n">
        <f aca="false">GN194+GN186</f>
        <v>0</v>
      </c>
      <c r="GO201" s="307" t="n">
        <f aca="false">GO194+GO186</f>
        <v>0</v>
      </c>
      <c r="GP201" s="307" t="n">
        <f aca="false">GP194+GP186</f>
        <v>0</v>
      </c>
      <c r="GQ201" s="307" t="n">
        <f aca="false">GQ194+GQ186</f>
        <v>0</v>
      </c>
      <c r="GR201" s="307" t="n">
        <f aca="false">GR194+GR186</f>
        <v>0</v>
      </c>
      <c r="GS201" s="307" t="n">
        <f aca="false">GS194+GS186</f>
        <v>0</v>
      </c>
      <c r="GT201" s="307" t="n">
        <f aca="false">GT194+GT186</f>
        <v>0</v>
      </c>
      <c r="GU201" s="307" t="n">
        <f aca="false">GU194+GU186</f>
        <v>0</v>
      </c>
      <c r="GV201" s="307" t="n">
        <f aca="false">GV194+GV186</f>
        <v>0</v>
      </c>
      <c r="GW201" s="307" t="n">
        <f aca="false">GW194+GW186</f>
        <v>0</v>
      </c>
      <c r="GX201" s="307" t="n">
        <f aca="false">GX194+GX186</f>
        <v>0</v>
      </c>
      <c r="GY201" s="307" t="n">
        <f aca="false">GY194+GY186</f>
        <v>0</v>
      </c>
      <c r="GZ201" s="307" t="n">
        <f aca="false">GZ194+GZ186</f>
        <v>0</v>
      </c>
      <c r="HA201" s="307" t="n">
        <f aca="false">HA194+HA186</f>
        <v>0</v>
      </c>
      <c r="HB201" s="307" t="n">
        <f aca="false">HB194+HB186</f>
        <v>0</v>
      </c>
      <c r="HC201" s="307" t="n">
        <f aca="false">HC194+HC186</f>
        <v>0</v>
      </c>
      <c r="HD201" s="307" t="n">
        <f aca="false">HD194+HD186</f>
        <v>0</v>
      </c>
      <c r="HE201" s="307" t="n">
        <f aca="false">HE194+HE186</f>
        <v>0</v>
      </c>
      <c r="HF201" s="307" t="n">
        <f aca="false">HF194+HF186</f>
        <v>0</v>
      </c>
      <c r="HG201" s="307" t="n">
        <f aca="false">HG194+HG186</f>
        <v>0</v>
      </c>
      <c r="HH201" s="307" t="n">
        <f aca="false">HH194+HH186</f>
        <v>0</v>
      </c>
      <c r="HI201" s="307" t="n">
        <f aca="false">HI194+HI186</f>
        <v>0</v>
      </c>
      <c r="HJ201" s="307" t="n">
        <f aca="false">HJ194+HJ186</f>
        <v>0</v>
      </c>
      <c r="HK201" s="307" t="n">
        <f aca="false">HK194+HK186</f>
        <v>0</v>
      </c>
      <c r="HL201" s="307" t="n">
        <f aca="false">HL194+HL186</f>
        <v>0</v>
      </c>
      <c r="HM201" s="307" t="n">
        <f aca="false">HM194+HM186</f>
        <v>0</v>
      </c>
      <c r="HN201" s="307" t="n">
        <f aca="false">HN194+HN186</f>
        <v>0</v>
      </c>
      <c r="HO201" s="307" t="n">
        <f aca="false">HO194+HO186</f>
        <v>0</v>
      </c>
      <c r="HP201" s="307" t="n">
        <f aca="false">HP194+HP186</f>
        <v>0</v>
      </c>
      <c r="HQ201" s="307" t="n">
        <f aca="false">HQ194+HQ186</f>
        <v>0</v>
      </c>
      <c r="HR201" s="307" t="n">
        <f aca="false">HR194+HR186</f>
        <v>0</v>
      </c>
      <c r="HS201" s="307" t="n">
        <f aca="false">HS194+HS186</f>
        <v>0</v>
      </c>
      <c r="HT201" s="307" t="n">
        <f aca="false">HT194+HT186</f>
        <v>0</v>
      </c>
      <c r="HU201" s="307" t="n">
        <f aca="false">HU194+HU186</f>
        <v>0</v>
      </c>
      <c r="HV201" s="307" t="n">
        <f aca="false">HV194+HV186</f>
        <v>0</v>
      </c>
      <c r="HW201" s="307" t="n">
        <f aca="false">HW194+HW186</f>
        <v>0</v>
      </c>
      <c r="HX201" s="307" t="n">
        <f aca="false">HX194+HX186</f>
        <v>0</v>
      </c>
      <c r="HY201" s="307" t="n">
        <f aca="false">HY194+HY186</f>
        <v>0</v>
      </c>
      <c r="HZ201" s="307" t="n">
        <f aca="false">HZ194+HZ186</f>
        <v>0</v>
      </c>
      <c r="IA201" s="307" t="n">
        <f aca="false">IA194+IA186</f>
        <v>0</v>
      </c>
      <c r="IB201" s="307" t="n">
        <f aca="false">IB194+IB186</f>
        <v>0</v>
      </c>
      <c r="IC201" s="307" t="n">
        <f aca="false">IC194+IC186</f>
        <v>0</v>
      </c>
      <c r="ID201" s="307" t="n">
        <f aca="false">ID194+ID186</f>
        <v>0</v>
      </c>
      <c r="IE201" s="307" t="n">
        <f aca="false">IE194+IE186</f>
        <v>0</v>
      </c>
      <c r="IF201" s="307" t="n">
        <f aca="false">IF194+IF186</f>
        <v>0</v>
      </c>
      <c r="IG201" s="307" t="n">
        <f aca="false">IG194+IG186</f>
        <v>0</v>
      </c>
      <c r="IH201" s="307" t="n">
        <f aca="false">IH194+IH186</f>
        <v>0</v>
      </c>
      <c r="II201" s="307" t="n">
        <f aca="false">II194+II186</f>
        <v>0</v>
      </c>
      <c r="IJ201" s="307" t="n">
        <f aca="false">IJ194+IJ186</f>
        <v>0</v>
      </c>
      <c r="IK201" s="307" t="n">
        <f aca="false">IK194+IK186</f>
        <v>0</v>
      </c>
      <c r="IL201" s="307" t="n">
        <f aca="false">IL194+IL186</f>
        <v>0</v>
      </c>
      <c r="IM201" s="307" t="n">
        <f aca="false">IM194+IM186</f>
        <v>0</v>
      </c>
      <c r="IN201" s="307" t="n">
        <f aca="false">IN194+IN186</f>
        <v>0</v>
      </c>
      <c r="IO201" s="307" t="n">
        <f aca="false">IO194+IO186</f>
        <v>0</v>
      </c>
      <c r="IP201" s="307" t="n">
        <f aca="false">IP194+IP186</f>
        <v>0</v>
      </c>
      <c r="IQ201" s="307" t="n">
        <f aca="false">IQ194+IQ186</f>
        <v>0</v>
      </c>
      <c r="IR201" s="307" t="n">
        <f aca="false">IR194+IR186</f>
        <v>0</v>
      </c>
      <c r="IS201" s="307" t="n">
        <f aca="false">IS194+IS186</f>
        <v>0</v>
      </c>
      <c r="IT201" s="307" t="n">
        <f aca="false">IT194+IT186</f>
        <v>0</v>
      </c>
      <c r="IU201" s="307" t="n">
        <f aca="false">IU194+IU186</f>
        <v>0</v>
      </c>
      <c r="IV201" s="307" t="n">
        <f aca="false">IV194+IV186</f>
        <v>0</v>
      </c>
      <c r="IW201" s="351"/>
    </row>
    <row r="202" customFormat="false" ht="13.5" hidden="false" customHeight="true" outlineLevel="0" collapsed="false">
      <c r="A202" s="325"/>
      <c r="B202" s="326"/>
      <c r="C202" s="327"/>
      <c r="D202" s="350" t="s">
        <v>178</v>
      </c>
      <c r="E202" s="306" t="n">
        <f aca="false">E196+E188</f>
        <v>0</v>
      </c>
      <c r="F202" s="307" t="n">
        <f aca="false">F196+F188</f>
        <v>0</v>
      </c>
      <c r="G202" s="307" t="n">
        <f aca="false">G196+G188</f>
        <v>0</v>
      </c>
      <c r="H202" s="307" t="n">
        <f aca="false">H196+H188</f>
        <v>0</v>
      </c>
      <c r="I202" s="307" t="n">
        <f aca="false">I196+I188</f>
        <v>0</v>
      </c>
      <c r="J202" s="307" t="n">
        <f aca="false">J196+J188</f>
        <v>0</v>
      </c>
      <c r="K202" s="307" t="n">
        <f aca="false">K196+K188</f>
        <v>0</v>
      </c>
      <c r="L202" s="307" t="n">
        <f aca="false">L196+L188</f>
        <v>0</v>
      </c>
      <c r="M202" s="307" t="n">
        <f aca="false">M196+M188</f>
        <v>0</v>
      </c>
      <c r="N202" s="307" t="n">
        <f aca="false">N196+N188</f>
        <v>0</v>
      </c>
      <c r="O202" s="307" t="n">
        <f aca="false">O196+O188</f>
        <v>0</v>
      </c>
      <c r="P202" s="307" t="n">
        <f aca="false">P196+P188</f>
        <v>0</v>
      </c>
      <c r="Q202" s="307" t="n">
        <f aca="false">Q196+Q188</f>
        <v>0</v>
      </c>
      <c r="R202" s="307" t="n">
        <f aca="false">R196+R188</f>
        <v>0</v>
      </c>
      <c r="S202" s="307" t="n">
        <f aca="false">S196+S188</f>
        <v>0</v>
      </c>
      <c r="T202" s="307" t="n">
        <f aca="false">T196+T188</f>
        <v>0</v>
      </c>
      <c r="U202" s="307" t="n">
        <f aca="false">U196+U188</f>
        <v>0</v>
      </c>
      <c r="V202" s="307" t="n">
        <f aca="false">V196+V188</f>
        <v>0</v>
      </c>
      <c r="W202" s="307" t="n">
        <f aca="false">W196+W188</f>
        <v>0</v>
      </c>
      <c r="X202" s="307" t="n">
        <f aca="false">X196+X188</f>
        <v>0</v>
      </c>
      <c r="Y202" s="307" t="n">
        <f aca="false">Y196+Y188</f>
        <v>0</v>
      </c>
      <c r="Z202" s="307" t="n">
        <f aca="false">Z196+Z188</f>
        <v>0</v>
      </c>
      <c r="AA202" s="307" t="n">
        <f aca="false">AA196+AA188</f>
        <v>0</v>
      </c>
      <c r="AB202" s="307" t="n">
        <f aca="false">AB196+AB188</f>
        <v>0</v>
      </c>
      <c r="AC202" s="307" t="n">
        <f aca="false">AC196+AC188</f>
        <v>0</v>
      </c>
      <c r="AD202" s="307" t="n">
        <f aca="false">AD196+AD188</f>
        <v>0</v>
      </c>
      <c r="AE202" s="307" t="n">
        <f aca="false">AE196+AE188</f>
        <v>0</v>
      </c>
      <c r="AF202" s="307" t="n">
        <f aca="false">AF196+AF188</f>
        <v>0</v>
      </c>
      <c r="AG202" s="307" t="n">
        <f aca="false">AG196+AG188</f>
        <v>0</v>
      </c>
      <c r="AH202" s="307" t="n">
        <f aca="false">AH196+AH188</f>
        <v>0</v>
      </c>
      <c r="AI202" s="307" t="n">
        <f aca="false">AI196+AI188</f>
        <v>0</v>
      </c>
      <c r="AJ202" s="307" t="n">
        <f aca="false">AJ196+AJ188</f>
        <v>0</v>
      </c>
      <c r="AK202" s="307" t="n">
        <f aca="false">AK196+AK188</f>
        <v>0</v>
      </c>
      <c r="AL202" s="307" t="n">
        <f aca="false">AL196+AL188</f>
        <v>0</v>
      </c>
      <c r="AM202" s="307" t="n">
        <f aca="false">AM196+AM188</f>
        <v>0</v>
      </c>
      <c r="AN202" s="307" t="n">
        <f aca="false">AN196+AN188</f>
        <v>0</v>
      </c>
      <c r="AO202" s="307" t="n">
        <f aca="false">AO196+AO188</f>
        <v>0</v>
      </c>
      <c r="AP202" s="307" t="n">
        <f aca="false">AP196+AP188</f>
        <v>0</v>
      </c>
      <c r="AQ202" s="307" t="n">
        <f aca="false">AQ196+AQ188</f>
        <v>0</v>
      </c>
      <c r="AR202" s="307" t="n">
        <f aca="false">AR196+AR188</f>
        <v>0</v>
      </c>
      <c r="AS202" s="307" t="n">
        <f aca="false">AS196+AS188</f>
        <v>0</v>
      </c>
      <c r="AT202" s="307" t="n">
        <f aca="false">AT196+AT188</f>
        <v>0</v>
      </c>
      <c r="AU202" s="307" t="n">
        <f aca="false">AU196+AU188</f>
        <v>0</v>
      </c>
      <c r="AV202" s="307" t="n">
        <f aca="false">AV196+AV188</f>
        <v>0</v>
      </c>
      <c r="AW202" s="307" t="n">
        <f aca="false">AW196+AW188</f>
        <v>0</v>
      </c>
      <c r="AX202" s="307" t="n">
        <f aca="false">AX196+AX188</f>
        <v>0</v>
      </c>
      <c r="AY202" s="307" t="n">
        <f aca="false">AY196+AY188</f>
        <v>0</v>
      </c>
      <c r="AZ202" s="307" t="n">
        <f aca="false">AZ196+AZ188</f>
        <v>0</v>
      </c>
      <c r="BA202" s="307" t="n">
        <f aca="false">BA196+BA188</f>
        <v>0</v>
      </c>
      <c r="BB202" s="307" t="n">
        <f aca="false">BB196+BB188</f>
        <v>0</v>
      </c>
      <c r="BC202" s="307" t="n">
        <f aca="false">BC196+BC188</f>
        <v>0</v>
      </c>
      <c r="BD202" s="307" t="n">
        <f aca="false">BD196+BD188</f>
        <v>0</v>
      </c>
      <c r="BE202" s="307" t="n">
        <f aca="false">BE196+BE188</f>
        <v>0</v>
      </c>
      <c r="BF202" s="307" t="n">
        <f aca="false">BF196+BF188</f>
        <v>0</v>
      </c>
      <c r="BG202" s="307" t="n">
        <f aca="false">BG196+BG188</f>
        <v>0</v>
      </c>
      <c r="BH202" s="307" t="n">
        <f aca="false">BH196+BH188</f>
        <v>0</v>
      </c>
      <c r="BI202" s="307" t="n">
        <f aca="false">BI196+BI188</f>
        <v>0</v>
      </c>
      <c r="BJ202" s="307" t="n">
        <f aca="false">BJ196+BJ188</f>
        <v>0</v>
      </c>
      <c r="BK202" s="307" t="n">
        <f aca="false">BK196+BK188</f>
        <v>0</v>
      </c>
      <c r="BL202" s="307" t="n">
        <f aca="false">BL196+BL188</f>
        <v>0</v>
      </c>
      <c r="BM202" s="307" t="n">
        <f aca="false">BM196+BM188</f>
        <v>0</v>
      </c>
      <c r="BN202" s="307" t="n">
        <f aca="false">BN196+BN188</f>
        <v>0</v>
      </c>
      <c r="BO202" s="307" t="n">
        <f aca="false">BO196+BO188</f>
        <v>0</v>
      </c>
      <c r="BP202" s="307" t="n">
        <f aca="false">BP196+BP188</f>
        <v>0</v>
      </c>
      <c r="BQ202" s="307" t="n">
        <f aca="false">BQ196+BQ188</f>
        <v>0</v>
      </c>
      <c r="BR202" s="307" t="n">
        <f aca="false">BR196+BR188</f>
        <v>0</v>
      </c>
      <c r="BS202" s="307" t="n">
        <f aca="false">BS196+BS188</f>
        <v>0</v>
      </c>
      <c r="BT202" s="307" t="n">
        <f aca="false">BT196+BT188</f>
        <v>0</v>
      </c>
      <c r="BU202" s="307" t="n">
        <f aca="false">BU196+BU188</f>
        <v>0</v>
      </c>
      <c r="BV202" s="307" t="n">
        <f aca="false">BV196+BV188</f>
        <v>0</v>
      </c>
      <c r="BW202" s="307" t="n">
        <f aca="false">BW196+BW188</f>
        <v>0</v>
      </c>
      <c r="BX202" s="307" t="n">
        <f aca="false">BX196+BX188</f>
        <v>0</v>
      </c>
      <c r="BY202" s="307" t="n">
        <f aca="false">BY196+BY188</f>
        <v>0</v>
      </c>
      <c r="BZ202" s="307" t="n">
        <f aca="false">BZ196+BZ188</f>
        <v>0</v>
      </c>
      <c r="CA202" s="307" t="n">
        <f aca="false">CA196+CA188</f>
        <v>0</v>
      </c>
      <c r="CB202" s="307" t="n">
        <f aca="false">CB196+CB188</f>
        <v>0</v>
      </c>
      <c r="CC202" s="307" t="n">
        <f aca="false">CC196+CC188</f>
        <v>0</v>
      </c>
      <c r="CD202" s="307" t="n">
        <f aca="false">CD196+CD188</f>
        <v>0</v>
      </c>
      <c r="CE202" s="307" t="n">
        <f aca="false">CE196+CE188</f>
        <v>0</v>
      </c>
      <c r="CF202" s="307" t="n">
        <f aca="false">CF196+CF188</f>
        <v>0</v>
      </c>
      <c r="CG202" s="307" t="n">
        <f aca="false">CG196+CG188</f>
        <v>0</v>
      </c>
      <c r="CH202" s="307" t="n">
        <f aca="false">CH196+CH188</f>
        <v>0</v>
      </c>
      <c r="CI202" s="307" t="n">
        <f aca="false">CI196+CI188</f>
        <v>0</v>
      </c>
      <c r="CJ202" s="307" t="n">
        <f aca="false">CJ196+CJ188</f>
        <v>0</v>
      </c>
      <c r="CK202" s="307" t="n">
        <f aca="false">CK196+CK188</f>
        <v>0</v>
      </c>
      <c r="CL202" s="307" t="n">
        <f aca="false">CL196+CL188</f>
        <v>0</v>
      </c>
      <c r="CM202" s="307" t="n">
        <f aca="false">CM196+CM188</f>
        <v>0</v>
      </c>
      <c r="CN202" s="307" t="n">
        <f aca="false">CN196+CN188</f>
        <v>0</v>
      </c>
      <c r="CO202" s="307" t="n">
        <f aca="false">CO196+CO188</f>
        <v>0</v>
      </c>
      <c r="CP202" s="307" t="n">
        <f aca="false">CP196+CP188</f>
        <v>0</v>
      </c>
      <c r="CQ202" s="307" t="n">
        <f aca="false">CQ196+CQ188</f>
        <v>0</v>
      </c>
      <c r="CR202" s="307" t="n">
        <f aca="false">CR196+CR188</f>
        <v>0</v>
      </c>
      <c r="CS202" s="307" t="n">
        <f aca="false">CS196+CS188</f>
        <v>0</v>
      </c>
      <c r="CT202" s="307" t="n">
        <f aca="false">CT196+CT188</f>
        <v>0</v>
      </c>
      <c r="CU202" s="307" t="n">
        <f aca="false">CU196+CU188</f>
        <v>0</v>
      </c>
      <c r="CV202" s="307" t="n">
        <f aca="false">CV196+CV188</f>
        <v>0</v>
      </c>
      <c r="CW202" s="307" t="n">
        <f aca="false">CW196+CW188</f>
        <v>0</v>
      </c>
      <c r="CX202" s="307" t="n">
        <f aca="false">CX196+CX188</f>
        <v>0</v>
      </c>
      <c r="CY202" s="307" t="n">
        <f aca="false">CY196+CY188</f>
        <v>0</v>
      </c>
      <c r="CZ202" s="307" t="n">
        <f aca="false">CZ196+CZ188</f>
        <v>0</v>
      </c>
      <c r="DA202" s="307" t="n">
        <f aca="false">DA196+DA188</f>
        <v>0</v>
      </c>
      <c r="DB202" s="307" t="n">
        <f aca="false">DB196+DB188</f>
        <v>0</v>
      </c>
      <c r="DC202" s="307" t="n">
        <f aca="false">DC196+DC188</f>
        <v>0</v>
      </c>
      <c r="DD202" s="307" t="n">
        <f aca="false">DD196+DD188</f>
        <v>0</v>
      </c>
      <c r="DE202" s="307" t="n">
        <f aca="false">DE196+DE188</f>
        <v>0</v>
      </c>
      <c r="DF202" s="307" t="n">
        <f aca="false">DF196+DF188</f>
        <v>0</v>
      </c>
      <c r="DG202" s="307" t="n">
        <f aca="false">DG196+DG188</f>
        <v>0</v>
      </c>
      <c r="DH202" s="307" t="n">
        <f aca="false">DH196+DH188</f>
        <v>0</v>
      </c>
      <c r="DI202" s="307" t="n">
        <f aca="false">DI196+DI188</f>
        <v>0</v>
      </c>
      <c r="DJ202" s="307" t="n">
        <f aca="false">DJ196+DJ188</f>
        <v>0</v>
      </c>
      <c r="DK202" s="307" t="n">
        <f aca="false">DK196+DK188</f>
        <v>0</v>
      </c>
      <c r="DL202" s="307" t="n">
        <f aca="false">DL196+DL188</f>
        <v>0</v>
      </c>
      <c r="DM202" s="307" t="n">
        <f aca="false">DM196+DM188</f>
        <v>0</v>
      </c>
      <c r="DN202" s="307" t="n">
        <f aca="false">DN196+DN188</f>
        <v>0</v>
      </c>
      <c r="DO202" s="307" t="n">
        <f aca="false">DO196+DO188</f>
        <v>0</v>
      </c>
      <c r="DP202" s="307" t="n">
        <f aca="false">DP196+DP188</f>
        <v>0</v>
      </c>
      <c r="DQ202" s="307" t="n">
        <f aca="false">DQ196+DQ188</f>
        <v>0</v>
      </c>
      <c r="DR202" s="307" t="n">
        <f aca="false">DR196+DR188</f>
        <v>0</v>
      </c>
      <c r="DS202" s="307" t="n">
        <f aca="false">DS196+DS188</f>
        <v>0</v>
      </c>
      <c r="DT202" s="307" t="n">
        <f aca="false">DT196+DT188</f>
        <v>0</v>
      </c>
      <c r="DU202" s="307" t="n">
        <f aca="false">DU196+DU188</f>
        <v>0</v>
      </c>
      <c r="DV202" s="307" t="n">
        <f aca="false">DV196+DV188</f>
        <v>0</v>
      </c>
      <c r="DW202" s="307" t="n">
        <f aca="false">DW196+DW188</f>
        <v>0</v>
      </c>
      <c r="DX202" s="307" t="n">
        <f aca="false">DX196+DX188</f>
        <v>0</v>
      </c>
      <c r="DY202" s="307" t="n">
        <f aca="false">DY196+DY188</f>
        <v>0</v>
      </c>
      <c r="DZ202" s="307" t="n">
        <f aca="false">DZ196+DZ188</f>
        <v>0</v>
      </c>
      <c r="EA202" s="307" t="n">
        <f aca="false">EA196+EA188</f>
        <v>0</v>
      </c>
      <c r="EB202" s="307" t="n">
        <f aca="false">EB196+EB188</f>
        <v>0</v>
      </c>
      <c r="EC202" s="307" t="n">
        <f aca="false">EC196+EC188</f>
        <v>0</v>
      </c>
      <c r="ED202" s="307" t="n">
        <f aca="false">ED196+ED188</f>
        <v>0</v>
      </c>
      <c r="EE202" s="307" t="n">
        <f aca="false">EE196+EE188</f>
        <v>0</v>
      </c>
      <c r="EF202" s="307" t="n">
        <f aca="false">EF196+EF188</f>
        <v>0</v>
      </c>
      <c r="EG202" s="307" t="n">
        <f aca="false">EG196+EG188</f>
        <v>0</v>
      </c>
      <c r="EH202" s="307" t="n">
        <f aca="false">EH196+EH188</f>
        <v>0</v>
      </c>
      <c r="EI202" s="307" t="n">
        <f aca="false">EI196+EI188</f>
        <v>0</v>
      </c>
      <c r="EJ202" s="307" t="n">
        <f aca="false">EJ196+EJ188</f>
        <v>0</v>
      </c>
      <c r="EK202" s="307" t="n">
        <f aca="false">EK196+EK188</f>
        <v>0</v>
      </c>
      <c r="EL202" s="307" t="n">
        <f aca="false">EL196+EL188</f>
        <v>0</v>
      </c>
      <c r="EM202" s="307" t="n">
        <f aca="false">EM196+EM188</f>
        <v>0</v>
      </c>
      <c r="EN202" s="307" t="n">
        <f aca="false">EN196+EN188</f>
        <v>0</v>
      </c>
      <c r="EO202" s="307" t="n">
        <f aca="false">EO196+EO188</f>
        <v>0</v>
      </c>
      <c r="EP202" s="307" t="n">
        <f aca="false">EP196+EP188</f>
        <v>0</v>
      </c>
      <c r="EQ202" s="307" t="n">
        <f aca="false">EQ196+EQ188</f>
        <v>0</v>
      </c>
      <c r="ER202" s="307" t="n">
        <f aca="false">ER196+ER188</f>
        <v>0</v>
      </c>
      <c r="ES202" s="307" t="n">
        <f aca="false">ES196+ES188</f>
        <v>0</v>
      </c>
      <c r="ET202" s="307" t="n">
        <f aca="false">ET196+ET188</f>
        <v>0</v>
      </c>
      <c r="EU202" s="307" t="n">
        <f aca="false">EU196+EU188</f>
        <v>0</v>
      </c>
      <c r="EV202" s="307" t="n">
        <f aca="false">EV196+EV188</f>
        <v>0</v>
      </c>
      <c r="EW202" s="307" t="n">
        <f aca="false">EW196+EW188</f>
        <v>0</v>
      </c>
      <c r="EX202" s="307" t="n">
        <f aca="false">EX196+EX188</f>
        <v>0</v>
      </c>
      <c r="EY202" s="307" t="n">
        <f aca="false">EY196+EY188</f>
        <v>0</v>
      </c>
      <c r="EZ202" s="307" t="n">
        <f aca="false">EZ196+EZ188</f>
        <v>0</v>
      </c>
      <c r="FA202" s="307" t="n">
        <f aca="false">FA196+FA188</f>
        <v>0</v>
      </c>
      <c r="FB202" s="307" t="n">
        <f aca="false">FB196+FB188</f>
        <v>0</v>
      </c>
      <c r="FC202" s="307" t="n">
        <f aca="false">FC196+FC188</f>
        <v>0</v>
      </c>
      <c r="FD202" s="307" t="n">
        <f aca="false">FD196+FD188</f>
        <v>0</v>
      </c>
      <c r="FE202" s="307" t="n">
        <f aca="false">FE196+FE188</f>
        <v>0</v>
      </c>
      <c r="FF202" s="307" t="n">
        <f aca="false">FF196+FF188</f>
        <v>0</v>
      </c>
      <c r="FG202" s="307" t="n">
        <f aca="false">FG196+FG188</f>
        <v>0</v>
      </c>
      <c r="FH202" s="307" t="n">
        <f aca="false">FH196+FH188</f>
        <v>0</v>
      </c>
      <c r="FI202" s="307" t="n">
        <f aca="false">FI196+FI188</f>
        <v>0</v>
      </c>
      <c r="FJ202" s="307" t="n">
        <f aca="false">FJ196+FJ188</f>
        <v>0</v>
      </c>
      <c r="FK202" s="307" t="n">
        <f aca="false">FK196+FK188</f>
        <v>0</v>
      </c>
      <c r="FL202" s="307" t="n">
        <f aca="false">FL196+FL188</f>
        <v>0</v>
      </c>
      <c r="FM202" s="307" t="n">
        <f aca="false">FM196+FM188</f>
        <v>0</v>
      </c>
      <c r="FN202" s="307" t="n">
        <f aca="false">FN196+FN188</f>
        <v>0</v>
      </c>
      <c r="FO202" s="307" t="n">
        <f aca="false">FO196+FO188</f>
        <v>0</v>
      </c>
      <c r="FP202" s="307" t="n">
        <f aca="false">FP196+FP188</f>
        <v>0</v>
      </c>
      <c r="FQ202" s="307" t="n">
        <f aca="false">FQ196+FQ188</f>
        <v>0</v>
      </c>
      <c r="FR202" s="307" t="n">
        <f aca="false">FR196+FR188</f>
        <v>0</v>
      </c>
      <c r="FS202" s="307" t="n">
        <f aca="false">FS196+FS188</f>
        <v>0</v>
      </c>
      <c r="FT202" s="307" t="n">
        <f aca="false">FT196+FT188</f>
        <v>0</v>
      </c>
      <c r="FU202" s="307" t="n">
        <f aca="false">FU196+FU188</f>
        <v>0</v>
      </c>
      <c r="FV202" s="307" t="n">
        <f aca="false">FV196+FV188</f>
        <v>0</v>
      </c>
      <c r="FW202" s="307" t="n">
        <f aca="false">FW196+FW188</f>
        <v>0</v>
      </c>
      <c r="FX202" s="307" t="n">
        <f aca="false">FX196+FX188</f>
        <v>0</v>
      </c>
      <c r="FY202" s="307" t="n">
        <f aca="false">FY196+FY188</f>
        <v>0</v>
      </c>
      <c r="FZ202" s="307" t="n">
        <f aca="false">FZ196+FZ188</f>
        <v>0</v>
      </c>
      <c r="GA202" s="307" t="n">
        <f aca="false">GA196+GA188</f>
        <v>0</v>
      </c>
      <c r="GB202" s="307" t="n">
        <f aca="false">GB196+GB188</f>
        <v>0</v>
      </c>
      <c r="GC202" s="307" t="n">
        <f aca="false">GC196+GC188</f>
        <v>0</v>
      </c>
      <c r="GD202" s="307" t="n">
        <f aca="false">GD196+GD188</f>
        <v>0</v>
      </c>
      <c r="GE202" s="307" t="n">
        <f aca="false">GE196+GE188</f>
        <v>0</v>
      </c>
      <c r="GF202" s="307" t="n">
        <f aca="false">GF196+GF188</f>
        <v>0</v>
      </c>
      <c r="GG202" s="307" t="n">
        <f aca="false">GG196+GG188</f>
        <v>0</v>
      </c>
      <c r="GH202" s="307" t="n">
        <f aca="false">GH196+GH188</f>
        <v>0</v>
      </c>
      <c r="GI202" s="307" t="n">
        <f aca="false">GI196+GI188</f>
        <v>0</v>
      </c>
      <c r="GJ202" s="307" t="n">
        <f aca="false">GJ196+GJ188</f>
        <v>0</v>
      </c>
      <c r="GK202" s="307" t="n">
        <f aca="false">GK196+GK188</f>
        <v>0</v>
      </c>
      <c r="GL202" s="307" t="n">
        <f aca="false">GL196+GL188</f>
        <v>0</v>
      </c>
      <c r="GM202" s="307" t="n">
        <f aca="false">GM196+GM188</f>
        <v>0</v>
      </c>
      <c r="GN202" s="307" t="n">
        <f aca="false">GN196+GN188</f>
        <v>0</v>
      </c>
      <c r="GO202" s="307" t="n">
        <f aca="false">GO196+GO188</f>
        <v>0</v>
      </c>
      <c r="GP202" s="307" t="n">
        <f aca="false">GP196+GP188</f>
        <v>0</v>
      </c>
      <c r="GQ202" s="307" t="n">
        <f aca="false">GQ196+GQ188</f>
        <v>0</v>
      </c>
      <c r="GR202" s="307" t="n">
        <f aca="false">GR196+GR188</f>
        <v>0</v>
      </c>
      <c r="GS202" s="307" t="n">
        <f aca="false">GS196+GS188</f>
        <v>0</v>
      </c>
      <c r="GT202" s="307" t="n">
        <f aca="false">GT196+GT188</f>
        <v>0</v>
      </c>
      <c r="GU202" s="307" t="n">
        <f aca="false">GU196+GU188</f>
        <v>0</v>
      </c>
      <c r="GV202" s="307" t="n">
        <f aca="false">GV196+GV188</f>
        <v>0</v>
      </c>
      <c r="GW202" s="307" t="n">
        <f aca="false">GW196+GW188</f>
        <v>0</v>
      </c>
      <c r="GX202" s="307" t="n">
        <f aca="false">GX196+GX188</f>
        <v>0</v>
      </c>
      <c r="GY202" s="307" t="n">
        <f aca="false">GY196+GY188</f>
        <v>0</v>
      </c>
      <c r="GZ202" s="307" t="n">
        <f aca="false">GZ196+GZ188</f>
        <v>0</v>
      </c>
      <c r="HA202" s="307" t="n">
        <f aca="false">HA196+HA188</f>
        <v>0</v>
      </c>
      <c r="HB202" s="307" t="n">
        <f aca="false">HB196+HB188</f>
        <v>0</v>
      </c>
      <c r="HC202" s="307" t="n">
        <f aca="false">HC196+HC188</f>
        <v>0</v>
      </c>
      <c r="HD202" s="307" t="n">
        <f aca="false">HD196+HD188</f>
        <v>0</v>
      </c>
      <c r="HE202" s="307" t="n">
        <f aca="false">HE196+HE188</f>
        <v>0</v>
      </c>
      <c r="HF202" s="307" t="n">
        <f aca="false">HF196+HF188</f>
        <v>0</v>
      </c>
      <c r="HG202" s="307" t="n">
        <f aca="false">HG196+HG188</f>
        <v>0</v>
      </c>
      <c r="HH202" s="307" t="n">
        <f aca="false">HH196+HH188</f>
        <v>0</v>
      </c>
      <c r="HI202" s="307" t="n">
        <f aca="false">HI196+HI188</f>
        <v>0</v>
      </c>
      <c r="HJ202" s="307" t="n">
        <f aca="false">HJ196+HJ188</f>
        <v>0</v>
      </c>
      <c r="HK202" s="307" t="n">
        <f aca="false">HK196+HK188</f>
        <v>0</v>
      </c>
      <c r="HL202" s="307" t="n">
        <f aca="false">HL196+HL188</f>
        <v>0</v>
      </c>
      <c r="HM202" s="307" t="n">
        <f aca="false">HM196+HM188</f>
        <v>0</v>
      </c>
      <c r="HN202" s="307" t="n">
        <f aca="false">HN196+HN188</f>
        <v>0</v>
      </c>
      <c r="HO202" s="307" t="n">
        <f aca="false">HO196+HO188</f>
        <v>0</v>
      </c>
      <c r="HP202" s="307" t="n">
        <f aca="false">HP196+HP188</f>
        <v>0</v>
      </c>
      <c r="HQ202" s="307" t="n">
        <f aca="false">HQ196+HQ188</f>
        <v>0</v>
      </c>
      <c r="HR202" s="307" t="n">
        <f aca="false">HR196+HR188</f>
        <v>0</v>
      </c>
      <c r="HS202" s="307" t="n">
        <f aca="false">HS196+HS188</f>
        <v>0</v>
      </c>
      <c r="HT202" s="307" t="n">
        <f aca="false">HT196+HT188</f>
        <v>0</v>
      </c>
      <c r="HU202" s="307" t="n">
        <f aca="false">HU196+HU188</f>
        <v>0</v>
      </c>
      <c r="HV202" s="307" t="n">
        <f aca="false">HV196+HV188</f>
        <v>0</v>
      </c>
      <c r="HW202" s="307" t="n">
        <f aca="false">HW196+HW188</f>
        <v>0</v>
      </c>
      <c r="HX202" s="307" t="n">
        <f aca="false">HX196+HX188</f>
        <v>0</v>
      </c>
      <c r="HY202" s="307" t="n">
        <f aca="false">HY196+HY188</f>
        <v>0</v>
      </c>
      <c r="HZ202" s="307" t="n">
        <f aca="false">HZ196+HZ188</f>
        <v>0</v>
      </c>
      <c r="IA202" s="307" t="n">
        <f aca="false">IA196+IA188</f>
        <v>0</v>
      </c>
      <c r="IB202" s="307" t="n">
        <f aca="false">IB196+IB188</f>
        <v>0</v>
      </c>
      <c r="IC202" s="307" t="n">
        <f aca="false">IC196+IC188</f>
        <v>0</v>
      </c>
      <c r="ID202" s="307" t="n">
        <f aca="false">ID196+ID188</f>
        <v>0</v>
      </c>
      <c r="IE202" s="307" t="n">
        <f aca="false">IE196+IE188</f>
        <v>0</v>
      </c>
      <c r="IF202" s="307" t="n">
        <f aca="false">IF196+IF188</f>
        <v>0</v>
      </c>
      <c r="IG202" s="307" t="n">
        <f aca="false">IG196+IG188</f>
        <v>0</v>
      </c>
      <c r="IH202" s="307" t="n">
        <f aca="false">IH196+IH188</f>
        <v>0</v>
      </c>
      <c r="II202" s="307" t="n">
        <f aca="false">II196+II188</f>
        <v>0</v>
      </c>
      <c r="IJ202" s="307" t="n">
        <f aca="false">IJ196+IJ188</f>
        <v>0</v>
      </c>
      <c r="IK202" s="307" t="n">
        <f aca="false">IK196+IK188</f>
        <v>0</v>
      </c>
      <c r="IL202" s="307" t="n">
        <f aca="false">IL196+IL188</f>
        <v>0</v>
      </c>
      <c r="IM202" s="307" t="n">
        <f aca="false">IM196+IM188</f>
        <v>0</v>
      </c>
      <c r="IN202" s="307" t="n">
        <f aca="false">IN196+IN188</f>
        <v>0</v>
      </c>
      <c r="IO202" s="307" t="n">
        <f aca="false">IO196+IO188</f>
        <v>0</v>
      </c>
      <c r="IP202" s="307" t="n">
        <f aca="false">IP196+IP188</f>
        <v>0</v>
      </c>
      <c r="IQ202" s="307" t="n">
        <f aca="false">IQ196+IQ188</f>
        <v>0</v>
      </c>
      <c r="IR202" s="307" t="n">
        <f aca="false">IR196+IR188</f>
        <v>0</v>
      </c>
      <c r="IS202" s="307" t="n">
        <f aca="false">IS196+IS188</f>
        <v>0</v>
      </c>
      <c r="IT202" s="307" t="n">
        <f aca="false">IT196+IT188</f>
        <v>0</v>
      </c>
      <c r="IU202" s="307" t="n">
        <f aca="false">IU196+IU188</f>
        <v>0</v>
      </c>
      <c r="IV202" s="307" t="n">
        <f aca="false">IV196+IV188</f>
        <v>0</v>
      </c>
      <c r="IW202" s="351"/>
    </row>
    <row r="203" customFormat="false" ht="13.5" hidden="false" customHeight="true" outlineLevel="0" collapsed="false">
      <c r="A203" s="331"/>
      <c r="B203" s="352"/>
      <c r="C203" s="353"/>
      <c r="D203" s="354" t="s">
        <v>180</v>
      </c>
      <c r="E203" s="355" t="n">
        <f aca="false">E198+E190</f>
        <v>0</v>
      </c>
      <c r="F203" s="356" t="n">
        <f aca="false">F198+F190</f>
        <v>0</v>
      </c>
      <c r="G203" s="356" t="n">
        <f aca="false">G198+G190</f>
        <v>0</v>
      </c>
      <c r="H203" s="356" t="n">
        <f aca="false">H198+H190</f>
        <v>0</v>
      </c>
      <c r="I203" s="356" t="n">
        <f aca="false">I198+I190</f>
        <v>0</v>
      </c>
      <c r="J203" s="356" t="n">
        <f aca="false">J198+J190</f>
        <v>0</v>
      </c>
      <c r="K203" s="356" t="n">
        <f aca="false">K198+K190</f>
        <v>0</v>
      </c>
      <c r="L203" s="356" t="n">
        <f aca="false">L198+L190</f>
        <v>0</v>
      </c>
      <c r="M203" s="356" t="n">
        <f aca="false">M198+M190</f>
        <v>0</v>
      </c>
      <c r="N203" s="356" t="n">
        <f aca="false">N198+N190</f>
        <v>0</v>
      </c>
      <c r="O203" s="356" t="n">
        <f aca="false">O198+O190</f>
        <v>0</v>
      </c>
      <c r="P203" s="356" t="n">
        <f aca="false">P198+P190</f>
        <v>0</v>
      </c>
      <c r="Q203" s="356" t="n">
        <f aca="false">Q198+Q190</f>
        <v>0</v>
      </c>
      <c r="R203" s="356" t="n">
        <f aca="false">R198+R190</f>
        <v>0</v>
      </c>
      <c r="S203" s="356" t="n">
        <f aca="false">S198+S190</f>
        <v>0</v>
      </c>
      <c r="T203" s="356" t="n">
        <f aca="false">T198+T190</f>
        <v>0</v>
      </c>
      <c r="U203" s="356" t="n">
        <f aca="false">U198+U190</f>
        <v>0</v>
      </c>
      <c r="V203" s="356" t="n">
        <f aca="false">V198+V190</f>
        <v>0</v>
      </c>
      <c r="W203" s="356" t="n">
        <f aca="false">W198+W190</f>
        <v>0</v>
      </c>
      <c r="X203" s="356" t="n">
        <f aca="false">X198+X190</f>
        <v>0</v>
      </c>
      <c r="Y203" s="356" t="n">
        <f aca="false">Y198+Y190</f>
        <v>0</v>
      </c>
      <c r="Z203" s="356" t="n">
        <f aca="false">Z198+Z190</f>
        <v>0</v>
      </c>
      <c r="AA203" s="356" t="n">
        <f aca="false">AA198+AA190</f>
        <v>0</v>
      </c>
      <c r="AB203" s="356" t="n">
        <f aca="false">AB198+AB190</f>
        <v>0</v>
      </c>
      <c r="AC203" s="356" t="n">
        <f aca="false">AC198+AC190</f>
        <v>0</v>
      </c>
      <c r="AD203" s="356" t="n">
        <f aca="false">AD198+AD190</f>
        <v>0</v>
      </c>
      <c r="AE203" s="356" t="n">
        <f aca="false">AE198+AE190</f>
        <v>0</v>
      </c>
      <c r="AF203" s="356" t="n">
        <f aca="false">AF198+AF190</f>
        <v>0</v>
      </c>
      <c r="AG203" s="356" t="n">
        <f aca="false">AG198+AG190</f>
        <v>0</v>
      </c>
      <c r="AH203" s="356" t="n">
        <f aca="false">AH198+AH190</f>
        <v>0</v>
      </c>
      <c r="AI203" s="356" t="n">
        <f aca="false">AI198+AI190</f>
        <v>0</v>
      </c>
      <c r="AJ203" s="356" t="n">
        <f aca="false">AJ198+AJ190</f>
        <v>0</v>
      </c>
      <c r="AK203" s="356" t="n">
        <f aca="false">AK198+AK190</f>
        <v>0</v>
      </c>
      <c r="AL203" s="356" t="n">
        <f aca="false">AL198+AL190</f>
        <v>0</v>
      </c>
      <c r="AM203" s="356" t="n">
        <f aca="false">AM198+AM190</f>
        <v>0</v>
      </c>
      <c r="AN203" s="356" t="n">
        <f aca="false">AN198+AN190</f>
        <v>0</v>
      </c>
      <c r="AO203" s="356" t="n">
        <f aca="false">AO198+AO190</f>
        <v>0</v>
      </c>
      <c r="AP203" s="356" t="n">
        <f aca="false">AP198+AP190</f>
        <v>0</v>
      </c>
      <c r="AQ203" s="356" t="n">
        <f aca="false">AQ198+AQ190</f>
        <v>0</v>
      </c>
      <c r="AR203" s="356" t="n">
        <f aca="false">AR198+AR190</f>
        <v>0</v>
      </c>
      <c r="AS203" s="356" t="n">
        <f aca="false">AS198+AS190</f>
        <v>0</v>
      </c>
      <c r="AT203" s="356" t="n">
        <f aca="false">AT198+AT190</f>
        <v>0</v>
      </c>
      <c r="AU203" s="356" t="n">
        <f aca="false">AU198+AU190</f>
        <v>0</v>
      </c>
      <c r="AV203" s="356" t="n">
        <f aca="false">AV198+AV190</f>
        <v>0</v>
      </c>
      <c r="AW203" s="356" t="n">
        <f aca="false">AW198+AW190</f>
        <v>0</v>
      </c>
      <c r="AX203" s="356" t="n">
        <f aca="false">AX198+AX190</f>
        <v>0</v>
      </c>
      <c r="AY203" s="356" t="n">
        <f aca="false">AY198+AY190</f>
        <v>0</v>
      </c>
      <c r="AZ203" s="356" t="n">
        <f aca="false">AZ198+AZ190</f>
        <v>0</v>
      </c>
      <c r="BA203" s="356" t="n">
        <f aca="false">BA198+BA190</f>
        <v>0</v>
      </c>
      <c r="BB203" s="356" t="n">
        <f aca="false">BB198+BB190</f>
        <v>0</v>
      </c>
      <c r="BC203" s="356" t="n">
        <f aca="false">BC198+BC190</f>
        <v>0</v>
      </c>
      <c r="BD203" s="356" t="n">
        <f aca="false">BD198+BD190</f>
        <v>0</v>
      </c>
      <c r="BE203" s="356" t="n">
        <f aca="false">BE198+BE190</f>
        <v>0</v>
      </c>
      <c r="BF203" s="356" t="n">
        <f aca="false">BF198+BF190</f>
        <v>0</v>
      </c>
      <c r="BG203" s="356" t="n">
        <f aca="false">BG198+BG190</f>
        <v>0</v>
      </c>
      <c r="BH203" s="356" t="n">
        <f aca="false">BH198+BH190</f>
        <v>0</v>
      </c>
      <c r="BI203" s="356" t="n">
        <f aca="false">BI198+BI190</f>
        <v>0</v>
      </c>
      <c r="BJ203" s="356" t="n">
        <f aca="false">BJ198+BJ190</f>
        <v>0</v>
      </c>
      <c r="BK203" s="356" t="n">
        <f aca="false">BK198+BK190</f>
        <v>0</v>
      </c>
      <c r="BL203" s="356" t="n">
        <f aca="false">BL198+BL190</f>
        <v>0</v>
      </c>
      <c r="BM203" s="356" t="n">
        <f aca="false">BM198+BM190</f>
        <v>0</v>
      </c>
      <c r="BN203" s="356" t="n">
        <f aca="false">BN198+BN190</f>
        <v>0</v>
      </c>
      <c r="BO203" s="356" t="n">
        <f aca="false">BO198+BO190</f>
        <v>0</v>
      </c>
      <c r="BP203" s="356" t="n">
        <f aca="false">BP198+BP190</f>
        <v>0</v>
      </c>
      <c r="BQ203" s="356" t="n">
        <f aca="false">BQ198+BQ190</f>
        <v>0</v>
      </c>
      <c r="BR203" s="356" t="n">
        <f aca="false">BR198+BR190</f>
        <v>0</v>
      </c>
      <c r="BS203" s="356" t="n">
        <f aca="false">BS198+BS190</f>
        <v>0</v>
      </c>
      <c r="BT203" s="356" t="n">
        <f aca="false">BT198+BT190</f>
        <v>0</v>
      </c>
      <c r="BU203" s="356" t="n">
        <f aca="false">BU198+BU190</f>
        <v>0</v>
      </c>
      <c r="BV203" s="356" t="n">
        <f aca="false">BV198+BV190</f>
        <v>0</v>
      </c>
      <c r="BW203" s="356" t="n">
        <f aca="false">BW198+BW190</f>
        <v>0</v>
      </c>
      <c r="BX203" s="356" t="n">
        <f aca="false">BX198+BX190</f>
        <v>0</v>
      </c>
      <c r="BY203" s="356" t="n">
        <f aca="false">BY198+BY190</f>
        <v>0</v>
      </c>
      <c r="BZ203" s="356" t="n">
        <f aca="false">BZ198+BZ190</f>
        <v>0</v>
      </c>
      <c r="CA203" s="356" t="n">
        <f aca="false">CA198+CA190</f>
        <v>0</v>
      </c>
      <c r="CB203" s="356" t="n">
        <f aca="false">CB198+CB190</f>
        <v>0</v>
      </c>
      <c r="CC203" s="356" t="n">
        <f aca="false">CC198+CC190</f>
        <v>0</v>
      </c>
      <c r="CD203" s="356" t="n">
        <f aca="false">CD198+CD190</f>
        <v>0</v>
      </c>
      <c r="CE203" s="356" t="n">
        <f aca="false">CE198+CE190</f>
        <v>0</v>
      </c>
      <c r="CF203" s="356" t="n">
        <f aca="false">CF198+CF190</f>
        <v>0</v>
      </c>
      <c r="CG203" s="356" t="n">
        <f aca="false">CG198+CG190</f>
        <v>0</v>
      </c>
      <c r="CH203" s="356" t="n">
        <f aca="false">CH198+CH190</f>
        <v>0</v>
      </c>
      <c r="CI203" s="356" t="n">
        <f aca="false">CI198+CI190</f>
        <v>0</v>
      </c>
      <c r="CJ203" s="356" t="n">
        <f aca="false">CJ198+CJ190</f>
        <v>0</v>
      </c>
      <c r="CK203" s="356" t="n">
        <f aca="false">CK198+CK190</f>
        <v>0</v>
      </c>
      <c r="CL203" s="356" t="n">
        <f aca="false">CL198+CL190</f>
        <v>0</v>
      </c>
      <c r="CM203" s="356" t="n">
        <f aca="false">CM198+CM190</f>
        <v>0</v>
      </c>
      <c r="CN203" s="356" t="n">
        <f aca="false">CN198+CN190</f>
        <v>0</v>
      </c>
      <c r="CO203" s="356" t="n">
        <f aca="false">CO198+CO190</f>
        <v>0</v>
      </c>
      <c r="CP203" s="356" t="n">
        <f aca="false">CP198+CP190</f>
        <v>0</v>
      </c>
      <c r="CQ203" s="356" t="n">
        <f aca="false">CQ198+CQ190</f>
        <v>0</v>
      </c>
      <c r="CR203" s="356" t="n">
        <f aca="false">CR198+CR190</f>
        <v>0</v>
      </c>
      <c r="CS203" s="356" t="n">
        <f aca="false">CS198+CS190</f>
        <v>0</v>
      </c>
      <c r="CT203" s="356" t="n">
        <f aca="false">CT198+CT190</f>
        <v>0</v>
      </c>
      <c r="CU203" s="356" t="n">
        <f aca="false">CU198+CU190</f>
        <v>0</v>
      </c>
      <c r="CV203" s="356" t="n">
        <f aca="false">CV198+CV190</f>
        <v>0</v>
      </c>
      <c r="CW203" s="356" t="n">
        <f aca="false">CW198+CW190</f>
        <v>0</v>
      </c>
      <c r="CX203" s="356" t="n">
        <f aca="false">CX198+CX190</f>
        <v>0</v>
      </c>
      <c r="CY203" s="356" t="n">
        <f aca="false">CY198+CY190</f>
        <v>0</v>
      </c>
      <c r="CZ203" s="356" t="n">
        <f aca="false">CZ198+CZ190</f>
        <v>0</v>
      </c>
      <c r="DA203" s="356" t="n">
        <f aca="false">DA198+DA190</f>
        <v>0</v>
      </c>
      <c r="DB203" s="356" t="n">
        <f aca="false">DB198+DB190</f>
        <v>0</v>
      </c>
      <c r="DC203" s="356" t="n">
        <f aca="false">DC198+DC190</f>
        <v>0</v>
      </c>
      <c r="DD203" s="356" t="n">
        <f aca="false">DD198+DD190</f>
        <v>0</v>
      </c>
      <c r="DE203" s="356" t="n">
        <f aca="false">DE198+DE190</f>
        <v>0</v>
      </c>
      <c r="DF203" s="356" t="n">
        <f aca="false">DF198+DF190</f>
        <v>0</v>
      </c>
      <c r="DG203" s="356" t="n">
        <f aca="false">DG198+DG190</f>
        <v>0</v>
      </c>
      <c r="DH203" s="356" t="n">
        <f aca="false">DH198+DH190</f>
        <v>0</v>
      </c>
      <c r="DI203" s="356" t="n">
        <f aca="false">DI198+DI190</f>
        <v>0</v>
      </c>
      <c r="DJ203" s="356" t="n">
        <f aca="false">DJ198+DJ190</f>
        <v>0</v>
      </c>
      <c r="DK203" s="356" t="n">
        <f aca="false">DK198+DK190</f>
        <v>0</v>
      </c>
      <c r="DL203" s="356" t="n">
        <f aca="false">DL198+DL190</f>
        <v>0</v>
      </c>
      <c r="DM203" s="356" t="n">
        <f aca="false">DM198+DM190</f>
        <v>0</v>
      </c>
      <c r="DN203" s="356" t="n">
        <f aca="false">DN198+DN190</f>
        <v>0</v>
      </c>
      <c r="DO203" s="356" t="n">
        <f aca="false">DO198+DO190</f>
        <v>0</v>
      </c>
      <c r="DP203" s="356" t="n">
        <f aca="false">DP198+DP190</f>
        <v>0</v>
      </c>
      <c r="DQ203" s="356" t="n">
        <f aca="false">DQ198+DQ190</f>
        <v>0</v>
      </c>
      <c r="DR203" s="356" t="n">
        <f aca="false">DR198+DR190</f>
        <v>0</v>
      </c>
      <c r="DS203" s="356" t="n">
        <f aca="false">DS198+DS190</f>
        <v>0</v>
      </c>
      <c r="DT203" s="356" t="n">
        <f aca="false">DT198+DT190</f>
        <v>0</v>
      </c>
      <c r="DU203" s="356" t="n">
        <f aca="false">DU198+DU190</f>
        <v>0</v>
      </c>
      <c r="DV203" s="356" t="n">
        <f aca="false">DV198+DV190</f>
        <v>0</v>
      </c>
      <c r="DW203" s="356" t="n">
        <f aca="false">DW198+DW190</f>
        <v>0</v>
      </c>
      <c r="DX203" s="356" t="n">
        <f aca="false">DX198+DX190</f>
        <v>0</v>
      </c>
      <c r="DY203" s="356" t="n">
        <f aca="false">DY198+DY190</f>
        <v>0</v>
      </c>
      <c r="DZ203" s="356" t="n">
        <f aca="false">DZ198+DZ190</f>
        <v>0</v>
      </c>
      <c r="EA203" s="356" t="n">
        <f aca="false">EA198+EA190</f>
        <v>0</v>
      </c>
      <c r="EB203" s="356" t="n">
        <f aca="false">EB198+EB190</f>
        <v>0</v>
      </c>
      <c r="EC203" s="356" t="n">
        <f aca="false">EC198+EC190</f>
        <v>0</v>
      </c>
      <c r="ED203" s="356" t="n">
        <f aca="false">ED198+ED190</f>
        <v>0</v>
      </c>
      <c r="EE203" s="356" t="n">
        <f aca="false">EE198+EE190</f>
        <v>0</v>
      </c>
      <c r="EF203" s="356" t="n">
        <f aca="false">EF198+EF190</f>
        <v>0</v>
      </c>
      <c r="EG203" s="356" t="n">
        <f aca="false">EG198+EG190</f>
        <v>0</v>
      </c>
      <c r="EH203" s="356" t="n">
        <f aca="false">EH198+EH190</f>
        <v>0</v>
      </c>
      <c r="EI203" s="356" t="n">
        <f aca="false">EI198+EI190</f>
        <v>0</v>
      </c>
      <c r="EJ203" s="356" t="n">
        <f aca="false">EJ198+EJ190</f>
        <v>0</v>
      </c>
      <c r="EK203" s="356" t="n">
        <f aca="false">EK198+EK190</f>
        <v>0</v>
      </c>
      <c r="EL203" s="356" t="n">
        <f aca="false">EL198+EL190</f>
        <v>0</v>
      </c>
      <c r="EM203" s="356" t="n">
        <f aca="false">EM198+EM190</f>
        <v>0</v>
      </c>
      <c r="EN203" s="356" t="n">
        <f aca="false">EN198+EN190</f>
        <v>0</v>
      </c>
      <c r="EO203" s="356" t="n">
        <f aca="false">EO198+EO190</f>
        <v>0</v>
      </c>
      <c r="EP203" s="356" t="n">
        <f aca="false">EP198+EP190</f>
        <v>0</v>
      </c>
      <c r="EQ203" s="356" t="n">
        <f aca="false">EQ198+EQ190</f>
        <v>0</v>
      </c>
      <c r="ER203" s="356" t="n">
        <f aca="false">ER198+ER190</f>
        <v>0</v>
      </c>
      <c r="ES203" s="356" t="n">
        <f aca="false">ES198+ES190</f>
        <v>0</v>
      </c>
      <c r="ET203" s="356" t="n">
        <f aca="false">ET198+ET190</f>
        <v>0</v>
      </c>
      <c r="EU203" s="356" t="n">
        <f aca="false">EU198+EU190</f>
        <v>0</v>
      </c>
      <c r="EV203" s="356" t="n">
        <f aca="false">EV198+EV190</f>
        <v>0</v>
      </c>
      <c r="EW203" s="356" t="n">
        <f aca="false">EW198+EW190</f>
        <v>0</v>
      </c>
      <c r="EX203" s="356" t="n">
        <f aca="false">EX198+EX190</f>
        <v>0</v>
      </c>
      <c r="EY203" s="356" t="n">
        <f aca="false">EY198+EY190</f>
        <v>0</v>
      </c>
      <c r="EZ203" s="356" t="n">
        <f aca="false">EZ198+EZ190</f>
        <v>0</v>
      </c>
      <c r="FA203" s="356" t="n">
        <f aca="false">FA198+FA190</f>
        <v>0</v>
      </c>
      <c r="FB203" s="356" t="n">
        <f aca="false">FB198+FB190</f>
        <v>0</v>
      </c>
      <c r="FC203" s="356" t="n">
        <f aca="false">FC198+FC190</f>
        <v>0</v>
      </c>
      <c r="FD203" s="356" t="n">
        <f aca="false">FD198+FD190</f>
        <v>0</v>
      </c>
      <c r="FE203" s="356" t="n">
        <f aca="false">FE198+FE190</f>
        <v>0</v>
      </c>
      <c r="FF203" s="356" t="n">
        <f aca="false">FF198+FF190</f>
        <v>0</v>
      </c>
      <c r="FG203" s="356" t="n">
        <f aca="false">FG198+FG190</f>
        <v>0</v>
      </c>
      <c r="FH203" s="356" t="n">
        <f aca="false">FH198+FH190</f>
        <v>0</v>
      </c>
      <c r="FI203" s="356" t="n">
        <f aca="false">FI198+FI190</f>
        <v>0</v>
      </c>
      <c r="FJ203" s="356" t="n">
        <f aca="false">FJ198+FJ190</f>
        <v>0</v>
      </c>
      <c r="FK203" s="356" t="n">
        <f aca="false">FK198+FK190</f>
        <v>0</v>
      </c>
      <c r="FL203" s="356" t="n">
        <f aca="false">FL198+FL190</f>
        <v>0</v>
      </c>
      <c r="FM203" s="356" t="n">
        <f aca="false">FM198+FM190</f>
        <v>0</v>
      </c>
      <c r="FN203" s="356" t="n">
        <f aca="false">FN198+FN190</f>
        <v>0</v>
      </c>
      <c r="FO203" s="356" t="n">
        <f aca="false">FO198+FO190</f>
        <v>0</v>
      </c>
      <c r="FP203" s="356" t="n">
        <f aca="false">FP198+FP190</f>
        <v>0</v>
      </c>
      <c r="FQ203" s="356" t="n">
        <f aca="false">FQ198+FQ190</f>
        <v>0</v>
      </c>
      <c r="FR203" s="356" t="n">
        <f aca="false">FR198+FR190</f>
        <v>0</v>
      </c>
      <c r="FS203" s="356" t="n">
        <f aca="false">FS198+FS190</f>
        <v>0</v>
      </c>
      <c r="FT203" s="356" t="n">
        <f aca="false">FT198+FT190</f>
        <v>0</v>
      </c>
      <c r="FU203" s="356" t="n">
        <f aca="false">FU198+FU190</f>
        <v>0</v>
      </c>
      <c r="FV203" s="356" t="n">
        <f aca="false">FV198+FV190</f>
        <v>0</v>
      </c>
      <c r="FW203" s="356" t="n">
        <f aca="false">FW198+FW190</f>
        <v>0</v>
      </c>
      <c r="FX203" s="356" t="n">
        <f aca="false">FX198+FX190</f>
        <v>0</v>
      </c>
      <c r="FY203" s="356" t="n">
        <f aca="false">FY198+FY190</f>
        <v>0</v>
      </c>
      <c r="FZ203" s="356" t="n">
        <f aca="false">FZ198+FZ190</f>
        <v>0</v>
      </c>
      <c r="GA203" s="356" t="n">
        <f aca="false">GA198+GA190</f>
        <v>0</v>
      </c>
      <c r="GB203" s="356" t="n">
        <f aca="false">GB198+GB190</f>
        <v>0</v>
      </c>
      <c r="GC203" s="356" t="n">
        <f aca="false">GC198+GC190</f>
        <v>0</v>
      </c>
      <c r="GD203" s="356" t="n">
        <f aca="false">GD198+GD190</f>
        <v>0</v>
      </c>
      <c r="GE203" s="356" t="n">
        <f aca="false">GE198+GE190</f>
        <v>0</v>
      </c>
      <c r="GF203" s="356" t="n">
        <f aca="false">GF198+GF190</f>
        <v>0</v>
      </c>
      <c r="GG203" s="356" t="n">
        <f aca="false">GG198+GG190</f>
        <v>0</v>
      </c>
      <c r="GH203" s="356" t="n">
        <f aca="false">GH198+GH190</f>
        <v>0</v>
      </c>
      <c r="GI203" s="356" t="n">
        <f aca="false">GI198+GI190</f>
        <v>0</v>
      </c>
      <c r="GJ203" s="356" t="n">
        <f aca="false">GJ198+GJ190</f>
        <v>0</v>
      </c>
      <c r="GK203" s="356" t="n">
        <f aca="false">GK198+GK190</f>
        <v>0</v>
      </c>
      <c r="GL203" s="356" t="n">
        <f aca="false">GL198+GL190</f>
        <v>0</v>
      </c>
      <c r="GM203" s="356" t="n">
        <f aca="false">GM198+GM190</f>
        <v>0</v>
      </c>
      <c r="GN203" s="356" t="n">
        <f aca="false">GN198+GN190</f>
        <v>0</v>
      </c>
      <c r="GO203" s="356" t="n">
        <f aca="false">GO198+GO190</f>
        <v>0</v>
      </c>
      <c r="GP203" s="356" t="n">
        <f aca="false">GP198+GP190</f>
        <v>0</v>
      </c>
      <c r="GQ203" s="356" t="n">
        <f aca="false">GQ198+GQ190</f>
        <v>0</v>
      </c>
      <c r="GR203" s="356" t="n">
        <f aca="false">GR198+GR190</f>
        <v>0</v>
      </c>
      <c r="GS203" s="356" t="n">
        <f aca="false">GS198+GS190</f>
        <v>0</v>
      </c>
      <c r="GT203" s="356" t="n">
        <f aca="false">GT198+GT190</f>
        <v>0</v>
      </c>
      <c r="GU203" s="356" t="n">
        <f aca="false">GU198+GU190</f>
        <v>0</v>
      </c>
      <c r="GV203" s="356" t="n">
        <f aca="false">GV198+GV190</f>
        <v>0</v>
      </c>
      <c r="GW203" s="356" t="n">
        <f aca="false">GW198+GW190</f>
        <v>0</v>
      </c>
      <c r="GX203" s="356" t="n">
        <f aca="false">GX198+GX190</f>
        <v>0</v>
      </c>
      <c r="GY203" s="356" t="n">
        <f aca="false">GY198+GY190</f>
        <v>0</v>
      </c>
      <c r="GZ203" s="356" t="n">
        <f aca="false">GZ198+GZ190</f>
        <v>0</v>
      </c>
      <c r="HA203" s="356" t="n">
        <f aca="false">HA198+HA190</f>
        <v>0</v>
      </c>
      <c r="HB203" s="356" t="n">
        <f aca="false">HB198+HB190</f>
        <v>0</v>
      </c>
      <c r="HC203" s="356" t="n">
        <f aca="false">HC198+HC190</f>
        <v>0</v>
      </c>
      <c r="HD203" s="356" t="n">
        <f aca="false">HD198+HD190</f>
        <v>0</v>
      </c>
      <c r="HE203" s="356" t="n">
        <f aca="false">HE198+HE190</f>
        <v>0</v>
      </c>
      <c r="HF203" s="356" t="n">
        <f aca="false">HF198+HF190</f>
        <v>0</v>
      </c>
      <c r="HG203" s="356" t="n">
        <f aca="false">HG198+HG190</f>
        <v>0</v>
      </c>
      <c r="HH203" s="356" t="n">
        <f aca="false">HH198+HH190</f>
        <v>0</v>
      </c>
      <c r="HI203" s="356" t="n">
        <f aca="false">HI198+HI190</f>
        <v>0</v>
      </c>
      <c r="HJ203" s="356" t="n">
        <f aca="false">HJ198+HJ190</f>
        <v>0</v>
      </c>
      <c r="HK203" s="356" t="n">
        <f aca="false">HK198+HK190</f>
        <v>0</v>
      </c>
      <c r="HL203" s="356" t="n">
        <f aca="false">HL198+HL190</f>
        <v>0</v>
      </c>
      <c r="HM203" s="356" t="n">
        <f aca="false">HM198+HM190</f>
        <v>0</v>
      </c>
      <c r="HN203" s="356" t="n">
        <f aca="false">HN198+HN190</f>
        <v>0</v>
      </c>
      <c r="HO203" s="356" t="n">
        <f aca="false">HO198+HO190</f>
        <v>0</v>
      </c>
      <c r="HP203" s="356" t="n">
        <f aca="false">HP198+HP190</f>
        <v>0</v>
      </c>
      <c r="HQ203" s="356" t="n">
        <f aca="false">HQ198+HQ190</f>
        <v>0</v>
      </c>
      <c r="HR203" s="356" t="n">
        <f aca="false">HR198+HR190</f>
        <v>0</v>
      </c>
      <c r="HS203" s="356" t="n">
        <f aca="false">HS198+HS190</f>
        <v>0</v>
      </c>
      <c r="HT203" s="356" t="n">
        <f aca="false">HT198+HT190</f>
        <v>0</v>
      </c>
      <c r="HU203" s="356" t="n">
        <f aca="false">HU198+HU190</f>
        <v>0</v>
      </c>
      <c r="HV203" s="356" t="n">
        <f aca="false">HV198+HV190</f>
        <v>0</v>
      </c>
      <c r="HW203" s="356" t="n">
        <f aca="false">HW198+HW190</f>
        <v>0</v>
      </c>
      <c r="HX203" s="356" t="n">
        <f aca="false">HX198+HX190</f>
        <v>0</v>
      </c>
      <c r="HY203" s="356" t="n">
        <f aca="false">HY198+HY190</f>
        <v>0</v>
      </c>
      <c r="HZ203" s="356" t="n">
        <f aca="false">HZ198+HZ190</f>
        <v>0</v>
      </c>
      <c r="IA203" s="356" t="n">
        <f aca="false">IA198+IA190</f>
        <v>0</v>
      </c>
      <c r="IB203" s="356" t="n">
        <f aca="false">IB198+IB190</f>
        <v>0</v>
      </c>
      <c r="IC203" s="356" t="n">
        <f aca="false">IC198+IC190</f>
        <v>0</v>
      </c>
      <c r="ID203" s="356" t="n">
        <f aca="false">ID198+ID190</f>
        <v>0</v>
      </c>
      <c r="IE203" s="356" t="n">
        <f aca="false">IE198+IE190</f>
        <v>0</v>
      </c>
      <c r="IF203" s="356" t="n">
        <f aca="false">IF198+IF190</f>
        <v>0</v>
      </c>
      <c r="IG203" s="356" t="n">
        <f aca="false">IG198+IG190</f>
        <v>0</v>
      </c>
      <c r="IH203" s="356" t="n">
        <f aca="false">IH198+IH190</f>
        <v>0</v>
      </c>
      <c r="II203" s="356" t="n">
        <f aca="false">II198+II190</f>
        <v>0</v>
      </c>
      <c r="IJ203" s="356" t="n">
        <f aca="false">IJ198+IJ190</f>
        <v>0</v>
      </c>
      <c r="IK203" s="356" t="n">
        <f aca="false">IK198+IK190</f>
        <v>0</v>
      </c>
      <c r="IL203" s="356" t="n">
        <f aca="false">IL198+IL190</f>
        <v>0</v>
      </c>
      <c r="IM203" s="356" t="n">
        <f aca="false">IM198+IM190</f>
        <v>0</v>
      </c>
      <c r="IN203" s="356" t="n">
        <f aca="false">IN198+IN190</f>
        <v>0</v>
      </c>
      <c r="IO203" s="356" t="n">
        <f aca="false">IO198+IO190</f>
        <v>0</v>
      </c>
      <c r="IP203" s="356" t="n">
        <f aca="false">IP198+IP190</f>
        <v>0</v>
      </c>
      <c r="IQ203" s="356" t="n">
        <f aca="false">IQ198+IQ190</f>
        <v>0</v>
      </c>
      <c r="IR203" s="356" t="n">
        <f aca="false">IR198+IR190</f>
        <v>0</v>
      </c>
      <c r="IS203" s="356" t="n">
        <f aca="false">IS198+IS190</f>
        <v>0</v>
      </c>
      <c r="IT203" s="356" t="n">
        <f aca="false">IT198+IT190</f>
        <v>0</v>
      </c>
      <c r="IU203" s="356" t="n">
        <f aca="false">IU198+IU190</f>
        <v>0</v>
      </c>
      <c r="IV203" s="356" t="n">
        <f aca="false">IV198+IV190</f>
        <v>0</v>
      </c>
      <c r="IW203" s="357"/>
    </row>
    <row r="204" customFormat="false" ht="13.5" hidden="false" customHeight="true" outlineLevel="0" collapsed="false">
      <c r="A204" s="325"/>
      <c r="B204" s="358"/>
      <c r="C204" s="359"/>
      <c r="D204" s="328" t="s">
        <v>174</v>
      </c>
      <c r="E204" s="329" t="n">
        <v>0</v>
      </c>
      <c r="F204" s="281" t="n">
        <v>0</v>
      </c>
      <c r="G204" s="281" t="n">
        <v>0</v>
      </c>
      <c r="H204" s="281" t="n">
        <v>0</v>
      </c>
      <c r="I204" s="281" t="n">
        <v>0</v>
      </c>
      <c r="J204" s="281" t="n">
        <v>0</v>
      </c>
      <c r="K204" s="281" t="n">
        <v>0</v>
      </c>
      <c r="L204" s="281" t="n">
        <v>0</v>
      </c>
      <c r="M204" s="281" t="n">
        <v>0</v>
      </c>
      <c r="N204" s="281"/>
      <c r="O204" s="281"/>
      <c r="P204" s="281"/>
      <c r="Q204" s="281"/>
      <c r="R204" s="281"/>
      <c r="S204" s="281"/>
      <c r="T204" s="281"/>
      <c r="U204" s="281"/>
      <c r="V204" s="281"/>
      <c r="W204" s="281"/>
      <c r="X204" s="281"/>
      <c r="Y204" s="281"/>
      <c r="Z204" s="281"/>
      <c r="AA204" s="281"/>
      <c r="AB204" s="281"/>
      <c r="AC204" s="281"/>
      <c r="AD204" s="281"/>
      <c r="AE204" s="281"/>
      <c r="AF204" s="281"/>
      <c r="AG204" s="281"/>
      <c r="AH204" s="281"/>
      <c r="AI204" s="281"/>
      <c r="AJ204" s="281"/>
      <c r="AK204" s="281"/>
      <c r="AL204" s="281"/>
      <c r="AM204" s="281"/>
      <c r="AN204" s="281"/>
      <c r="AO204" s="281"/>
      <c r="AP204" s="281"/>
      <c r="AQ204" s="281"/>
      <c r="AR204" s="281"/>
      <c r="AS204" s="281"/>
      <c r="AT204" s="281"/>
      <c r="AU204" s="281"/>
      <c r="AV204" s="281"/>
      <c r="AW204" s="281"/>
      <c r="AX204" s="281"/>
      <c r="AY204" s="281"/>
      <c r="AZ204" s="281"/>
      <c r="BA204" s="281"/>
      <c r="BB204" s="281"/>
      <c r="BC204" s="281"/>
      <c r="BD204" s="281"/>
      <c r="BE204" s="281"/>
      <c r="BF204" s="281"/>
      <c r="BG204" s="281"/>
      <c r="BH204" s="281"/>
      <c r="BI204" s="281"/>
      <c r="BJ204" s="281"/>
      <c r="BK204" s="281"/>
      <c r="BL204" s="281"/>
      <c r="BM204" s="281"/>
      <c r="BN204" s="281"/>
      <c r="BO204" s="281"/>
      <c r="BP204" s="281"/>
      <c r="BQ204" s="281"/>
      <c r="BR204" s="281"/>
      <c r="BS204" s="281"/>
      <c r="BT204" s="281"/>
      <c r="BU204" s="281"/>
      <c r="BV204" s="281"/>
      <c r="BW204" s="281"/>
      <c r="BX204" s="281"/>
      <c r="BY204" s="281"/>
      <c r="BZ204" s="281"/>
      <c r="CA204" s="281"/>
      <c r="CB204" s="281"/>
      <c r="CC204" s="281"/>
      <c r="CD204" s="281"/>
      <c r="CE204" s="281"/>
      <c r="CF204" s="281"/>
      <c r="CG204" s="281"/>
      <c r="CH204" s="281"/>
      <c r="CI204" s="281"/>
      <c r="CJ204" s="281"/>
      <c r="CK204" s="281"/>
      <c r="CL204" s="281"/>
      <c r="CM204" s="281"/>
      <c r="CN204" s="281"/>
      <c r="CO204" s="281"/>
      <c r="CP204" s="281"/>
      <c r="CQ204" s="281"/>
      <c r="CR204" s="281"/>
      <c r="CS204" s="281"/>
      <c r="CT204" s="281"/>
      <c r="CU204" s="281"/>
      <c r="CV204" s="281"/>
      <c r="CW204" s="281"/>
      <c r="CX204" s="281"/>
      <c r="CY204" s="281"/>
      <c r="CZ204" s="281"/>
      <c r="DA204" s="281"/>
      <c r="DB204" s="281"/>
      <c r="DC204" s="281"/>
      <c r="DD204" s="281"/>
      <c r="DE204" s="281"/>
      <c r="DF204" s="281"/>
      <c r="DG204" s="281"/>
      <c r="DH204" s="281"/>
      <c r="DI204" s="281"/>
      <c r="DJ204" s="281"/>
      <c r="DK204" s="281"/>
      <c r="DL204" s="281"/>
      <c r="DM204" s="281"/>
      <c r="DN204" s="281"/>
      <c r="DO204" s="281"/>
      <c r="DP204" s="281"/>
      <c r="DQ204" s="281"/>
      <c r="DR204" s="281"/>
      <c r="DS204" s="281"/>
      <c r="DT204" s="281"/>
      <c r="DU204" s="281"/>
      <c r="DV204" s="281"/>
      <c r="DW204" s="281"/>
      <c r="DX204" s="281"/>
      <c r="DY204" s="281"/>
      <c r="DZ204" s="281"/>
      <c r="EA204" s="281"/>
      <c r="EB204" s="281"/>
      <c r="EC204" s="281"/>
      <c r="ED204" s="281"/>
      <c r="EE204" s="281"/>
      <c r="EF204" s="281"/>
      <c r="EG204" s="281"/>
      <c r="EH204" s="281"/>
      <c r="EI204" s="281"/>
      <c r="EJ204" s="281"/>
      <c r="EK204" s="281"/>
      <c r="EL204" s="281"/>
      <c r="EM204" s="281"/>
      <c r="EN204" s="281"/>
      <c r="EO204" s="281"/>
      <c r="EP204" s="281"/>
      <c r="EQ204" s="281"/>
      <c r="ER204" s="281"/>
      <c r="ES204" s="281"/>
      <c r="ET204" s="281"/>
      <c r="EU204" s="281"/>
      <c r="EV204" s="281"/>
      <c r="EW204" s="281"/>
      <c r="EX204" s="281"/>
      <c r="EY204" s="281"/>
      <c r="EZ204" s="281"/>
      <c r="FA204" s="281"/>
      <c r="FB204" s="281"/>
      <c r="FC204" s="281"/>
      <c r="FD204" s="281"/>
      <c r="FE204" s="281"/>
      <c r="FF204" s="281"/>
      <c r="FG204" s="281"/>
      <c r="FH204" s="281"/>
      <c r="FI204" s="281"/>
      <c r="FJ204" s="281"/>
      <c r="FK204" s="281"/>
      <c r="FL204" s="281"/>
      <c r="FM204" s="281"/>
      <c r="FN204" s="281"/>
      <c r="FO204" s="281"/>
      <c r="FP204" s="281"/>
      <c r="FQ204" s="281"/>
      <c r="FR204" s="281"/>
      <c r="FS204" s="281"/>
      <c r="FT204" s="281"/>
      <c r="FU204" s="281"/>
      <c r="FV204" s="281"/>
      <c r="FW204" s="281"/>
      <c r="FX204" s="281"/>
      <c r="FY204" s="281"/>
      <c r="FZ204" s="281"/>
      <c r="GA204" s="281"/>
      <c r="GB204" s="281"/>
      <c r="GC204" s="281"/>
      <c r="GD204" s="281"/>
      <c r="GE204" s="281"/>
      <c r="GF204" s="281"/>
      <c r="GG204" s="281"/>
      <c r="GH204" s="281"/>
      <c r="GI204" s="281"/>
      <c r="GJ204" s="281"/>
      <c r="GK204" s="281"/>
      <c r="GL204" s="281"/>
      <c r="GM204" s="281"/>
      <c r="GN204" s="281"/>
      <c r="GO204" s="281"/>
      <c r="GP204" s="281"/>
      <c r="GQ204" s="281"/>
      <c r="GR204" s="281"/>
      <c r="GS204" s="281"/>
      <c r="GT204" s="281"/>
      <c r="GU204" s="281"/>
      <c r="GV204" s="281"/>
      <c r="GW204" s="281"/>
      <c r="GX204" s="281"/>
      <c r="GY204" s="281"/>
      <c r="GZ204" s="281"/>
      <c r="HA204" s="281"/>
      <c r="HB204" s="281"/>
      <c r="HC204" s="281"/>
      <c r="HD204" s="281"/>
      <c r="HE204" s="281"/>
      <c r="HF204" s="281"/>
      <c r="HG204" s="281"/>
      <c r="HH204" s="281"/>
      <c r="HI204" s="281"/>
      <c r="HJ204" s="281"/>
      <c r="HK204" s="281"/>
      <c r="HL204" s="281"/>
      <c r="HM204" s="281"/>
      <c r="HN204" s="281"/>
      <c r="HO204" s="281"/>
      <c r="HP204" s="281"/>
      <c r="HQ204" s="281"/>
      <c r="HR204" s="281"/>
      <c r="HS204" s="281"/>
      <c r="HT204" s="281"/>
      <c r="HU204" s="281"/>
      <c r="HV204" s="281"/>
      <c r="HW204" s="281"/>
      <c r="HX204" s="281"/>
      <c r="HY204" s="281"/>
      <c r="HZ204" s="281"/>
      <c r="IA204" s="281"/>
      <c r="IB204" s="281"/>
      <c r="IC204" s="281"/>
      <c r="ID204" s="281"/>
      <c r="IE204" s="281"/>
      <c r="IF204" s="281"/>
      <c r="IG204" s="281"/>
      <c r="IH204" s="281"/>
      <c r="II204" s="281"/>
      <c r="IJ204" s="281"/>
      <c r="IK204" s="281"/>
      <c r="IL204" s="281"/>
      <c r="IM204" s="281"/>
      <c r="IN204" s="281"/>
      <c r="IO204" s="281"/>
      <c r="IP204" s="281"/>
      <c r="IQ204" s="281"/>
      <c r="IR204" s="281"/>
      <c r="IS204" s="281"/>
      <c r="IT204" s="281"/>
      <c r="IU204" s="281"/>
      <c r="IV204" s="281"/>
      <c r="IW204" s="330"/>
    </row>
    <row r="205" customFormat="false" ht="13.5" hidden="false" customHeight="true" outlineLevel="0" collapsed="false">
      <c r="A205" s="331"/>
      <c r="B205" s="332"/>
      <c r="C205" s="333"/>
      <c r="D205" s="334" t="s">
        <v>175</v>
      </c>
      <c r="E205" s="335" t="n">
        <v>0</v>
      </c>
      <c r="F205" s="336" t="n">
        <v>0</v>
      </c>
      <c r="G205" s="336" t="n">
        <v>0</v>
      </c>
      <c r="H205" s="336" t="n">
        <v>0</v>
      </c>
      <c r="I205" s="336" t="n">
        <v>0</v>
      </c>
      <c r="J205" s="336" t="n">
        <v>0</v>
      </c>
      <c r="K205" s="336" t="n">
        <v>0</v>
      </c>
      <c r="L205" s="336" t="n">
        <v>0</v>
      </c>
      <c r="M205" s="336" t="n">
        <v>0</v>
      </c>
      <c r="N205" s="336"/>
      <c r="O205" s="336"/>
      <c r="P205" s="336"/>
      <c r="Q205" s="336"/>
      <c r="R205" s="336"/>
      <c r="S205" s="336"/>
      <c r="T205" s="336"/>
      <c r="U205" s="336"/>
      <c r="V205" s="336"/>
      <c r="W205" s="336"/>
      <c r="X205" s="336"/>
      <c r="Y205" s="336"/>
      <c r="Z205" s="336"/>
      <c r="AA205" s="336"/>
      <c r="AB205" s="336"/>
      <c r="AC205" s="336"/>
      <c r="AD205" s="336"/>
      <c r="AE205" s="336"/>
      <c r="AF205" s="336"/>
      <c r="AG205" s="336"/>
      <c r="AH205" s="336"/>
      <c r="AI205" s="336"/>
      <c r="AJ205" s="336"/>
      <c r="AK205" s="336"/>
      <c r="AL205" s="336"/>
      <c r="AM205" s="336"/>
      <c r="AN205" s="336"/>
      <c r="AO205" s="336"/>
      <c r="AP205" s="336"/>
      <c r="AQ205" s="336"/>
      <c r="AR205" s="336"/>
      <c r="AS205" s="336"/>
      <c r="AT205" s="336"/>
      <c r="AU205" s="336"/>
      <c r="AV205" s="336"/>
      <c r="AW205" s="336"/>
      <c r="AX205" s="336"/>
      <c r="AY205" s="336"/>
      <c r="AZ205" s="336"/>
      <c r="BA205" s="336"/>
      <c r="BB205" s="336"/>
      <c r="BC205" s="336"/>
      <c r="BD205" s="336"/>
      <c r="BE205" s="336"/>
      <c r="BF205" s="336"/>
      <c r="BG205" s="336"/>
      <c r="BH205" s="336"/>
      <c r="BI205" s="336"/>
      <c r="BJ205" s="336"/>
      <c r="BK205" s="336"/>
      <c r="BL205" s="336"/>
      <c r="BM205" s="336"/>
      <c r="BN205" s="336"/>
      <c r="BO205" s="336"/>
      <c r="BP205" s="336"/>
      <c r="BQ205" s="336"/>
      <c r="BR205" s="336"/>
      <c r="BS205" s="336"/>
      <c r="BT205" s="336"/>
      <c r="BU205" s="336"/>
      <c r="BV205" s="336"/>
      <c r="BW205" s="336"/>
      <c r="BX205" s="336"/>
      <c r="BY205" s="336"/>
      <c r="BZ205" s="336"/>
      <c r="CA205" s="336"/>
      <c r="CB205" s="336"/>
      <c r="CC205" s="336"/>
      <c r="CD205" s="336"/>
      <c r="CE205" s="336"/>
      <c r="CF205" s="336"/>
      <c r="CG205" s="336"/>
      <c r="CH205" s="336"/>
      <c r="CI205" s="336"/>
      <c r="CJ205" s="336"/>
      <c r="CK205" s="336"/>
      <c r="CL205" s="336"/>
      <c r="CM205" s="336"/>
      <c r="CN205" s="336"/>
      <c r="CO205" s="336"/>
      <c r="CP205" s="336"/>
      <c r="CQ205" s="336"/>
      <c r="CR205" s="336"/>
      <c r="CS205" s="336"/>
      <c r="CT205" s="336"/>
      <c r="CU205" s="336"/>
      <c r="CV205" s="336"/>
      <c r="CW205" s="336"/>
      <c r="CX205" s="336"/>
      <c r="CY205" s="336"/>
      <c r="CZ205" s="336"/>
      <c r="DA205" s="336"/>
      <c r="DB205" s="336"/>
      <c r="DC205" s="336"/>
      <c r="DD205" s="336"/>
      <c r="DE205" s="336"/>
      <c r="DF205" s="336"/>
      <c r="DG205" s="336"/>
      <c r="DH205" s="336"/>
      <c r="DI205" s="336"/>
      <c r="DJ205" s="336"/>
      <c r="DK205" s="336"/>
      <c r="DL205" s="336"/>
      <c r="DM205" s="336"/>
      <c r="DN205" s="336"/>
      <c r="DO205" s="336"/>
      <c r="DP205" s="336"/>
      <c r="DQ205" s="336"/>
      <c r="DR205" s="336"/>
      <c r="DS205" s="336"/>
      <c r="DT205" s="336"/>
      <c r="DU205" s="336"/>
      <c r="DV205" s="336"/>
      <c r="DW205" s="336"/>
      <c r="DX205" s="336"/>
      <c r="DY205" s="336"/>
      <c r="DZ205" s="336"/>
      <c r="EA205" s="336"/>
      <c r="EB205" s="336"/>
      <c r="EC205" s="336"/>
      <c r="ED205" s="336"/>
      <c r="EE205" s="336"/>
      <c r="EF205" s="336"/>
      <c r="EG205" s="336"/>
      <c r="EH205" s="336"/>
      <c r="EI205" s="336"/>
      <c r="EJ205" s="336"/>
      <c r="EK205" s="336"/>
      <c r="EL205" s="336"/>
      <c r="EM205" s="336"/>
      <c r="EN205" s="336"/>
      <c r="EO205" s="336"/>
      <c r="EP205" s="336"/>
      <c r="EQ205" s="336"/>
      <c r="ER205" s="336"/>
      <c r="ES205" s="336"/>
      <c r="ET205" s="336"/>
      <c r="EU205" s="336"/>
      <c r="EV205" s="336"/>
      <c r="EW205" s="336"/>
      <c r="EX205" s="336"/>
      <c r="EY205" s="336"/>
      <c r="EZ205" s="336"/>
      <c r="FA205" s="336"/>
      <c r="FB205" s="336"/>
      <c r="FC205" s="336"/>
      <c r="FD205" s="336"/>
      <c r="FE205" s="336"/>
      <c r="FF205" s="336"/>
      <c r="FG205" s="336"/>
      <c r="FH205" s="336"/>
      <c r="FI205" s="336"/>
      <c r="FJ205" s="336"/>
      <c r="FK205" s="336"/>
      <c r="FL205" s="336"/>
      <c r="FM205" s="336"/>
      <c r="FN205" s="336"/>
      <c r="FO205" s="336"/>
      <c r="FP205" s="336"/>
      <c r="FQ205" s="336"/>
      <c r="FR205" s="336"/>
      <c r="FS205" s="336"/>
      <c r="FT205" s="336"/>
      <c r="FU205" s="336"/>
      <c r="FV205" s="336"/>
      <c r="FW205" s="336"/>
      <c r="FX205" s="336"/>
      <c r="FY205" s="336"/>
      <c r="FZ205" s="336"/>
      <c r="GA205" s="336"/>
      <c r="GB205" s="336"/>
      <c r="GC205" s="336"/>
      <c r="GD205" s="336"/>
      <c r="GE205" s="336"/>
      <c r="GF205" s="336"/>
      <c r="GG205" s="336"/>
      <c r="GH205" s="336"/>
      <c r="GI205" s="336"/>
      <c r="GJ205" s="336"/>
      <c r="GK205" s="336"/>
      <c r="GL205" s="336"/>
      <c r="GM205" s="336"/>
      <c r="GN205" s="336"/>
      <c r="GO205" s="336"/>
      <c r="GP205" s="336"/>
      <c r="GQ205" s="336"/>
      <c r="GR205" s="336"/>
      <c r="GS205" s="336"/>
      <c r="GT205" s="336"/>
      <c r="GU205" s="336"/>
      <c r="GV205" s="336"/>
      <c r="GW205" s="336"/>
      <c r="GX205" s="336"/>
      <c r="GY205" s="336"/>
      <c r="GZ205" s="336"/>
      <c r="HA205" s="336"/>
      <c r="HB205" s="336"/>
      <c r="HC205" s="336"/>
      <c r="HD205" s="336"/>
      <c r="HE205" s="336"/>
      <c r="HF205" s="336"/>
      <c r="HG205" s="336"/>
      <c r="HH205" s="336"/>
      <c r="HI205" s="336"/>
      <c r="HJ205" s="336"/>
      <c r="HK205" s="336"/>
      <c r="HL205" s="336"/>
      <c r="HM205" s="336"/>
      <c r="HN205" s="336"/>
      <c r="HO205" s="336"/>
      <c r="HP205" s="336"/>
      <c r="HQ205" s="336"/>
      <c r="HR205" s="336"/>
      <c r="HS205" s="336"/>
      <c r="HT205" s="336"/>
      <c r="HU205" s="336"/>
      <c r="HV205" s="336"/>
      <c r="HW205" s="336"/>
      <c r="HX205" s="336"/>
      <c r="HY205" s="336"/>
      <c r="HZ205" s="336"/>
      <c r="IA205" s="336"/>
      <c r="IB205" s="336"/>
      <c r="IC205" s="336"/>
      <c r="ID205" s="336"/>
      <c r="IE205" s="336"/>
      <c r="IF205" s="336"/>
      <c r="IG205" s="336"/>
      <c r="IH205" s="336"/>
      <c r="II205" s="336"/>
      <c r="IJ205" s="336"/>
      <c r="IK205" s="336"/>
      <c r="IL205" s="336"/>
      <c r="IM205" s="336"/>
      <c r="IN205" s="336"/>
      <c r="IO205" s="336"/>
      <c r="IP205" s="336"/>
      <c r="IQ205" s="336"/>
      <c r="IR205" s="336"/>
      <c r="IS205" s="336"/>
      <c r="IT205" s="336"/>
      <c r="IU205" s="336"/>
      <c r="IV205" s="336"/>
      <c r="IW205" s="337"/>
    </row>
    <row r="206" customFormat="false" ht="13.5" hidden="false" customHeight="true" outlineLevel="0" collapsed="false">
      <c r="A206" s="325"/>
      <c r="B206" s="358"/>
      <c r="C206" s="359"/>
      <c r="D206" s="328" t="s">
        <v>176</v>
      </c>
      <c r="E206" s="338" t="n">
        <v>0</v>
      </c>
      <c r="F206" s="281" t="n">
        <v>0</v>
      </c>
      <c r="G206" s="281" t="n">
        <v>0</v>
      </c>
      <c r="H206" s="281" t="n">
        <v>0</v>
      </c>
      <c r="I206" s="281" t="n">
        <v>0</v>
      </c>
      <c r="J206" s="281" t="n">
        <v>0</v>
      </c>
      <c r="K206" s="281" t="n">
        <v>0</v>
      </c>
      <c r="L206" s="281" t="n">
        <v>0</v>
      </c>
      <c r="M206" s="281" t="n">
        <v>0</v>
      </c>
      <c r="N206" s="281"/>
      <c r="O206" s="281"/>
      <c r="P206" s="281"/>
      <c r="Q206" s="281"/>
      <c r="R206" s="281"/>
      <c r="S206" s="281"/>
      <c r="T206" s="281"/>
      <c r="U206" s="281"/>
      <c r="V206" s="281"/>
      <c r="W206" s="281"/>
      <c r="X206" s="281"/>
      <c r="Y206" s="281"/>
      <c r="Z206" s="281"/>
      <c r="AA206" s="281"/>
      <c r="AB206" s="281"/>
      <c r="AC206" s="281"/>
      <c r="AD206" s="281"/>
      <c r="AE206" s="281"/>
      <c r="AF206" s="281"/>
      <c r="AG206" s="281"/>
      <c r="AH206" s="281"/>
      <c r="AI206" s="281"/>
      <c r="AJ206" s="281"/>
      <c r="AK206" s="281"/>
      <c r="AL206" s="281"/>
      <c r="AM206" s="281"/>
      <c r="AN206" s="281"/>
      <c r="AO206" s="281"/>
      <c r="AP206" s="281"/>
      <c r="AQ206" s="281"/>
      <c r="AR206" s="281"/>
      <c r="AS206" s="281"/>
      <c r="AT206" s="281"/>
      <c r="AU206" s="281"/>
      <c r="AV206" s="281"/>
      <c r="AW206" s="281"/>
      <c r="AX206" s="281"/>
      <c r="AY206" s="281"/>
      <c r="AZ206" s="281"/>
      <c r="BA206" s="281"/>
      <c r="BB206" s="281"/>
      <c r="BC206" s="281"/>
      <c r="BD206" s="281"/>
      <c r="BE206" s="281"/>
      <c r="BF206" s="281"/>
      <c r="BG206" s="281"/>
      <c r="BH206" s="281"/>
      <c r="BI206" s="281"/>
      <c r="BJ206" s="281"/>
      <c r="BK206" s="281"/>
      <c r="BL206" s="281"/>
      <c r="BM206" s="281"/>
      <c r="BN206" s="281"/>
      <c r="BO206" s="281"/>
      <c r="BP206" s="281"/>
      <c r="BQ206" s="281"/>
      <c r="BR206" s="281"/>
      <c r="BS206" s="281"/>
      <c r="BT206" s="281"/>
      <c r="BU206" s="281"/>
      <c r="BV206" s="281"/>
      <c r="BW206" s="281"/>
      <c r="BX206" s="281"/>
      <c r="BY206" s="281"/>
      <c r="BZ206" s="281"/>
      <c r="CA206" s="281"/>
      <c r="CB206" s="281"/>
      <c r="CC206" s="281"/>
      <c r="CD206" s="281"/>
      <c r="CE206" s="281"/>
      <c r="CF206" s="281"/>
      <c r="CG206" s="281"/>
      <c r="CH206" s="281"/>
      <c r="CI206" s="281"/>
      <c r="CJ206" s="281"/>
      <c r="CK206" s="281"/>
      <c r="CL206" s="281"/>
      <c r="CM206" s="281"/>
      <c r="CN206" s="281"/>
      <c r="CO206" s="281"/>
      <c r="CP206" s="281"/>
      <c r="CQ206" s="281"/>
      <c r="CR206" s="281"/>
      <c r="CS206" s="281"/>
      <c r="CT206" s="281"/>
      <c r="CU206" s="281"/>
      <c r="CV206" s="281"/>
      <c r="CW206" s="281"/>
      <c r="CX206" s="281"/>
      <c r="CY206" s="281"/>
      <c r="CZ206" s="281"/>
      <c r="DA206" s="281"/>
      <c r="DB206" s="281"/>
      <c r="DC206" s="281"/>
      <c r="DD206" s="281"/>
      <c r="DE206" s="281"/>
      <c r="DF206" s="281"/>
      <c r="DG206" s="281"/>
      <c r="DH206" s="281"/>
      <c r="DI206" s="281"/>
      <c r="DJ206" s="281"/>
      <c r="DK206" s="281"/>
      <c r="DL206" s="281"/>
      <c r="DM206" s="281"/>
      <c r="DN206" s="281"/>
      <c r="DO206" s="281"/>
      <c r="DP206" s="281"/>
      <c r="DQ206" s="281"/>
      <c r="DR206" s="281"/>
      <c r="DS206" s="281"/>
      <c r="DT206" s="281"/>
      <c r="DU206" s="281"/>
      <c r="DV206" s="281"/>
      <c r="DW206" s="281"/>
      <c r="DX206" s="281"/>
      <c r="DY206" s="281"/>
      <c r="DZ206" s="281"/>
      <c r="EA206" s="281"/>
      <c r="EB206" s="281"/>
      <c r="EC206" s="281"/>
      <c r="ED206" s="281"/>
      <c r="EE206" s="281"/>
      <c r="EF206" s="281"/>
      <c r="EG206" s="281"/>
      <c r="EH206" s="281"/>
      <c r="EI206" s="281"/>
      <c r="EJ206" s="281"/>
      <c r="EK206" s="281"/>
      <c r="EL206" s="281"/>
      <c r="EM206" s="281"/>
      <c r="EN206" s="281"/>
      <c r="EO206" s="281"/>
      <c r="EP206" s="281"/>
      <c r="EQ206" s="281"/>
      <c r="ER206" s="281"/>
      <c r="ES206" s="281"/>
      <c r="ET206" s="281"/>
      <c r="EU206" s="281"/>
      <c r="EV206" s="281"/>
      <c r="EW206" s="281"/>
      <c r="EX206" s="281"/>
      <c r="EY206" s="281"/>
      <c r="EZ206" s="281"/>
      <c r="FA206" s="281"/>
      <c r="FB206" s="281"/>
      <c r="FC206" s="281"/>
      <c r="FD206" s="281"/>
      <c r="FE206" s="281"/>
      <c r="FF206" s="281"/>
      <c r="FG206" s="281"/>
      <c r="FH206" s="281"/>
      <c r="FI206" s="281"/>
      <c r="FJ206" s="281"/>
      <c r="FK206" s="281"/>
      <c r="FL206" s="281"/>
      <c r="FM206" s="281"/>
      <c r="FN206" s="281"/>
      <c r="FO206" s="281"/>
      <c r="FP206" s="281"/>
      <c r="FQ206" s="281"/>
      <c r="FR206" s="281"/>
      <c r="FS206" s="281"/>
      <c r="FT206" s="281"/>
      <c r="FU206" s="281"/>
      <c r="FV206" s="281"/>
      <c r="FW206" s="281"/>
      <c r="FX206" s="281"/>
      <c r="FY206" s="281"/>
      <c r="FZ206" s="281"/>
      <c r="GA206" s="281"/>
      <c r="GB206" s="281"/>
      <c r="GC206" s="281"/>
      <c r="GD206" s="281"/>
      <c r="GE206" s="281"/>
      <c r="GF206" s="281"/>
      <c r="GG206" s="281"/>
      <c r="GH206" s="281"/>
      <c r="GI206" s="281"/>
      <c r="GJ206" s="281"/>
      <c r="GK206" s="281"/>
      <c r="GL206" s="281"/>
      <c r="GM206" s="281"/>
      <c r="GN206" s="281"/>
      <c r="GO206" s="281"/>
      <c r="GP206" s="281"/>
      <c r="GQ206" s="281"/>
      <c r="GR206" s="281"/>
      <c r="GS206" s="281"/>
      <c r="GT206" s="281"/>
      <c r="GU206" s="281"/>
      <c r="GV206" s="281"/>
      <c r="GW206" s="281"/>
      <c r="GX206" s="281"/>
      <c r="GY206" s="281"/>
      <c r="GZ206" s="281"/>
      <c r="HA206" s="281"/>
      <c r="HB206" s="281"/>
      <c r="HC206" s="281"/>
      <c r="HD206" s="281"/>
      <c r="HE206" s="281"/>
      <c r="HF206" s="281"/>
      <c r="HG206" s="281"/>
      <c r="HH206" s="281"/>
      <c r="HI206" s="281"/>
      <c r="HJ206" s="281"/>
      <c r="HK206" s="281"/>
      <c r="HL206" s="281"/>
      <c r="HM206" s="281"/>
      <c r="HN206" s="281"/>
      <c r="HO206" s="281"/>
      <c r="HP206" s="281"/>
      <c r="HQ206" s="281"/>
      <c r="HR206" s="281"/>
      <c r="HS206" s="281"/>
      <c r="HT206" s="281"/>
      <c r="HU206" s="281"/>
      <c r="HV206" s="281"/>
      <c r="HW206" s="281"/>
      <c r="HX206" s="281"/>
      <c r="HY206" s="281"/>
      <c r="HZ206" s="281"/>
      <c r="IA206" s="281"/>
      <c r="IB206" s="281"/>
      <c r="IC206" s="281"/>
      <c r="ID206" s="281"/>
      <c r="IE206" s="281"/>
      <c r="IF206" s="281"/>
      <c r="IG206" s="281"/>
      <c r="IH206" s="281"/>
      <c r="II206" s="281"/>
      <c r="IJ206" s="281"/>
      <c r="IK206" s="281"/>
      <c r="IL206" s="281"/>
      <c r="IM206" s="281"/>
      <c r="IN206" s="281"/>
      <c r="IO206" s="281"/>
      <c r="IP206" s="281"/>
      <c r="IQ206" s="281"/>
      <c r="IR206" s="281"/>
      <c r="IS206" s="281"/>
      <c r="IT206" s="281"/>
      <c r="IU206" s="281"/>
      <c r="IV206" s="281"/>
      <c r="IW206" s="325"/>
    </row>
    <row r="207" customFormat="false" ht="13.5" hidden="false" customHeight="true" outlineLevel="0" collapsed="false">
      <c r="A207" s="331"/>
      <c r="B207" s="332"/>
      <c r="C207" s="339" t="s">
        <v>162</v>
      </c>
      <c r="D207" s="334" t="s">
        <v>177</v>
      </c>
      <c r="E207" s="340" t="n">
        <v>0</v>
      </c>
      <c r="F207" s="336" t="n">
        <v>0</v>
      </c>
      <c r="G207" s="336" t="n">
        <v>0</v>
      </c>
      <c r="H207" s="336" t="n">
        <v>0</v>
      </c>
      <c r="I207" s="336" t="n">
        <v>0</v>
      </c>
      <c r="J207" s="336" t="n">
        <v>0</v>
      </c>
      <c r="K207" s="336" t="n">
        <v>0</v>
      </c>
      <c r="L207" s="336" t="n">
        <v>0</v>
      </c>
      <c r="M207" s="336" t="n">
        <v>0</v>
      </c>
      <c r="N207" s="336"/>
      <c r="O207" s="336"/>
      <c r="P207" s="336"/>
      <c r="Q207" s="336"/>
      <c r="R207" s="336"/>
      <c r="S207" s="336"/>
      <c r="T207" s="336"/>
      <c r="U207" s="336"/>
      <c r="V207" s="336"/>
      <c r="W207" s="336"/>
      <c r="X207" s="336"/>
      <c r="Y207" s="336"/>
      <c r="Z207" s="336"/>
      <c r="AA207" s="336"/>
      <c r="AB207" s="336"/>
      <c r="AC207" s="336"/>
      <c r="AD207" s="336"/>
      <c r="AE207" s="336"/>
      <c r="AF207" s="336"/>
      <c r="AG207" s="336"/>
      <c r="AH207" s="336"/>
      <c r="AI207" s="336"/>
      <c r="AJ207" s="336"/>
      <c r="AK207" s="336"/>
      <c r="AL207" s="336"/>
      <c r="AM207" s="336"/>
      <c r="AN207" s="336"/>
      <c r="AO207" s="336"/>
      <c r="AP207" s="336"/>
      <c r="AQ207" s="336"/>
      <c r="AR207" s="336"/>
      <c r="AS207" s="336"/>
      <c r="AT207" s="336"/>
      <c r="AU207" s="336"/>
      <c r="AV207" s="336"/>
      <c r="AW207" s="336"/>
      <c r="AX207" s="336"/>
      <c r="AY207" s="336"/>
      <c r="AZ207" s="336"/>
      <c r="BA207" s="336"/>
      <c r="BB207" s="336"/>
      <c r="BC207" s="336"/>
      <c r="BD207" s="336"/>
      <c r="BE207" s="336"/>
      <c r="BF207" s="336"/>
      <c r="BG207" s="336"/>
      <c r="BH207" s="336"/>
      <c r="BI207" s="336"/>
      <c r="BJ207" s="336"/>
      <c r="BK207" s="336"/>
      <c r="BL207" s="336"/>
      <c r="BM207" s="336"/>
      <c r="BN207" s="336"/>
      <c r="BO207" s="336"/>
      <c r="BP207" s="336"/>
      <c r="BQ207" s="336"/>
      <c r="BR207" s="336"/>
      <c r="BS207" s="336"/>
      <c r="BT207" s="336"/>
      <c r="BU207" s="336"/>
      <c r="BV207" s="336"/>
      <c r="BW207" s="336"/>
      <c r="BX207" s="336"/>
      <c r="BY207" s="336"/>
      <c r="BZ207" s="336"/>
      <c r="CA207" s="336"/>
      <c r="CB207" s="336"/>
      <c r="CC207" s="336"/>
      <c r="CD207" s="336"/>
      <c r="CE207" s="336"/>
      <c r="CF207" s="336"/>
      <c r="CG207" s="336"/>
      <c r="CH207" s="336"/>
      <c r="CI207" s="336"/>
      <c r="CJ207" s="336"/>
      <c r="CK207" s="336"/>
      <c r="CL207" s="336"/>
      <c r="CM207" s="336"/>
      <c r="CN207" s="336"/>
      <c r="CO207" s="336"/>
      <c r="CP207" s="336"/>
      <c r="CQ207" s="336"/>
      <c r="CR207" s="336"/>
      <c r="CS207" s="336"/>
      <c r="CT207" s="336"/>
      <c r="CU207" s="336"/>
      <c r="CV207" s="336"/>
      <c r="CW207" s="336"/>
      <c r="CX207" s="336"/>
      <c r="CY207" s="336"/>
      <c r="CZ207" s="336"/>
      <c r="DA207" s="336"/>
      <c r="DB207" s="336"/>
      <c r="DC207" s="336"/>
      <c r="DD207" s="336"/>
      <c r="DE207" s="336"/>
      <c r="DF207" s="336"/>
      <c r="DG207" s="336"/>
      <c r="DH207" s="336"/>
      <c r="DI207" s="336"/>
      <c r="DJ207" s="336"/>
      <c r="DK207" s="336"/>
      <c r="DL207" s="336"/>
      <c r="DM207" s="336"/>
      <c r="DN207" s="336"/>
      <c r="DO207" s="336"/>
      <c r="DP207" s="336"/>
      <c r="DQ207" s="336"/>
      <c r="DR207" s="336"/>
      <c r="DS207" s="336"/>
      <c r="DT207" s="336"/>
      <c r="DU207" s="336"/>
      <c r="DV207" s="336"/>
      <c r="DW207" s="336"/>
      <c r="DX207" s="336"/>
      <c r="DY207" s="336"/>
      <c r="DZ207" s="336"/>
      <c r="EA207" s="336"/>
      <c r="EB207" s="336"/>
      <c r="EC207" s="336"/>
      <c r="ED207" s="336"/>
      <c r="EE207" s="336"/>
      <c r="EF207" s="336"/>
      <c r="EG207" s="336"/>
      <c r="EH207" s="336"/>
      <c r="EI207" s="336"/>
      <c r="EJ207" s="336"/>
      <c r="EK207" s="336"/>
      <c r="EL207" s="336"/>
      <c r="EM207" s="336"/>
      <c r="EN207" s="336"/>
      <c r="EO207" s="336"/>
      <c r="EP207" s="336"/>
      <c r="EQ207" s="336"/>
      <c r="ER207" s="336"/>
      <c r="ES207" s="336"/>
      <c r="ET207" s="336"/>
      <c r="EU207" s="336"/>
      <c r="EV207" s="336"/>
      <c r="EW207" s="336"/>
      <c r="EX207" s="336"/>
      <c r="EY207" s="336"/>
      <c r="EZ207" s="336"/>
      <c r="FA207" s="336"/>
      <c r="FB207" s="336"/>
      <c r="FC207" s="336"/>
      <c r="FD207" s="336"/>
      <c r="FE207" s="336"/>
      <c r="FF207" s="336"/>
      <c r="FG207" s="336"/>
      <c r="FH207" s="336"/>
      <c r="FI207" s="336"/>
      <c r="FJ207" s="336"/>
      <c r="FK207" s="336"/>
      <c r="FL207" s="336"/>
      <c r="FM207" s="336"/>
      <c r="FN207" s="336"/>
      <c r="FO207" s="336"/>
      <c r="FP207" s="336"/>
      <c r="FQ207" s="336"/>
      <c r="FR207" s="336"/>
      <c r="FS207" s="336"/>
      <c r="FT207" s="336"/>
      <c r="FU207" s="336"/>
      <c r="FV207" s="336"/>
      <c r="FW207" s="336"/>
      <c r="FX207" s="336"/>
      <c r="FY207" s="336"/>
      <c r="FZ207" s="336"/>
      <c r="GA207" s="336"/>
      <c r="GB207" s="336"/>
      <c r="GC207" s="336"/>
      <c r="GD207" s="336"/>
      <c r="GE207" s="336"/>
      <c r="GF207" s="336"/>
      <c r="GG207" s="336"/>
      <c r="GH207" s="336"/>
      <c r="GI207" s="336"/>
      <c r="GJ207" s="336"/>
      <c r="GK207" s="336"/>
      <c r="GL207" s="336"/>
      <c r="GM207" s="336"/>
      <c r="GN207" s="336"/>
      <c r="GO207" s="336"/>
      <c r="GP207" s="336"/>
      <c r="GQ207" s="336"/>
      <c r="GR207" s="336"/>
      <c r="GS207" s="336"/>
      <c r="GT207" s="336"/>
      <c r="GU207" s="336"/>
      <c r="GV207" s="336"/>
      <c r="GW207" s="336"/>
      <c r="GX207" s="336"/>
      <c r="GY207" s="336"/>
      <c r="GZ207" s="336"/>
      <c r="HA207" s="336"/>
      <c r="HB207" s="336"/>
      <c r="HC207" s="336"/>
      <c r="HD207" s="336"/>
      <c r="HE207" s="336"/>
      <c r="HF207" s="336"/>
      <c r="HG207" s="336"/>
      <c r="HH207" s="336"/>
      <c r="HI207" s="336"/>
      <c r="HJ207" s="336"/>
      <c r="HK207" s="336"/>
      <c r="HL207" s="336"/>
      <c r="HM207" s="336"/>
      <c r="HN207" s="336"/>
      <c r="HO207" s="336"/>
      <c r="HP207" s="336"/>
      <c r="HQ207" s="336"/>
      <c r="HR207" s="336"/>
      <c r="HS207" s="336"/>
      <c r="HT207" s="336"/>
      <c r="HU207" s="336"/>
      <c r="HV207" s="336"/>
      <c r="HW207" s="336"/>
      <c r="HX207" s="336"/>
      <c r="HY207" s="336"/>
      <c r="HZ207" s="336"/>
      <c r="IA207" s="336"/>
      <c r="IB207" s="336"/>
      <c r="IC207" s="336"/>
      <c r="ID207" s="336"/>
      <c r="IE207" s="336"/>
      <c r="IF207" s="336"/>
      <c r="IG207" s="336"/>
      <c r="IH207" s="336"/>
      <c r="II207" s="336"/>
      <c r="IJ207" s="336"/>
      <c r="IK207" s="336"/>
      <c r="IL207" s="336"/>
      <c r="IM207" s="336"/>
      <c r="IN207" s="336"/>
      <c r="IO207" s="336"/>
      <c r="IP207" s="336"/>
      <c r="IQ207" s="336"/>
      <c r="IR207" s="336"/>
      <c r="IS207" s="336"/>
      <c r="IT207" s="336"/>
      <c r="IU207" s="336"/>
      <c r="IV207" s="336"/>
      <c r="IW207" s="337"/>
    </row>
    <row r="208" customFormat="false" ht="13.5" hidden="false" customHeight="true" outlineLevel="0" collapsed="false">
      <c r="A208" s="325"/>
      <c r="B208" s="358"/>
      <c r="C208" s="359"/>
      <c r="D208" s="328" t="s">
        <v>178</v>
      </c>
      <c r="E208" s="338" t="n">
        <v>0</v>
      </c>
      <c r="F208" s="281" t="n">
        <v>0</v>
      </c>
      <c r="G208" s="281" t="n">
        <v>0</v>
      </c>
      <c r="H208" s="281" t="n">
        <v>0</v>
      </c>
      <c r="I208" s="281" t="n">
        <v>0</v>
      </c>
      <c r="J208" s="281" t="n">
        <v>0</v>
      </c>
      <c r="K208" s="281" t="n">
        <v>0</v>
      </c>
      <c r="L208" s="281" t="n">
        <v>0</v>
      </c>
      <c r="M208" s="281" t="n">
        <v>0</v>
      </c>
      <c r="N208" s="281"/>
      <c r="O208" s="281"/>
      <c r="P208" s="281"/>
      <c r="Q208" s="281"/>
      <c r="R208" s="281"/>
      <c r="S208" s="281"/>
      <c r="T208" s="281"/>
      <c r="U208" s="281"/>
      <c r="V208" s="281"/>
      <c r="W208" s="281"/>
      <c r="X208" s="281"/>
      <c r="Y208" s="281"/>
      <c r="Z208" s="281"/>
      <c r="AA208" s="281"/>
      <c r="AB208" s="281"/>
      <c r="AC208" s="281"/>
      <c r="AD208" s="281"/>
      <c r="AE208" s="281"/>
      <c r="AF208" s="281"/>
      <c r="AG208" s="281"/>
      <c r="AH208" s="281"/>
      <c r="AI208" s="281"/>
      <c r="AJ208" s="281"/>
      <c r="AK208" s="281"/>
      <c r="AL208" s="281"/>
      <c r="AM208" s="281"/>
      <c r="AN208" s="281"/>
      <c r="AO208" s="281"/>
      <c r="AP208" s="281"/>
      <c r="AQ208" s="281"/>
      <c r="AR208" s="281"/>
      <c r="AS208" s="281"/>
      <c r="AT208" s="281"/>
      <c r="AU208" s="281"/>
      <c r="AV208" s="281"/>
      <c r="AW208" s="281"/>
      <c r="AX208" s="281"/>
      <c r="AY208" s="281"/>
      <c r="AZ208" s="281"/>
      <c r="BA208" s="281"/>
      <c r="BB208" s="281"/>
      <c r="BC208" s="281"/>
      <c r="BD208" s="281"/>
      <c r="BE208" s="281"/>
      <c r="BF208" s="281"/>
      <c r="BG208" s="281"/>
      <c r="BH208" s="281"/>
      <c r="BI208" s="281"/>
      <c r="BJ208" s="281"/>
      <c r="BK208" s="281"/>
      <c r="BL208" s="281"/>
      <c r="BM208" s="281"/>
      <c r="BN208" s="281"/>
      <c r="BO208" s="281"/>
      <c r="BP208" s="281"/>
      <c r="BQ208" s="281"/>
      <c r="BR208" s="281"/>
      <c r="BS208" s="281"/>
      <c r="BT208" s="281"/>
      <c r="BU208" s="281"/>
      <c r="BV208" s="281"/>
      <c r="BW208" s="281"/>
      <c r="BX208" s="281"/>
      <c r="BY208" s="281"/>
      <c r="BZ208" s="281"/>
      <c r="CA208" s="281"/>
      <c r="CB208" s="281"/>
      <c r="CC208" s="281"/>
      <c r="CD208" s="281"/>
      <c r="CE208" s="281"/>
      <c r="CF208" s="281"/>
      <c r="CG208" s="281"/>
      <c r="CH208" s="281"/>
      <c r="CI208" s="281"/>
      <c r="CJ208" s="281"/>
      <c r="CK208" s="281"/>
      <c r="CL208" s="281"/>
      <c r="CM208" s="281"/>
      <c r="CN208" s="281"/>
      <c r="CO208" s="281"/>
      <c r="CP208" s="281"/>
      <c r="CQ208" s="281"/>
      <c r="CR208" s="281"/>
      <c r="CS208" s="281"/>
      <c r="CT208" s="281"/>
      <c r="CU208" s="281"/>
      <c r="CV208" s="281"/>
      <c r="CW208" s="281"/>
      <c r="CX208" s="281"/>
      <c r="CY208" s="281"/>
      <c r="CZ208" s="281"/>
      <c r="DA208" s="281"/>
      <c r="DB208" s="281"/>
      <c r="DC208" s="281"/>
      <c r="DD208" s="281"/>
      <c r="DE208" s="281"/>
      <c r="DF208" s="281"/>
      <c r="DG208" s="281"/>
      <c r="DH208" s="281"/>
      <c r="DI208" s="281"/>
      <c r="DJ208" s="281"/>
      <c r="DK208" s="281"/>
      <c r="DL208" s="281"/>
      <c r="DM208" s="281"/>
      <c r="DN208" s="281"/>
      <c r="DO208" s="281"/>
      <c r="DP208" s="281"/>
      <c r="DQ208" s="281"/>
      <c r="DR208" s="281"/>
      <c r="DS208" s="281"/>
      <c r="DT208" s="281"/>
      <c r="DU208" s="281"/>
      <c r="DV208" s="281"/>
      <c r="DW208" s="281"/>
      <c r="DX208" s="281"/>
      <c r="DY208" s="281"/>
      <c r="DZ208" s="281"/>
      <c r="EA208" s="281"/>
      <c r="EB208" s="281"/>
      <c r="EC208" s="281"/>
      <c r="ED208" s="281"/>
      <c r="EE208" s="281"/>
      <c r="EF208" s="281"/>
      <c r="EG208" s="281"/>
      <c r="EH208" s="281"/>
      <c r="EI208" s="281"/>
      <c r="EJ208" s="281"/>
      <c r="EK208" s="281"/>
      <c r="EL208" s="281"/>
      <c r="EM208" s="281"/>
      <c r="EN208" s="281"/>
      <c r="EO208" s="281"/>
      <c r="EP208" s="281"/>
      <c r="EQ208" s="281"/>
      <c r="ER208" s="281"/>
      <c r="ES208" s="281"/>
      <c r="ET208" s="281"/>
      <c r="EU208" s="281"/>
      <c r="EV208" s="281"/>
      <c r="EW208" s="281"/>
      <c r="EX208" s="281"/>
      <c r="EY208" s="281"/>
      <c r="EZ208" s="281"/>
      <c r="FA208" s="281"/>
      <c r="FB208" s="281"/>
      <c r="FC208" s="281"/>
      <c r="FD208" s="281"/>
      <c r="FE208" s="281"/>
      <c r="FF208" s="281"/>
      <c r="FG208" s="281"/>
      <c r="FH208" s="281"/>
      <c r="FI208" s="281"/>
      <c r="FJ208" s="281"/>
      <c r="FK208" s="281"/>
      <c r="FL208" s="281"/>
      <c r="FM208" s="281"/>
      <c r="FN208" s="281"/>
      <c r="FO208" s="281"/>
      <c r="FP208" s="281"/>
      <c r="FQ208" s="281"/>
      <c r="FR208" s="281"/>
      <c r="FS208" s="281"/>
      <c r="FT208" s="281"/>
      <c r="FU208" s="281"/>
      <c r="FV208" s="281"/>
      <c r="FW208" s="281"/>
      <c r="FX208" s="281"/>
      <c r="FY208" s="281"/>
      <c r="FZ208" s="281"/>
      <c r="GA208" s="281"/>
      <c r="GB208" s="281"/>
      <c r="GC208" s="281"/>
      <c r="GD208" s="281"/>
      <c r="GE208" s="281"/>
      <c r="GF208" s="281"/>
      <c r="GG208" s="281"/>
      <c r="GH208" s="281"/>
      <c r="GI208" s="281"/>
      <c r="GJ208" s="281"/>
      <c r="GK208" s="281"/>
      <c r="GL208" s="281"/>
      <c r="GM208" s="281"/>
      <c r="GN208" s="281"/>
      <c r="GO208" s="281"/>
      <c r="GP208" s="281"/>
      <c r="GQ208" s="281"/>
      <c r="GR208" s="281"/>
      <c r="GS208" s="281"/>
      <c r="GT208" s="281"/>
      <c r="GU208" s="281"/>
      <c r="GV208" s="281"/>
      <c r="GW208" s="281"/>
      <c r="GX208" s="281"/>
      <c r="GY208" s="281"/>
      <c r="GZ208" s="281"/>
      <c r="HA208" s="281"/>
      <c r="HB208" s="281"/>
      <c r="HC208" s="281"/>
      <c r="HD208" s="281"/>
      <c r="HE208" s="281"/>
      <c r="HF208" s="281"/>
      <c r="HG208" s="281"/>
      <c r="HH208" s="281"/>
      <c r="HI208" s="281"/>
      <c r="HJ208" s="281"/>
      <c r="HK208" s="281"/>
      <c r="HL208" s="281"/>
      <c r="HM208" s="281"/>
      <c r="HN208" s="281"/>
      <c r="HO208" s="281"/>
      <c r="HP208" s="281"/>
      <c r="HQ208" s="281"/>
      <c r="HR208" s="281"/>
      <c r="HS208" s="281"/>
      <c r="HT208" s="281"/>
      <c r="HU208" s="281"/>
      <c r="HV208" s="281"/>
      <c r="HW208" s="281"/>
      <c r="HX208" s="281"/>
      <c r="HY208" s="281"/>
      <c r="HZ208" s="281"/>
      <c r="IA208" s="281"/>
      <c r="IB208" s="281"/>
      <c r="IC208" s="281"/>
      <c r="ID208" s="281"/>
      <c r="IE208" s="281"/>
      <c r="IF208" s="281"/>
      <c r="IG208" s="281"/>
      <c r="IH208" s="281"/>
      <c r="II208" s="281"/>
      <c r="IJ208" s="281"/>
      <c r="IK208" s="281"/>
      <c r="IL208" s="281"/>
      <c r="IM208" s="281"/>
      <c r="IN208" s="281"/>
      <c r="IO208" s="281"/>
      <c r="IP208" s="281"/>
      <c r="IQ208" s="281"/>
      <c r="IR208" s="281"/>
      <c r="IS208" s="281"/>
      <c r="IT208" s="281"/>
      <c r="IU208" s="281"/>
      <c r="IV208" s="281"/>
      <c r="IW208" s="325"/>
    </row>
    <row r="209" customFormat="false" ht="13.5" hidden="false" customHeight="true" outlineLevel="0" collapsed="false">
      <c r="A209" s="331"/>
      <c r="B209" s="332"/>
      <c r="C209" s="333"/>
      <c r="D209" s="334" t="s">
        <v>179</v>
      </c>
      <c r="E209" s="340" t="n">
        <v>0</v>
      </c>
      <c r="F209" s="336" t="n">
        <v>0</v>
      </c>
      <c r="G209" s="336" t="n">
        <v>0</v>
      </c>
      <c r="H209" s="336" t="n">
        <v>0</v>
      </c>
      <c r="I209" s="336" t="n">
        <v>0</v>
      </c>
      <c r="J209" s="336" t="n">
        <v>0</v>
      </c>
      <c r="K209" s="336" t="n">
        <v>0</v>
      </c>
      <c r="L209" s="336" t="n">
        <v>0</v>
      </c>
      <c r="M209" s="336" t="n">
        <v>0</v>
      </c>
      <c r="N209" s="336"/>
      <c r="O209" s="336"/>
      <c r="P209" s="336"/>
      <c r="Q209" s="336"/>
      <c r="R209" s="336"/>
      <c r="S209" s="336"/>
      <c r="T209" s="336"/>
      <c r="U209" s="336"/>
      <c r="V209" s="336"/>
      <c r="W209" s="336"/>
      <c r="X209" s="336"/>
      <c r="Y209" s="336"/>
      <c r="Z209" s="336"/>
      <c r="AA209" s="336"/>
      <c r="AB209" s="336"/>
      <c r="AC209" s="336"/>
      <c r="AD209" s="336"/>
      <c r="AE209" s="336"/>
      <c r="AF209" s="336"/>
      <c r="AG209" s="336"/>
      <c r="AH209" s="336"/>
      <c r="AI209" s="336"/>
      <c r="AJ209" s="336"/>
      <c r="AK209" s="336"/>
      <c r="AL209" s="336"/>
      <c r="AM209" s="336"/>
      <c r="AN209" s="336"/>
      <c r="AO209" s="336"/>
      <c r="AP209" s="336"/>
      <c r="AQ209" s="336"/>
      <c r="AR209" s="336"/>
      <c r="AS209" s="336"/>
      <c r="AT209" s="336"/>
      <c r="AU209" s="336"/>
      <c r="AV209" s="336"/>
      <c r="AW209" s="336"/>
      <c r="AX209" s="336"/>
      <c r="AY209" s="336"/>
      <c r="AZ209" s="336"/>
      <c r="BA209" s="336"/>
      <c r="BB209" s="336"/>
      <c r="BC209" s="336"/>
      <c r="BD209" s="336"/>
      <c r="BE209" s="336"/>
      <c r="BF209" s="336"/>
      <c r="BG209" s="336"/>
      <c r="BH209" s="336"/>
      <c r="BI209" s="336"/>
      <c r="BJ209" s="336"/>
      <c r="BK209" s="336"/>
      <c r="BL209" s="336"/>
      <c r="BM209" s="336"/>
      <c r="BN209" s="336"/>
      <c r="BO209" s="336"/>
      <c r="BP209" s="336"/>
      <c r="BQ209" s="336"/>
      <c r="BR209" s="336"/>
      <c r="BS209" s="336"/>
      <c r="BT209" s="336"/>
      <c r="BU209" s="336"/>
      <c r="BV209" s="336"/>
      <c r="BW209" s="336"/>
      <c r="BX209" s="336"/>
      <c r="BY209" s="336"/>
      <c r="BZ209" s="336"/>
      <c r="CA209" s="336"/>
      <c r="CB209" s="336"/>
      <c r="CC209" s="336"/>
      <c r="CD209" s="336"/>
      <c r="CE209" s="336"/>
      <c r="CF209" s="336"/>
      <c r="CG209" s="336"/>
      <c r="CH209" s="336"/>
      <c r="CI209" s="336"/>
      <c r="CJ209" s="336"/>
      <c r="CK209" s="336"/>
      <c r="CL209" s="336"/>
      <c r="CM209" s="336"/>
      <c r="CN209" s="336"/>
      <c r="CO209" s="336"/>
      <c r="CP209" s="336"/>
      <c r="CQ209" s="336"/>
      <c r="CR209" s="336"/>
      <c r="CS209" s="336"/>
      <c r="CT209" s="336"/>
      <c r="CU209" s="336"/>
      <c r="CV209" s="336"/>
      <c r="CW209" s="336"/>
      <c r="CX209" s="336"/>
      <c r="CY209" s="336"/>
      <c r="CZ209" s="336"/>
      <c r="DA209" s="336"/>
      <c r="DB209" s="336"/>
      <c r="DC209" s="336"/>
      <c r="DD209" s="336"/>
      <c r="DE209" s="336"/>
      <c r="DF209" s="336"/>
      <c r="DG209" s="336"/>
      <c r="DH209" s="336"/>
      <c r="DI209" s="336"/>
      <c r="DJ209" s="336"/>
      <c r="DK209" s="336"/>
      <c r="DL209" s="336"/>
      <c r="DM209" s="336"/>
      <c r="DN209" s="336"/>
      <c r="DO209" s="336"/>
      <c r="DP209" s="336"/>
      <c r="DQ209" s="336"/>
      <c r="DR209" s="336"/>
      <c r="DS209" s="336"/>
      <c r="DT209" s="336"/>
      <c r="DU209" s="336"/>
      <c r="DV209" s="336"/>
      <c r="DW209" s="336"/>
      <c r="DX209" s="336"/>
      <c r="DY209" s="336"/>
      <c r="DZ209" s="336"/>
      <c r="EA209" s="336"/>
      <c r="EB209" s="336"/>
      <c r="EC209" s="336"/>
      <c r="ED209" s="336"/>
      <c r="EE209" s="336"/>
      <c r="EF209" s="336"/>
      <c r="EG209" s="336"/>
      <c r="EH209" s="336"/>
      <c r="EI209" s="336"/>
      <c r="EJ209" s="336"/>
      <c r="EK209" s="336"/>
      <c r="EL209" s="336"/>
      <c r="EM209" s="336"/>
      <c r="EN209" s="336"/>
      <c r="EO209" s="336"/>
      <c r="EP209" s="336"/>
      <c r="EQ209" s="336"/>
      <c r="ER209" s="336"/>
      <c r="ES209" s="336"/>
      <c r="ET209" s="336"/>
      <c r="EU209" s="336"/>
      <c r="EV209" s="336"/>
      <c r="EW209" s="336"/>
      <c r="EX209" s="336"/>
      <c r="EY209" s="336"/>
      <c r="EZ209" s="336"/>
      <c r="FA209" s="336"/>
      <c r="FB209" s="336"/>
      <c r="FC209" s="336"/>
      <c r="FD209" s="336"/>
      <c r="FE209" s="336"/>
      <c r="FF209" s="336"/>
      <c r="FG209" s="336"/>
      <c r="FH209" s="336"/>
      <c r="FI209" s="336"/>
      <c r="FJ209" s="336"/>
      <c r="FK209" s="336"/>
      <c r="FL209" s="336"/>
      <c r="FM209" s="336"/>
      <c r="FN209" s="336"/>
      <c r="FO209" s="336"/>
      <c r="FP209" s="336"/>
      <c r="FQ209" s="336"/>
      <c r="FR209" s="336"/>
      <c r="FS209" s="336"/>
      <c r="FT209" s="336"/>
      <c r="FU209" s="336"/>
      <c r="FV209" s="336"/>
      <c r="FW209" s="336"/>
      <c r="FX209" s="336"/>
      <c r="FY209" s="336"/>
      <c r="FZ209" s="336"/>
      <c r="GA209" s="336"/>
      <c r="GB209" s="336"/>
      <c r="GC209" s="336"/>
      <c r="GD209" s="336"/>
      <c r="GE209" s="336"/>
      <c r="GF209" s="336"/>
      <c r="GG209" s="336"/>
      <c r="GH209" s="336"/>
      <c r="GI209" s="336"/>
      <c r="GJ209" s="336"/>
      <c r="GK209" s="336"/>
      <c r="GL209" s="336"/>
      <c r="GM209" s="336"/>
      <c r="GN209" s="336"/>
      <c r="GO209" s="336"/>
      <c r="GP209" s="336"/>
      <c r="GQ209" s="336"/>
      <c r="GR209" s="336"/>
      <c r="GS209" s="336"/>
      <c r="GT209" s="336"/>
      <c r="GU209" s="336"/>
      <c r="GV209" s="336"/>
      <c r="GW209" s="336"/>
      <c r="GX209" s="336"/>
      <c r="GY209" s="336"/>
      <c r="GZ209" s="336"/>
      <c r="HA209" s="336"/>
      <c r="HB209" s="336"/>
      <c r="HC209" s="336"/>
      <c r="HD209" s="336"/>
      <c r="HE209" s="336"/>
      <c r="HF209" s="336"/>
      <c r="HG209" s="336"/>
      <c r="HH209" s="336"/>
      <c r="HI209" s="336"/>
      <c r="HJ209" s="336"/>
      <c r="HK209" s="336"/>
      <c r="HL209" s="336"/>
      <c r="HM209" s="336"/>
      <c r="HN209" s="336"/>
      <c r="HO209" s="336"/>
      <c r="HP209" s="336"/>
      <c r="HQ209" s="336"/>
      <c r="HR209" s="336"/>
      <c r="HS209" s="336"/>
      <c r="HT209" s="336"/>
      <c r="HU209" s="336"/>
      <c r="HV209" s="336"/>
      <c r="HW209" s="336"/>
      <c r="HX209" s="336"/>
      <c r="HY209" s="336"/>
      <c r="HZ209" s="336"/>
      <c r="IA209" s="336"/>
      <c r="IB209" s="336"/>
      <c r="IC209" s="336"/>
      <c r="ID209" s="336"/>
      <c r="IE209" s="336"/>
      <c r="IF209" s="336"/>
      <c r="IG209" s="336"/>
      <c r="IH209" s="336"/>
      <c r="II209" s="336"/>
      <c r="IJ209" s="336"/>
      <c r="IK209" s="336"/>
      <c r="IL209" s="336"/>
      <c r="IM209" s="336"/>
      <c r="IN209" s="336"/>
      <c r="IO209" s="336"/>
      <c r="IP209" s="336"/>
      <c r="IQ209" s="336"/>
      <c r="IR209" s="336"/>
      <c r="IS209" s="336"/>
      <c r="IT209" s="336"/>
      <c r="IU209" s="336"/>
      <c r="IV209" s="336"/>
      <c r="IW209" s="337"/>
    </row>
    <row r="210" customFormat="false" ht="13.5" hidden="false" customHeight="true" outlineLevel="0" collapsed="false">
      <c r="A210" s="325"/>
      <c r="B210" s="358"/>
      <c r="C210" s="359"/>
      <c r="D210" s="328" t="s">
        <v>180</v>
      </c>
      <c r="E210" s="338" t="n">
        <v>0</v>
      </c>
      <c r="F210" s="281" t="n">
        <v>0</v>
      </c>
      <c r="G210" s="281" t="n">
        <v>0</v>
      </c>
      <c r="H210" s="281" t="n">
        <v>0</v>
      </c>
      <c r="I210" s="281" t="n">
        <v>0</v>
      </c>
      <c r="J210" s="281" t="n">
        <v>0</v>
      </c>
      <c r="K210" s="281" t="n">
        <v>0</v>
      </c>
      <c r="L210" s="281" t="n">
        <v>0</v>
      </c>
      <c r="M210" s="281" t="n">
        <v>0</v>
      </c>
      <c r="N210" s="281"/>
      <c r="O210" s="281"/>
      <c r="P210" s="281"/>
      <c r="Q210" s="281"/>
      <c r="R210" s="281"/>
      <c r="S210" s="281"/>
      <c r="T210" s="281"/>
      <c r="U210" s="281"/>
      <c r="V210" s="281"/>
      <c r="W210" s="281"/>
      <c r="X210" s="281"/>
      <c r="Y210" s="281"/>
      <c r="Z210" s="281"/>
      <c r="AA210" s="281"/>
      <c r="AB210" s="281"/>
      <c r="AC210" s="281"/>
      <c r="AD210" s="281"/>
      <c r="AE210" s="281"/>
      <c r="AF210" s="281"/>
      <c r="AG210" s="281"/>
      <c r="AH210" s="281"/>
      <c r="AI210" s="281"/>
      <c r="AJ210" s="281"/>
      <c r="AK210" s="281"/>
      <c r="AL210" s="281"/>
      <c r="AM210" s="281"/>
      <c r="AN210" s="281"/>
      <c r="AO210" s="281"/>
      <c r="AP210" s="281"/>
      <c r="AQ210" s="281"/>
      <c r="AR210" s="281"/>
      <c r="AS210" s="281"/>
      <c r="AT210" s="281"/>
      <c r="AU210" s="281"/>
      <c r="AV210" s="281"/>
      <c r="AW210" s="281"/>
      <c r="AX210" s="281"/>
      <c r="AY210" s="281"/>
      <c r="AZ210" s="281"/>
      <c r="BA210" s="281"/>
      <c r="BB210" s="281"/>
      <c r="BC210" s="281"/>
      <c r="BD210" s="281"/>
      <c r="BE210" s="281"/>
      <c r="BF210" s="281"/>
      <c r="BG210" s="281"/>
      <c r="BH210" s="281"/>
      <c r="BI210" s="281"/>
      <c r="BJ210" s="281"/>
      <c r="BK210" s="281"/>
      <c r="BL210" s="281"/>
      <c r="BM210" s="281"/>
      <c r="BN210" s="281"/>
      <c r="BO210" s="281"/>
      <c r="BP210" s="281"/>
      <c r="BQ210" s="281"/>
      <c r="BR210" s="281"/>
      <c r="BS210" s="281"/>
      <c r="BT210" s="281"/>
      <c r="BU210" s="281"/>
      <c r="BV210" s="281"/>
      <c r="BW210" s="281"/>
      <c r="BX210" s="281"/>
      <c r="BY210" s="281"/>
      <c r="BZ210" s="281"/>
      <c r="CA210" s="281"/>
      <c r="CB210" s="281"/>
      <c r="CC210" s="281"/>
      <c r="CD210" s="281"/>
      <c r="CE210" s="281"/>
      <c r="CF210" s="281"/>
      <c r="CG210" s="281"/>
      <c r="CH210" s="281"/>
      <c r="CI210" s="281"/>
      <c r="CJ210" s="281"/>
      <c r="CK210" s="281"/>
      <c r="CL210" s="281"/>
      <c r="CM210" s="281"/>
      <c r="CN210" s="281"/>
      <c r="CO210" s="281"/>
      <c r="CP210" s="281"/>
      <c r="CQ210" s="281"/>
      <c r="CR210" s="281"/>
      <c r="CS210" s="281"/>
      <c r="CT210" s="281"/>
      <c r="CU210" s="281"/>
      <c r="CV210" s="281"/>
      <c r="CW210" s="281"/>
      <c r="CX210" s="281"/>
      <c r="CY210" s="281"/>
      <c r="CZ210" s="281"/>
      <c r="DA210" s="281"/>
      <c r="DB210" s="281"/>
      <c r="DC210" s="281"/>
      <c r="DD210" s="281"/>
      <c r="DE210" s="281"/>
      <c r="DF210" s="281"/>
      <c r="DG210" s="281"/>
      <c r="DH210" s="281"/>
      <c r="DI210" s="281"/>
      <c r="DJ210" s="281"/>
      <c r="DK210" s="281"/>
      <c r="DL210" s="281"/>
      <c r="DM210" s="281"/>
      <c r="DN210" s="281"/>
      <c r="DO210" s="281"/>
      <c r="DP210" s="281"/>
      <c r="DQ210" s="281"/>
      <c r="DR210" s="281"/>
      <c r="DS210" s="281"/>
      <c r="DT210" s="281"/>
      <c r="DU210" s="281"/>
      <c r="DV210" s="281"/>
      <c r="DW210" s="281"/>
      <c r="DX210" s="281"/>
      <c r="DY210" s="281"/>
      <c r="DZ210" s="281"/>
      <c r="EA210" s="281"/>
      <c r="EB210" s="281"/>
      <c r="EC210" s="281"/>
      <c r="ED210" s="281"/>
      <c r="EE210" s="281"/>
      <c r="EF210" s="281"/>
      <c r="EG210" s="281"/>
      <c r="EH210" s="281"/>
      <c r="EI210" s="281"/>
      <c r="EJ210" s="281"/>
      <c r="EK210" s="281"/>
      <c r="EL210" s="281"/>
      <c r="EM210" s="281"/>
      <c r="EN210" s="281"/>
      <c r="EO210" s="281"/>
      <c r="EP210" s="281"/>
      <c r="EQ210" s="281"/>
      <c r="ER210" s="281"/>
      <c r="ES210" s="281"/>
      <c r="ET210" s="281"/>
      <c r="EU210" s="281"/>
      <c r="EV210" s="281"/>
      <c r="EW210" s="281"/>
      <c r="EX210" s="281"/>
      <c r="EY210" s="281"/>
      <c r="EZ210" s="281"/>
      <c r="FA210" s="281"/>
      <c r="FB210" s="281"/>
      <c r="FC210" s="281"/>
      <c r="FD210" s="281"/>
      <c r="FE210" s="281"/>
      <c r="FF210" s="281"/>
      <c r="FG210" s="281"/>
      <c r="FH210" s="281"/>
      <c r="FI210" s="281"/>
      <c r="FJ210" s="281"/>
      <c r="FK210" s="281"/>
      <c r="FL210" s="281"/>
      <c r="FM210" s="281"/>
      <c r="FN210" s="281"/>
      <c r="FO210" s="281"/>
      <c r="FP210" s="281"/>
      <c r="FQ210" s="281"/>
      <c r="FR210" s="281"/>
      <c r="FS210" s="281"/>
      <c r="FT210" s="281"/>
      <c r="FU210" s="281"/>
      <c r="FV210" s="281"/>
      <c r="FW210" s="281"/>
      <c r="FX210" s="281"/>
      <c r="FY210" s="281"/>
      <c r="FZ210" s="281"/>
      <c r="GA210" s="281"/>
      <c r="GB210" s="281"/>
      <c r="GC210" s="281"/>
      <c r="GD210" s="281"/>
      <c r="GE210" s="281"/>
      <c r="GF210" s="281"/>
      <c r="GG210" s="281"/>
      <c r="GH210" s="281"/>
      <c r="GI210" s="281"/>
      <c r="GJ210" s="281"/>
      <c r="GK210" s="281"/>
      <c r="GL210" s="281"/>
      <c r="GM210" s="281"/>
      <c r="GN210" s="281"/>
      <c r="GO210" s="281"/>
      <c r="GP210" s="281"/>
      <c r="GQ210" s="281"/>
      <c r="GR210" s="281"/>
      <c r="GS210" s="281"/>
      <c r="GT210" s="281"/>
      <c r="GU210" s="281"/>
      <c r="GV210" s="281"/>
      <c r="GW210" s="281"/>
      <c r="GX210" s="281"/>
      <c r="GY210" s="281"/>
      <c r="GZ210" s="281"/>
      <c r="HA210" s="281"/>
      <c r="HB210" s="281"/>
      <c r="HC210" s="281"/>
      <c r="HD210" s="281"/>
      <c r="HE210" s="281"/>
      <c r="HF210" s="281"/>
      <c r="HG210" s="281"/>
      <c r="HH210" s="281"/>
      <c r="HI210" s="281"/>
      <c r="HJ210" s="281"/>
      <c r="HK210" s="281"/>
      <c r="HL210" s="281"/>
      <c r="HM210" s="281"/>
      <c r="HN210" s="281"/>
      <c r="HO210" s="281"/>
      <c r="HP210" s="281"/>
      <c r="HQ210" s="281"/>
      <c r="HR210" s="281"/>
      <c r="HS210" s="281"/>
      <c r="HT210" s="281"/>
      <c r="HU210" s="281"/>
      <c r="HV210" s="281"/>
      <c r="HW210" s="281"/>
      <c r="HX210" s="281"/>
      <c r="HY210" s="281"/>
      <c r="HZ210" s="281"/>
      <c r="IA210" s="281"/>
      <c r="IB210" s="281"/>
      <c r="IC210" s="281"/>
      <c r="ID210" s="281"/>
      <c r="IE210" s="281"/>
      <c r="IF210" s="281"/>
      <c r="IG210" s="281"/>
      <c r="IH210" s="281"/>
      <c r="II210" s="281"/>
      <c r="IJ210" s="281"/>
      <c r="IK210" s="281"/>
      <c r="IL210" s="281"/>
      <c r="IM210" s="281"/>
      <c r="IN210" s="281"/>
      <c r="IO210" s="281"/>
      <c r="IP210" s="281"/>
      <c r="IQ210" s="281"/>
      <c r="IR210" s="281"/>
      <c r="IS210" s="281"/>
      <c r="IT210" s="281"/>
      <c r="IU210" s="281"/>
      <c r="IV210" s="281"/>
      <c r="IW210" s="325"/>
    </row>
    <row r="211" customFormat="false" ht="13.5" hidden="false" customHeight="true" outlineLevel="0" collapsed="false">
      <c r="A211" s="331"/>
      <c r="B211" s="332"/>
      <c r="C211" s="341"/>
      <c r="D211" s="342" t="s">
        <v>181</v>
      </c>
      <c r="E211" s="343" t="n">
        <v>0</v>
      </c>
      <c r="F211" s="344" t="n">
        <v>0</v>
      </c>
      <c r="G211" s="344" t="n">
        <v>0</v>
      </c>
      <c r="H211" s="344" t="n">
        <v>0</v>
      </c>
      <c r="I211" s="344" t="n">
        <v>0</v>
      </c>
      <c r="J211" s="344" t="n">
        <v>0</v>
      </c>
      <c r="K211" s="344" t="n">
        <v>0</v>
      </c>
      <c r="L211" s="344" t="n">
        <v>0</v>
      </c>
      <c r="M211" s="344" t="n">
        <v>0</v>
      </c>
      <c r="N211" s="344"/>
      <c r="O211" s="344"/>
      <c r="P211" s="344"/>
      <c r="Q211" s="344"/>
      <c r="R211" s="344"/>
      <c r="S211" s="344"/>
      <c r="T211" s="344"/>
      <c r="U211" s="344"/>
      <c r="V211" s="344"/>
      <c r="W211" s="344"/>
      <c r="X211" s="344"/>
      <c r="Y211" s="344"/>
      <c r="Z211" s="344"/>
      <c r="AA211" s="344"/>
      <c r="AB211" s="344"/>
      <c r="AC211" s="344"/>
      <c r="AD211" s="344"/>
      <c r="AE211" s="344"/>
      <c r="AF211" s="344"/>
      <c r="AG211" s="344"/>
      <c r="AH211" s="344"/>
      <c r="AI211" s="344"/>
      <c r="AJ211" s="344"/>
      <c r="AK211" s="344"/>
      <c r="AL211" s="344"/>
      <c r="AM211" s="344"/>
      <c r="AN211" s="344"/>
      <c r="AO211" s="344"/>
      <c r="AP211" s="344"/>
      <c r="AQ211" s="344"/>
      <c r="AR211" s="344"/>
      <c r="AS211" s="344"/>
      <c r="AT211" s="344"/>
      <c r="AU211" s="344"/>
      <c r="AV211" s="344"/>
      <c r="AW211" s="344"/>
      <c r="AX211" s="344"/>
      <c r="AY211" s="344"/>
      <c r="AZ211" s="344"/>
      <c r="BA211" s="344"/>
      <c r="BB211" s="344"/>
      <c r="BC211" s="344"/>
      <c r="BD211" s="344"/>
      <c r="BE211" s="344"/>
      <c r="BF211" s="344"/>
      <c r="BG211" s="344"/>
      <c r="BH211" s="344"/>
      <c r="BI211" s="344"/>
      <c r="BJ211" s="344"/>
      <c r="BK211" s="344"/>
      <c r="BL211" s="344"/>
      <c r="BM211" s="344"/>
      <c r="BN211" s="344"/>
      <c r="BO211" s="344"/>
      <c r="BP211" s="344"/>
      <c r="BQ211" s="344"/>
      <c r="BR211" s="344"/>
      <c r="BS211" s="344"/>
      <c r="BT211" s="344"/>
      <c r="BU211" s="344"/>
      <c r="BV211" s="344"/>
      <c r="BW211" s="344"/>
      <c r="BX211" s="344"/>
      <c r="BY211" s="344"/>
      <c r="BZ211" s="344"/>
      <c r="CA211" s="344"/>
      <c r="CB211" s="344"/>
      <c r="CC211" s="344"/>
      <c r="CD211" s="344"/>
      <c r="CE211" s="344"/>
      <c r="CF211" s="344"/>
      <c r="CG211" s="344"/>
      <c r="CH211" s="344"/>
      <c r="CI211" s="344"/>
      <c r="CJ211" s="344"/>
      <c r="CK211" s="344"/>
      <c r="CL211" s="344"/>
      <c r="CM211" s="344"/>
      <c r="CN211" s="344"/>
      <c r="CO211" s="344"/>
      <c r="CP211" s="344"/>
      <c r="CQ211" s="344"/>
      <c r="CR211" s="344"/>
      <c r="CS211" s="344"/>
      <c r="CT211" s="344"/>
      <c r="CU211" s="344"/>
      <c r="CV211" s="344"/>
      <c r="CW211" s="344"/>
      <c r="CX211" s="344"/>
      <c r="CY211" s="344"/>
      <c r="CZ211" s="344"/>
      <c r="DA211" s="344"/>
      <c r="DB211" s="344"/>
      <c r="DC211" s="344"/>
      <c r="DD211" s="344"/>
      <c r="DE211" s="344"/>
      <c r="DF211" s="344"/>
      <c r="DG211" s="344"/>
      <c r="DH211" s="344"/>
      <c r="DI211" s="344"/>
      <c r="DJ211" s="344"/>
      <c r="DK211" s="344"/>
      <c r="DL211" s="344"/>
      <c r="DM211" s="344"/>
      <c r="DN211" s="344"/>
      <c r="DO211" s="344"/>
      <c r="DP211" s="344"/>
      <c r="DQ211" s="344"/>
      <c r="DR211" s="344"/>
      <c r="DS211" s="344"/>
      <c r="DT211" s="344"/>
      <c r="DU211" s="344"/>
      <c r="DV211" s="344"/>
      <c r="DW211" s="344"/>
      <c r="DX211" s="344"/>
      <c r="DY211" s="344"/>
      <c r="DZ211" s="344"/>
      <c r="EA211" s="344"/>
      <c r="EB211" s="344"/>
      <c r="EC211" s="344"/>
      <c r="ED211" s="344"/>
      <c r="EE211" s="344"/>
      <c r="EF211" s="344"/>
      <c r="EG211" s="344"/>
      <c r="EH211" s="344"/>
      <c r="EI211" s="344"/>
      <c r="EJ211" s="344"/>
      <c r="EK211" s="344"/>
      <c r="EL211" s="344"/>
      <c r="EM211" s="344"/>
      <c r="EN211" s="344"/>
      <c r="EO211" s="344"/>
      <c r="EP211" s="344"/>
      <c r="EQ211" s="344"/>
      <c r="ER211" s="344"/>
      <c r="ES211" s="344"/>
      <c r="ET211" s="344"/>
      <c r="EU211" s="344"/>
      <c r="EV211" s="344"/>
      <c r="EW211" s="344"/>
      <c r="EX211" s="344"/>
      <c r="EY211" s="344"/>
      <c r="EZ211" s="344"/>
      <c r="FA211" s="344"/>
      <c r="FB211" s="344"/>
      <c r="FC211" s="344"/>
      <c r="FD211" s="344"/>
      <c r="FE211" s="344"/>
      <c r="FF211" s="344"/>
      <c r="FG211" s="344"/>
      <c r="FH211" s="344"/>
      <c r="FI211" s="344"/>
      <c r="FJ211" s="344"/>
      <c r="FK211" s="344"/>
      <c r="FL211" s="344"/>
      <c r="FM211" s="344"/>
      <c r="FN211" s="344"/>
      <c r="FO211" s="344"/>
      <c r="FP211" s="344"/>
      <c r="FQ211" s="344"/>
      <c r="FR211" s="344"/>
      <c r="FS211" s="344"/>
      <c r="FT211" s="344"/>
      <c r="FU211" s="344"/>
      <c r="FV211" s="344"/>
      <c r="FW211" s="344"/>
      <c r="FX211" s="344"/>
      <c r="FY211" s="344"/>
      <c r="FZ211" s="344"/>
      <c r="GA211" s="344"/>
      <c r="GB211" s="344"/>
      <c r="GC211" s="344"/>
      <c r="GD211" s="344"/>
      <c r="GE211" s="344"/>
      <c r="GF211" s="344"/>
      <c r="GG211" s="344"/>
      <c r="GH211" s="344"/>
      <c r="GI211" s="344"/>
      <c r="GJ211" s="344"/>
      <c r="GK211" s="344"/>
      <c r="GL211" s="344"/>
      <c r="GM211" s="344"/>
      <c r="GN211" s="344"/>
      <c r="GO211" s="344"/>
      <c r="GP211" s="344"/>
      <c r="GQ211" s="344"/>
      <c r="GR211" s="344"/>
      <c r="GS211" s="344"/>
      <c r="GT211" s="344"/>
      <c r="GU211" s="344"/>
      <c r="GV211" s="344"/>
      <c r="GW211" s="344"/>
      <c r="GX211" s="344"/>
      <c r="GY211" s="344"/>
      <c r="GZ211" s="344"/>
      <c r="HA211" s="344"/>
      <c r="HB211" s="344"/>
      <c r="HC211" s="344"/>
      <c r="HD211" s="344"/>
      <c r="HE211" s="344"/>
      <c r="HF211" s="344"/>
      <c r="HG211" s="344"/>
      <c r="HH211" s="344"/>
      <c r="HI211" s="344"/>
      <c r="HJ211" s="344"/>
      <c r="HK211" s="344"/>
      <c r="HL211" s="344"/>
      <c r="HM211" s="344"/>
      <c r="HN211" s="344"/>
      <c r="HO211" s="344"/>
      <c r="HP211" s="344"/>
      <c r="HQ211" s="344"/>
      <c r="HR211" s="344"/>
      <c r="HS211" s="344"/>
      <c r="HT211" s="344"/>
      <c r="HU211" s="344"/>
      <c r="HV211" s="344"/>
      <c r="HW211" s="344"/>
      <c r="HX211" s="344"/>
      <c r="HY211" s="344"/>
      <c r="HZ211" s="344"/>
      <c r="IA211" s="344"/>
      <c r="IB211" s="344"/>
      <c r="IC211" s="344"/>
      <c r="ID211" s="344"/>
      <c r="IE211" s="344"/>
      <c r="IF211" s="344"/>
      <c r="IG211" s="344"/>
      <c r="IH211" s="344"/>
      <c r="II211" s="344"/>
      <c r="IJ211" s="344"/>
      <c r="IK211" s="344"/>
      <c r="IL211" s="344"/>
      <c r="IM211" s="344"/>
      <c r="IN211" s="344"/>
      <c r="IO211" s="344"/>
      <c r="IP211" s="344"/>
      <c r="IQ211" s="344"/>
      <c r="IR211" s="344"/>
      <c r="IS211" s="344"/>
      <c r="IT211" s="344"/>
      <c r="IU211" s="344"/>
      <c r="IV211" s="344"/>
      <c r="IW211" s="345"/>
    </row>
    <row r="212" customFormat="false" ht="13.5" hidden="false" customHeight="true" outlineLevel="0" collapsed="false">
      <c r="A212" s="325"/>
      <c r="B212" s="332"/>
      <c r="C212" s="333"/>
      <c r="D212" s="346" t="s">
        <v>174</v>
      </c>
      <c r="E212" s="338"/>
      <c r="F212" s="281"/>
      <c r="G212" s="281"/>
      <c r="H212" s="281"/>
      <c r="I212" s="281"/>
      <c r="J212" s="281"/>
      <c r="K212" s="281"/>
      <c r="L212" s="281"/>
      <c r="M212" s="281"/>
      <c r="N212" s="281"/>
      <c r="O212" s="281"/>
      <c r="P212" s="281"/>
      <c r="Q212" s="281"/>
      <c r="R212" s="281"/>
      <c r="S212" s="281"/>
      <c r="T212" s="281"/>
      <c r="U212" s="281"/>
      <c r="V212" s="281"/>
      <c r="W212" s="281"/>
      <c r="X212" s="281"/>
      <c r="Y212" s="281"/>
      <c r="Z212" s="281"/>
      <c r="AA212" s="281"/>
      <c r="AB212" s="281"/>
      <c r="AC212" s="281"/>
      <c r="AD212" s="281"/>
      <c r="AE212" s="281"/>
      <c r="AF212" s="281"/>
      <c r="AG212" s="281"/>
      <c r="AH212" s="281"/>
      <c r="AI212" s="281"/>
      <c r="AJ212" s="281"/>
      <c r="AK212" s="281"/>
      <c r="AL212" s="281"/>
      <c r="AM212" s="281"/>
      <c r="AN212" s="281"/>
      <c r="AO212" s="281"/>
      <c r="AP212" s="281"/>
      <c r="AQ212" s="281"/>
      <c r="AR212" s="281"/>
      <c r="AS212" s="281"/>
      <c r="AT212" s="281"/>
      <c r="AU212" s="281"/>
      <c r="AV212" s="281"/>
      <c r="AW212" s="281"/>
      <c r="AX212" s="281"/>
      <c r="AY212" s="281"/>
      <c r="AZ212" s="281"/>
      <c r="BA212" s="281"/>
      <c r="BB212" s="281"/>
      <c r="BC212" s="281"/>
      <c r="BD212" s="281"/>
      <c r="BE212" s="281"/>
      <c r="BF212" s="281"/>
      <c r="BG212" s="281"/>
      <c r="BH212" s="281"/>
      <c r="BI212" s="281"/>
      <c r="BJ212" s="281"/>
      <c r="BK212" s="281"/>
      <c r="BL212" s="281"/>
      <c r="BM212" s="281"/>
      <c r="BN212" s="281"/>
      <c r="BO212" s="281"/>
      <c r="BP212" s="281"/>
      <c r="BQ212" s="281"/>
      <c r="BR212" s="281"/>
      <c r="BS212" s="281"/>
      <c r="BT212" s="281"/>
      <c r="BU212" s="281"/>
      <c r="BV212" s="281"/>
      <c r="BW212" s="281"/>
      <c r="BX212" s="281"/>
      <c r="BY212" s="281"/>
      <c r="BZ212" s="281"/>
      <c r="CA212" s="281"/>
      <c r="CB212" s="281"/>
      <c r="CC212" s="281"/>
      <c r="CD212" s="281"/>
      <c r="CE212" s="281"/>
      <c r="CF212" s="281"/>
      <c r="CG212" s="281"/>
      <c r="CH212" s="281"/>
      <c r="CI212" s="281"/>
      <c r="CJ212" s="281"/>
      <c r="CK212" s="281"/>
      <c r="CL212" s="281"/>
      <c r="CM212" s="281"/>
      <c r="CN212" s="281"/>
      <c r="CO212" s="281"/>
      <c r="CP212" s="281"/>
      <c r="CQ212" s="281"/>
      <c r="CR212" s="281"/>
      <c r="CS212" s="281"/>
      <c r="CT212" s="281"/>
      <c r="CU212" s="281"/>
      <c r="CV212" s="281"/>
      <c r="CW212" s="281"/>
      <c r="CX212" s="281"/>
      <c r="CY212" s="281"/>
      <c r="CZ212" s="281"/>
      <c r="DA212" s="281"/>
      <c r="DB212" s="281"/>
      <c r="DC212" s="281"/>
      <c r="DD212" s="281"/>
      <c r="DE212" s="281"/>
      <c r="DF212" s="281"/>
      <c r="DG212" s="281"/>
      <c r="DH212" s="281"/>
      <c r="DI212" s="281"/>
      <c r="DJ212" s="281"/>
      <c r="DK212" s="281"/>
      <c r="DL212" s="281"/>
      <c r="DM212" s="281"/>
      <c r="DN212" s="281"/>
      <c r="DO212" s="281"/>
      <c r="DP212" s="281"/>
      <c r="DQ212" s="281"/>
      <c r="DR212" s="281"/>
      <c r="DS212" s="281"/>
      <c r="DT212" s="281"/>
      <c r="DU212" s="281"/>
      <c r="DV212" s="281"/>
      <c r="DW212" s="281"/>
      <c r="DX212" s="281"/>
      <c r="DY212" s="281"/>
      <c r="DZ212" s="281"/>
      <c r="EA212" s="281"/>
      <c r="EB212" s="281"/>
      <c r="EC212" s="281"/>
      <c r="ED212" s="281"/>
      <c r="EE212" s="281"/>
      <c r="EF212" s="281"/>
      <c r="EG212" s="281"/>
      <c r="EH212" s="281"/>
      <c r="EI212" s="281"/>
      <c r="EJ212" s="281"/>
      <c r="EK212" s="281"/>
      <c r="EL212" s="281"/>
      <c r="EM212" s="281"/>
      <c r="EN212" s="281"/>
      <c r="EO212" s="281"/>
      <c r="EP212" s="281"/>
      <c r="EQ212" s="281"/>
      <c r="ER212" s="281"/>
      <c r="ES212" s="281"/>
      <c r="ET212" s="281"/>
      <c r="EU212" s="281"/>
      <c r="EV212" s="281"/>
      <c r="EW212" s="281"/>
      <c r="EX212" s="281"/>
      <c r="EY212" s="281"/>
      <c r="EZ212" s="281"/>
      <c r="FA212" s="281"/>
      <c r="FB212" s="281"/>
      <c r="FC212" s="281"/>
      <c r="FD212" s="281"/>
      <c r="FE212" s="281"/>
      <c r="FF212" s="281"/>
      <c r="FG212" s="281"/>
      <c r="FH212" s="281"/>
      <c r="FI212" s="281"/>
      <c r="FJ212" s="281"/>
      <c r="FK212" s="281"/>
      <c r="FL212" s="281"/>
      <c r="FM212" s="281"/>
      <c r="FN212" s="281"/>
      <c r="FO212" s="281"/>
      <c r="FP212" s="281"/>
      <c r="FQ212" s="281"/>
      <c r="FR212" s="281"/>
      <c r="FS212" s="281"/>
      <c r="FT212" s="281"/>
      <c r="FU212" s="281"/>
      <c r="FV212" s="281"/>
      <c r="FW212" s="281"/>
      <c r="FX212" s="281"/>
      <c r="FY212" s="281"/>
      <c r="FZ212" s="281"/>
      <c r="GA212" s="281"/>
      <c r="GB212" s="281"/>
      <c r="GC212" s="281"/>
      <c r="GD212" s="281"/>
      <c r="GE212" s="281"/>
      <c r="GF212" s="281"/>
      <c r="GG212" s="281"/>
      <c r="GH212" s="281"/>
      <c r="GI212" s="281"/>
      <c r="GJ212" s="281"/>
      <c r="GK212" s="281"/>
      <c r="GL212" s="281"/>
      <c r="GM212" s="281"/>
      <c r="GN212" s="281"/>
      <c r="GO212" s="281"/>
      <c r="GP212" s="281"/>
      <c r="GQ212" s="281"/>
      <c r="GR212" s="281"/>
      <c r="GS212" s="281"/>
      <c r="GT212" s="281"/>
      <c r="GU212" s="281"/>
      <c r="GV212" s="281"/>
      <c r="GW212" s="281"/>
      <c r="GX212" s="281"/>
      <c r="GY212" s="281"/>
      <c r="GZ212" s="281"/>
      <c r="HA212" s="281"/>
      <c r="HB212" s="281"/>
      <c r="HC212" s="281"/>
      <c r="HD212" s="281"/>
      <c r="HE212" s="281"/>
      <c r="HF212" s="281"/>
      <c r="HG212" s="281"/>
      <c r="HH212" s="281"/>
      <c r="HI212" s="281"/>
      <c r="HJ212" s="281"/>
      <c r="HK212" s="281"/>
      <c r="HL212" s="281"/>
      <c r="HM212" s="281"/>
      <c r="HN212" s="281"/>
      <c r="HO212" s="281"/>
      <c r="HP212" s="281"/>
      <c r="HQ212" s="281"/>
      <c r="HR212" s="281"/>
      <c r="HS212" s="281"/>
      <c r="HT212" s="281"/>
      <c r="HU212" s="281"/>
      <c r="HV212" s="281"/>
      <c r="HW212" s="281"/>
      <c r="HX212" s="281"/>
      <c r="HY212" s="281"/>
      <c r="HZ212" s="281"/>
      <c r="IA212" s="281"/>
      <c r="IB212" s="281"/>
      <c r="IC212" s="281"/>
      <c r="ID212" s="281"/>
      <c r="IE212" s="281"/>
      <c r="IF212" s="281"/>
      <c r="IG212" s="281"/>
      <c r="IH212" s="281"/>
      <c r="II212" s="281"/>
      <c r="IJ212" s="281"/>
      <c r="IK212" s="281"/>
      <c r="IL212" s="281"/>
      <c r="IM212" s="281"/>
      <c r="IN212" s="281"/>
      <c r="IO212" s="281"/>
      <c r="IP212" s="281"/>
      <c r="IQ212" s="281"/>
      <c r="IR212" s="281"/>
      <c r="IS212" s="281"/>
      <c r="IT212" s="281"/>
      <c r="IU212" s="281"/>
      <c r="IV212" s="281"/>
      <c r="IW212" s="331"/>
    </row>
    <row r="213" customFormat="false" ht="13.5" hidden="false" customHeight="true" outlineLevel="0" collapsed="false">
      <c r="A213" s="331"/>
      <c r="B213" s="360" t="s">
        <v>120</v>
      </c>
      <c r="C213" s="333"/>
      <c r="D213" s="334" t="s">
        <v>175</v>
      </c>
      <c r="E213" s="340"/>
      <c r="F213" s="336"/>
      <c r="G213" s="336"/>
      <c r="H213" s="336"/>
      <c r="I213" s="336"/>
      <c r="J213" s="336"/>
      <c r="K213" s="336"/>
      <c r="L213" s="336"/>
      <c r="M213" s="336"/>
      <c r="N213" s="336"/>
      <c r="O213" s="336"/>
      <c r="P213" s="336"/>
      <c r="Q213" s="336"/>
      <c r="R213" s="336"/>
      <c r="S213" s="336"/>
      <c r="T213" s="336"/>
      <c r="U213" s="336"/>
      <c r="V213" s="336"/>
      <c r="W213" s="336"/>
      <c r="X213" s="336"/>
      <c r="Y213" s="336"/>
      <c r="Z213" s="336"/>
      <c r="AA213" s="336"/>
      <c r="AB213" s="336"/>
      <c r="AC213" s="336"/>
      <c r="AD213" s="336"/>
      <c r="AE213" s="336"/>
      <c r="AF213" s="336"/>
      <c r="AG213" s="336"/>
      <c r="AH213" s="336"/>
      <c r="AI213" s="336"/>
      <c r="AJ213" s="336"/>
      <c r="AK213" s="336"/>
      <c r="AL213" s="336"/>
      <c r="AM213" s="336"/>
      <c r="AN213" s="336"/>
      <c r="AO213" s="336"/>
      <c r="AP213" s="336"/>
      <c r="AQ213" s="336"/>
      <c r="AR213" s="336"/>
      <c r="AS213" s="336"/>
      <c r="AT213" s="336"/>
      <c r="AU213" s="336"/>
      <c r="AV213" s="336"/>
      <c r="AW213" s="336"/>
      <c r="AX213" s="336"/>
      <c r="AY213" s="336"/>
      <c r="AZ213" s="336"/>
      <c r="BA213" s="336"/>
      <c r="BB213" s="336"/>
      <c r="BC213" s="336"/>
      <c r="BD213" s="336"/>
      <c r="BE213" s="336"/>
      <c r="BF213" s="336"/>
      <c r="BG213" s="336"/>
      <c r="BH213" s="336"/>
      <c r="BI213" s="336"/>
      <c r="BJ213" s="336"/>
      <c r="BK213" s="336"/>
      <c r="BL213" s="336"/>
      <c r="BM213" s="336"/>
      <c r="BN213" s="336"/>
      <c r="BO213" s="336"/>
      <c r="BP213" s="336"/>
      <c r="BQ213" s="336"/>
      <c r="BR213" s="336"/>
      <c r="BS213" s="336"/>
      <c r="BT213" s="336"/>
      <c r="BU213" s="336"/>
      <c r="BV213" s="336"/>
      <c r="BW213" s="336"/>
      <c r="BX213" s="336"/>
      <c r="BY213" s="336"/>
      <c r="BZ213" s="336"/>
      <c r="CA213" s="336"/>
      <c r="CB213" s="336"/>
      <c r="CC213" s="336"/>
      <c r="CD213" s="336"/>
      <c r="CE213" s="336"/>
      <c r="CF213" s="336"/>
      <c r="CG213" s="336"/>
      <c r="CH213" s="336"/>
      <c r="CI213" s="336"/>
      <c r="CJ213" s="336"/>
      <c r="CK213" s="336"/>
      <c r="CL213" s="336"/>
      <c r="CM213" s="336"/>
      <c r="CN213" s="336"/>
      <c r="CO213" s="336"/>
      <c r="CP213" s="336"/>
      <c r="CQ213" s="336"/>
      <c r="CR213" s="336"/>
      <c r="CS213" s="336"/>
      <c r="CT213" s="336"/>
      <c r="CU213" s="336"/>
      <c r="CV213" s="336"/>
      <c r="CW213" s="336"/>
      <c r="CX213" s="336"/>
      <c r="CY213" s="336"/>
      <c r="CZ213" s="336"/>
      <c r="DA213" s="336"/>
      <c r="DB213" s="336"/>
      <c r="DC213" s="336"/>
      <c r="DD213" s="336"/>
      <c r="DE213" s="336"/>
      <c r="DF213" s="336"/>
      <c r="DG213" s="336"/>
      <c r="DH213" s="336"/>
      <c r="DI213" s="336"/>
      <c r="DJ213" s="336"/>
      <c r="DK213" s="336"/>
      <c r="DL213" s="336"/>
      <c r="DM213" s="336"/>
      <c r="DN213" s="336"/>
      <c r="DO213" s="336"/>
      <c r="DP213" s="336"/>
      <c r="DQ213" s="336"/>
      <c r="DR213" s="336"/>
      <c r="DS213" s="336"/>
      <c r="DT213" s="336"/>
      <c r="DU213" s="336"/>
      <c r="DV213" s="336"/>
      <c r="DW213" s="336"/>
      <c r="DX213" s="336"/>
      <c r="DY213" s="336"/>
      <c r="DZ213" s="336"/>
      <c r="EA213" s="336"/>
      <c r="EB213" s="336"/>
      <c r="EC213" s="336"/>
      <c r="ED213" s="336"/>
      <c r="EE213" s="336"/>
      <c r="EF213" s="336"/>
      <c r="EG213" s="336"/>
      <c r="EH213" s="336"/>
      <c r="EI213" s="336"/>
      <c r="EJ213" s="336"/>
      <c r="EK213" s="336"/>
      <c r="EL213" s="336"/>
      <c r="EM213" s="336"/>
      <c r="EN213" s="336"/>
      <c r="EO213" s="336"/>
      <c r="EP213" s="336"/>
      <c r="EQ213" s="336"/>
      <c r="ER213" s="336"/>
      <c r="ES213" s="336"/>
      <c r="ET213" s="336"/>
      <c r="EU213" s="336"/>
      <c r="EV213" s="336"/>
      <c r="EW213" s="336"/>
      <c r="EX213" s="336"/>
      <c r="EY213" s="336"/>
      <c r="EZ213" s="336"/>
      <c r="FA213" s="336"/>
      <c r="FB213" s="336"/>
      <c r="FC213" s="336"/>
      <c r="FD213" s="336"/>
      <c r="FE213" s="336"/>
      <c r="FF213" s="336"/>
      <c r="FG213" s="336"/>
      <c r="FH213" s="336"/>
      <c r="FI213" s="336"/>
      <c r="FJ213" s="336"/>
      <c r="FK213" s="336"/>
      <c r="FL213" s="336"/>
      <c r="FM213" s="336"/>
      <c r="FN213" s="336"/>
      <c r="FO213" s="336"/>
      <c r="FP213" s="336"/>
      <c r="FQ213" s="336"/>
      <c r="FR213" s="336"/>
      <c r="FS213" s="336"/>
      <c r="FT213" s="336"/>
      <c r="FU213" s="336"/>
      <c r="FV213" s="336"/>
      <c r="FW213" s="336"/>
      <c r="FX213" s="336"/>
      <c r="FY213" s="336"/>
      <c r="FZ213" s="336"/>
      <c r="GA213" s="336"/>
      <c r="GB213" s="336"/>
      <c r="GC213" s="336"/>
      <c r="GD213" s="336"/>
      <c r="GE213" s="336"/>
      <c r="GF213" s="336"/>
      <c r="GG213" s="336"/>
      <c r="GH213" s="336"/>
      <c r="GI213" s="336"/>
      <c r="GJ213" s="336"/>
      <c r="GK213" s="336"/>
      <c r="GL213" s="336"/>
      <c r="GM213" s="336"/>
      <c r="GN213" s="336"/>
      <c r="GO213" s="336"/>
      <c r="GP213" s="336"/>
      <c r="GQ213" s="336"/>
      <c r="GR213" s="336"/>
      <c r="GS213" s="336"/>
      <c r="GT213" s="336"/>
      <c r="GU213" s="336"/>
      <c r="GV213" s="336"/>
      <c r="GW213" s="336"/>
      <c r="GX213" s="336"/>
      <c r="GY213" s="336"/>
      <c r="GZ213" s="336"/>
      <c r="HA213" s="336"/>
      <c r="HB213" s="336"/>
      <c r="HC213" s="336"/>
      <c r="HD213" s="336"/>
      <c r="HE213" s="336"/>
      <c r="HF213" s="336"/>
      <c r="HG213" s="336"/>
      <c r="HH213" s="336"/>
      <c r="HI213" s="336"/>
      <c r="HJ213" s="336"/>
      <c r="HK213" s="336"/>
      <c r="HL213" s="336"/>
      <c r="HM213" s="336"/>
      <c r="HN213" s="336"/>
      <c r="HO213" s="336"/>
      <c r="HP213" s="336"/>
      <c r="HQ213" s="336"/>
      <c r="HR213" s="336"/>
      <c r="HS213" s="336"/>
      <c r="HT213" s="336"/>
      <c r="HU213" s="336"/>
      <c r="HV213" s="336"/>
      <c r="HW213" s="336"/>
      <c r="HX213" s="336"/>
      <c r="HY213" s="336"/>
      <c r="HZ213" s="336"/>
      <c r="IA213" s="336"/>
      <c r="IB213" s="336"/>
      <c r="IC213" s="336"/>
      <c r="ID213" s="336"/>
      <c r="IE213" s="336"/>
      <c r="IF213" s="336"/>
      <c r="IG213" s="336"/>
      <c r="IH213" s="336"/>
      <c r="II213" s="336"/>
      <c r="IJ213" s="336"/>
      <c r="IK213" s="336"/>
      <c r="IL213" s="336"/>
      <c r="IM213" s="336"/>
      <c r="IN213" s="336"/>
      <c r="IO213" s="336"/>
      <c r="IP213" s="336"/>
      <c r="IQ213" s="336"/>
      <c r="IR213" s="336"/>
      <c r="IS213" s="336"/>
      <c r="IT213" s="336"/>
      <c r="IU213" s="336"/>
      <c r="IV213" s="336"/>
      <c r="IW213" s="331"/>
    </row>
    <row r="214" customFormat="false" ht="13.5" hidden="false" customHeight="true" outlineLevel="0" collapsed="false">
      <c r="A214" s="325"/>
      <c r="B214" s="332"/>
      <c r="C214" s="333"/>
      <c r="D214" s="328" t="s">
        <v>176</v>
      </c>
      <c r="E214" s="338"/>
      <c r="F214" s="281"/>
      <c r="G214" s="281"/>
      <c r="H214" s="281"/>
      <c r="I214" s="281"/>
      <c r="J214" s="281"/>
      <c r="K214" s="281"/>
      <c r="L214" s="281"/>
      <c r="M214" s="281"/>
      <c r="N214" s="281"/>
      <c r="O214" s="281"/>
      <c r="P214" s="281"/>
      <c r="Q214" s="281"/>
      <c r="R214" s="281"/>
      <c r="S214" s="281"/>
      <c r="T214" s="281"/>
      <c r="U214" s="281"/>
      <c r="V214" s="281"/>
      <c r="W214" s="281"/>
      <c r="X214" s="281"/>
      <c r="Y214" s="281"/>
      <c r="Z214" s="281"/>
      <c r="AA214" s="281"/>
      <c r="AB214" s="281"/>
      <c r="AC214" s="281"/>
      <c r="AD214" s="281"/>
      <c r="AE214" s="281"/>
      <c r="AF214" s="281"/>
      <c r="AG214" s="281"/>
      <c r="AH214" s="281"/>
      <c r="AI214" s="281"/>
      <c r="AJ214" s="281"/>
      <c r="AK214" s="281"/>
      <c r="AL214" s="281"/>
      <c r="AM214" s="281"/>
      <c r="AN214" s="281"/>
      <c r="AO214" s="281"/>
      <c r="AP214" s="281"/>
      <c r="AQ214" s="281"/>
      <c r="AR214" s="281"/>
      <c r="AS214" s="281"/>
      <c r="AT214" s="281"/>
      <c r="AU214" s="281"/>
      <c r="AV214" s="281"/>
      <c r="AW214" s="281"/>
      <c r="AX214" s="281"/>
      <c r="AY214" s="281"/>
      <c r="AZ214" s="281"/>
      <c r="BA214" s="281"/>
      <c r="BB214" s="281"/>
      <c r="BC214" s="281"/>
      <c r="BD214" s="281"/>
      <c r="BE214" s="281"/>
      <c r="BF214" s="281"/>
      <c r="BG214" s="281"/>
      <c r="BH214" s="281"/>
      <c r="BI214" s="281"/>
      <c r="BJ214" s="281"/>
      <c r="BK214" s="281"/>
      <c r="BL214" s="281"/>
      <c r="BM214" s="281"/>
      <c r="BN214" s="281"/>
      <c r="BO214" s="281"/>
      <c r="BP214" s="281"/>
      <c r="BQ214" s="281"/>
      <c r="BR214" s="281"/>
      <c r="BS214" s="281"/>
      <c r="BT214" s="281"/>
      <c r="BU214" s="281"/>
      <c r="BV214" s="281"/>
      <c r="BW214" s="281"/>
      <c r="BX214" s="281"/>
      <c r="BY214" s="281"/>
      <c r="BZ214" s="281"/>
      <c r="CA214" s="281"/>
      <c r="CB214" s="281"/>
      <c r="CC214" s="281"/>
      <c r="CD214" s="281"/>
      <c r="CE214" s="281"/>
      <c r="CF214" s="281"/>
      <c r="CG214" s="281"/>
      <c r="CH214" s="281"/>
      <c r="CI214" s="281"/>
      <c r="CJ214" s="281"/>
      <c r="CK214" s="281"/>
      <c r="CL214" s="281"/>
      <c r="CM214" s="281"/>
      <c r="CN214" s="281"/>
      <c r="CO214" s="281"/>
      <c r="CP214" s="281"/>
      <c r="CQ214" s="281"/>
      <c r="CR214" s="281"/>
      <c r="CS214" s="281"/>
      <c r="CT214" s="281"/>
      <c r="CU214" s="281"/>
      <c r="CV214" s="281"/>
      <c r="CW214" s="281"/>
      <c r="CX214" s="281"/>
      <c r="CY214" s="281"/>
      <c r="CZ214" s="281"/>
      <c r="DA214" s="281"/>
      <c r="DB214" s="281"/>
      <c r="DC214" s="281"/>
      <c r="DD214" s="281"/>
      <c r="DE214" s="281"/>
      <c r="DF214" s="281"/>
      <c r="DG214" s="281"/>
      <c r="DH214" s="281"/>
      <c r="DI214" s="281"/>
      <c r="DJ214" s="281"/>
      <c r="DK214" s="281"/>
      <c r="DL214" s="281"/>
      <c r="DM214" s="281"/>
      <c r="DN214" s="281"/>
      <c r="DO214" s="281"/>
      <c r="DP214" s="281"/>
      <c r="DQ214" s="281"/>
      <c r="DR214" s="281"/>
      <c r="DS214" s="281"/>
      <c r="DT214" s="281"/>
      <c r="DU214" s="281"/>
      <c r="DV214" s="281"/>
      <c r="DW214" s="281"/>
      <c r="DX214" s="281"/>
      <c r="DY214" s="281"/>
      <c r="DZ214" s="281"/>
      <c r="EA214" s="281"/>
      <c r="EB214" s="281"/>
      <c r="EC214" s="281"/>
      <c r="ED214" s="281"/>
      <c r="EE214" s="281"/>
      <c r="EF214" s="281"/>
      <c r="EG214" s="281"/>
      <c r="EH214" s="281"/>
      <c r="EI214" s="281"/>
      <c r="EJ214" s="281"/>
      <c r="EK214" s="281"/>
      <c r="EL214" s="281"/>
      <c r="EM214" s="281"/>
      <c r="EN214" s="281"/>
      <c r="EO214" s="281"/>
      <c r="EP214" s="281"/>
      <c r="EQ214" s="281"/>
      <c r="ER214" s="281"/>
      <c r="ES214" s="281"/>
      <c r="ET214" s="281"/>
      <c r="EU214" s="281"/>
      <c r="EV214" s="281"/>
      <c r="EW214" s="281"/>
      <c r="EX214" s="281"/>
      <c r="EY214" s="281"/>
      <c r="EZ214" s="281"/>
      <c r="FA214" s="281"/>
      <c r="FB214" s="281"/>
      <c r="FC214" s="281"/>
      <c r="FD214" s="281"/>
      <c r="FE214" s="281"/>
      <c r="FF214" s="281"/>
      <c r="FG214" s="281"/>
      <c r="FH214" s="281"/>
      <c r="FI214" s="281"/>
      <c r="FJ214" s="281"/>
      <c r="FK214" s="281"/>
      <c r="FL214" s="281"/>
      <c r="FM214" s="281"/>
      <c r="FN214" s="281"/>
      <c r="FO214" s="281"/>
      <c r="FP214" s="281"/>
      <c r="FQ214" s="281"/>
      <c r="FR214" s="281"/>
      <c r="FS214" s="281"/>
      <c r="FT214" s="281"/>
      <c r="FU214" s="281"/>
      <c r="FV214" s="281"/>
      <c r="FW214" s="281"/>
      <c r="FX214" s="281"/>
      <c r="FY214" s="281"/>
      <c r="FZ214" s="281"/>
      <c r="GA214" s="281"/>
      <c r="GB214" s="281"/>
      <c r="GC214" s="281"/>
      <c r="GD214" s="281"/>
      <c r="GE214" s="281"/>
      <c r="GF214" s="281"/>
      <c r="GG214" s="281"/>
      <c r="GH214" s="281"/>
      <c r="GI214" s="281"/>
      <c r="GJ214" s="281"/>
      <c r="GK214" s="281"/>
      <c r="GL214" s="281"/>
      <c r="GM214" s="281"/>
      <c r="GN214" s="281"/>
      <c r="GO214" s="281"/>
      <c r="GP214" s="281"/>
      <c r="GQ214" s="281"/>
      <c r="GR214" s="281"/>
      <c r="GS214" s="281"/>
      <c r="GT214" s="281"/>
      <c r="GU214" s="281"/>
      <c r="GV214" s="281"/>
      <c r="GW214" s="281"/>
      <c r="GX214" s="281"/>
      <c r="GY214" s="281"/>
      <c r="GZ214" s="281"/>
      <c r="HA214" s="281"/>
      <c r="HB214" s="281"/>
      <c r="HC214" s="281"/>
      <c r="HD214" s="281"/>
      <c r="HE214" s="281"/>
      <c r="HF214" s="281"/>
      <c r="HG214" s="281"/>
      <c r="HH214" s="281"/>
      <c r="HI214" s="281"/>
      <c r="HJ214" s="281"/>
      <c r="HK214" s="281"/>
      <c r="HL214" s="281"/>
      <c r="HM214" s="281"/>
      <c r="HN214" s="281"/>
      <c r="HO214" s="281"/>
      <c r="HP214" s="281"/>
      <c r="HQ214" s="281"/>
      <c r="HR214" s="281"/>
      <c r="HS214" s="281"/>
      <c r="HT214" s="281"/>
      <c r="HU214" s="281"/>
      <c r="HV214" s="281"/>
      <c r="HW214" s="281"/>
      <c r="HX214" s="281"/>
      <c r="HY214" s="281"/>
      <c r="HZ214" s="281"/>
      <c r="IA214" s="281"/>
      <c r="IB214" s="281"/>
      <c r="IC214" s="281"/>
      <c r="ID214" s="281"/>
      <c r="IE214" s="281"/>
      <c r="IF214" s="281"/>
      <c r="IG214" s="281"/>
      <c r="IH214" s="281"/>
      <c r="II214" s="281"/>
      <c r="IJ214" s="281"/>
      <c r="IK214" s="281"/>
      <c r="IL214" s="281"/>
      <c r="IM214" s="281"/>
      <c r="IN214" s="281"/>
      <c r="IO214" s="281"/>
      <c r="IP214" s="281"/>
      <c r="IQ214" s="281"/>
      <c r="IR214" s="281"/>
      <c r="IS214" s="281"/>
      <c r="IT214" s="281"/>
      <c r="IU214" s="281"/>
      <c r="IV214" s="281"/>
      <c r="IW214" s="331"/>
    </row>
    <row r="215" customFormat="false" ht="13.5" hidden="false" customHeight="true" outlineLevel="0" collapsed="false">
      <c r="A215" s="331"/>
      <c r="B215" s="332"/>
      <c r="C215" s="339" t="s">
        <v>163</v>
      </c>
      <c r="D215" s="334" t="s">
        <v>177</v>
      </c>
      <c r="E215" s="340"/>
      <c r="F215" s="336"/>
      <c r="G215" s="336"/>
      <c r="H215" s="336"/>
      <c r="I215" s="336"/>
      <c r="J215" s="336"/>
      <c r="K215" s="336"/>
      <c r="L215" s="336"/>
      <c r="M215" s="336"/>
      <c r="N215" s="336"/>
      <c r="O215" s="336"/>
      <c r="P215" s="336"/>
      <c r="Q215" s="336"/>
      <c r="R215" s="336"/>
      <c r="S215" s="336"/>
      <c r="T215" s="336"/>
      <c r="U215" s="336"/>
      <c r="V215" s="336"/>
      <c r="W215" s="336"/>
      <c r="X215" s="336"/>
      <c r="Y215" s="336"/>
      <c r="Z215" s="336"/>
      <c r="AA215" s="336"/>
      <c r="AB215" s="336"/>
      <c r="AC215" s="336"/>
      <c r="AD215" s="336"/>
      <c r="AE215" s="336"/>
      <c r="AF215" s="336"/>
      <c r="AG215" s="336"/>
      <c r="AH215" s="336"/>
      <c r="AI215" s="336"/>
      <c r="AJ215" s="336"/>
      <c r="AK215" s="336"/>
      <c r="AL215" s="336"/>
      <c r="AM215" s="336"/>
      <c r="AN215" s="336"/>
      <c r="AO215" s="336"/>
      <c r="AP215" s="336"/>
      <c r="AQ215" s="336"/>
      <c r="AR215" s="336"/>
      <c r="AS215" s="336"/>
      <c r="AT215" s="336"/>
      <c r="AU215" s="336"/>
      <c r="AV215" s="336"/>
      <c r="AW215" s="336"/>
      <c r="AX215" s="336"/>
      <c r="AY215" s="336"/>
      <c r="AZ215" s="336"/>
      <c r="BA215" s="336"/>
      <c r="BB215" s="336"/>
      <c r="BC215" s="336"/>
      <c r="BD215" s="336"/>
      <c r="BE215" s="336"/>
      <c r="BF215" s="336"/>
      <c r="BG215" s="336"/>
      <c r="BH215" s="336"/>
      <c r="BI215" s="336"/>
      <c r="BJ215" s="336"/>
      <c r="BK215" s="336"/>
      <c r="BL215" s="336"/>
      <c r="BM215" s="336"/>
      <c r="BN215" s="336"/>
      <c r="BO215" s="336"/>
      <c r="BP215" s="336"/>
      <c r="BQ215" s="336"/>
      <c r="BR215" s="336"/>
      <c r="BS215" s="336"/>
      <c r="BT215" s="336"/>
      <c r="BU215" s="336"/>
      <c r="BV215" s="336"/>
      <c r="BW215" s="336"/>
      <c r="BX215" s="336"/>
      <c r="BY215" s="336"/>
      <c r="BZ215" s="336"/>
      <c r="CA215" s="336"/>
      <c r="CB215" s="336"/>
      <c r="CC215" s="336"/>
      <c r="CD215" s="336"/>
      <c r="CE215" s="336"/>
      <c r="CF215" s="336"/>
      <c r="CG215" s="336"/>
      <c r="CH215" s="336"/>
      <c r="CI215" s="336"/>
      <c r="CJ215" s="336"/>
      <c r="CK215" s="336"/>
      <c r="CL215" s="336"/>
      <c r="CM215" s="336"/>
      <c r="CN215" s="336"/>
      <c r="CO215" s="336"/>
      <c r="CP215" s="336"/>
      <c r="CQ215" s="336"/>
      <c r="CR215" s="336"/>
      <c r="CS215" s="336"/>
      <c r="CT215" s="336"/>
      <c r="CU215" s="336"/>
      <c r="CV215" s="336"/>
      <c r="CW215" s="336"/>
      <c r="CX215" s="336"/>
      <c r="CY215" s="336"/>
      <c r="CZ215" s="336"/>
      <c r="DA215" s="336"/>
      <c r="DB215" s="336"/>
      <c r="DC215" s="336"/>
      <c r="DD215" s="336"/>
      <c r="DE215" s="336"/>
      <c r="DF215" s="336"/>
      <c r="DG215" s="336"/>
      <c r="DH215" s="336"/>
      <c r="DI215" s="336"/>
      <c r="DJ215" s="336"/>
      <c r="DK215" s="336"/>
      <c r="DL215" s="336"/>
      <c r="DM215" s="336"/>
      <c r="DN215" s="336"/>
      <c r="DO215" s="336"/>
      <c r="DP215" s="336"/>
      <c r="DQ215" s="336"/>
      <c r="DR215" s="336"/>
      <c r="DS215" s="336"/>
      <c r="DT215" s="336"/>
      <c r="DU215" s="336"/>
      <c r="DV215" s="336"/>
      <c r="DW215" s="336"/>
      <c r="DX215" s="336"/>
      <c r="DY215" s="336"/>
      <c r="DZ215" s="336"/>
      <c r="EA215" s="336"/>
      <c r="EB215" s="336"/>
      <c r="EC215" s="336"/>
      <c r="ED215" s="336"/>
      <c r="EE215" s="336"/>
      <c r="EF215" s="336"/>
      <c r="EG215" s="336"/>
      <c r="EH215" s="336"/>
      <c r="EI215" s="336"/>
      <c r="EJ215" s="336"/>
      <c r="EK215" s="336"/>
      <c r="EL215" s="336"/>
      <c r="EM215" s="336"/>
      <c r="EN215" s="336"/>
      <c r="EO215" s="336"/>
      <c r="EP215" s="336"/>
      <c r="EQ215" s="336"/>
      <c r="ER215" s="336"/>
      <c r="ES215" s="336"/>
      <c r="ET215" s="336"/>
      <c r="EU215" s="336"/>
      <c r="EV215" s="336"/>
      <c r="EW215" s="336"/>
      <c r="EX215" s="336"/>
      <c r="EY215" s="336"/>
      <c r="EZ215" s="336"/>
      <c r="FA215" s="336"/>
      <c r="FB215" s="336"/>
      <c r="FC215" s="336"/>
      <c r="FD215" s="336"/>
      <c r="FE215" s="336"/>
      <c r="FF215" s="336"/>
      <c r="FG215" s="336"/>
      <c r="FH215" s="336"/>
      <c r="FI215" s="336"/>
      <c r="FJ215" s="336"/>
      <c r="FK215" s="336"/>
      <c r="FL215" s="336"/>
      <c r="FM215" s="336"/>
      <c r="FN215" s="336"/>
      <c r="FO215" s="336"/>
      <c r="FP215" s="336"/>
      <c r="FQ215" s="336"/>
      <c r="FR215" s="336"/>
      <c r="FS215" s="336"/>
      <c r="FT215" s="336"/>
      <c r="FU215" s="336"/>
      <c r="FV215" s="336"/>
      <c r="FW215" s="336"/>
      <c r="FX215" s="336"/>
      <c r="FY215" s="336"/>
      <c r="FZ215" s="336"/>
      <c r="GA215" s="336"/>
      <c r="GB215" s="336"/>
      <c r="GC215" s="336"/>
      <c r="GD215" s="336"/>
      <c r="GE215" s="336"/>
      <c r="GF215" s="336"/>
      <c r="GG215" s="336"/>
      <c r="GH215" s="336"/>
      <c r="GI215" s="336"/>
      <c r="GJ215" s="336"/>
      <c r="GK215" s="336"/>
      <c r="GL215" s="336"/>
      <c r="GM215" s="336"/>
      <c r="GN215" s="336"/>
      <c r="GO215" s="336"/>
      <c r="GP215" s="336"/>
      <c r="GQ215" s="336"/>
      <c r="GR215" s="336"/>
      <c r="GS215" s="336"/>
      <c r="GT215" s="336"/>
      <c r="GU215" s="336"/>
      <c r="GV215" s="336"/>
      <c r="GW215" s="336"/>
      <c r="GX215" s="336"/>
      <c r="GY215" s="336"/>
      <c r="GZ215" s="336"/>
      <c r="HA215" s="336"/>
      <c r="HB215" s="336"/>
      <c r="HC215" s="336"/>
      <c r="HD215" s="336"/>
      <c r="HE215" s="336"/>
      <c r="HF215" s="336"/>
      <c r="HG215" s="336"/>
      <c r="HH215" s="336"/>
      <c r="HI215" s="336"/>
      <c r="HJ215" s="336"/>
      <c r="HK215" s="336"/>
      <c r="HL215" s="336"/>
      <c r="HM215" s="336"/>
      <c r="HN215" s="336"/>
      <c r="HO215" s="336"/>
      <c r="HP215" s="336"/>
      <c r="HQ215" s="336"/>
      <c r="HR215" s="336"/>
      <c r="HS215" s="336"/>
      <c r="HT215" s="336"/>
      <c r="HU215" s="336"/>
      <c r="HV215" s="336"/>
      <c r="HW215" s="336"/>
      <c r="HX215" s="336"/>
      <c r="HY215" s="336"/>
      <c r="HZ215" s="336"/>
      <c r="IA215" s="336"/>
      <c r="IB215" s="336"/>
      <c r="IC215" s="336"/>
      <c r="ID215" s="336"/>
      <c r="IE215" s="336"/>
      <c r="IF215" s="336"/>
      <c r="IG215" s="336"/>
      <c r="IH215" s="336"/>
      <c r="II215" s="336"/>
      <c r="IJ215" s="336"/>
      <c r="IK215" s="336"/>
      <c r="IL215" s="336"/>
      <c r="IM215" s="336"/>
      <c r="IN215" s="336"/>
      <c r="IO215" s="336"/>
      <c r="IP215" s="336"/>
      <c r="IQ215" s="336"/>
      <c r="IR215" s="336"/>
      <c r="IS215" s="336"/>
      <c r="IT215" s="336"/>
      <c r="IU215" s="336"/>
      <c r="IV215" s="336"/>
      <c r="IW215" s="331"/>
    </row>
    <row r="216" customFormat="false" ht="13.5" hidden="false" customHeight="true" outlineLevel="0" collapsed="false">
      <c r="A216" s="325"/>
      <c r="B216" s="332"/>
      <c r="C216" s="333"/>
      <c r="D216" s="328" t="s">
        <v>178</v>
      </c>
      <c r="E216" s="338"/>
      <c r="F216" s="281"/>
      <c r="G216" s="281"/>
      <c r="H216" s="281"/>
      <c r="I216" s="281"/>
      <c r="J216" s="281"/>
      <c r="K216" s="281"/>
      <c r="L216" s="281"/>
      <c r="M216" s="281"/>
      <c r="N216" s="281"/>
      <c r="O216" s="281"/>
      <c r="P216" s="281"/>
      <c r="Q216" s="281"/>
      <c r="R216" s="281"/>
      <c r="S216" s="281"/>
      <c r="T216" s="281"/>
      <c r="U216" s="281"/>
      <c r="V216" s="281"/>
      <c r="W216" s="281"/>
      <c r="X216" s="281"/>
      <c r="Y216" s="281"/>
      <c r="Z216" s="281"/>
      <c r="AA216" s="281"/>
      <c r="AB216" s="281"/>
      <c r="AC216" s="281"/>
      <c r="AD216" s="281"/>
      <c r="AE216" s="281"/>
      <c r="AF216" s="281"/>
      <c r="AG216" s="281"/>
      <c r="AH216" s="281"/>
      <c r="AI216" s="281"/>
      <c r="AJ216" s="281"/>
      <c r="AK216" s="281"/>
      <c r="AL216" s="281"/>
      <c r="AM216" s="281"/>
      <c r="AN216" s="281"/>
      <c r="AO216" s="281"/>
      <c r="AP216" s="281"/>
      <c r="AQ216" s="281"/>
      <c r="AR216" s="281"/>
      <c r="AS216" s="281"/>
      <c r="AT216" s="281"/>
      <c r="AU216" s="281"/>
      <c r="AV216" s="281"/>
      <c r="AW216" s="281"/>
      <c r="AX216" s="281"/>
      <c r="AY216" s="281"/>
      <c r="AZ216" s="281"/>
      <c r="BA216" s="281"/>
      <c r="BB216" s="281"/>
      <c r="BC216" s="281"/>
      <c r="BD216" s="281"/>
      <c r="BE216" s="281"/>
      <c r="BF216" s="281"/>
      <c r="BG216" s="281"/>
      <c r="BH216" s="281"/>
      <c r="BI216" s="281"/>
      <c r="BJ216" s="281"/>
      <c r="BK216" s="281"/>
      <c r="BL216" s="281"/>
      <c r="BM216" s="281"/>
      <c r="BN216" s="281"/>
      <c r="BO216" s="281"/>
      <c r="BP216" s="281"/>
      <c r="BQ216" s="281"/>
      <c r="BR216" s="281"/>
      <c r="BS216" s="281"/>
      <c r="BT216" s="281"/>
      <c r="BU216" s="281"/>
      <c r="BV216" s="281"/>
      <c r="BW216" s="281"/>
      <c r="BX216" s="281"/>
      <c r="BY216" s="281"/>
      <c r="BZ216" s="281"/>
      <c r="CA216" s="281"/>
      <c r="CB216" s="281"/>
      <c r="CC216" s="281"/>
      <c r="CD216" s="281"/>
      <c r="CE216" s="281"/>
      <c r="CF216" s="281"/>
      <c r="CG216" s="281"/>
      <c r="CH216" s="281"/>
      <c r="CI216" s="281"/>
      <c r="CJ216" s="281"/>
      <c r="CK216" s="281"/>
      <c r="CL216" s="281"/>
      <c r="CM216" s="281"/>
      <c r="CN216" s="281"/>
      <c r="CO216" s="281"/>
      <c r="CP216" s="281"/>
      <c r="CQ216" s="281"/>
      <c r="CR216" s="281"/>
      <c r="CS216" s="281"/>
      <c r="CT216" s="281"/>
      <c r="CU216" s="281"/>
      <c r="CV216" s="281"/>
      <c r="CW216" s="281"/>
      <c r="CX216" s="281"/>
      <c r="CY216" s="281"/>
      <c r="CZ216" s="281"/>
      <c r="DA216" s="281"/>
      <c r="DB216" s="281"/>
      <c r="DC216" s="281"/>
      <c r="DD216" s="281"/>
      <c r="DE216" s="281"/>
      <c r="DF216" s="281"/>
      <c r="DG216" s="281"/>
      <c r="DH216" s="281"/>
      <c r="DI216" s="281"/>
      <c r="DJ216" s="281"/>
      <c r="DK216" s="281"/>
      <c r="DL216" s="281"/>
      <c r="DM216" s="281"/>
      <c r="DN216" s="281"/>
      <c r="DO216" s="281"/>
      <c r="DP216" s="281"/>
      <c r="DQ216" s="281"/>
      <c r="DR216" s="281"/>
      <c r="DS216" s="281"/>
      <c r="DT216" s="281"/>
      <c r="DU216" s="281"/>
      <c r="DV216" s="281"/>
      <c r="DW216" s="281"/>
      <c r="DX216" s="281"/>
      <c r="DY216" s="281"/>
      <c r="DZ216" s="281"/>
      <c r="EA216" s="281"/>
      <c r="EB216" s="281"/>
      <c r="EC216" s="281"/>
      <c r="ED216" s="281"/>
      <c r="EE216" s="281"/>
      <c r="EF216" s="281"/>
      <c r="EG216" s="281"/>
      <c r="EH216" s="281"/>
      <c r="EI216" s="281"/>
      <c r="EJ216" s="281"/>
      <c r="EK216" s="281"/>
      <c r="EL216" s="281"/>
      <c r="EM216" s="281"/>
      <c r="EN216" s="281"/>
      <c r="EO216" s="281"/>
      <c r="EP216" s="281"/>
      <c r="EQ216" s="281"/>
      <c r="ER216" s="281"/>
      <c r="ES216" s="281"/>
      <c r="ET216" s="281"/>
      <c r="EU216" s="281"/>
      <c r="EV216" s="281"/>
      <c r="EW216" s="281"/>
      <c r="EX216" s="281"/>
      <c r="EY216" s="281"/>
      <c r="EZ216" s="281"/>
      <c r="FA216" s="281"/>
      <c r="FB216" s="281"/>
      <c r="FC216" s="281"/>
      <c r="FD216" s="281"/>
      <c r="FE216" s="281"/>
      <c r="FF216" s="281"/>
      <c r="FG216" s="281"/>
      <c r="FH216" s="281"/>
      <c r="FI216" s="281"/>
      <c r="FJ216" s="281"/>
      <c r="FK216" s="281"/>
      <c r="FL216" s="281"/>
      <c r="FM216" s="281"/>
      <c r="FN216" s="281"/>
      <c r="FO216" s="281"/>
      <c r="FP216" s="281"/>
      <c r="FQ216" s="281"/>
      <c r="FR216" s="281"/>
      <c r="FS216" s="281"/>
      <c r="FT216" s="281"/>
      <c r="FU216" s="281"/>
      <c r="FV216" s="281"/>
      <c r="FW216" s="281"/>
      <c r="FX216" s="281"/>
      <c r="FY216" s="281"/>
      <c r="FZ216" s="281"/>
      <c r="GA216" s="281"/>
      <c r="GB216" s="281"/>
      <c r="GC216" s="281"/>
      <c r="GD216" s="281"/>
      <c r="GE216" s="281"/>
      <c r="GF216" s="281"/>
      <c r="GG216" s="281"/>
      <c r="GH216" s="281"/>
      <c r="GI216" s="281"/>
      <c r="GJ216" s="281"/>
      <c r="GK216" s="281"/>
      <c r="GL216" s="281"/>
      <c r="GM216" s="281"/>
      <c r="GN216" s="281"/>
      <c r="GO216" s="281"/>
      <c r="GP216" s="281"/>
      <c r="GQ216" s="281"/>
      <c r="GR216" s="281"/>
      <c r="GS216" s="281"/>
      <c r="GT216" s="281"/>
      <c r="GU216" s="281"/>
      <c r="GV216" s="281"/>
      <c r="GW216" s="281"/>
      <c r="GX216" s="281"/>
      <c r="GY216" s="281"/>
      <c r="GZ216" s="281"/>
      <c r="HA216" s="281"/>
      <c r="HB216" s="281"/>
      <c r="HC216" s="281"/>
      <c r="HD216" s="281"/>
      <c r="HE216" s="281"/>
      <c r="HF216" s="281"/>
      <c r="HG216" s="281"/>
      <c r="HH216" s="281"/>
      <c r="HI216" s="281"/>
      <c r="HJ216" s="281"/>
      <c r="HK216" s="281"/>
      <c r="HL216" s="281"/>
      <c r="HM216" s="281"/>
      <c r="HN216" s="281"/>
      <c r="HO216" s="281"/>
      <c r="HP216" s="281"/>
      <c r="HQ216" s="281"/>
      <c r="HR216" s="281"/>
      <c r="HS216" s="281"/>
      <c r="HT216" s="281"/>
      <c r="HU216" s="281"/>
      <c r="HV216" s="281"/>
      <c r="HW216" s="281"/>
      <c r="HX216" s="281"/>
      <c r="HY216" s="281"/>
      <c r="HZ216" s="281"/>
      <c r="IA216" s="281"/>
      <c r="IB216" s="281"/>
      <c r="IC216" s="281"/>
      <c r="ID216" s="281"/>
      <c r="IE216" s="281"/>
      <c r="IF216" s="281"/>
      <c r="IG216" s="281"/>
      <c r="IH216" s="281"/>
      <c r="II216" s="281"/>
      <c r="IJ216" s="281"/>
      <c r="IK216" s="281"/>
      <c r="IL216" s="281"/>
      <c r="IM216" s="281"/>
      <c r="IN216" s="281"/>
      <c r="IO216" s="281"/>
      <c r="IP216" s="281"/>
      <c r="IQ216" s="281"/>
      <c r="IR216" s="281"/>
      <c r="IS216" s="281"/>
      <c r="IT216" s="281"/>
      <c r="IU216" s="281"/>
      <c r="IV216" s="281"/>
      <c r="IW216" s="331"/>
    </row>
    <row r="217" customFormat="false" ht="13.5" hidden="false" customHeight="true" outlineLevel="0" collapsed="false">
      <c r="A217" s="331"/>
      <c r="B217" s="332"/>
      <c r="C217" s="333"/>
      <c r="D217" s="334" t="s">
        <v>179</v>
      </c>
      <c r="E217" s="340"/>
      <c r="F217" s="336"/>
      <c r="G217" s="336"/>
      <c r="H217" s="336"/>
      <c r="I217" s="336"/>
      <c r="J217" s="336"/>
      <c r="K217" s="336"/>
      <c r="L217" s="336"/>
      <c r="M217" s="336"/>
      <c r="N217" s="336"/>
      <c r="O217" s="336"/>
      <c r="P217" s="336"/>
      <c r="Q217" s="336"/>
      <c r="R217" s="336"/>
      <c r="S217" s="336"/>
      <c r="T217" s="336"/>
      <c r="U217" s="336"/>
      <c r="V217" s="336"/>
      <c r="W217" s="336"/>
      <c r="X217" s="336"/>
      <c r="Y217" s="336"/>
      <c r="Z217" s="336"/>
      <c r="AA217" s="336"/>
      <c r="AB217" s="336"/>
      <c r="AC217" s="336"/>
      <c r="AD217" s="336"/>
      <c r="AE217" s="336"/>
      <c r="AF217" s="336"/>
      <c r="AG217" s="336"/>
      <c r="AH217" s="336"/>
      <c r="AI217" s="336"/>
      <c r="AJ217" s="336"/>
      <c r="AK217" s="336"/>
      <c r="AL217" s="336"/>
      <c r="AM217" s="336"/>
      <c r="AN217" s="336"/>
      <c r="AO217" s="336"/>
      <c r="AP217" s="336"/>
      <c r="AQ217" s="336"/>
      <c r="AR217" s="336"/>
      <c r="AS217" s="336"/>
      <c r="AT217" s="336"/>
      <c r="AU217" s="336"/>
      <c r="AV217" s="336"/>
      <c r="AW217" s="336"/>
      <c r="AX217" s="336"/>
      <c r="AY217" s="336"/>
      <c r="AZ217" s="336"/>
      <c r="BA217" s="336"/>
      <c r="BB217" s="336"/>
      <c r="BC217" s="336"/>
      <c r="BD217" s="336"/>
      <c r="BE217" s="336"/>
      <c r="BF217" s="336"/>
      <c r="BG217" s="336"/>
      <c r="BH217" s="336"/>
      <c r="BI217" s="336"/>
      <c r="BJ217" s="336"/>
      <c r="BK217" s="336"/>
      <c r="BL217" s="336"/>
      <c r="BM217" s="336"/>
      <c r="BN217" s="336"/>
      <c r="BO217" s="336"/>
      <c r="BP217" s="336"/>
      <c r="BQ217" s="336"/>
      <c r="BR217" s="336"/>
      <c r="BS217" s="336"/>
      <c r="BT217" s="336"/>
      <c r="BU217" s="336"/>
      <c r="BV217" s="336"/>
      <c r="BW217" s="336"/>
      <c r="BX217" s="336"/>
      <c r="BY217" s="336"/>
      <c r="BZ217" s="336"/>
      <c r="CA217" s="336"/>
      <c r="CB217" s="336"/>
      <c r="CC217" s="336"/>
      <c r="CD217" s="336"/>
      <c r="CE217" s="336"/>
      <c r="CF217" s="336"/>
      <c r="CG217" s="336"/>
      <c r="CH217" s="336"/>
      <c r="CI217" s="336"/>
      <c r="CJ217" s="336"/>
      <c r="CK217" s="336"/>
      <c r="CL217" s="336"/>
      <c r="CM217" s="336"/>
      <c r="CN217" s="336"/>
      <c r="CO217" s="336"/>
      <c r="CP217" s="336"/>
      <c r="CQ217" s="336"/>
      <c r="CR217" s="336"/>
      <c r="CS217" s="336"/>
      <c r="CT217" s="336"/>
      <c r="CU217" s="336"/>
      <c r="CV217" s="336"/>
      <c r="CW217" s="336"/>
      <c r="CX217" s="336"/>
      <c r="CY217" s="336"/>
      <c r="CZ217" s="336"/>
      <c r="DA217" s="336"/>
      <c r="DB217" s="336"/>
      <c r="DC217" s="336"/>
      <c r="DD217" s="336"/>
      <c r="DE217" s="336"/>
      <c r="DF217" s="336"/>
      <c r="DG217" s="336"/>
      <c r="DH217" s="336"/>
      <c r="DI217" s="336"/>
      <c r="DJ217" s="336"/>
      <c r="DK217" s="336"/>
      <c r="DL217" s="336"/>
      <c r="DM217" s="336"/>
      <c r="DN217" s="336"/>
      <c r="DO217" s="336"/>
      <c r="DP217" s="336"/>
      <c r="DQ217" s="336"/>
      <c r="DR217" s="336"/>
      <c r="DS217" s="336"/>
      <c r="DT217" s="336"/>
      <c r="DU217" s="336"/>
      <c r="DV217" s="336"/>
      <c r="DW217" s="336"/>
      <c r="DX217" s="336"/>
      <c r="DY217" s="336"/>
      <c r="DZ217" s="336"/>
      <c r="EA217" s="336"/>
      <c r="EB217" s="336"/>
      <c r="EC217" s="336"/>
      <c r="ED217" s="336"/>
      <c r="EE217" s="336"/>
      <c r="EF217" s="336"/>
      <c r="EG217" s="336"/>
      <c r="EH217" s="336"/>
      <c r="EI217" s="336"/>
      <c r="EJ217" s="336"/>
      <c r="EK217" s="336"/>
      <c r="EL217" s="336"/>
      <c r="EM217" s="336"/>
      <c r="EN217" s="336"/>
      <c r="EO217" s="336"/>
      <c r="EP217" s="336"/>
      <c r="EQ217" s="336"/>
      <c r="ER217" s="336"/>
      <c r="ES217" s="336"/>
      <c r="ET217" s="336"/>
      <c r="EU217" s="336"/>
      <c r="EV217" s="336"/>
      <c r="EW217" s="336"/>
      <c r="EX217" s="336"/>
      <c r="EY217" s="336"/>
      <c r="EZ217" s="336"/>
      <c r="FA217" s="336"/>
      <c r="FB217" s="336"/>
      <c r="FC217" s="336"/>
      <c r="FD217" s="336"/>
      <c r="FE217" s="336"/>
      <c r="FF217" s="336"/>
      <c r="FG217" s="336"/>
      <c r="FH217" s="336"/>
      <c r="FI217" s="336"/>
      <c r="FJ217" s="336"/>
      <c r="FK217" s="336"/>
      <c r="FL217" s="336"/>
      <c r="FM217" s="336"/>
      <c r="FN217" s="336"/>
      <c r="FO217" s="336"/>
      <c r="FP217" s="336"/>
      <c r="FQ217" s="336"/>
      <c r="FR217" s="336"/>
      <c r="FS217" s="336"/>
      <c r="FT217" s="336"/>
      <c r="FU217" s="336"/>
      <c r="FV217" s="336"/>
      <c r="FW217" s="336"/>
      <c r="FX217" s="336"/>
      <c r="FY217" s="336"/>
      <c r="FZ217" s="336"/>
      <c r="GA217" s="336"/>
      <c r="GB217" s="336"/>
      <c r="GC217" s="336"/>
      <c r="GD217" s="336"/>
      <c r="GE217" s="336"/>
      <c r="GF217" s="336"/>
      <c r="GG217" s="336"/>
      <c r="GH217" s="336"/>
      <c r="GI217" s="336"/>
      <c r="GJ217" s="336"/>
      <c r="GK217" s="336"/>
      <c r="GL217" s="336"/>
      <c r="GM217" s="336"/>
      <c r="GN217" s="336"/>
      <c r="GO217" s="336"/>
      <c r="GP217" s="336"/>
      <c r="GQ217" s="336"/>
      <c r="GR217" s="336"/>
      <c r="GS217" s="336"/>
      <c r="GT217" s="336"/>
      <c r="GU217" s="336"/>
      <c r="GV217" s="336"/>
      <c r="GW217" s="336"/>
      <c r="GX217" s="336"/>
      <c r="GY217" s="336"/>
      <c r="GZ217" s="336"/>
      <c r="HA217" s="336"/>
      <c r="HB217" s="336"/>
      <c r="HC217" s="336"/>
      <c r="HD217" s="336"/>
      <c r="HE217" s="336"/>
      <c r="HF217" s="336"/>
      <c r="HG217" s="336"/>
      <c r="HH217" s="336"/>
      <c r="HI217" s="336"/>
      <c r="HJ217" s="336"/>
      <c r="HK217" s="336"/>
      <c r="HL217" s="336"/>
      <c r="HM217" s="336"/>
      <c r="HN217" s="336"/>
      <c r="HO217" s="336"/>
      <c r="HP217" s="336"/>
      <c r="HQ217" s="336"/>
      <c r="HR217" s="336"/>
      <c r="HS217" s="336"/>
      <c r="HT217" s="336"/>
      <c r="HU217" s="336"/>
      <c r="HV217" s="336"/>
      <c r="HW217" s="336"/>
      <c r="HX217" s="336"/>
      <c r="HY217" s="336"/>
      <c r="HZ217" s="336"/>
      <c r="IA217" s="336"/>
      <c r="IB217" s="336"/>
      <c r="IC217" s="336"/>
      <c r="ID217" s="336"/>
      <c r="IE217" s="336"/>
      <c r="IF217" s="336"/>
      <c r="IG217" s="336"/>
      <c r="IH217" s="336"/>
      <c r="II217" s="336"/>
      <c r="IJ217" s="336"/>
      <c r="IK217" s="336"/>
      <c r="IL217" s="336"/>
      <c r="IM217" s="336"/>
      <c r="IN217" s="336"/>
      <c r="IO217" s="336"/>
      <c r="IP217" s="336"/>
      <c r="IQ217" s="336"/>
      <c r="IR217" s="336"/>
      <c r="IS217" s="336"/>
      <c r="IT217" s="336"/>
      <c r="IU217" s="336"/>
      <c r="IV217" s="336"/>
      <c r="IW217" s="331"/>
    </row>
    <row r="218" customFormat="false" ht="13.5" hidden="false" customHeight="true" outlineLevel="0" collapsed="false">
      <c r="A218" s="325"/>
      <c r="B218" s="332"/>
      <c r="C218" s="333"/>
      <c r="D218" s="328" t="s">
        <v>180</v>
      </c>
      <c r="E218" s="338"/>
      <c r="F218" s="281"/>
      <c r="G218" s="281"/>
      <c r="H218" s="281"/>
      <c r="I218" s="281"/>
      <c r="J218" s="281"/>
      <c r="K218" s="281"/>
      <c r="L218" s="281"/>
      <c r="M218" s="281"/>
      <c r="N218" s="281"/>
      <c r="O218" s="281"/>
      <c r="P218" s="281"/>
      <c r="Q218" s="281"/>
      <c r="R218" s="281"/>
      <c r="S218" s="281"/>
      <c r="T218" s="281"/>
      <c r="U218" s="281"/>
      <c r="V218" s="281"/>
      <c r="W218" s="281"/>
      <c r="X218" s="281"/>
      <c r="Y218" s="281"/>
      <c r="Z218" s="281"/>
      <c r="AA218" s="281"/>
      <c r="AB218" s="281"/>
      <c r="AC218" s="281"/>
      <c r="AD218" s="281"/>
      <c r="AE218" s="281"/>
      <c r="AF218" s="281"/>
      <c r="AG218" s="281"/>
      <c r="AH218" s="281"/>
      <c r="AI218" s="281"/>
      <c r="AJ218" s="281"/>
      <c r="AK218" s="281"/>
      <c r="AL218" s="281"/>
      <c r="AM218" s="281"/>
      <c r="AN218" s="281"/>
      <c r="AO218" s="281"/>
      <c r="AP218" s="281"/>
      <c r="AQ218" s="281"/>
      <c r="AR218" s="281"/>
      <c r="AS218" s="281"/>
      <c r="AT218" s="281"/>
      <c r="AU218" s="281"/>
      <c r="AV218" s="281"/>
      <c r="AW218" s="281"/>
      <c r="AX218" s="281"/>
      <c r="AY218" s="281"/>
      <c r="AZ218" s="281"/>
      <c r="BA218" s="281"/>
      <c r="BB218" s="281"/>
      <c r="BC218" s="281"/>
      <c r="BD218" s="281"/>
      <c r="BE218" s="281"/>
      <c r="BF218" s="281"/>
      <c r="BG218" s="281"/>
      <c r="BH218" s="281"/>
      <c r="BI218" s="281"/>
      <c r="BJ218" s="281"/>
      <c r="BK218" s="281"/>
      <c r="BL218" s="281"/>
      <c r="BM218" s="281"/>
      <c r="BN218" s="281"/>
      <c r="BO218" s="281"/>
      <c r="BP218" s="281"/>
      <c r="BQ218" s="281"/>
      <c r="BR218" s="281"/>
      <c r="BS218" s="281"/>
      <c r="BT218" s="281"/>
      <c r="BU218" s="281"/>
      <c r="BV218" s="281"/>
      <c r="BW218" s="281"/>
      <c r="BX218" s="281"/>
      <c r="BY218" s="281"/>
      <c r="BZ218" s="281"/>
      <c r="CA218" s="281"/>
      <c r="CB218" s="281"/>
      <c r="CC218" s="281"/>
      <c r="CD218" s="281"/>
      <c r="CE218" s="281"/>
      <c r="CF218" s="281"/>
      <c r="CG218" s="281"/>
      <c r="CH218" s="281"/>
      <c r="CI218" s="281"/>
      <c r="CJ218" s="281"/>
      <c r="CK218" s="281"/>
      <c r="CL218" s="281"/>
      <c r="CM218" s="281"/>
      <c r="CN218" s="281"/>
      <c r="CO218" s="281"/>
      <c r="CP218" s="281"/>
      <c r="CQ218" s="281"/>
      <c r="CR218" s="281"/>
      <c r="CS218" s="281"/>
      <c r="CT218" s="281"/>
      <c r="CU218" s="281"/>
      <c r="CV218" s="281"/>
      <c r="CW218" s="281"/>
      <c r="CX218" s="281"/>
      <c r="CY218" s="281"/>
      <c r="CZ218" s="281"/>
      <c r="DA218" s="281"/>
      <c r="DB218" s="281"/>
      <c r="DC218" s="281"/>
      <c r="DD218" s="281"/>
      <c r="DE218" s="281"/>
      <c r="DF218" s="281"/>
      <c r="DG218" s="281"/>
      <c r="DH218" s="281"/>
      <c r="DI218" s="281"/>
      <c r="DJ218" s="281"/>
      <c r="DK218" s="281"/>
      <c r="DL218" s="281"/>
      <c r="DM218" s="281"/>
      <c r="DN218" s="281"/>
      <c r="DO218" s="281"/>
      <c r="DP218" s="281"/>
      <c r="DQ218" s="281"/>
      <c r="DR218" s="281"/>
      <c r="DS218" s="281"/>
      <c r="DT218" s="281"/>
      <c r="DU218" s="281"/>
      <c r="DV218" s="281"/>
      <c r="DW218" s="281"/>
      <c r="DX218" s="281"/>
      <c r="DY218" s="281"/>
      <c r="DZ218" s="281"/>
      <c r="EA218" s="281"/>
      <c r="EB218" s="281"/>
      <c r="EC218" s="281"/>
      <c r="ED218" s="281"/>
      <c r="EE218" s="281"/>
      <c r="EF218" s="281"/>
      <c r="EG218" s="281"/>
      <c r="EH218" s="281"/>
      <c r="EI218" s="281"/>
      <c r="EJ218" s="281"/>
      <c r="EK218" s="281"/>
      <c r="EL218" s="281"/>
      <c r="EM218" s="281"/>
      <c r="EN218" s="281"/>
      <c r="EO218" s="281"/>
      <c r="EP218" s="281"/>
      <c r="EQ218" s="281"/>
      <c r="ER218" s="281"/>
      <c r="ES218" s="281"/>
      <c r="ET218" s="281"/>
      <c r="EU218" s="281"/>
      <c r="EV218" s="281"/>
      <c r="EW218" s="281"/>
      <c r="EX218" s="281"/>
      <c r="EY218" s="281"/>
      <c r="EZ218" s="281"/>
      <c r="FA218" s="281"/>
      <c r="FB218" s="281"/>
      <c r="FC218" s="281"/>
      <c r="FD218" s="281"/>
      <c r="FE218" s="281"/>
      <c r="FF218" s="281"/>
      <c r="FG218" s="281"/>
      <c r="FH218" s="281"/>
      <c r="FI218" s="281"/>
      <c r="FJ218" s="281"/>
      <c r="FK218" s="281"/>
      <c r="FL218" s="281"/>
      <c r="FM218" s="281"/>
      <c r="FN218" s="281"/>
      <c r="FO218" s="281"/>
      <c r="FP218" s="281"/>
      <c r="FQ218" s="281"/>
      <c r="FR218" s="281"/>
      <c r="FS218" s="281"/>
      <c r="FT218" s="281"/>
      <c r="FU218" s="281"/>
      <c r="FV218" s="281"/>
      <c r="FW218" s="281"/>
      <c r="FX218" s="281"/>
      <c r="FY218" s="281"/>
      <c r="FZ218" s="281"/>
      <c r="GA218" s="281"/>
      <c r="GB218" s="281"/>
      <c r="GC218" s="281"/>
      <c r="GD218" s="281"/>
      <c r="GE218" s="281"/>
      <c r="GF218" s="281"/>
      <c r="GG218" s="281"/>
      <c r="GH218" s="281"/>
      <c r="GI218" s="281"/>
      <c r="GJ218" s="281"/>
      <c r="GK218" s="281"/>
      <c r="GL218" s="281"/>
      <c r="GM218" s="281"/>
      <c r="GN218" s="281"/>
      <c r="GO218" s="281"/>
      <c r="GP218" s="281"/>
      <c r="GQ218" s="281"/>
      <c r="GR218" s="281"/>
      <c r="GS218" s="281"/>
      <c r="GT218" s="281"/>
      <c r="GU218" s="281"/>
      <c r="GV218" s="281"/>
      <c r="GW218" s="281"/>
      <c r="GX218" s="281"/>
      <c r="GY218" s="281"/>
      <c r="GZ218" s="281"/>
      <c r="HA218" s="281"/>
      <c r="HB218" s="281"/>
      <c r="HC218" s="281"/>
      <c r="HD218" s="281"/>
      <c r="HE218" s="281"/>
      <c r="HF218" s="281"/>
      <c r="HG218" s="281"/>
      <c r="HH218" s="281"/>
      <c r="HI218" s="281"/>
      <c r="HJ218" s="281"/>
      <c r="HK218" s="281"/>
      <c r="HL218" s="281"/>
      <c r="HM218" s="281"/>
      <c r="HN218" s="281"/>
      <c r="HO218" s="281"/>
      <c r="HP218" s="281"/>
      <c r="HQ218" s="281"/>
      <c r="HR218" s="281"/>
      <c r="HS218" s="281"/>
      <c r="HT218" s="281"/>
      <c r="HU218" s="281"/>
      <c r="HV218" s="281"/>
      <c r="HW218" s="281"/>
      <c r="HX218" s="281"/>
      <c r="HY218" s="281"/>
      <c r="HZ218" s="281"/>
      <c r="IA218" s="281"/>
      <c r="IB218" s="281"/>
      <c r="IC218" s="281"/>
      <c r="ID218" s="281"/>
      <c r="IE218" s="281"/>
      <c r="IF218" s="281"/>
      <c r="IG218" s="281"/>
      <c r="IH218" s="281"/>
      <c r="II218" s="281"/>
      <c r="IJ218" s="281"/>
      <c r="IK218" s="281"/>
      <c r="IL218" s="281"/>
      <c r="IM218" s="281"/>
      <c r="IN218" s="281"/>
      <c r="IO218" s="281"/>
      <c r="IP218" s="281"/>
      <c r="IQ218" s="281"/>
      <c r="IR218" s="281"/>
      <c r="IS218" s="281"/>
      <c r="IT218" s="281"/>
      <c r="IU218" s="281"/>
      <c r="IV218" s="281"/>
      <c r="IW218" s="331"/>
    </row>
    <row r="219" customFormat="false" ht="13.5" hidden="false" customHeight="true" outlineLevel="0" collapsed="false">
      <c r="A219" s="331"/>
      <c r="B219" s="332"/>
      <c r="C219" s="341"/>
      <c r="D219" s="342" t="s">
        <v>181</v>
      </c>
      <c r="E219" s="343"/>
      <c r="F219" s="344"/>
      <c r="G219" s="344"/>
      <c r="H219" s="344"/>
      <c r="I219" s="344"/>
      <c r="J219" s="344"/>
      <c r="K219" s="344"/>
      <c r="L219" s="344"/>
      <c r="M219" s="344"/>
      <c r="N219" s="344"/>
      <c r="O219" s="344"/>
      <c r="P219" s="344"/>
      <c r="Q219" s="344"/>
      <c r="R219" s="344"/>
      <c r="S219" s="344"/>
      <c r="T219" s="344"/>
      <c r="U219" s="344"/>
      <c r="V219" s="344"/>
      <c r="W219" s="344"/>
      <c r="X219" s="344"/>
      <c r="Y219" s="344"/>
      <c r="Z219" s="344"/>
      <c r="AA219" s="344"/>
      <c r="AB219" s="344"/>
      <c r="AC219" s="344"/>
      <c r="AD219" s="344"/>
      <c r="AE219" s="344"/>
      <c r="AF219" s="344"/>
      <c r="AG219" s="344"/>
      <c r="AH219" s="344"/>
      <c r="AI219" s="344"/>
      <c r="AJ219" s="344"/>
      <c r="AK219" s="344"/>
      <c r="AL219" s="344"/>
      <c r="AM219" s="344"/>
      <c r="AN219" s="344"/>
      <c r="AO219" s="344"/>
      <c r="AP219" s="344"/>
      <c r="AQ219" s="344"/>
      <c r="AR219" s="344"/>
      <c r="AS219" s="344"/>
      <c r="AT219" s="344"/>
      <c r="AU219" s="344"/>
      <c r="AV219" s="344"/>
      <c r="AW219" s="344"/>
      <c r="AX219" s="344"/>
      <c r="AY219" s="344"/>
      <c r="AZ219" s="344"/>
      <c r="BA219" s="344"/>
      <c r="BB219" s="344"/>
      <c r="BC219" s="344"/>
      <c r="BD219" s="344"/>
      <c r="BE219" s="344"/>
      <c r="BF219" s="344"/>
      <c r="BG219" s="344"/>
      <c r="BH219" s="344"/>
      <c r="BI219" s="344"/>
      <c r="BJ219" s="344"/>
      <c r="BK219" s="344"/>
      <c r="BL219" s="344"/>
      <c r="BM219" s="344"/>
      <c r="BN219" s="344"/>
      <c r="BO219" s="344"/>
      <c r="BP219" s="344"/>
      <c r="BQ219" s="344"/>
      <c r="BR219" s="344"/>
      <c r="BS219" s="344"/>
      <c r="BT219" s="344"/>
      <c r="BU219" s="344"/>
      <c r="BV219" s="344"/>
      <c r="BW219" s="344"/>
      <c r="BX219" s="344"/>
      <c r="BY219" s="344"/>
      <c r="BZ219" s="344"/>
      <c r="CA219" s="344"/>
      <c r="CB219" s="344"/>
      <c r="CC219" s="344"/>
      <c r="CD219" s="344"/>
      <c r="CE219" s="344"/>
      <c r="CF219" s="344"/>
      <c r="CG219" s="344"/>
      <c r="CH219" s="344"/>
      <c r="CI219" s="344"/>
      <c r="CJ219" s="344"/>
      <c r="CK219" s="344"/>
      <c r="CL219" s="344"/>
      <c r="CM219" s="344"/>
      <c r="CN219" s="344"/>
      <c r="CO219" s="344"/>
      <c r="CP219" s="344"/>
      <c r="CQ219" s="344"/>
      <c r="CR219" s="344"/>
      <c r="CS219" s="344"/>
      <c r="CT219" s="344"/>
      <c r="CU219" s="344"/>
      <c r="CV219" s="344"/>
      <c r="CW219" s="344"/>
      <c r="CX219" s="344"/>
      <c r="CY219" s="344"/>
      <c r="CZ219" s="344"/>
      <c r="DA219" s="344"/>
      <c r="DB219" s="344"/>
      <c r="DC219" s="344"/>
      <c r="DD219" s="344"/>
      <c r="DE219" s="344"/>
      <c r="DF219" s="344"/>
      <c r="DG219" s="344"/>
      <c r="DH219" s="344"/>
      <c r="DI219" s="344"/>
      <c r="DJ219" s="344"/>
      <c r="DK219" s="344"/>
      <c r="DL219" s="344"/>
      <c r="DM219" s="344"/>
      <c r="DN219" s="344"/>
      <c r="DO219" s="344"/>
      <c r="DP219" s="344"/>
      <c r="DQ219" s="344"/>
      <c r="DR219" s="344"/>
      <c r="DS219" s="344"/>
      <c r="DT219" s="344"/>
      <c r="DU219" s="344"/>
      <c r="DV219" s="344"/>
      <c r="DW219" s="344"/>
      <c r="DX219" s="344"/>
      <c r="DY219" s="344"/>
      <c r="DZ219" s="344"/>
      <c r="EA219" s="344"/>
      <c r="EB219" s="344"/>
      <c r="EC219" s="344"/>
      <c r="ED219" s="344"/>
      <c r="EE219" s="344"/>
      <c r="EF219" s="344"/>
      <c r="EG219" s="344"/>
      <c r="EH219" s="344"/>
      <c r="EI219" s="344"/>
      <c r="EJ219" s="344"/>
      <c r="EK219" s="344"/>
      <c r="EL219" s="344"/>
      <c r="EM219" s="344"/>
      <c r="EN219" s="344"/>
      <c r="EO219" s="344"/>
      <c r="EP219" s="344"/>
      <c r="EQ219" s="344"/>
      <c r="ER219" s="344"/>
      <c r="ES219" s="344"/>
      <c r="ET219" s="344"/>
      <c r="EU219" s="344"/>
      <c r="EV219" s="344"/>
      <c r="EW219" s="344"/>
      <c r="EX219" s="344"/>
      <c r="EY219" s="344"/>
      <c r="EZ219" s="344"/>
      <c r="FA219" s="344"/>
      <c r="FB219" s="344"/>
      <c r="FC219" s="344"/>
      <c r="FD219" s="344"/>
      <c r="FE219" s="344"/>
      <c r="FF219" s="344"/>
      <c r="FG219" s="344"/>
      <c r="FH219" s="344"/>
      <c r="FI219" s="344"/>
      <c r="FJ219" s="344"/>
      <c r="FK219" s="344"/>
      <c r="FL219" s="344"/>
      <c r="FM219" s="344"/>
      <c r="FN219" s="344"/>
      <c r="FO219" s="344"/>
      <c r="FP219" s="344"/>
      <c r="FQ219" s="344"/>
      <c r="FR219" s="344"/>
      <c r="FS219" s="344"/>
      <c r="FT219" s="344"/>
      <c r="FU219" s="344"/>
      <c r="FV219" s="344"/>
      <c r="FW219" s="344"/>
      <c r="FX219" s="344"/>
      <c r="FY219" s="344"/>
      <c r="FZ219" s="344"/>
      <c r="GA219" s="344"/>
      <c r="GB219" s="344"/>
      <c r="GC219" s="344"/>
      <c r="GD219" s="344"/>
      <c r="GE219" s="344"/>
      <c r="GF219" s="344"/>
      <c r="GG219" s="344"/>
      <c r="GH219" s="344"/>
      <c r="GI219" s="344"/>
      <c r="GJ219" s="344"/>
      <c r="GK219" s="344"/>
      <c r="GL219" s="344"/>
      <c r="GM219" s="344"/>
      <c r="GN219" s="344"/>
      <c r="GO219" s="344"/>
      <c r="GP219" s="344"/>
      <c r="GQ219" s="344"/>
      <c r="GR219" s="344"/>
      <c r="GS219" s="344"/>
      <c r="GT219" s="344"/>
      <c r="GU219" s="344"/>
      <c r="GV219" s="344"/>
      <c r="GW219" s="344"/>
      <c r="GX219" s="344"/>
      <c r="GY219" s="344"/>
      <c r="GZ219" s="344"/>
      <c r="HA219" s="344"/>
      <c r="HB219" s="344"/>
      <c r="HC219" s="344"/>
      <c r="HD219" s="344"/>
      <c r="HE219" s="344"/>
      <c r="HF219" s="344"/>
      <c r="HG219" s="344"/>
      <c r="HH219" s="344"/>
      <c r="HI219" s="344"/>
      <c r="HJ219" s="344"/>
      <c r="HK219" s="344"/>
      <c r="HL219" s="344"/>
      <c r="HM219" s="344"/>
      <c r="HN219" s="344"/>
      <c r="HO219" s="344"/>
      <c r="HP219" s="344"/>
      <c r="HQ219" s="344"/>
      <c r="HR219" s="344"/>
      <c r="HS219" s="344"/>
      <c r="HT219" s="344"/>
      <c r="HU219" s="344"/>
      <c r="HV219" s="344"/>
      <c r="HW219" s="344"/>
      <c r="HX219" s="344"/>
      <c r="HY219" s="344"/>
      <c r="HZ219" s="344"/>
      <c r="IA219" s="344"/>
      <c r="IB219" s="344"/>
      <c r="IC219" s="344"/>
      <c r="ID219" s="344"/>
      <c r="IE219" s="344"/>
      <c r="IF219" s="344"/>
      <c r="IG219" s="344"/>
      <c r="IH219" s="344"/>
      <c r="II219" s="344"/>
      <c r="IJ219" s="344"/>
      <c r="IK219" s="344"/>
      <c r="IL219" s="344"/>
      <c r="IM219" s="344"/>
      <c r="IN219" s="344"/>
      <c r="IO219" s="344"/>
      <c r="IP219" s="344"/>
      <c r="IQ219" s="344"/>
      <c r="IR219" s="344"/>
      <c r="IS219" s="344"/>
      <c r="IT219" s="344"/>
      <c r="IU219" s="344"/>
      <c r="IV219" s="344"/>
      <c r="IW219" s="345"/>
    </row>
    <row r="220" customFormat="false" ht="13.5" hidden="false" customHeight="true" outlineLevel="0" collapsed="false">
      <c r="A220" s="325"/>
      <c r="B220" s="326"/>
      <c r="C220" s="327"/>
      <c r="D220" s="346" t="s">
        <v>174</v>
      </c>
      <c r="E220" s="280" t="n">
        <f aca="false">E212+E204</f>
        <v>0</v>
      </c>
      <c r="F220" s="348" t="n">
        <f aca="false">F212+F204</f>
        <v>0</v>
      </c>
      <c r="G220" s="348" t="n">
        <f aca="false">G212+G204</f>
        <v>0</v>
      </c>
      <c r="H220" s="348" t="n">
        <f aca="false">H212+H204</f>
        <v>0</v>
      </c>
      <c r="I220" s="348" t="n">
        <f aca="false">I212+I204</f>
        <v>0</v>
      </c>
      <c r="J220" s="348" t="n">
        <f aca="false">J212+J204</f>
        <v>0</v>
      </c>
      <c r="K220" s="348" t="n">
        <f aca="false">K212+K204</f>
        <v>0</v>
      </c>
      <c r="L220" s="348" t="n">
        <f aca="false">L212+L204</f>
        <v>0</v>
      </c>
      <c r="M220" s="348" t="n">
        <f aca="false">M212+M204</f>
        <v>0</v>
      </c>
      <c r="N220" s="348" t="n">
        <f aca="false">N212+N204</f>
        <v>0</v>
      </c>
      <c r="O220" s="348" t="n">
        <f aca="false">O212+O204</f>
        <v>0</v>
      </c>
      <c r="P220" s="348" t="n">
        <f aca="false">P212+P204</f>
        <v>0</v>
      </c>
      <c r="Q220" s="348" t="n">
        <f aca="false">Q212+Q204</f>
        <v>0</v>
      </c>
      <c r="R220" s="348" t="n">
        <f aca="false">R212+R204</f>
        <v>0</v>
      </c>
      <c r="S220" s="348" t="n">
        <f aca="false">S212+S204</f>
        <v>0</v>
      </c>
      <c r="T220" s="348" t="n">
        <f aca="false">T212+T204</f>
        <v>0</v>
      </c>
      <c r="U220" s="348" t="n">
        <f aca="false">U212+U204</f>
        <v>0</v>
      </c>
      <c r="V220" s="348" t="n">
        <f aca="false">V212+V204</f>
        <v>0</v>
      </c>
      <c r="W220" s="348" t="n">
        <f aca="false">W212+W204</f>
        <v>0</v>
      </c>
      <c r="X220" s="348" t="n">
        <f aca="false">X212+X204</f>
        <v>0</v>
      </c>
      <c r="Y220" s="348" t="n">
        <f aca="false">Y212+Y204</f>
        <v>0</v>
      </c>
      <c r="Z220" s="348" t="n">
        <f aca="false">Z212+Z204</f>
        <v>0</v>
      </c>
      <c r="AA220" s="348" t="n">
        <f aca="false">AA212+AA204</f>
        <v>0</v>
      </c>
      <c r="AB220" s="348" t="n">
        <f aca="false">AB212+AB204</f>
        <v>0</v>
      </c>
      <c r="AC220" s="348" t="n">
        <f aca="false">AC212+AC204</f>
        <v>0</v>
      </c>
      <c r="AD220" s="348" t="n">
        <f aca="false">AD212+AD204</f>
        <v>0</v>
      </c>
      <c r="AE220" s="348" t="n">
        <f aca="false">AE212+AE204</f>
        <v>0</v>
      </c>
      <c r="AF220" s="348" t="n">
        <f aca="false">AF212+AF204</f>
        <v>0</v>
      </c>
      <c r="AG220" s="348" t="n">
        <f aca="false">AG212+AG204</f>
        <v>0</v>
      </c>
      <c r="AH220" s="348" t="n">
        <f aca="false">AH212+AH204</f>
        <v>0</v>
      </c>
      <c r="AI220" s="348" t="n">
        <f aca="false">AI212+AI204</f>
        <v>0</v>
      </c>
      <c r="AJ220" s="348" t="n">
        <f aca="false">AJ212+AJ204</f>
        <v>0</v>
      </c>
      <c r="AK220" s="348" t="n">
        <f aca="false">AK212+AK204</f>
        <v>0</v>
      </c>
      <c r="AL220" s="348" t="n">
        <f aca="false">AL212+AL204</f>
        <v>0</v>
      </c>
      <c r="AM220" s="348" t="n">
        <f aca="false">AM212+AM204</f>
        <v>0</v>
      </c>
      <c r="AN220" s="348" t="n">
        <f aca="false">AN212+AN204</f>
        <v>0</v>
      </c>
      <c r="AO220" s="348" t="n">
        <f aca="false">AO212+AO204</f>
        <v>0</v>
      </c>
      <c r="AP220" s="348" t="n">
        <f aca="false">AP212+AP204</f>
        <v>0</v>
      </c>
      <c r="AQ220" s="348" t="n">
        <f aca="false">AQ212+AQ204</f>
        <v>0</v>
      </c>
      <c r="AR220" s="348" t="n">
        <f aca="false">AR212+AR204</f>
        <v>0</v>
      </c>
      <c r="AS220" s="348" t="n">
        <f aca="false">AS212+AS204</f>
        <v>0</v>
      </c>
      <c r="AT220" s="348" t="n">
        <f aca="false">AT212+AT204</f>
        <v>0</v>
      </c>
      <c r="AU220" s="348" t="n">
        <f aca="false">AU212+AU204</f>
        <v>0</v>
      </c>
      <c r="AV220" s="348" t="n">
        <f aca="false">AV212+AV204</f>
        <v>0</v>
      </c>
      <c r="AW220" s="348" t="n">
        <f aca="false">AW212+AW204</f>
        <v>0</v>
      </c>
      <c r="AX220" s="348" t="n">
        <f aca="false">AX212+AX204</f>
        <v>0</v>
      </c>
      <c r="AY220" s="348" t="n">
        <f aca="false">AY212+AY204</f>
        <v>0</v>
      </c>
      <c r="AZ220" s="348" t="n">
        <f aca="false">AZ212+AZ204</f>
        <v>0</v>
      </c>
      <c r="BA220" s="348" t="n">
        <f aca="false">BA212+BA204</f>
        <v>0</v>
      </c>
      <c r="BB220" s="348" t="n">
        <f aca="false">BB212+BB204</f>
        <v>0</v>
      </c>
      <c r="BC220" s="348" t="n">
        <f aca="false">BC212+BC204</f>
        <v>0</v>
      </c>
      <c r="BD220" s="348" t="n">
        <f aca="false">BD212+BD204</f>
        <v>0</v>
      </c>
      <c r="BE220" s="348" t="n">
        <f aca="false">BE212+BE204</f>
        <v>0</v>
      </c>
      <c r="BF220" s="348" t="n">
        <f aca="false">BF212+BF204</f>
        <v>0</v>
      </c>
      <c r="BG220" s="348" t="n">
        <f aca="false">BG212+BG204</f>
        <v>0</v>
      </c>
      <c r="BH220" s="348" t="n">
        <f aca="false">BH212+BH204</f>
        <v>0</v>
      </c>
      <c r="BI220" s="348" t="n">
        <f aca="false">BI212+BI204</f>
        <v>0</v>
      </c>
      <c r="BJ220" s="348" t="n">
        <f aca="false">BJ212+BJ204</f>
        <v>0</v>
      </c>
      <c r="BK220" s="348" t="n">
        <f aca="false">BK212+BK204</f>
        <v>0</v>
      </c>
      <c r="BL220" s="348" t="n">
        <f aca="false">BL212+BL204</f>
        <v>0</v>
      </c>
      <c r="BM220" s="348" t="n">
        <f aca="false">BM212+BM204</f>
        <v>0</v>
      </c>
      <c r="BN220" s="348" t="n">
        <f aca="false">BN212+BN204</f>
        <v>0</v>
      </c>
      <c r="BO220" s="348" t="n">
        <f aca="false">BO212+BO204</f>
        <v>0</v>
      </c>
      <c r="BP220" s="348" t="n">
        <f aca="false">BP212+BP204</f>
        <v>0</v>
      </c>
      <c r="BQ220" s="348" t="n">
        <f aca="false">BQ212+BQ204</f>
        <v>0</v>
      </c>
      <c r="BR220" s="348" t="n">
        <f aca="false">BR212+BR204</f>
        <v>0</v>
      </c>
      <c r="BS220" s="348" t="n">
        <f aca="false">BS212+BS204</f>
        <v>0</v>
      </c>
      <c r="BT220" s="348" t="n">
        <f aca="false">BT212+BT204</f>
        <v>0</v>
      </c>
      <c r="BU220" s="348" t="n">
        <f aca="false">BU212+BU204</f>
        <v>0</v>
      </c>
      <c r="BV220" s="348" t="n">
        <f aca="false">BV212+BV204</f>
        <v>0</v>
      </c>
      <c r="BW220" s="348" t="n">
        <f aca="false">BW212+BW204</f>
        <v>0</v>
      </c>
      <c r="BX220" s="348" t="n">
        <f aca="false">BX212+BX204</f>
        <v>0</v>
      </c>
      <c r="BY220" s="348" t="n">
        <f aca="false">BY212+BY204</f>
        <v>0</v>
      </c>
      <c r="BZ220" s="348" t="n">
        <f aca="false">BZ212+BZ204</f>
        <v>0</v>
      </c>
      <c r="CA220" s="348" t="n">
        <f aca="false">CA212+CA204</f>
        <v>0</v>
      </c>
      <c r="CB220" s="348" t="n">
        <f aca="false">CB212+CB204</f>
        <v>0</v>
      </c>
      <c r="CC220" s="348" t="n">
        <f aca="false">CC212+CC204</f>
        <v>0</v>
      </c>
      <c r="CD220" s="348" t="n">
        <f aca="false">CD212+CD204</f>
        <v>0</v>
      </c>
      <c r="CE220" s="348" t="n">
        <f aca="false">CE212+CE204</f>
        <v>0</v>
      </c>
      <c r="CF220" s="348" t="n">
        <f aca="false">CF212+CF204</f>
        <v>0</v>
      </c>
      <c r="CG220" s="348" t="n">
        <f aca="false">CG212+CG204</f>
        <v>0</v>
      </c>
      <c r="CH220" s="348" t="n">
        <f aca="false">CH212+CH204</f>
        <v>0</v>
      </c>
      <c r="CI220" s="348" t="n">
        <f aca="false">CI212+CI204</f>
        <v>0</v>
      </c>
      <c r="CJ220" s="348" t="n">
        <f aca="false">CJ212+CJ204</f>
        <v>0</v>
      </c>
      <c r="CK220" s="348" t="n">
        <f aca="false">CK212+CK204</f>
        <v>0</v>
      </c>
      <c r="CL220" s="348" t="n">
        <f aca="false">CL212+CL204</f>
        <v>0</v>
      </c>
      <c r="CM220" s="348" t="n">
        <f aca="false">CM212+CM204</f>
        <v>0</v>
      </c>
      <c r="CN220" s="348" t="n">
        <f aca="false">CN212+CN204</f>
        <v>0</v>
      </c>
      <c r="CO220" s="348" t="n">
        <f aca="false">CO212+CO204</f>
        <v>0</v>
      </c>
      <c r="CP220" s="348" t="n">
        <f aca="false">CP212+CP204</f>
        <v>0</v>
      </c>
      <c r="CQ220" s="348" t="n">
        <f aca="false">CQ212+CQ204</f>
        <v>0</v>
      </c>
      <c r="CR220" s="348" t="n">
        <f aca="false">CR212+CR204</f>
        <v>0</v>
      </c>
      <c r="CS220" s="348" t="n">
        <f aca="false">CS212+CS204</f>
        <v>0</v>
      </c>
      <c r="CT220" s="348" t="n">
        <f aca="false">CT212+CT204</f>
        <v>0</v>
      </c>
      <c r="CU220" s="348" t="n">
        <f aca="false">CU212+CU204</f>
        <v>0</v>
      </c>
      <c r="CV220" s="348" t="n">
        <f aca="false">CV212+CV204</f>
        <v>0</v>
      </c>
      <c r="CW220" s="348" t="n">
        <f aca="false">CW212+CW204</f>
        <v>0</v>
      </c>
      <c r="CX220" s="348" t="n">
        <f aca="false">CX212+CX204</f>
        <v>0</v>
      </c>
      <c r="CY220" s="348" t="n">
        <f aca="false">CY212+CY204</f>
        <v>0</v>
      </c>
      <c r="CZ220" s="348" t="n">
        <f aca="false">CZ212+CZ204</f>
        <v>0</v>
      </c>
      <c r="DA220" s="348" t="n">
        <f aca="false">DA212+DA204</f>
        <v>0</v>
      </c>
      <c r="DB220" s="348" t="n">
        <f aca="false">DB212+DB204</f>
        <v>0</v>
      </c>
      <c r="DC220" s="348" t="n">
        <f aca="false">DC212+DC204</f>
        <v>0</v>
      </c>
      <c r="DD220" s="348" t="n">
        <f aca="false">DD212+DD204</f>
        <v>0</v>
      </c>
      <c r="DE220" s="348" t="n">
        <f aca="false">DE212+DE204</f>
        <v>0</v>
      </c>
      <c r="DF220" s="348" t="n">
        <f aca="false">DF212+DF204</f>
        <v>0</v>
      </c>
      <c r="DG220" s="348" t="n">
        <f aca="false">DG212+DG204</f>
        <v>0</v>
      </c>
      <c r="DH220" s="348" t="n">
        <f aca="false">DH212+DH204</f>
        <v>0</v>
      </c>
      <c r="DI220" s="348" t="n">
        <f aca="false">DI212+DI204</f>
        <v>0</v>
      </c>
      <c r="DJ220" s="348" t="n">
        <f aca="false">DJ212+DJ204</f>
        <v>0</v>
      </c>
      <c r="DK220" s="348" t="n">
        <f aca="false">DK212+DK204</f>
        <v>0</v>
      </c>
      <c r="DL220" s="348" t="n">
        <f aca="false">DL212+DL204</f>
        <v>0</v>
      </c>
      <c r="DM220" s="348" t="n">
        <f aca="false">DM212+DM204</f>
        <v>0</v>
      </c>
      <c r="DN220" s="348" t="n">
        <f aca="false">DN212+DN204</f>
        <v>0</v>
      </c>
      <c r="DO220" s="348" t="n">
        <f aca="false">DO212+DO204</f>
        <v>0</v>
      </c>
      <c r="DP220" s="348" t="n">
        <f aca="false">DP212+DP204</f>
        <v>0</v>
      </c>
      <c r="DQ220" s="348" t="n">
        <f aca="false">DQ212+DQ204</f>
        <v>0</v>
      </c>
      <c r="DR220" s="348" t="n">
        <f aca="false">DR212+DR204</f>
        <v>0</v>
      </c>
      <c r="DS220" s="348" t="n">
        <f aca="false">DS212+DS204</f>
        <v>0</v>
      </c>
      <c r="DT220" s="348" t="n">
        <f aca="false">DT212+DT204</f>
        <v>0</v>
      </c>
      <c r="DU220" s="348" t="n">
        <f aca="false">DU212+DU204</f>
        <v>0</v>
      </c>
      <c r="DV220" s="348" t="n">
        <f aca="false">DV212+DV204</f>
        <v>0</v>
      </c>
      <c r="DW220" s="348" t="n">
        <f aca="false">DW212+DW204</f>
        <v>0</v>
      </c>
      <c r="DX220" s="348" t="n">
        <f aca="false">DX212+DX204</f>
        <v>0</v>
      </c>
      <c r="DY220" s="348" t="n">
        <f aca="false">DY212+DY204</f>
        <v>0</v>
      </c>
      <c r="DZ220" s="348" t="n">
        <f aca="false">DZ212+DZ204</f>
        <v>0</v>
      </c>
      <c r="EA220" s="348" t="n">
        <f aca="false">EA212+EA204</f>
        <v>0</v>
      </c>
      <c r="EB220" s="348" t="n">
        <f aca="false">EB212+EB204</f>
        <v>0</v>
      </c>
      <c r="EC220" s="348" t="n">
        <f aca="false">EC212+EC204</f>
        <v>0</v>
      </c>
      <c r="ED220" s="348" t="n">
        <f aca="false">ED212+ED204</f>
        <v>0</v>
      </c>
      <c r="EE220" s="348" t="n">
        <f aca="false">EE212+EE204</f>
        <v>0</v>
      </c>
      <c r="EF220" s="348" t="n">
        <f aca="false">EF212+EF204</f>
        <v>0</v>
      </c>
      <c r="EG220" s="348" t="n">
        <f aca="false">EG212+EG204</f>
        <v>0</v>
      </c>
      <c r="EH220" s="348" t="n">
        <f aca="false">EH212+EH204</f>
        <v>0</v>
      </c>
      <c r="EI220" s="348" t="n">
        <f aca="false">EI212+EI204</f>
        <v>0</v>
      </c>
      <c r="EJ220" s="348" t="n">
        <f aca="false">EJ212+EJ204</f>
        <v>0</v>
      </c>
      <c r="EK220" s="348" t="n">
        <f aca="false">EK212+EK204</f>
        <v>0</v>
      </c>
      <c r="EL220" s="348" t="n">
        <f aca="false">EL212+EL204</f>
        <v>0</v>
      </c>
      <c r="EM220" s="348" t="n">
        <f aca="false">EM212+EM204</f>
        <v>0</v>
      </c>
      <c r="EN220" s="348" t="n">
        <f aca="false">EN212+EN204</f>
        <v>0</v>
      </c>
      <c r="EO220" s="348" t="n">
        <f aca="false">EO212+EO204</f>
        <v>0</v>
      </c>
      <c r="EP220" s="348" t="n">
        <f aca="false">EP212+EP204</f>
        <v>0</v>
      </c>
      <c r="EQ220" s="348" t="n">
        <f aca="false">EQ212+EQ204</f>
        <v>0</v>
      </c>
      <c r="ER220" s="348" t="n">
        <f aca="false">ER212+ER204</f>
        <v>0</v>
      </c>
      <c r="ES220" s="348" t="n">
        <f aca="false">ES212+ES204</f>
        <v>0</v>
      </c>
      <c r="ET220" s="348" t="n">
        <f aca="false">ET212+ET204</f>
        <v>0</v>
      </c>
      <c r="EU220" s="348" t="n">
        <f aca="false">EU212+EU204</f>
        <v>0</v>
      </c>
      <c r="EV220" s="348" t="n">
        <f aca="false">EV212+EV204</f>
        <v>0</v>
      </c>
      <c r="EW220" s="348" t="n">
        <f aca="false">EW212+EW204</f>
        <v>0</v>
      </c>
      <c r="EX220" s="348" t="n">
        <f aca="false">EX212+EX204</f>
        <v>0</v>
      </c>
      <c r="EY220" s="348" t="n">
        <f aca="false">EY212+EY204</f>
        <v>0</v>
      </c>
      <c r="EZ220" s="348" t="n">
        <f aca="false">EZ212+EZ204</f>
        <v>0</v>
      </c>
      <c r="FA220" s="348" t="n">
        <f aca="false">FA212+FA204</f>
        <v>0</v>
      </c>
      <c r="FB220" s="348" t="n">
        <f aca="false">FB212+FB204</f>
        <v>0</v>
      </c>
      <c r="FC220" s="348" t="n">
        <f aca="false">FC212+FC204</f>
        <v>0</v>
      </c>
      <c r="FD220" s="348" t="n">
        <f aca="false">FD212+FD204</f>
        <v>0</v>
      </c>
      <c r="FE220" s="348" t="n">
        <f aca="false">FE212+FE204</f>
        <v>0</v>
      </c>
      <c r="FF220" s="348" t="n">
        <f aca="false">FF212+FF204</f>
        <v>0</v>
      </c>
      <c r="FG220" s="348" t="n">
        <f aca="false">FG212+FG204</f>
        <v>0</v>
      </c>
      <c r="FH220" s="348" t="n">
        <f aca="false">FH212+FH204</f>
        <v>0</v>
      </c>
      <c r="FI220" s="348" t="n">
        <f aca="false">FI212+FI204</f>
        <v>0</v>
      </c>
      <c r="FJ220" s="348" t="n">
        <f aca="false">FJ212+FJ204</f>
        <v>0</v>
      </c>
      <c r="FK220" s="348" t="n">
        <f aca="false">FK212+FK204</f>
        <v>0</v>
      </c>
      <c r="FL220" s="348" t="n">
        <f aca="false">FL212+FL204</f>
        <v>0</v>
      </c>
      <c r="FM220" s="348" t="n">
        <f aca="false">FM212+FM204</f>
        <v>0</v>
      </c>
      <c r="FN220" s="348" t="n">
        <f aca="false">FN212+FN204</f>
        <v>0</v>
      </c>
      <c r="FO220" s="348" t="n">
        <f aca="false">FO212+FO204</f>
        <v>0</v>
      </c>
      <c r="FP220" s="348" t="n">
        <f aca="false">FP212+FP204</f>
        <v>0</v>
      </c>
      <c r="FQ220" s="348" t="n">
        <f aca="false">FQ212+FQ204</f>
        <v>0</v>
      </c>
      <c r="FR220" s="348" t="n">
        <f aca="false">FR212+FR204</f>
        <v>0</v>
      </c>
      <c r="FS220" s="348" t="n">
        <f aca="false">FS212+FS204</f>
        <v>0</v>
      </c>
      <c r="FT220" s="348" t="n">
        <f aca="false">FT212+FT204</f>
        <v>0</v>
      </c>
      <c r="FU220" s="348" t="n">
        <f aca="false">FU212+FU204</f>
        <v>0</v>
      </c>
      <c r="FV220" s="348" t="n">
        <f aca="false">FV212+FV204</f>
        <v>0</v>
      </c>
      <c r="FW220" s="348" t="n">
        <f aca="false">FW212+FW204</f>
        <v>0</v>
      </c>
      <c r="FX220" s="348" t="n">
        <f aca="false">FX212+FX204</f>
        <v>0</v>
      </c>
      <c r="FY220" s="348" t="n">
        <f aca="false">FY212+FY204</f>
        <v>0</v>
      </c>
      <c r="FZ220" s="348" t="n">
        <f aca="false">FZ212+FZ204</f>
        <v>0</v>
      </c>
      <c r="GA220" s="348" t="n">
        <f aca="false">GA212+GA204</f>
        <v>0</v>
      </c>
      <c r="GB220" s="348" t="n">
        <f aca="false">GB212+GB204</f>
        <v>0</v>
      </c>
      <c r="GC220" s="348" t="n">
        <f aca="false">GC212+GC204</f>
        <v>0</v>
      </c>
      <c r="GD220" s="348" t="n">
        <f aca="false">GD212+GD204</f>
        <v>0</v>
      </c>
      <c r="GE220" s="348" t="n">
        <f aca="false">GE212+GE204</f>
        <v>0</v>
      </c>
      <c r="GF220" s="348" t="n">
        <f aca="false">GF212+GF204</f>
        <v>0</v>
      </c>
      <c r="GG220" s="348" t="n">
        <f aca="false">GG212+GG204</f>
        <v>0</v>
      </c>
      <c r="GH220" s="348" t="n">
        <f aca="false">GH212+GH204</f>
        <v>0</v>
      </c>
      <c r="GI220" s="348" t="n">
        <f aca="false">GI212+GI204</f>
        <v>0</v>
      </c>
      <c r="GJ220" s="348" t="n">
        <f aca="false">GJ212+GJ204</f>
        <v>0</v>
      </c>
      <c r="GK220" s="348" t="n">
        <f aca="false">GK212+GK204</f>
        <v>0</v>
      </c>
      <c r="GL220" s="348" t="n">
        <f aca="false">GL212+GL204</f>
        <v>0</v>
      </c>
      <c r="GM220" s="348" t="n">
        <f aca="false">GM212+GM204</f>
        <v>0</v>
      </c>
      <c r="GN220" s="348" t="n">
        <f aca="false">GN212+GN204</f>
        <v>0</v>
      </c>
      <c r="GO220" s="348" t="n">
        <f aca="false">GO212+GO204</f>
        <v>0</v>
      </c>
      <c r="GP220" s="348" t="n">
        <f aca="false">GP212+GP204</f>
        <v>0</v>
      </c>
      <c r="GQ220" s="348" t="n">
        <f aca="false">GQ212+GQ204</f>
        <v>0</v>
      </c>
      <c r="GR220" s="348" t="n">
        <f aca="false">GR212+GR204</f>
        <v>0</v>
      </c>
      <c r="GS220" s="348" t="n">
        <f aca="false">GS212+GS204</f>
        <v>0</v>
      </c>
      <c r="GT220" s="348" t="n">
        <f aca="false">GT212+GT204</f>
        <v>0</v>
      </c>
      <c r="GU220" s="348" t="n">
        <f aca="false">GU212+GU204</f>
        <v>0</v>
      </c>
      <c r="GV220" s="348" t="n">
        <f aca="false">GV212+GV204</f>
        <v>0</v>
      </c>
      <c r="GW220" s="348" t="n">
        <f aca="false">GW212+GW204</f>
        <v>0</v>
      </c>
      <c r="GX220" s="348" t="n">
        <f aca="false">GX212+GX204</f>
        <v>0</v>
      </c>
      <c r="GY220" s="348" t="n">
        <f aca="false">GY212+GY204</f>
        <v>0</v>
      </c>
      <c r="GZ220" s="348" t="n">
        <f aca="false">GZ212+GZ204</f>
        <v>0</v>
      </c>
      <c r="HA220" s="348" t="n">
        <f aca="false">HA212+HA204</f>
        <v>0</v>
      </c>
      <c r="HB220" s="348" t="n">
        <f aca="false">HB212+HB204</f>
        <v>0</v>
      </c>
      <c r="HC220" s="348" t="n">
        <f aca="false">HC212+HC204</f>
        <v>0</v>
      </c>
      <c r="HD220" s="348" t="n">
        <f aca="false">HD212+HD204</f>
        <v>0</v>
      </c>
      <c r="HE220" s="348" t="n">
        <f aca="false">HE212+HE204</f>
        <v>0</v>
      </c>
      <c r="HF220" s="348" t="n">
        <f aca="false">HF212+HF204</f>
        <v>0</v>
      </c>
      <c r="HG220" s="348" t="n">
        <f aca="false">HG212+HG204</f>
        <v>0</v>
      </c>
      <c r="HH220" s="348" t="n">
        <f aca="false">HH212+HH204</f>
        <v>0</v>
      </c>
      <c r="HI220" s="348" t="n">
        <f aca="false">HI212+HI204</f>
        <v>0</v>
      </c>
      <c r="HJ220" s="348" t="n">
        <f aca="false">HJ212+HJ204</f>
        <v>0</v>
      </c>
      <c r="HK220" s="348" t="n">
        <f aca="false">HK212+HK204</f>
        <v>0</v>
      </c>
      <c r="HL220" s="348" t="n">
        <f aca="false">HL212+HL204</f>
        <v>0</v>
      </c>
      <c r="HM220" s="348" t="n">
        <f aca="false">HM212+HM204</f>
        <v>0</v>
      </c>
      <c r="HN220" s="348" t="n">
        <f aca="false">HN212+HN204</f>
        <v>0</v>
      </c>
      <c r="HO220" s="348" t="n">
        <f aca="false">HO212+HO204</f>
        <v>0</v>
      </c>
      <c r="HP220" s="348" t="n">
        <f aca="false">HP212+HP204</f>
        <v>0</v>
      </c>
      <c r="HQ220" s="348" t="n">
        <f aca="false">HQ212+HQ204</f>
        <v>0</v>
      </c>
      <c r="HR220" s="348" t="n">
        <f aca="false">HR212+HR204</f>
        <v>0</v>
      </c>
      <c r="HS220" s="348" t="n">
        <f aca="false">HS212+HS204</f>
        <v>0</v>
      </c>
      <c r="HT220" s="348" t="n">
        <f aca="false">HT212+HT204</f>
        <v>0</v>
      </c>
      <c r="HU220" s="348" t="n">
        <f aca="false">HU212+HU204</f>
        <v>0</v>
      </c>
      <c r="HV220" s="348" t="n">
        <f aca="false">HV212+HV204</f>
        <v>0</v>
      </c>
      <c r="HW220" s="348" t="n">
        <f aca="false">HW212+HW204</f>
        <v>0</v>
      </c>
      <c r="HX220" s="348" t="n">
        <f aca="false">HX212+HX204</f>
        <v>0</v>
      </c>
      <c r="HY220" s="348" t="n">
        <f aca="false">HY212+HY204</f>
        <v>0</v>
      </c>
      <c r="HZ220" s="348" t="n">
        <f aca="false">HZ212+HZ204</f>
        <v>0</v>
      </c>
      <c r="IA220" s="348" t="n">
        <f aca="false">IA212+IA204</f>
        <v>0</v>
      </c>
      <c r="IB220" s="348" t="n">
        <f aca="false">IB212+IB204</f>
        <v>0</v>
      </c>
      <c r="IC220" s="348" t="n">
        <f aca="false">IC212+IC204</f>
        <v>0</v>
      </c>
      <c r="ID220" s="348" t="n">
        <f aca="false">ID212+ID204</f>
        <v>0</v>
      </c>
      <c r="IE220" s="348" t="n">
        <f aca="false">IE212+IE204</f>
        <v>0</v>
      </c>
      <c r="IF220" s="348" t="n">
        <f aca="false">IF212+IF204</f>
        <v>0</v>
      </c>
      <c r="IG220" s="348" t="n">
        <f aca="false">IG212+IG204</f>
        <v>0</v>
      </c>
      <c r="IH220" s="348" t="n">
        <f aca="false">IH212+IH204</f>
        <v>0</v>
      </c>
      <c r="II220" s="348" t="n">
        <f aca="false">II212+II204</f>
        <v>0</v>
      </c>
      <c r="IJ220" s="348" t="n">
        <f aca="false">IJ212+IJ204</f>
        <v>0</v>
      </c>
      <c r="IK220" s="348" t="n">
        <f aca="false">IK212+IK204</f>
        <v>0</v>
      </c>
      <c r="IL220" s="348" t="n">
        <f aca="false">IL212+IL204</f>
        <v>0</v>
      </c>
      <c r="IM220" s="348" t="n">
        <f aca="false">IM212+IM204</f>
        <v>0</v>
      </c>
      <c r="IN220" s="348" t="n">
        <f aca="false">IN212+IN204</f>
        <v>0</v>
      </c>
      <c r="IO220" s="348" t="n">
        <f aca="false">IO212+IO204</f>
        <v>0</v>
      </c>
      <c r="IP220" s="348" t="n">
        <f aca="false">IP212+IP204</f>
        <v>0</v>
      </c>
      <c r="IQ220" s="348" t="n">
        <f aca="false">IQ212+IQ204</f>
        <v>0</v>
      </c>
      <c r="IR220" s="348" t="n">
        <f aca="false">IR212+IR204</f>
        <v>0</v>
      </c>
      <c r="IS220" s="348" t="n">
        <f aca="false">IS212+IS204</f>
        <v>0</v>
      </c>
      <c r="IT220" s="348" t="n">
        <f aca="false">IT212+IT204</f>
        <v>0</v>
      </c>
      <c r="IU220" s="348" t="n">
        <f aca="false">IU212+IU204</f>
        <v>0</v>
      </c>
      <c r="IV220" s="348" t="n">
        <f aca="false">IV212+IV204</f>
        <v>0</v>
      </c>
      <c r="IW220" s="325"/>
    </row>
    <row r="221" customFormat="false" ht="13.5" hidden="false" customHeight="true" outlineLevel="0" collapsed="false">
      <c r="A221" s="331"/>
      <c r="B221" s="326"/>
      <c r="C221" s="349" t="s">
        <v>183</v>
      </c>
      <c r="D221" s="350" t="s">
        <v>176</v>
      </c>
      <c r="E221" s="306" t="n">
        <f aca="false">E214+E206</f>
        <v>0</v>
      </c>
      <c r="F221" s="307" t="n">
        <f aca="false">F214+F206</f>
        <v>0</v>
      </c>
      <c r="G221" s="307" t="n">
        <f aca="false">G214+G206</f>
        <v>0</v>
      </c>
      <c r="H221" s="307" t="n">
        <f aca="false">H214+H206</f>
        <v>0</v>
      </c>
      <c r="I221" s="307" t="n">
        <f aca="false">I214+I206</f>
        <v>0</v>
      </c>
      <c r="J221" s="307" t="n">
        <f aca="false">J214+J206</f>
        <v>0</v>
      </c>
      <c r="K221" s="307" t="n">
        <f aca="false">K214+K206</f>
        <v>0</v>
      </c>
      <c r="L221" s="307" t="n">
        <f aca="false">L214+L206</f>
        <v>0</v>
      </c>
      <c r="M221" s="307" t="n">
        <f aca="false">M214+M206</f>
        <v>0</v>
      </c>
      <c r="N221" s="307" t="n">
        <f aca="false">N214+N206</f>
        <v>0</v>
      </c>
      <c r="O221" s="307" t="n">
        <f aca="false">O214+O206</f>
        <v>0</v>
      </c>
      <c r="P221" s="307" t="n">
        <f aca="false">P214+P206</f>
        <v>0</v>
      </c>
      <c r="Q221" s="307" t="n">
        <f aca="false">Q214+Q206</f>
        <v>0</v>
      </c>
      <c r="R221" s="307" t="n">
        <f aca="false">R214+R206</f>
        <v>0</v>
      </c>
      <c r="S221" s="307" t="n">
        <f aca="false">S214+S206</f>
        <v>0</v>
      </c>
      <c r="T221" s="307" t="n">
        <f aca="false">T214+T206</f>
        <v>0</v>
      </c>
      <c r="U221" s="307" t="n">
        <f aca="false">U214+U206</f>
        <v>0</v>
      </c>
      <c r="V221" s="307" t="n">
        <f aca="false">V214+V206</f>
        <v>0</v>
      </c>
      <c r="W221" s="307" t="n">
        <f aca="false">W214+W206</f>
        <v>0</v>
      </c>
      <c r="X221" s="307" t="n">
        <f aca="false">X214+X206</f>
        <v>0</v>
      </c>
      <c r="Y221" s="307" t="n">
        <f aca="false">Y214+Y206</f>
        <v>0</v>
      </c>
      <c r="Z221" s="307" t="n">
        <f aca="false">Z214+Z206</f>
        <v>0</v>
      </c>
      <c r="AA221" s="307" t="n">
        <f aca="false">AA214+AA206</f>
        <v>0</v>
      </c>
      <c r="AB221" s="307" t="n">
        <f aca="false">AB214+AB206</f>
        <v>0</v>
      </c>
      <c r="AC221" s="307" t="n">
        <f aca="false">AC214+AC206</f>
        <v>0</v>
      </c>
      <c r="AD221" s="307" t="n">
        <f aca="false">AD214+AD206</f>
        <v>0</v>
      </c>
      <c r="AE221" s="307" t="n">
        <f aca="false">AE214+AE206</f>
        <v>0</v>
      </c>
      <c r="AF221" s="307" t="n">
        <f aca="false">AF214+AF206</f>
        <v>0</v>
      </c>
      <c r="AG221" s="307" t="n">
        <f aca="false">AG214+AG206</f>
        <v>0</v>
      </c>
      <c r="AH221" s="307" t="n">
        <f aca="false">AH214+AH206</f>
        <v>0</v>
      </c>
      <c r="AI221" s="307" t="n">
        <f aca="false">AI214+AI206</f>
        <v>0</v>
      </c>
      <c r="AJ221" s="307" t="n">
        <f aca="false">AJ214+AJ206</f>
        <v>0</v>
      </c>
      <c r="AK221" s="307" t="n">
        <f aca="false">AK214+AK206</f>
        <v>0</v>
      </c>
      <c r="AL221" s="307" t="n">
        <f aca="false">AL214+AL206</f>
        <v>0</v>
      </c>
      <c r="AM221" s="307" t="n">
        <f aca="false">AM214+AM206</f>
        <v>0</v>
      </c>
      <c r="AN221" s="307" t="n">
        <f aca="false">AN214+AN206</f>
        <v>0</v>
      </c>
      <c r="AO221" s="307" t="n">
        <f aca="false">AO214+AO206</f>
        <v>0</v>
      </c>
      <c r="AP221" s="307" t="n">
        <f aca="false">AP214+AP206</f>
        <v>0</v>
      </c>
      <c r="AQ221" s="307" t="n">
        <f aca="false">AQ214+AQ206</f>
        <v>0</v>
      </c>
      <c r="AR221" s="307" t="n">
        <f aca="false">AR214+AR206</f>
        <v>0</v>
      </c>
      <c r="AS221" s="307" t="n">
        <f aca="false">AS214+AS206</f>
        <v>0</v>
      </c>
      <c r="AT221" s="307" t="n">
        <f aca="false">AT214+AT206</f>
        <v>0</v>
      </c>
      <c r="AU221" s="307" t="n">
        <f aca="false">AU214+AU206</f>
        <v>0</v>
      </c>
      <c r="AV221" s="307" t="n">
        <f aca="false">AV214+AV206</f>
        <v>0</v>
      </c>
      <c r="AW221" s="307" t="n">
        <f aca="false">AW214+AW206</f>
        <v>0</v>
      </c>
      <c r="AX221" s="307" t="n">
        <f aca="false">AX214+AX206</f>
        <v>0</v>
      </c>
      <c r="AY221" s="307" t="n">
        <f aca="false">AY214+AY206</f>
        <v>0</v>
      </c>
      <c r="AZ221" s="307" t="n">
        <f aca="false">AZ214+AZ206</f>
        <v>0</v>
      </c>
      <c r="BA221" s="307" t="n">
        <f aca="false">BA214+BA206</f>
        <v>0</v>
      </c>
      <c r="BB221" s="307" t="n">
        <f aca="false">BB214+BB206</f>
        <v>0</v>
      </c>
      <c r="BC221" s="307" t="n">
        <f aca="false">BC214+BC206</f>
        <v>0</v>
      </c>
      <c r="BD221" s="307" t="n">
        <f aca="false">BD214+BD206</f>
        <v>0</v>
      </c>
      <c r="BE221" s="307" t="n">
        <f aca="false">BE214+BE206</f>
        <v>0</v>
      </c>
      <c r="BF221" s="307" t="n">
        <f aca="false">BF214+BF206</f>
        <v>0</v>
      </c>
      <c r="BG221" s="307" t="n">
        <f aca="false">BG214+BG206</f>
        <v>0</v>
      </c>
      <c r="BH221" s="307" t="n">
        <f aca="false">BH214+BH206</f>
        <v>0</v>
      </c>
      <c r="BI221" s="307" t="n">
        <f aca="false">BI214+BI206</f>
        <v>0</v>
      </c>
      <c r="BJ221" s="307" t="n">
        <f aca="false">BJ214+BJ206</f>
        <v>0</v>
      </c>
      <c r="BK221" s="307" t="n">
        <f aca="false">BK214+BK206</f>
        <v>0</v>
      </c>
      <c r="BL221" s="307" t="n">
        <f aca="false">BL214+BL206</f>
        <v>0</v>
      </c>
      <c r="BM221" s="307" t="n">
        <f aca="false">BM214+BM206</f>
        <v>0</v>
      </c>
      <c r="BN221" s="307" t="n">
        <f aca="false">BN214+BN206</f>
        <v>0</v>
      </c>
      <c r="BO221" s="307" t="n">
        <f aca="false">BO214+BO206</f>
        <v>0</v>
      </c>
      <c r="BP221" s="307" t="n">
        <f aca="false">BP214+BP206</f>
        <v>0</v>
      </c>
      <c r="BQ221" s="307" t="n">
        <f aca="false">BQ214+BQ206</f>
        <v>0</v>
      </c>
      <c r="BR221" s="307" t="n">
        <f aca="false">BR214+BR206</f>
        <v>0</v>
      </c>
      <c r="BS221" s="307" t="n">
        <f aca="false">BS214+BS206</f>
        <v>0</v>
      </c>
      <c r="BT221" s="307" t="n">
        <f aca="false">BT214+BT206</f>
        <v>0</v>
      </c>
      <c r="BU221" s="307" t="n">
        <f aca="false">BU214+BU206</f>
        <v>0</v>
      </c>
      <c r="BV221" s="307" t="n">
        <f aca="false">BV214+BV206</f>
        <v>0</v>
      </c>
      <c r="BW221" s="307" t="n">
        <f aca="false">BW214+BW206</f>
        <v>0</v>
      </c>
      <c r="BX221" s="307" t="n">
        <f aca="false">BX214+BX206</f>
        <v>0</v>
      </c>
      <c r="BY221" s="307" t="n">
        <f aca="false">BY214+BY206</f>
        <v>0</v>
      </c>
      <c r="BZ221" s="307" t="n">
        <f aca="false">BZ214+BZ206</f>
        <v>0</v>
      </c>
      <c r="CA221" s="307" t="n">
        <f aca="false">CA214+CA206</f>
        <v>0</v>
      </c>
      <c r="CB221" s="307" t="n">
        <f aca="false">CB214+CB206</f>
        <v>0</v>
      </c>
      <c r="CC221" s="307" t="n">
        <f aca="false">CC214+CC206</f>
        <v>0</v>
      </c>
      <c r="CD221" s="307" t="n">
        <f aca="false">CD214+CD206</f>
        <v>0</v>
      </c>
      <c r="CE221" s="307" t="n">
        <f aca="false">CE214+CE206</f>
        <v>0</v>
      </c>
      <c r="CF221" s="307" t="n">
        <f aca="false">CF214+CF206</f>
        <v>0</v>
      </c>
      <c r="CG221" s="307" t="n">
        <f aca="false">CG214+CG206</f>
        <v>0</v>
      </c>
      <c r="CH221" s="307" t="n">
        <f aca="false">CH214+CH206</f>
        <v>0</v>
      </c>
      <c r="CI221" s="307" t="n">
        <f aca="false">CI214+CI206</f>
        <v>0</v>
      </c>
      <c r="CJ221" s="307" t="n">
        <f aca="false">CJ214+CJ206</f>
        <v>0</v>
      </c>
      <c r="CK221" s="307" t="n">
        <f aca="false">CK214+CK206</f>
        <v>0</v>
      </c>
      <c r="CL221" s="307" t="n">
        <f aca="false">CL214+CL206</f>
        <v>0</v>
      </c>
      <c r="CM221" s="307" t="n">
        <f aca="false">CM214+CM206</f>
        <v>0</v>
      </c>
      <c r="CN221" s="307" t="n">
        <f aca="false">CN214+CN206</f>
        <v>0</v>
      </c>
      <c r="CO221" s="307" t="n">
        <f aca="false">CO214+CO206</f>
        <v>0</v>
      </c>
      <c r="CP221" s="307" t="n">
        <f aca="false">CP214+CP206</f>
        <v>0</v>
      </c>
      <c r="CQ221" s="307" t="n">
        <f aca="false">CQ214+CQ206</f>
        <v>0</v>
      </c>
      <c r="CR221" s="307" t="n">
        <f aca="false">CR214+CR206</f>
        <v>0</v>
      </c>
      <c r="CS221" s="307" t="n">
        <f aca="false">CS214+CS206</f>
        <v>0</v>
      </c>
      <c r="CT221" s="307" t="n">
        <f aca="false">CT214+CT206</f>
        <v>0</v>
      </c>
      <c r="CU221" s="307" t="n">
        <f aca="false">CU214+CU206</f>
        <v>0</v>
      </c>
      <c r="CV221" s="307" t="n">
        <f aca="false">CV214+CV206</f>
        <v>0</v>
      </c>
      <c r="CW221" s="307" t="n">
        <f aca="false">CW214+CW206</f>
        <v>0</v>
      </c>
      <c r="CX221" s="307" t="n">
        <f aca="false">CX214+CX206</f>
        <v>0</v>
      </c>
      <c r="CY221" s="307" t="n">
        <f aca="false">CY214+CY206</f>
        <v>0</v>
      </c>
      <c r="CZ221" s="307" t="n">
        <f aca="false">CZ214+CZ206</f>
        <v>0</v>
      </c>
      <c r="DA221" s="307" t="n">
        <f aca="false">DA214+DA206</f>
        <v>0</v>
      </c>
      <c r="DB221" s="307" t="n">
        <f aca="false">DB214+DB206</f>
        <v>0</v>
      </c>
      <c r="DC221" s="307" t="n">
        <f aca="false">DC214+DC206</f>
        <v>0</v>
      </c>
      <c r="DD221" s="307" t="n">
        <f aca="false">DD214+DD206</f>
        <v>0</v>
      </c>
      <c r="DE221" s="307" t="n">
        <f aca="false">DE214+DE206</f>
        <v>0</v>
      </c>
      <c r="DF221" s="307" t="n">
        <f aca="false">DF214+DF206</f>
        <v>0</v>
      </c>
      <c r="DG221" s="307" t="n">
        <f aca="false">DG214+DG206</f>
        <v>0</v>
      </c>
      <c r="DH221" s="307" t="n">
        <f aca="false">DH214+DH206</f>
        <v>0</v>
      </c>
      <c r="DI221" s="307" t="n">
        <f aca="false">DI214+DI206</f>
        <v>0</v>
      </c>
      <c r="DJ221" s="307" t="n">
        <f aca="false">DJ214+DJ206</f>
        <v>0</v>
      </c>
      <c r="DK221" s="307" t="n">
        <f aca="false">DK214+DK206</f>
        <v>0</v>
      </c>
      <c r="DL221" s="307" t="n">
        <f aca="false">DL214+DL206</f>
        <v>0</v>
      </c>
      <c r="DM221" s="307" t="n">
        <f aca="false">DM214+DM206</f>
        <v>0</v>
      </c>
      <c r="DN221" s="307" t="n">
        <f aca="false">DN214+DN206</f>
        <v>0</v>
      </c>
      <c r="DO221" s="307" t="n">
        <f aca="false">DO214+DO206</f>
        <v>0</v>
      </c>
      <c r="DP221" s="307" t="n">
        <f aca="false">DP214+DP206</f>
        <v>0</v>
      </c>
      <c r="DQ221" s="307" t="n">
        <f aca="false">DQ214+DQ206</f>
        <v>0</v>
      </c>
      <c r="DR221" s="307" t="n">
        <f aca="false">DR214+DR206</f>
        <v>0</v>
      </c>
      <c r="DS221" s="307" t="n">
        <f aca="false">DS214+DS206</f>
        <v>0</v>
      </c>
      <c r="DT221" s="307" t="n">
        <f aca="false">DT214+DT206</f>
        <v>0</v>
      </c>
      <c r="DU221" s="307" t="n">
        <f aca="false">DU214+DU206</f>
        <v>0</v>
      </c>
      <c r="DV221" s="307" t="n">
        <f aca="false">DV214+DV206</f>
        <v>0</v>
      </c>
      <c r="DW221" s="307" t="n">
        <f aca="false">DW214+DW206</f>
        <v>0</v>
      </c>
      <c r="DX221" s="307" t="n">
        <f aca="false">DX214+DX206</f>
        <v>0</v>
      </c>
      <c r="DY221" s="307" t="n">
        <f aca="false">DY214+DY206</f>
        <v>0</v>
      </c>
      <c r="DZ221" s="307" t="n">
        <f aca="false">DZ214+DZ206</f>
        <v>0</v>
      </c>
      <c r="EA221" s="307" t="n">
        <f aca="false">EA214+EA206</f>
        <v>0</v>
      </c>
      <c r="EB221" s="307" t="n">
        <f aca="false">EB214+EB206</f>
        <v>0</v>
      </c>
      <c r="EC221" s="307" t="n">
        <f aca="false">EC214+EC206</f>
        <v>0</v>
      </c>
      <c r="ED221" s="307" t="n">
        <f aca="false">ED214+ED206</f>
        <v>0</v>
      </c>
      <c r="EE221" s="307" t="n">
        <f aca="false">EE214+EE206</f>
        <v>0</v>
      </c>
      <c r="EF221" s="307" t="n">
        <f aca="false">EF214+EF206</f>
        <v>0</v>
      </c>
      <c r="EG221" s="307" t="n">
        <f aca="false">EG214+EG206</f>
        <v>0</v>
      </c>
      <c r="EH221" s="307" t="n">
        <f aca="false">EH214+EH206</f>
        <v>0</v>
      </c>
      <c r="EI221" s="307" t="n">
        <f aca="false">EI214+EI206</f>
        <v>0</v>
      </c>
      <c r="EJ221" s="307" t="n">
        <f aca="false">EJ214+EJ206</f>
        <v>0</v>
      </c>
      <c r="EK221" s="307" t="n">
        <f aca="false">EK214+EK206</f>
        <v>0</v>
      </c>
      <c r="EL221" s="307" t="n">
        <f aca="false">EL214+EL206</f>
        <v>0</v>
      </c>
      <c r="EM221" s="307" t="n">
        <f aca="false">EM214+EM206</f>
        <v>0</v>
      </c>
      <c r="EN221" s="307" t="n">
        <f aca="false">EN214+EN206</f>
        <v>0</v>
      </c>
      <c r="EO221" s="307" t="n">
        <f aca="false">EO214+EO206</f>
        <v>0</v>
      </c>
      <c r="EP221" s="307" t="n">
        <f aca="false">EP214+EP206</f>
        <v>0</v>
      </c>
      <c r="EQ221" s="307" t="n">
        <f aca="false">EQ214+EQ206</f>
        <v>0</v>
      </c>
      <c r="ER221" s="307" t="n">
        <f aca="false">ER214+ER206</f>
        <v>0</v>
      </c>
      <c r="ES221" s="307" t="n">
        <f aca="false">ES214+ES206</f>
        <v>0</v>
      </c>
      <c r="ET221" s="307" t="n">
        <f aca="false">ET214+ET206</f>
        <v>0</v>
      </c>
      <c r="EU221" s="307" t="n">
        <f aca="false">EU214+EU206</f>
        <v>0</v>
      </c>
      <c r="EV221" s="307" t="n">
        <f aca="false">EV214+EV206</f>
        <v>0</v>
      </c>
      <c r="EW221" s="307" t="n">
        <f aca="false">EW214+EW206</f>
        <v>0</v>
      </c>
      <c r="EX221" s="307" t="n">
        <f aca="false">EX214+EX206</f>
        <v>0</v>
      </c>
      <c r="EY221" s="307" t="n">
        <f aca="false">EY214+EY206</f>
        <v>0</v>
      </c>
      <c r="EZ221" s="307" t="n">
        <f aca="false">EZ214+EZ206</f>
        <v>0</v>
      </c>
      <c r="FA221" s="307" t="n">
        <f aca="false">FA214+FA206</f>
        <v>0</v>
      </c>
      <c r="FB221" s="307" t="n">
        <f aca="false">FB214+FB206</f>
        <v>0</v>
      </c>
      <c r="FC221" s="307" t="n">
        <f aca="false">FC214+FC206</f>
        <v>0</v>
      </c>
      <c r="FD221" s="307" t="n">
        <f aca="false">FD214+FD206</f>
        <v>0</v>
      </c>
      <c r="FE221" s="307" t="n">
        <f aca="false">FE214+FE206</f>
        <v>0</v>
      </c>
      <c r="FF221" s="307" t="n">
        <f aca="false">FF214+FF206</f>
        <v>0</v>
      </c>
      <c r="FG221" s="307" t="n">
        <f aca="false">FG214+FG206</f>
        <v>0</v>
      </c>
      <c r="FH221" s="307" t="n">
        <f aca="false">FH214+FH206</f>
        <v>0</v>
      </c>
      <c r="FI221" s="307" t="n">
        <f aca="false">FI214+FI206</f>
        <v>0</v>
      </c>
      <c r="FJ221" s="307" t="n">
        <f aca="false">FJ214+FJ206</f>
        <v>0</v>
      </c>
      <c r="FK221" s="307" t="n">
        <f aca="false">FK214+FK206</f>
        <v>0</v>
      </c>
      <c r="FL221" s="307" t="n">
        <f aca="false">FL214+FL206</f>
        <v>0</v>
      </c>
      <c r="FM221" s="307" t="n">
        <f aca="false">FM214+FM206</f>
        <v>0</v>
      </c>
      <c r="FN221" s="307" t="n">
        <f aca="false">FN214+FN206</f>
        <v>0</v>
      </c>
      <c r="FO221" s="307" t="n">
        <f aca="false">FO214+FO206</f>
        <v>0</v>
      </c>
      <c r="FP221" s="307" t="n">
        <f aca="false">FP214+FP206</f>
        <v>0</v>
      </c>
      <c r="FQ221" s="307" t="n">
        <f aca="false">FQ214+FQ206</f>
        <v>0</v>
      </c>
      <c r="FR221" s="307" t="n">
        <f aca="false">FR214+FR206</f>
        <v>0</v>
      </c>
      <c r="FS221" s="307" t="n">
        <f aca="false">FS214+FS206</f>
        <v>0</v>
      </c>
      <c r="FT221" s="307" t="n">
        <f aca="false">FT214+FT206</f>
        <v>0</v>
      </c>
      <c r="FU221" s="307" t="n">
        <f aca="false">FU214+FU206</f>
        <v>0</v>
      </c>
      <c r="FV221" s="307" t="n">
        <f aca="false">FV214+FV206</f>
        <v>0</v>
      </c>
      <c r="FW221" s="307" t="n">
        <f aca="false">FW214+FW206</f>
        <v>0</v>
      </c>
      <c r="FX221" s="307" t="n">
        <f aca="false">FX214+FX206</f>
        <v>0</v>
      </c>
      <c r="FY221" s="307" t="n">
        <f aca="false">FY214+FY206</f>
        <v>0</v>
      </c>
      <c r="FZ221" s="307" t="n">
        <f aca="false">FZ214+FZ206</f>
        <v>0</v>
      </c>
      <c r="GA221" s="307" t="n">
        <f aca="false">GA214+GA206</f>
        <v>0</v>
      </c>
      <c r="GB221" s="307" t="n">
        <f aca="false">GB214+GB206</f>
        <v>0</v>
      </c>
      <c r="GC221" s="307" t="n">
        <f aca="false">GC214+GC206</f>
        <v>0</v>
      </c>
      <c r="GD221" s="307" t="n">
        <f aca="false">GD214+GD206</f>
        <v>0</v>
      </c>
      <c r="GE221" s="307" t="n">
        <f aca="false">GE214+GE206</f>
        <v>0</v>
      </c>
      <c r="GF221" s="307" t="n">
        <f aca="false">GF214+GF206</f>
        <v>0</v>
      </c>
      <c r="GG221" s="307" t="n">
        <f aca="false">GG214+GG206</f>
        <v>0</v>
      </c>
      <c r="GH221" s="307" t="n">
        <f aca="false">GH214+GH206</f>
        <v>0</v>
      </c>
      <c r="GI221" s="307" t="n">
        <f aca="false">GI214+GI206</f>
        <v>0</v>
      </c>
      <c r="GJ221" s="307" t="n">
        <f aca="false">GJ214+GJ206</f>
        <v>0</v>
      </c>
      <c r="GK221" s="307" t="n">
        <f aca="false">GK214+GK206</f>
        <v>0</v>
      </c>
      <c r="GL221" s="307" t="n">
        <f aca="false">GL214+GL206</f>
        <v>0</v>
      </c>
      <c r="GM221" s="307" t="n">
        <f aca="false">GM214+GM206</f>
        <v>0</v>
      </c>
      <c r="GN221" s="307" t="n">
        <f aca="false">GN214+GN206</f>
        <v>0</v>
      </c>
      <c r="GO221" s="307" t="n">
        <f aca="false">GO214+GO206</f>
        <v>0</v>
      </c>
      <c r="GP221" s="307" t="n">
        <f aca="false">GP214+GP206</f>
        <v>0</v>
      </c>
      <c r="GQ221" s="307" t="n">
        <f aca="false">GQ214+GQ206</f>
        <v>0</v>
      </c>
      <c r="GR221" s="307" t="n">
        <f aca="false">GR214+GR206</f>
        <v>0</v>
      </c>
      <c r="GS221" s="307" t="n">
        <f aca="false">GS214+GS206</f>
        <v>0</v>
      </c>
      <c r="GT221" s="307" t="n">
        <f aca="false">GT214+GT206</f>
        <v>0</v>
      </c>
      <c r="GU221" s="307" t="n">
        <f aca="false">GU214+GU206</f>
        <v>0</v>
      </c>
      <c r="GV221" s="307" t="n">
        <f aca="false">GV214+GV206</f>
        <v>0</v>
      </c>
      <c r="GW221" s="307" t="n">
        <f aca="false">GW214+GW206</f>
        <v>0</v>
      </c>
      <c r="GX221" s="307" t="n">
        <f aca="false">GX214+GX206</f>
        <v>0</v>
      </c>
      <c r="GY221" s="307" t="n">
        <f aca="false">GY214+GY206</f>
        <v>0</v>
      </c>
      <c r="GZ221" s="307" t="n">
        <f aca="false">GZ214+GZ206</f>
        <v>0</v>
      </c>
      <c r="HA221" s="307" t="n">
        <f aca="false">HA214+HA206</f>
        <v>0</v>
      </c>
      <c r="HB221" s="307" t="n">
        <f aca="false">HB214+HB206</f>
        <v>0</v>
      </c>
      <c r="HC221" s="307" t="n">
        <f aca="false">HC214+HC206</f>
        <v>0</v>
      </c>
      <c r="HD221" s="307" t="n">
        <f aca="false">HD214+HD206</f>
        <v>0</v>
      </c>
      <c r="HE221" s="307" t="n">
        <f aca="false">HE214+HE206</f>
        <v>0</v>
      </c>
      <c r="HF221" s="307" t="n">
        <f aca="false">HF214+HF206</f>
        <v>0</v>
      </c>
      <c r="HG221" s="307" t="n">
        <f aca="false">HG214+HG206</f>
        <v>0</v>
      </c>
      <c r="HH221" s="307" t="n">
        <f aca="false">HH214+HH206</f>
        <v>0</v>
      </c>
      <c r="HI221" s="307" t="n">
        <f aca="false">HI214+HI206</f>
        <v>0</v>
      </c>
      <c r="HJ221" s="307" t="n">
        <f aca="false">HJ214+HJ206</f>
        <v>0</v>
      </c>
      <c r="HK221" s="307" t="n">
        <f aca="false">HK214+HK206</f>
        <v>0</v>
      </c>
      <c r="HL221" s="307" t="n">
        <f aca="false">HL214+HL206</f>
        <v>0</v>
      </c>
      <c r="HM221" s="307" t="n">
        <f aca="false">HM214+HM206</f>
        <v>0</v>
      </c>
      <c r="HN221" s="307" t="n">
        <f aca="false">HN214+HN206</f>
        <v>0</v>
      </c>
      <c r="HO221" s="307" t="n">
        <f aca="false">HO214+HO206</f>
        <v>0</v>
      </c>
      <c r="HP221" s="307" t="n">
        <f aca="false">HP214+HP206</f>
        <v>0</v>
      </c>
      <c r="HQ221" s="307" t="n">
        <f aca="false">HQ214+HQ206</f>
        <v>0</v>
      </c>
      <c r="HR221" s="307" t="n">
        <f aca="false">HR214+HR206</f>
        <v>0</v>
      </c>
      <c r="HS221" s="307" t="n">
        <f aca="false">HS214+HS206</f>
        <v>0</v>
      </c>
      <c r="HT221" s="307" t="n">
        <f aca="false">HT214+HT206</f>
        <v>0</v>
      </c>
      <c r="HU221" s="307" t="n">
        <f aca="false">HU214+HU206</f>
        <v>0</v>
      </c>
      <c r="HV221" s="307" t="n">
        <f aca="false">HV214+HV206</f>
        <v>0</v>
      </c>
      <c r="HW221" s="307" t="n">
        <f aca="false">HW214+HW206</f>
        <v>0</v>
      </c>
      <c r="HX221" s="307" t="n">
        <f aca="false">HX214+HX206</f>
        <v>0</v>
      </c>
      <c r="HY221" s="307" t="n">
        <f aca="false">HY214+HY206</f>
        <v>0</v>
      </c>
      <c r="HZ221" s="307" t="n">
        <f aca="false">HZ214+HZ206</f>
        <v>0</v>
      </c>
      <c r="IA221" s="307" t="n">
        <f aca="false">IA214+IA206</f>
        <v>0</v>
      </c>
      <c r="IB221" s="307" t="n">
        <f aca="false">IB214+IB206</f>
        <v>0</v>
      </c>
      <c r="IC221" s="307" t="n">
        <f aca="false">IC214+IC206</f>
        <v>0</v>
      </c>
      <c r="ID221" s="307" t="n">
        <f aca="false">ID214+ID206</f>
        <v>0</v>
      </c>
      <c r="IE221" s="307" t="n">
        <f aca="false">IE214+IE206</f>
        <v>0</v>
      </c>
      <c r="IF221" s="307" t="n">
        <f aca="false">IF214+IF206</f>
        <v>0</v>
      </c>
      <c r="IG221" s="307" t="n">
        <f aca="false">IG214+IG206</f>
        <v>0</v>
      </c>
      <c r="IH221" s="307" t="n">
        <f aca="false">IH214+IH206</f>
        <v>0</v>
      </c>
      <c r="II221" s="307" t="n">
        <f aca="false">II214+II206</f>
        <v>0</v>
      </c>
      <c r="IJ221" s="307" t="n">
        <f aca="false">IJ214+IJ206</f>
        <v>0</v>
      </c>
      <c r="IK221" s="307" t="n">
        <f aca="false">IK214+IK206</f>
        <v>0</v>
      </c>
      <c r="IL221" s="307" t="n">
        <f aca="false">IL214+IL206</f>
        <v>0</v>
      </c>
      <c r="IM221" s="307" t="n">
        <f aca="false">IM214+IM206</f>
        <v>0</v>
      </c>
      <c r="IN221" s="307" t="n">
        <f aca="false">IN214+IN206</f>
        <v>0</v>
      </c>
      <c r="IO221" s="307" t="n">
        <f aca="false">IO214+IO206</f>
        <v>0</v>
      </c>
      <c r="IP221" s="307" t="n">
        <f aca="false">IP214+IP206</f>
        <v>0</v>
      </c>
      <c r="IQ221" s="307" t="n">
        <f aca="false">IQ214+IQ206</f>
        <v>0</v>
      </c>
      <c r="IR221" s="307" t="n">
        <f aca="false">IR214+IR206</f>
        <v>0</v>
      </c>
      <c r="IS221" s="307" t="n">
        <f aca="false">IS214+IS206</f>
        <v>0</v>
      </c>
      <c r="IT221" s="307" t="n">
        <f aca="false">IT214+IT206</f>
        <v>0</v>
      </c>
      <c r="IU221" s="307" t="n">
        <f aca="false">IU214+IU206</f>
        <v>0</v>
      </c>
      <c r="IV221" s="307" t="n">
        <f aca="false">IV214+IV206</f>
        <v>0</v>
      </c>
      <c r="IW221" s="351"/>
    </row>
    <row r="222" customFormat="false" ht="13.5" hidden="false" customHeight="true" outlineLevel="0" collapsed="false">
      <c r="A222" s="325"/>
      <c r="B222" s="326"/>
      <c r="C222" s="327"/>
      <c r="D222" s="350" t="s">
        <v>178</v>
      </c>
      <c r="E222" s="306" t="n">
        <f aca="false">E216+E208</f>
        <v>0</v>
      </c>
      <c r="F222" s="307" t="n">
        <f aca="false">F216+F208</f>
        <v>0</v>
      </c>
      <c r="G222" s="307" t="n">
        <f aca="false">G216+G208</f>
        <v>0</v>
      </c>
      <c r="H222" s="307" t="n">
        <f aca="false">H216+H208</f>
        <v>0</v>
      </c>
      <c r="I222" s="307" t="n">
        <f aca="false">I216+I208</f>
        <v>0</v>
      </c>
      <c r="J222" s="307" t="n">
        <f aca="false">J216+J208</f>
        <v>0</v>
      </c>
      <c r="K222" s="307" t="n">
        <f aca="false">K216+K208</f>
        <v>0</v>
      </c>
      <c r="L222" s="307" t="n">
        <f aca="false">L216+L208</f>
        <v>0</v>
      </c>
      <c r="M222" s="307" t="n">
        <f aca="false">M216+M208</f>
        <v>0</v>
      </c>
      <c r="N222" s="307" t="n">
        <f aca="false">N216+N208</f>
        <v>0</v>
      </c>
      <c r="O222" s="307" t="n">
        <f aca="false">O216+O208</f>
        <v>0</v>
      </c>
      <c r="P222" s="307" t="n">
        <f aca="false">P216+P208</f>
        <v>0</v>
      </c>
      <c r="Q222" s="307" t="n">
        <f aca="false">Q216+Q208</f>
        <v>0</v>
      </c>
      <c r="R222" s="307" t="n">
        <f aca="false">R216+R208</f>
        <v>0</v>
      </c>
      <c r="S222" s="307" t="n">
        <f aca="false">S216+S208</f>
        <v>0</v>
      </c>
      <c r="T222" s="307" t="n">
        <f aca="false">T216+T208</f>
        <v>0</v>
      </c>
      <c r="U222" s="307" t="n">
        <f aca="false">U216+U208</f>
        <v>0</v>
      </c>
      <c r="V222" s="307" t="n">
        <f aca="false">V216+V208</f>
        <v>0</v>
      </c>
      <c r="W222" s="307" t="n">
        <f aca="false">W216+W208</f>
        <v>0</v>
      </c>
      <c r="X222" s="307" t="n">
        <f aca="false">X216+X208</f>
        <v>0</v>
      </c>
      <c r="Y222" s="307" t="n">
        <f aca="false">Y216+Y208</f>
        <v>0</v>
      </c>
      <c r="Z222" s="307" t="n">
        <f aca="false">Z216+Z208</f>
        <v>0</v>
      </c>
      <c r="AA222" s="307" t="n">
        <f aca="false">AA216+AA208</f>
        <v>0</v>
      </c>
      <c r="AB222" s="307" t="n">
        <f aca="false">AB216+AB208</f>
        <v>0</v>
      </c>
      <c r="AC222" s="307" t="n">
        <f aca="false">AC216+AC208</f>
        <v>0</v>
      </c>
      <c r="AD222" s="307" t="n">
        <f aca="false">AD216+AD208</f>
        <v>0</v>
      </c>
      <c r="AE222" s="307" t="n">
        <f aca="false">AE216+AE208</f>
        <v>0</v>
      </c>
      <c r="AF222" s="307" t="n">
        <f aca="false">AF216+AF208</f>
        <v>0</v>
      </c>
      <c r="AG222" s="307" t="n">
        <f aca="false">AG216+AG208</f>
        <v>0</v>
      </c>
      <c r="AH222" s="307" t="n">
        <f aca="false">AH216+AH208</f>
        <v>0</v>
      </c>
      <c r="AI222" s="307" t="n">
        <f aca="false">AI216+AI208</f>
        <v>0</v>
      </c>
      <c r="AJ222" s="307" t="n">
        <f aca="false">AJ216+AJ208</f>
        <v>0</v>
      </c>
      <c r="AK222" s="307" t="n">
        <f aca="false">AK216+AK208</f>
        <v>0</v>
      </c>
      <c r="AL222" s="307" t="n">
        <f aca="false">AL216+AL208</f>
        <v>0</v>
      </c>
      <c r="AM222" s="307" t="n">
        <f aca="false">AM216+AM208</f>
        <v>0</v>
      </c>
      <c r="AN222" s="307" t="n">
        <f aca="false">AN216+AN208</f>
        <v>0</v>
      </c>
      <c r="AO222" s="307" t="n">
        <f aca="false">AO216+AO208</f>
        <v>0</v>
      </c>
      <c r="AP222" s="307" t="n">
        <f aca="false">AP216+AP208</f>
        <v>0</v>
      </c>
      <c r="AQ222" s="307" t="n">
        <f aca="false">AQ216+AQ208</f>
        <v>0</v>
      </c>
      <c r="AR222" s="307" t="n">
        <f aca="false">AR216+AR208</f>
        <v>0</v>
      </c>
      <c r="AS222" s="307" t="n">
        <f aca="false">AS216+AS208</f>
        <v>0</v>
      </c>
      <c r="AT222" s="307" t="n">
        <f aca="false">AT216+AT208</f>
        <v>0</v>
      </c>
      <c r="AU222" s="307" t="n">
        <f aca="false">AU216+AU208</f>
        <v>0</v>
      </c>
      <c r="AV222" s="307" t="n">
        <f aca="false">AV216+AV208</f>
        <v>0</v>
      </c>
      <c r="AW222" s="307" t="n">
        <f aca="false">AW216+AW208</f>
        <v>0</v>
      </c>
      <c r="AX222" s="307" t="n">
        <f aca="false">AX216+AX208</f>
        <v>0</v>
      </c>
      <c r="AY222" s="307" t="n">
        <f aca="false">AY216+AY208</f>
        <v>0</v>
      </c>
      <c r="AZ222" s="307" t="n">
        <f aca="false">AZ216+AZ208</f>
        <v>0</v>
      </c>
      <c r="BA222" s="307" t="n">
        <f aca="false">BA216+BA208</f>
        <v>0</v>
      </c>
      <c r="BB222" s="307" t="n">
        <f aca="false">BB216+BB208</f>
        <v>0</v>
      </c>
      <c r="BC222" s="307" t="n">
        <f aca="false">BC216+BC208</f>
        <v>0</v>
      </c>
      <c r="BD222" s="307" t="n">
        <f aca="false">BD216+BD208</f>
        <v>0</v>
      </c>
      <c r="BE222" s="307" t="n">
        <f aca="false">BE216+BE208</f>
        <v>0</v>
      </c>
      <c r="BF222" s="307" t="n">
        <f aca="false">BF216+BF208</f>
        <v>0</v>
      </c>
      <c r="BG222" s="307" t="n">
        <f aca="false">BG216+BG208</f>
        <v>0</v>
      </c>
      <c r="BH222" s="307" t="n">
        <f aca="false">BH216+BH208</f>
        <v>0</v>
      </c>
      <c r="BI222" s="307" t="n">
        <f aca="false">BI216+BI208</f>
        <v>0</v>
      </c>
      <c r="BJ222" s="307" t="n">
        <f aca="false">BJ216+BJ208</f>
        <v>0</v>
      </c>
      <c r="BK222" s="307" t="n">
        <f aca="false">BK216+BK208</f>
        <v>0</v>
      </c>
      <c r="BL222" s="307" t="n">
        <f aca="false">BL216+BL208</f>
        <v>0</v>
      </c>
      <c r="BM222" s="307" t="n">
        <f aca="false">BM216+BM208</f>
        <v>0</v>
      </c>
      <c r="BN222" s="307" t="n">
        <f aca="false">BN216+BN208</f>
        <v>0</v>
      </c>
      <c r="BO222" s="307" t="n">
        <f aca="false">BO216+BO208</f>
        <v>0</v>
      </c>
      <c r="BP222" s="307" t="n">
        <f aca="false">BP216+BP208</f>
        <v>0</v>
      </c>
      <c r="BQ222" s="307" t="n">
        <f aca="false">BQ216+BQ208</f>
        <v>0</v>
      </c>
      <c r="BR222" s="307" t="n">
        <f aca="false">BR216+BR208</f>
        <v>0</v>
      </c>
      <c r="BS222" s="307" t="n">
        <f aca="false">BS216+BS208</f>
        <v>0</v>
      </c>
      <c r="BT222" s="307" t="n">
        <f aca="false">BT216+BT208</f>
        <v>0</v>
      </c>
      <c r="BU222" s="307" t="n">
        <f aca="false">BU216+BU208</f>
        <v>0</v>
      </c>
      <c r="BV222" s="307" t="n">
        <f aca="false">BV216+BV208</f>
        <v>0</v>
      </c>
      <c r="BW222" s="307" t="n">
        <f aca="false">BW216+BW208</f>
        <v>0</v>
      </c>
      <c r="BX222" s="307" t="n">
        <f aca="false">BX216+BX208</f>
        <v>0</v>
      </c>
      <c r="BY222" s="307" t="n">
        <f aca="false">BY216+BY208</f>
        <v>0</v>
      </c>
      <c r="BZ222" s="307" t="n">
        <f aca="false">BZ216+BZ208</f>
        <v>0</v>
      </c>
      <c r="CA222" s="307" t="n">
        <f aca="false">CA216+CA208</f>
        <v>0</v>
      </c>
      <c r="CB222" s="307" t="n">
        <f aca="false">CB216+CB208</f>
        <v>0</v>
      </c>
      <c r="CC222" s="307" t="n">
        <f aca="false">CC216+CC208</f>
        <v>0</v>
      </c>
      <c r="CD222" s="307" t="n">
        <f aca="false">CD216+CD208</f>
        <v>0</v>
      </c>
      <c r="CE222" s="307" t="n">
        <f aca="false">CE216+CE208</f>
        <v>0</v>
      </c>
      <c r="CF222" s="307" t="n">
        <f aca="false">CF216+CF208</f>
        <v>0</v>
      </c>
      <c r="CG222" s="307" t="n">
        <f aca="false">CG216+CG208</f>
        <v>0</v>
      </c>
      <c r="CH222" s="307" t="n">
        <f aca="false">CH216+CH208</f>
        <v>0</v>
      </c>
      <c r="CI222" s="307" t="n">
        <f aca="false">CI216+CI208</f>
        <v>0</v>
      </c>
      <c r="CJ222" s="307" t="n">
        <f aca="false">CJ216+CJ208</f>
        <v>0</v>
      </c>
      <c r="CK222" s="307" t="n">
        <f aca="false">CK216+CK208</f>
        <v>0</v>
      </c>
      <c r="CL222" s="307" t="n">
        <f aca="false">CL216+CL208</f>
        <v>0</v>
      </c>
      <c r="CM222" s="307" t="n">
        <f aca="false">CM216+CM208</f>
        <v>0</v>
      </c>
      <c r="CN222" s="307" t="n">
        <f aca="false">CN216+CN208</f>
        <v>0</v>
      </c>
      <c r="CO222" s="307" t="n">
        <f aca="false">CO216+CO208</f>
        <v>0</v>
      </c>
      <c r="CP222" s="307" t="n">
        <f aca="false">CP216+CP208</f>
        <v>0</v>
      </c>
      <c r="CQ222" s="307" t="n">
        <f aca="false">CQ216+CQ208</f>
        <v>0</v>
      </c>
      <c r="CR222" s="307" t="n">
        <f aca="false">CR216+CR208</f>
        <v>0</v>
      </c>
      <c r="CS222" s="307" t="n">
        <f aca="false">CS216+CS208</f>
        <v>0</v>
      </c>
      <c r="CT222" s="307" t="n">
        <f aca="false">CT216+CT208</f>
        <v>0</v>
      </c>
      <c r="CU222" s="307" t="n">
        <f aca="false">CU216+CU208</f>
        <v>0</v>
      </c>
      <c r="CV222" s="307" t="n">
        <f aca="false">CV216+CV208</f>
        <v>0</v>
      </c>
      <c r="CW222" s="307" t="n">
        <f aca="false">CW216+CW208</f>
        <v>0</v>
      </c>
      <c r="CX222" s="307" t="n">
        <f aca="false">CX216+CX208</f>
        <v>0</v>
      </c>
      <c r="CY222" s="307" t="n">
        <f aca="false">CY216+CY208</f>
        <v>0</v>
      </c>
      <c r="CZ222" s="307" t="n">
        <f aca="false">CZ216+CZ208</f>
        <v>0</v>
      </c>
      <c r="DA222" s="307" t="n">
        <f aca="false">DA216+DA208</f>
        <v>0</v>
      </c>
      <c r="DB222" s="307" t="n">
        <f aca="false">DB216+DB208</f>
        <v>0</v>
      </c>
      <c r="DC222" s="307" t="n">
        <f aca="false">DC216+DC208</f>
        <v>0</v>
      </c>
      <c r="DD222" s="307" t="n">
        <f aca="false">DD216+DD208</f>
        <v>0</v>
      </c>
      <c r="DE222" s="307" t="n">
        <f aca="false">DE216+DE208</f>
        <v>0</v>
      </c>
      <c r="DF222" s="307" t="n">
        <f aca="false">DF216+DF208</f>
        <v>0</v>
      </c>
      <c r="DG222" s="307" t="n">
        <f aca="false">DG216+DG208</f>
        <v>0</v>
      </c>
      <c r="DH222" s="307" t="n">
        <f aca="false">DH216+DH208</f>
        <v>0</v>
      </c>
      <c r="DI222" s="307" t="n">
        <f aca="false">DI216+DI208</f>
        <v>0</v>
      </c>
      <c r="DJ222" s="307" t="n">
        <f aca="false">DJ216+DJ208</f>
        <v>0</v>
      </c>
      <c r="DK222" s="307" t="n">
        <f aca="false">DK216+DK208</f>
        <v>0</v>
      </c>
      <c r="DL222" s="307" t="n">
        <f aca="false">DL216+DL208</f>
        <v>0</v>
      </c>
      <c r="DM222" s="307" t="n">
        <f aca="false">DM216+DM208</f>
        <v>0</v>
      </c>
      <c r="DN222" s="307" t="n">
        <f aca="false">DN216+DN208</f>
        <v>0</v>
      </c>
      <c r="DO222" s="307" t="n">
        <f aca="false">DO216+DO208</f>
        <v>0</v>
      </c>
      <c r="DP222" s="307" t="n">
        <f aca="false">DP216+DP208</f>
        <v>0</v>
      </c>
      <c r="DQ222" s="307" t="n">
        <f aca="false">DQ216+DQ208</f>
        <v>0</v>
      </c>
      <c r="DR222" s="307" t="n">
        <f aca="false">DR216+DR208</f>
        <v>0</v>
      </c>
      <c r="DS222" s="307" t="n">
        <f aca="false">DS216+DS208</f>
        <v>0</v>
      </c>
      <c r="DT222" s="307" t="n">
        <f aca="false">DT216+DT208</f>
        <v>0</v>
      </c>
      <c r="DU222" s="307" t="n">
        <f aca="false">DU216+DU208</f>
        <v>0</v>
      </c>
      <c r="DV222" s="307" t="n">
        <f aca="false">DV216+DV208</f>
        <v>0</v>
      </c>
      <c r="DW222" s="307" t="n">
        <f aca="false">DW216+DW208</f>
        <v>0</v>
      </c>
      <c r="DX222" s="307" t="n">
        <f aca="false">DX216+DX208</f>
        <v>0</v>
      </c>
      <c r="DY222" s="307" t="n">
        <f aca="false">DY216+DY208</f>
        <v>0</v>
      </c>
      <c r="DZ222" s="307" t="n">
        <f aca="false">DZ216+DZ208</f>
        <v>0</v>
      </c>
      <c r="EA222" s="307" t="n">
        <f aca="false">EA216+EA208</f>
        <v>0</v>
      </c>
      <c r="EB222" s="307" t="n">
        <f aca="false">EB216+EB208</f>
        <v>0</v>
      </c>
      <c r="EC222" s="307" t="n">
        <f aca="false">EC216+EC208</f>
        <v>0</v>
      </c>
      <c r="ED222" s="307" t="n">
        <f aca="false">ED216+ED208</f>
        <v>0</v>
      </c>
      <c r="EE222" s="307" t="n">
        <f aca="false">EE216+EE208</f>
        <v>0</v>
      </c>
      <c r="EF222" s="307" t="n">
        <f aca="false">EF216+EF208</f>
        <v>0</v>
      </c>
      <c r="EG222" s="307" t="n">
        <f aca="false">EG216+EG208</f>
        <v>0</v>
      </c>
      <c r="EH222" s="307" t="n">
        <f aca="false">EH216+EH208</f>
        <v>0</v>
      </c>
      <c r="EI222" s="307" t="n">
        <f aca="false">EI216+EI208</f>
        <v>0</v>
      </c>
      <c r="EJ222" s="307" t="n">
        <f aca="false">EJ216+EJ208</f>
        <v>0</v>
      </c>
      <c r="EK222" s="307" t="n">
        <f aca="false">EK216+EK208</f>
        <v>0</v>
      </c>
      <c r="EL222" s="307" t="n">
        <f aca="false">EL216+EL208</f>
        <v>0</v>
      </c>
      <c r="EM222" s="307" t="n">
        <f aca="false">EM216+EM208</f>
        <v>0</v>
      </c>
      <c r="EN222" s="307" t="n">
        <f aca="false">EN216+EN208</f>
        <v>0</v>
      </c>
      <c r="EO222" s="307" t="n">
        <f aca="false">EO216+EO208</f>
        <v>0</v>
      </c>
      <c r="EP222" s="307" t="n">
        <f aca="false">EP216+EP208</f>
        <v>0</v>
      </c>
      <c r="EQ222" s="307" t="n">
        <f aca="false">EQ216+EQ208</f>
        <v>0</v>
      </c>
      <c r="ER222" s="307" t="n">
        <f aca="false">ER216+ER208</f>
        <v>0</v>
      </c>
      <c r="ES222" s="307" t="n">
        <f aca="false">ES216+ES208</f>
        <v>0</v>
      </c>
      <c r="ET222" s="307" t="n">
        <f aca="false">ET216+ET208</f>
        <v>0</v>
      </c>
      <c r="EU222" s="307" t="n">
        <f aca="false">EU216+EU208</f>
        <v>0</v>
      </c>
      <c r="EV222" s="307" t="n">
        <f aca="false">EV216+EV208</f>
        <v>0</v>
      </c>
      <c r="EW222" s="307" t="n">
        <f aca="false">EW216+EW208</f>
        <v>0</v>
      </c>
      <c r="EX222" s="307" t="n">
        <f aca="false">EX216+EX208</f>
        <v>0</v>
      </c>
      <c r="EY222" s="307" t="n">
        <f aca="false">EY216+EY208</f>
        <v>0</v>
      </c>
      <c r="EZ222" s="307" t="n">
        <f aca="false">EZ216+EZ208</f>
        <v>0</v>
      </c>
      <c r="FA222" s="307" t="n">
        <f aca="false">FA216+FA208</f>
        <v>0</v>
      </c>
      <c r="FB222" s="307" t="n">
        <f aca="false">FB216+FB208</f>
        <v>0</v>
      </c>
      <c r="FC222" s="307" t="n">
        <f aca="false">FC216+FC208</f>
        <v>0</v>
      </c>
      <c r="FD222" s="307" t="n">
        <f aca="false">FD216+FD208</f>
        <v>0</v>
      </c>
      <c r="FE222" s="307" t="n">
        <f aca="false">FE216+FE208</f>
        <v>0</v>
      </c>
      <c r="FF222" s="307" t="n">
        <f aca="false">FF216+FF208</f>
        <v>0</v>
      </c>
      <c r="FG222" s="307" t="n">
        <f aca="false">FG216+FG208</f>
        <v>0</v>
      </c>
      <c r="FH222" s="307" t="n">
        <f aca="false">FH216+FH208</f>
        <v>0</v>
      </c>
      <c r="FI222" s="307" t="n">
        <f aca="false">FI216+FI208</f>
        <v>0</v>
      </c>
      <c r="FJ222" s="307" t="n">
        <f aca="false">FJ216+FJ208</f>
        <v>0</v>
      </c>
      <c r="FK222" s="307" t="n">
        <f aca="false">FK216+FK208</f>
        <v>0</v>
      </c>
      <c r="FL222" s="307" t="n">
        <f aca="false">FL216+FL208</f>
        <v>0</v>
      </c>
      <c r="FM222" s="307" t="n">
        <f aca="false">FM216+FM208</f>
        <v>0</v>
      </c>
      <c r="FN222" s="307" t="n">
        <f aca="false">FN216+FN208</f>
        <v>0</v>
      </c>
      <c r="FO222" s="307" t="n">
        <f aca="false">FO216+FO208</f>
        <v>0</v>
      </c>
      <c r="FP222" s="307" t="n">
        <f aca="false">FP216+FP208</f>
        <v>0</v>
      </c>
      <c r="FQ222" s="307" t="n">
        <f aca="false">FQ216+FQ208</f>
        <v>0</v>
      </c>
      <c r="FR222" s="307" t="n">
        <f aca="false">FR216+FR208</f>
        <v>0</v>
      </c>
      <c r="FS222" s="307" t="n">
        <f aca="false">FS216+FS208</f>
        <v>0</v>
      </c>
      <c r="FT222" s="307" t="n">
        <f aca="false">FT216+FT208</f>
        <v>0</v>
      </c>
      <c r="FU222" s="307" t="n">
        <f aca="false">FU216+FU208</f>
        <v>0</v>
      </c>
      <c r="FV222" s="307" t="n">
        <f aca="false">FV216+FV208</f>
        <v>0</v>
      </c>
      <c r="FW222" s="307" t="n">
        <f aca="false">FW216+FW208</f>
        <v>0</v>
      </c>
      <c r="FX222" s="307" t="n">
        <f aca="false">FX216+FX208</f>
        <v>0</v>
      </c>
      <c r="FY222" s="307" t="n">
        <f aca="false">FY216+FY208</f>
        <v>0</v>
      </c>
      <c r="FZ222" s="307" t="n">
        <f aca="false">FZ216+FZ208</f>
        <v>0</v>
      </c>
      <c r="GA222" s="307" t="n">
        <f aca="false">GA216+GA208</f>
        <v>0</v>
      </c>
      <c r="GB222" s="307" t="n">
        <f aca="false">GB216+GB208</f>
        <v>0</v>
      </c>
      <c r="GC222" s="307" t="n">
        <f aca="false">GC216+GC208</f>
        <v>0</v>
      </c>
      <c r="GD222" s="307" t="n">
        <f aca="false">GD216+GD208</f>
        <v>0</v>
      </c>
      <c r="GE222" s="307" t="n">
        <f aca="false">GE216+GE208</f>
        <v>0</v>
      </c>
      <c r="GF222" s="307" t="n">
        <f aca="false">GF216+GF208</f>
        <v>0</v>
      </c>
      <c r="GG222" s="307" t="n">
        <f aca="false">GG216+GG208</f>
        <v>0</v>
      </c>
      <c r="GH222" s="307" t="n">
        <f aca="false">GH216+GH208</f>
        <v>0</v>
      </c>
      <c r="GI222" s="307" t="n">
        <f aca="false">GI216+GI208</f>
        <v>0</v>
      </c>
      <c r="GJ222" s="307" t="n">
        <f aca="false">GJ216+GJ208</f>
        <v>0</v>
      </c>
      <c r="GK222" s="307" t="n">
        <f aca="false">GK216+GK208</f>
        <v>0</v>
      </c>
      <c r="GL222" s="307" t="n">
        <f aca="false">GL216+GL208</f>
        <v>0</v>
      </c>
      <c r="GM222" s="307" t="n">
        <f aca="false">GM216+GM208</f>
        <v>0</v>
      </c>
      <c r="GN222" s="307" t="n">
        <f aca="false">GN216+GN208</f>
        <v>0</v>
      </c>
      <c r="GO222" s="307" t="n">
        <f aca="false">GO216+GO208</f>
        <v>0</v>
      </c>
      <c r="GP222" s="307" t="n">
        <f aca="false">GP216+GP208</f>
        <v>0</v>
      </c>
      <c r="GQ222" s="307" t="n">
        <f aca="false">GQ216+GQ208</f>
        <v>0</v>
      </c>
      <c r="GR222" s="307" t="n">
        <f aca="false">GR216+GR208</f>
        <v>0</v>
      </c>
      <c r="GS222" s="307" t="n">
        <f aca="false">GS216+GS208</f>
        <v>0</v>
      </c>
      <c r="GT222" s="307" t="n">
        <f aca="false">GT216+GT208</f>
        <v>0</v>
      </c>
      <c r="GU222" s="307" t="n">
        <f aca="false">GU216+GU208</f>
        <v>0</v>
      </c>
      <c r="GV222" s="307" t="n">
        <f aca="false">GV216+GV208</f>
        <v>0</v>
      </c>
      <c r="GW222" s="307" t="n">
        <f aca="false">GW216+GW208</f>
        <v>0</v>
      </c>
      <c r="GX222" s="307" t="n">
        <f aca="false">GX216+GX208</f>
        <v>0</v>
      </c>
      <c r="GY222" s="307" t="n">
        <f aca="false">GY216+GY208</f>
        <v>0</v>
      </c>
      <c r="GZ222" s="307" t="n">
        <f aca="false">GZ216+GZ208</f>
        <v>0</v>
      </c>
      <c r="HA222" s="307" t="n">
        <f aca="false">HA216+HA208</f>
        <v>0</v>
      </c>
      <c r="HB222" s="307" t="n">
        <f aca="false">HB216+HB208</f>
        <v>0</v>
      </c>
      <c r="HC222" s="307" t="n">
        <f aca="false">HC216+HC208</f>
        <v>0</v>
      </c>
      <c r="HD222" s="307" t="n">
        <f aca="false">HD216+HD208</f>
        <v>0</v>
      </c>
      <c r="HE222" s="307" t="n">
        <f aca="false">HE216+HE208</f>
        <v>0</v>
      </c>
      <c r="HF222" s="307" t="n">
        <f aca="false">HF216+HF208</f>
        <v>0</v>
      </c>
      <c r="HG222" s="307" t="n">
        <f aca="false">HG216+HG208</f>
        <v>0</v>
      </c>
      <c r="HH222" s="307" t="n">
        <f aca="false">HH216+HH208</f>
        <v>0</v>
      </c>
      <c r="HI222" s="307" t="n">
        <f aca="false">HI216+HI208</f>
        <v>0</v>
      </c>
      <c r="HJ222" s="307" t="n">
        <f aca="false">HJ216+HJ208</f>
        <v>0</v>
      </c>
      <c r="HK222" s="307" t="n">
        <f aca="false">HK216+HK208</f>
        <v>0</v>
      </c>
      <c r="HL222" s="307" t="n">
        <f aca="false">HL216+HL208</f>
        <v>0</v>
      </c>
      <c r="HM222" s="307" t="n">
        <f aca="false">HM216+HM208</f>
        <v>0</v>
      </c>
      <c r="HN222" s="307" t="n">
        <f aca="false">HN216+HN208</f>
        <v>0</v>
      </c>
      <c r="HO222" s="307" t="n">
        <f aca="false">HO216+HO208</f>
        <v>0</v>
      </c>
      <c r="HP222" s="307" t="n">
        <f aca="false">HP216+HP208</f>
        <v>0</v>
      </c>
      <c r="HQ222" s="307" t="n">
        <f aca="false">HQ216+HQ208</f>
        <v>0</v>
      </c>
      <c r="HR222" s="307" t="n">
        <f aca="false">HR216+HR208</f>
        <v>0</v>
      </c>
      <c r="HS222" s="307" t="n">
        <f aca="false">HS216+HS208</f>
        <v>0</v>
      </c>
      <c r="HT222" s="307" t="n">
        <f aca="false">HT216+HT208</f>
        <v>0</v>
      </c>
      <c r="HU222" s="307" t="n">
        <f aca="false">HU216+HU208</f>
        <v>0</v>
      </c>
      <c r="HV222" s="307" t="n">
        <f aca="false">HV216+HV208</f>
        <v>0</v>
      </c>
      <c r="HW222" s="307" t="n">
        <f aca="false">HW216+HW208</f>
        <v>0</v>
      </c>
      <c r="HX222" s="307" t="n">
        <f aca="false">HX216+HX208</f>
        <v>0</v>
      </c>
      <c r="HY222" s="307" t="n">
        <f aca="false">HY216+HY208</f>
        <v>0</v>
      </c>
      <c r="HZ222" s="307" t="n">
        <f aca="false">HZ216+HZ208</f>
        <v>0</v>
      </c>
      <c r="IA222" s="307" t="n">
        <f aca="false">IA216+IA208</f>
        <v>0</v>
      </c>
      <c r="IB222" s="307" t="n">
        <f aca="false">IB216+IB208</f>
        <v>0</v>
      </c>
      <c r="IC222" s="307" t="n">
        <f aca="false">IC216+IC208</f>
        <v>0</v>
      </c>
      <c r="ID222" s="307" t="n">
        <f aca="false">ID216+ID208</f>
        <v>0</v>
      </c>
      <c r="IE222" s="307" t="n">
        <f aca="false">IE216+IE208</f>
        <v>0</v>
      </c>
      <c r="IF222" s="307" t="n">
        <f aca="false">IF216+IF208</f>
        <v>0</v>
      </c>
      <c r="IG222" s="307" t="n">
        <f aca="false">IG216+IG208</f>
        <v>0</v>
      </c>
      <c r="IH222" s="307" t="n">
        <f aca="false">IH216+IH208</f>
        <v>0</v>
      </c>
      <c r="II222" s="307" t="n">
        <f aca="false">II216+II208</f>
        <v>0</v>
      </c>
      <c r="IJ222" s="307" t="n">
        <f aca="false">IJ216+IJ208</f>
        <v>0</v>
      </c>
      <c r="IK222" s="307" t="n">
        <f aca="false">IK216+IK208</f>
        <v>0</v>
      </c>
      <c r="IL222" s="307" t="n">
        <f aca="false">IL216+IL208</f>
        <v>0</v>
      </c>
      <c r="IM222" s="307" t="n">
        <f aca="false">IM216+IM208</f>
        <v>0</v>
      </c>
      <c r="IN222" s="307" t="n">
        <f aca="false">IN216+IN208</f>
        <v>0</v>
      </c>
      <c r="IO222" s="307" t="n">
        <f aca="false">IO216+IO208</f>
        <v>0</v>
      </c>
      <c r="IP222" s="307" t="n">
        <f aca="false">IP216+IP208</f>
        <v>0</v>
      </c>
      <c r="IQ222" s="307" t="n">
        <f aca="false">IQ216+IQ208</f>
        <v>0</v>
      </c>
      <c r="IR222" s="307" t="n">
        <f aca="false">IR216+IR208</f>
        <v>0</v>
      </c>
      <c r="IS222" s="307" t="n">
        <f aca="false">IS216+IS208</f>
        <v>0</v>
      </c>
      <c r="IT222" s="307" t="n">
        <f aca="false">IT216+IT208</f>
        <v>0</v>
      </c>
      <c r="IU222" s="307" t="n">
        <f aca="false">IU216+IU208</f>
        <v>0</v>
      </c>
      <c r="IV222" s="307" t="n">
        <f aca="false">IV216+IV208</f>
        <v>0</v>
      </c>
      <c r="IW222" s="351"/>
    </row>
    <row r="223" customFormat="false" ht="13.5" hidden="false" customHeight="true" outlineLevel="0" collapsed="false">
      <c r="A223" s="331"/>
      <c r="B223" s="352"/>
      <c r="C223" s="353"/>
      <c r="D223" s="354" t="s">
        <v>180</v>
      </c>
      <c r="E223" s="355" t="n">
        <f aca="false">E218+E210</f>
        <v>0</v>
      </c>
      <c r="F223" s="356" t="n">
        <f aca="false">F218+F210</f>
        <v>0</v>
      </c>
      <c r="G223" s="356" t="n">
        <f aca="false">G218+G210</f>
        <v>0</v>
      </c>
      <c r="H223" s="356" t="n">
        <f aca="false">H218+H210</f>
        <v>0</v>
      </c>
      <c r="I223" s="356" t="n">
        <f aca="false">I218+I210</f>
        <v>0</v>
      </c>
      <c r="J223" s="356" t="n">
        <f aca="false">J218+J210</f>
        <v>0</v>
      </c>
      <c r="K223" s="356" t="n">
        <f aca="false">K218+K210</f>
        <v>0</v>
      </c>
      <c r="L223" s="356" t="n">
        <f aca="false">L218+L210</f>
        <v>0</v>
      </c>
      <c r="M223" s="356" t="n">
        <f aca="false">M218+M210</f>
        <v>0</v>
      </c>
      <c r="N223" s="356" t="n">
        <f aca="false">N218+N210</f>
        <v>0</v>
      </c>
      <c r="O223" s="356" t="n">
        <f aca="false">O218+O210</f>
        <v>0</v>
      </c>
      <c r="P223" s="356" t="n">
        <f aca="false">P218+P210</f>
        <v>0</v>
      </c>
      <c r="Q223" s="356" t="n">
        <f aca="false">Q218+Q210</f>
        <v>0</v>
      </c>
      <c r="R223" s="356" t="n">
        <f aca="false">R218+R210</f>
        <v>0</v>
      </c>
      <c r="S223" s="356" t="n">
        <f aca="false">S218+S210</f>
        <v>0</v>
      </c>
      <c r="T223" s="356" t="n">
        <f aca="false">T218+T210</f>
        <v>0</v>
      </c>
      <c r="U223" s="356" t="n">
        <f aca="false">U218+U210</f>
        <v>0</v>
      </c>
      <c r="V223" s="356" t="n">
        <f aca="false">V218+V210</f>
        <v>0</v>
      </c>
      <c r="W223" s="356" t="n">
        <f aca="false">W218+W210</f>
        <v>0</v>
      </c>
      <c r="X223" s="356" t="n">
        <f aca="false">X218+X210</f>
        <v>0</v>
      </c>
      <c r="Y223" s="356" t="n">
        <f aca="false">Y218+Y210</f>
        <v>0</v>
      </c>
      <c r="Z223" s="356" t="n">
        <f aca="false">Z218+Z210</f>
        <v>0</v>
      </c>
      <c r="AA223" s="356" t="n">
        <f aca="false">AA218+AA210</f>
        <v>0</v>
      </c>
      <c r="AB223" s="356" t="n">
        <f aca="false">AB218+AB210</f>
        <v>0</v>
      </c>
      <c r="AC223" s="356" t="n">
        <f aca="false">AC218+AC210</f>
        <v>0</v>
      </c>
      <c r="AD223" s="356" t="n">
        <f aca="false">AD218+AD210</f>
        <v>0</v>
      </c>
      <c r="AE223" s="356" t="n">
        <f aca="false">AE218+AE210</f>
        <v>0</v>
      </c>
      <c r="AF223" s="356" t="n">
        <f aca="false">AF218+AF210</f>
        <v>0</v>
      </c>
      <c r="AG223" s="356" t="n">
        <f aca="false">AG218+AG210</f>
        <v>0</v>
      </c>
      <c r="AH223" s="356" t="n">
        <f aca="false">AH218+AH210</f>
        <v>0</v>
      </c>
      <c r="AI223" s="356" t="n">
        <f aca="false">AI218+AI210</f>
        <v>0</v>
      </c>
      <c r="AJ223" s="356" t="n">
        <f aca="false">AJ218+AJ210</f>
        <v>0</v>
      </c>
      <c r="AK223" s="356" t="n">
        <f aca="false">AK218+AK210</f>
        <v>0</v>
      </c>
      <c r="AL223" s="356" t="n">
        <f aca="false">AL218+AL210</f>
        <v>0</v>
      </c>
      <c r="AM223" s="356" t="n">
        <f aca="false">AM218+AM210</f>
        <v>0</v>
      </c>
      <c r="AN223" s="356" t="n">
        <f aca="false">AN218+AN210</f>
        <v>0</v>
      </c>
      <c r="AO223" s="356" t="n">
        <f aca="false">AO218+AO210</f>
        <v>0</v>
      </c>
      <c r="AP223" s="356" t="n">
        <f aca="false">AP218+AP210</f>
        <v>0</v>
      </c>
      <c r="AQ223" s="356" t="n">
        <f aca="false">AQ218+AQ210</f>
        <v>0</v>
      </c>
      <c r="AR223" s="356" t="n">
        <f aca="false">AR218+AR210</f>
        <v>0</v>
      </c>
      <c r="AS223" s="356" t="n">
        <f aca="false">AS218+AS210</f>
        <v>0</v>
      </c>
      <c r="AT223" s="356" t="n">
        <f aca="false">AT218+AT210</f>
        <v>0</v>
      </c>
      <c r="AU223" s="356" t="n">
        <f aca="false">AU218+AU210</f>
        <v>0</v>
      </c>
      <c r="AV223" s="356" t="n">
        <f aca="false">AV218+AV210</f>
        <v>0</v>
      </c>
      <c r="AW223" s="356" t="n">
        <f aca="false">AW218+AW210</f>
        <v>0</v>
      </c>
      <c r="AX223" s="356" t="n">
        <f aca="false">AX218+AX210</f>
        <v>0</v>
      </c>
      <c r="AY223" s="356" t="n">
        <f aca="false">AY218+AY210</f>
        <v>0</v>
      </c>
      <c r="AZ223" s="356" t="n">
        <f aca="false">AZ218+AZ210</f>
        <v>0</v>
      </c>
      <c r="BA223" s="356" t="n">
        <f aca="false">BA218+BA210</f>
        <v>0</v>
      </c>
      <c r="BB223" s="356" t="n">
        <f aca="false">BB218+BB210</f>
        <v>0</v>
      </c>
      <c r="BC223" s="356" t="n">
        <f aca="false">BC218+BC210</f>
        <v>0</v>
      </c>
      <c r="BD223" s="356" t="n">
        <f aca="false">BD218+BD210</f>
        <v>0</v>
      </c>
      <c r="BE223" s="356" t="n">
        <f aca="false">BE218+BE210</f>
        <v>0</v>
      </c>
      <c r="BF223" s="356" t="n">
        <f aca="false">BF218+BF210</f>
        <v>0</v>
      </c>
      <c r="BG223" s="356" t="n">
        <f aca="false">BG218+BG210</f>
        <v>0</v>
      </c>
      <c r="BH223" s="356" t="n">
        <f aca="false">BH218+BH210</f>
        <v>0</v>
      </c>
      <c r="BI223" s="356" t="n">
        <f aca="false">BI218+BI210</f>
        <v>0</v>
      </c>
      <c r="BJ223" s="356" t="n">
        <f aca="false">BJ218+BJ210</f>
        <v>0</v>
      </c>
      <c r="BK223" s="356" t="n">
        <f aca="false">BK218+BK210</f>
        <v>0</v>
      </c>
      <c r="BL223" s="356" t="n">
        <f aca="false">BL218+BL210</f>
        <v>0</v>
      </c>
      <c r="BM223" s="356" t="n">
        <f aca="false">BM218+BM210</f>
        <v>0</v>
      </c>
      <c r="BN223" s="356" t="n">
        <f aca="false">BN218+BN210</f>
        <v>0</v>
      </c>
      <c r="BO223" s="356" t="n">
        <f aca="false">BO218+BO210</f>
        <v>0</v>
      </c>
      <c r="BP223" s="356" t="n">
        <f aca="false">BP218+BP210</f>
        <v>0</v>
      </c>
      <c r="BQ223" s="356" t="n">
        <f aca="false">BQ218+BQ210</f>
        <v>0</v>
      </c>
      <c r="BR223" s="356" t="n">
        <f aca="false">BR218+BR210</f>
        <v>0</v>
      </c>
      <c r="BS223" s="356" t="n">
        <f aca="false">BS218+BS210</f>
        <v>0</v>
      </c>
      <c r="BT223" s="356" t="n">
        <f aca="false">BT218+BT210</f>
        <v>0</v>
      </c>
      <c r="BU223" s="356" t="n">
        <f aca="false">BU218+BU210</f>
        <v>0</v>
      </c>
      <c r="BV223" s="356" t="n">
        <f aca="false">BV218+BV210</f>
        <v>0</v>
      </c>
      <c r="BW223" s="356" t="n">
        <f aca="false">BW218+BW210</f>
        <v>0</v>
      </c>
      <c r="BX223" s="356" t="n">
        <f aca="false">BX218+BX210</f>
        <v>0</v>
      </c>
      <c r="BY223" s="356" t="n">
        <f aca="false">BY218+BY210</f>
        <v>0</v>
      </c>
      <c r="BZ223" s="356" t="n">
        <f aca="false">BZ218+BZ210</f>
        <v>0</v>
      </c>
      <c r="CA223" s="356" t="n">
        <f aca="false">CA218+CA210</f>
        <v>0</v>
      </c>
      <c r="CB223" s="356" t="n">
        <f aca="false">CB218+CB210</f>
        <v>0</v>
      </c>
      <c r="CC223" s="356" t="n">
        <f aca="false">CC218+CC210</f>
        <v>0</v>
      </c>
      <c r="CD223" s="356" t="n">
        <f aca="false">CD218+CD210</f>
        <v>0</v>
      </c>
      <c r="CE223" s="356" t="n">
        <f aca="false">CE218+CE210</f>
        <v>0</v>
      </c>
      <c r="CF223" s="356" t="n">
        <f aca="false">CF218+CF210</f>
        <v>0</v>
      </c>
      <c r="CG223" s="356" t="n">
        <f aca="false">CG218+CG210</f>
        <v>0</v>
      </c>
      <c r="CH223" s="356" t="n">
        <f aca="false">CH218+CH210</f>
        <v>0</v>
      </c>
      <c r="CI223" s="356" t="n">
        <f aca="false">CI218+CI210</f>
        <v>0</v>
      </c>
      <c r="CJ223" s="356" t="n">
        <f aca="false">CJ218+CJ210</f>
        <v>0</v>
      </c>
      <c r="CK223" s="356" t="n">
        <f aca="false">CK218+CK210</f>
        <v>0</v>
      </c>
      <c r="CL223" s="356" t="n">
        <f aca="false">CL218+CL210</f>
        <v>0</v>
      </c>
      <c r="CM223" s="356" t="n">
        <f aca="false">CM218+CM210</f>
        <v>0</v>
      </c>
      <c r="CN223" s="356" t="n">
        <f aca="false">CN218+CN210</f>
        <v>0</v>
      </c>
      <c r="CO223" s="356" t="n">
        <f aca="false">CO218+CO210</f>
        <v>0</v>
      </c>
      <c r="CP223" s="356" t="n">
        <f aca="false">CP218+CP210</f>
        <v>0</v>
      </c>
      <c r="CQ223" s="356" t="n">
        <f aca="false">CQ218+CQ210</f>
        <v>0</v>
      </c>
      <c r="CR223" s="356" t="n">
        <f aca="false">CR218+CR210</f>
        <v>0</v>
      </c>
      <c r="CS223" s="356" t="n">
        <f aca="false">CS218+CS210</f>
        <v>0</v>
      </c>
      <c r="CT223" s="356" t="n">
        <f aca="false">CT218+CT210</f>
        <v>0</v>
      </c>
      <c r="CU223" s="356" t="n">
        <f aca="false">CU218+CU210</f>
        <v>0</v>
      </c>
      <c r="CV223" s="356" t="n">
        <f aca="false">CV218+CV210</f>
        <v>0</v>
      </c>
      <c r="CW223" s="356" t="n">
        <f aca="false">CW218+CW210</f>
        <v>0</v>
      </c>
      <c r="CX223" s="356" t="n">
        <f aca="false">CX218+CX210</f>
        <v>0</v>
      </c>
      <c r="CY223" s="356" t="n">
        <f aca="false">CY218+CY210</f>
        <v>0</v>
      </c>
      <c r="CZ223" s="356" t="n">
        <f aca="false">CZ218+CZ210</f>
        <v>0</v>
      </c>
      <c r="DA223" s="356" t="n">
        <f aca="false">DA218+DA210</f>
        <v>0</v>
      </c>
      <c r="DB223" s="356" t="n">
        <f aca="false">DB218+DB210</f>
        <v>0</v>
      </c>
      <c r="DC223" s="356" t="n">
        <f aca="false">DC218+DC210</f>
        <v>0</v>
      </c>
      <c r="DD223" s="356" t="n">
        <f aca="false">DD218+DD210</f>
        <v>0</v>
      </c>
      <c r="DE223" s="356" t="n">
        <f aca="false">DE218+DE210</f>
        <v>0</v>
      </c>
      <c r="DF223" s="356" t="n">
        <f aca="false">DF218+DF210</f>
        <v>0</v>
      </c>
      <c r="DG223" s="356" t="n">
        <f aca="false">DG218+DG210</f>
        <v>0</v>
      </c>
      <c r="DH223" s="356" t="n">
        <f aca="false">DH218+DH210</f>
        <v>0</v>
      </c>
      <c r="DI223" s="356" t="n">
        <f aca="false">DI218+DI210</f>
        <v>0</v>
      </c>
      <c r="DJ223" s="356" t="n">
        <f aca="false">DJ218+DJ210</f>
        <v>0</v>
      </c>
      <c r="DK223" s="356" t="n">
        <f aca="false">DK218+DK210</f>
        <v>0</v>
      </c>
      <c r="DL223" s="356" t="n">
        <f aca="false">DL218+DL210</f>
        <v>0</v>
      </c>
      <c r="DM223" s="356" t="n">
        <f aca="false">DM218+DM210</f>
        <v>0</v>
      </c>
      <c r="DN223" s="356" t="n">
        <f aca="false">DN218+DN210</f>
        <v>0</v>
      </c>
      <c r="DO223" s="356" t="n">
        <f aca="false">DO218+DO210</f>
        <v>0</v>
      </c>
      <c r="DP223" s="356" t="n">
        <f aca="false">DP218+DP210</f>
        <v>0</v>
      </c>
      <c r="DQ223" s="356" t="n">
        <f aca="false">DQ218+DQ210</f>
        <v>0</v>
      </c>
      <c r="DR223" s="356" t="n">
        <f aca="false">DR218+DR210</f>
        <v>0</v>
      </c>
      <c r="DS223" s="356" t="n">
        <f aca="false">DS218+DS210</f>
        <v>0</v>
      </c>
      <c r="DT223" s="356" t="n">
        <f aca="false">DT218+DT210</f>
        <v>0</v>
      </c>
      <c r="DU223" s="356" t="n">
        <f aca="false">DU218+DU210</f>
        <v>0</v>
      </c>
      <c r="DV223" s="356" t="n">
        <f aca="false">DV218+DV210</f>
        <v>0</v>
      </c>
      <c r="DW223" s="356" t="n">
        <f aca="false">DW218+DW210</f>
        <v>0</v>
      </c>
      <c r="DX223" s="356" t="n">
        <f aca="false">DX218+DX210</f>
        <v>0</v>
      </c>
      <c r="DY223" s="356" t="n">
        <f aca="false">DY218+DY210</f>
        <v>0</v>
      </c>
      <c r="DZ223" s="356" t="n">
        <f aca="false">DZ218+DZ210</f>
        <v>0</v>
      </c>
      <c r="EA223" s="356" t="n">
        <f aca="false">EA218+EA210</f>
        <v>0</v>
      </c>
      <c r="EB223" s="356" t="n">
        <f aca="false">EB218+EB210</f>
        <v>0</v>
      </c>
      <c r="EC223" s="356" t="n">
        <f aca="false">EC218+EC210</f>
        <v>0</v>
      </c>
      <c r="ED223" s="356" t="n">
        <f aca="false">ED218+ED210</f>
        <v>0</v>
      </c>
      <c r="EE223" s="356" t="n">
        <f aca="false">EE218+EE210</f>
        <v>0</v>
      </c>
      <c r="EF223" s="356" t="n">
        <f aca="false">EF218+EF210</f>
        <v>0</v>
      </c>
      <c r="EG223" s="356" t="n">
        <f aca="false">EG218+EG210</f>
        <v>0</v>
      </c>
      <c r="EH223" s="356" t="n">
        <f aca="false">EH218+EH210</f>
        <v>0</v>
      </c>
      <c r="EI223" s="356" t="n">
        <f aca="false">EI218+EI210</f>
        <v>0</v>
      </c>
      <c r="EJ223" s="356" t="n">
        <f aca="false">EJ218+EJ210</f>
        <v>0</v>
      </c>
      <c r="EK223" s="356" t="n">
        <f aca="false">EK218+EK210</f>
        <v>0</v>
      </c>
      <c r="EL223" s="356" t="n">
        <f aca="false">EL218+EL210</f>
        <v>0</v>
      </c>
      <c r="EM223" s="356" t="n">
        <f aca="false">EM218+EM210</f>
        <v>0</v>
      </c>
      <c r="EN223" s="356" t="n">
        <f aca="false">EN218+EN210</f>
        <v>0</v>
      </c>
      <c r="EO223" s="356" t="n">
        <f aca="false">EO218+EO210</f>
        <v>0</v>
      </c>
      <c r="EP223" s="356" t="n">
        <f aca="false">EP218+EP210</f>
        <v>0</v>
      </c>
      <c r="EQ223" s="356" t="n">
        <f aca="false">EQ218+EQ210</f>
        <v>0</v>
      </c>
      <c r="ER223" s="356" t="n">
        <f aca="false">ER218+ER210</f>
        <v>0</v>
      </c>
      <c r="ES223" s="356" t="n">
        <f aca="false">ES218+ES210</f>
        <v>0</v>
      </c>
      <c r="ET223" s="356" t="n">
        <f aca="false">ET218+ET210</f>
        <v>0</v>
      </c>
      <c r="EU223" s="356" t="n">
        <f aca="false">EU218+EU210</f>
        <v>0</v>
      </c>
      <c r="EV223" s="356" t="n">
        <f aca="false">EV218+EV210</f>
        <v>0</v>
      </c>
      <c r="EW223" s="356" t="n">
        <f aca="false">EW218+EW210</f>
        <v>0</v>
      </c>
      <c r="EX223" s="356" t="n">
        <f aca="false">EX218+EX210</f>
        <v>0</v>
      </c>
      <c r="EY223" s="356" t="n">
        <f aca="false">EY218+EY210</f>
        <v>0</v>
      </c>
      <c r="EZ223" s="356" t="n">
        <f aca="false">EZ218+EZ210</f>
        <v>0</v>
      </c>
      <c r="FA223" s="356" t="n">
        <f aca="false">FA218+FA210</f>
        <v>0</v>
      </c>
      <c r="FB223" s="356" t="n">
        <f aca="false">FB218+FB210</f>
        <v>0</v>
      </c>
      <c r="FC223" s="356" t="n">
        <f aca="false">FC218+FC210</f>
        <v>0</v>
      </c>
      <c r="FD223" s="356" t="n">
        <f aca="false">FD218+FD210</f>
        <v>0</v>
      </c>
      <c r="FE223" s="356" t="n">
        <f aca="false">FE218+FE210</f>
        <v>0</v>
      </c>
      <c r="FF223" s="356" t="n">
        <f aca="false">FF218+FF210</f>
        <v>0</v>
      </c>
      <c r="FG223" s="356" t="n">
        <f aca="false">FG218+FG210</f>
        <v>0</v>
      </c>
      <c r="FH223" s="356" t="n">
        <f aca="false">FH218+FH210</f>
        <v>0</v>
      </c>
      <c r="FI223" s="356" t="n">
        <f aca="false">FI218+FI210</f>
        <v>0</v>
      </c>
      <c r="FJ223" s="356" t="n">
        <f aca="false">FJ218+FJ210</f>
        <v>0</v>
      </c>
      <c r="FK223" s="356" t="n">
        <f aca="false">FK218+FK210</f>
        <v>0</v>
      </c>
      <c r="FL223" s="356" t="n">
        <f aca="false">FL218+FL210</f>
        <v>0</v>
      </c>
      <c r="FM223" s="356" t="n">
        <f aca="false">FM218+FM210</f>
        <v>0</v>
      </c>
      <c r="FN223" s="356" t="n">
        <f aca="false">FN218+FN210</f>
        <v>0</v>
      </c>
      <c r="FO223" s="356" t="n">
        <f aca="false">FO218+FO210</f>
        <v>0</v>
      </c>
      <c r="FP223" s="356" t="n">
        <f aca="false">FP218+FP210</f>
        <v>0</v>
      </c>
      <c r="FQ223" s="356" t="n">
        <f aca="false">FQ218+FQ210</f>
        <v>0</v>
      </c>
      <c r="FR223" s="356" t="n">
        <f aca="false">FR218+FR210</f>
        <v>0</v>
      </c>
      <c r="FS223" s="356" t="n">
        <f aca="false">FS218+FS210</f>
        <v>0</v>
      </c>
      <c r="FT223" s="356" t="n">
        <f aca="false">FT218+FT210</f>
        <v>0</v>
      </c>
      <c r="FU223" s="356" t="n">
        <f aca="false">FU218+FU210</f>
        <v>0</v>
      </c>
      <c r="FV223" s="356" t="n">
        <f aca="false">FV218+FV210</f>
        <v>0</v>
      </c>
      <c r="FW223" s="356" t="n">
        <f aca="false">FW218+FW210</f>
        <v>0</v>
      </c>
      <c r="FX223" s="356" t="n">
        <f aca="false">FX218+FX210</f>
        <v>0</v>
      </c>
      <c r="FY223" s="356" t="n">
        <f aca="false">FY218+FY210</f>
        <v>0</v>
      </c>
      <c r="FZ223" s="356" t="n">
        <f aca="false">FZ218+FZ210</f>
        <v>0</v>
      </c>
      <c r="GA223" s="356" t="n">
        <f aca="false">GA218+GA210</f>
        <v>0</v>
      </c>
      <c r="GB223" s="356" t="n">
        <f aca="false">GB218+GB210</f>
        <v>0</v>
      </c>
      <c r="GC223" s="356" t="n">
        <f aca="false">GC218+GC210</f>
        <v>0</v>
      </c>
      <c r="GD223" s="356" t="n">
        <f aca="false">GD218+GD210</f>
        <v>0</v>
      </c>
      <c r="GE223" s="356" t="n">
        <f aca="false">GE218+GE210</f>
        <v>0</v>
      </c>
      <c r="GF223" s="356" t="n">
        <f aca="false">GF218+GF210</f>
        <v>0</v>
      </c>
      <c r="GG223" s="356" t="n">
        <f aca="false">GG218+GG210</f>
        <v>0</v>
      </c>
      <c r="GH223" s="356" t="n">
        <f aca="false">GH218+GH210</f>
        <v>0</v>
      </c>
      <c r="GI223" s="356" t="n">
        <f aca="false">GI218+GI210</f>
        <v>0</v>
      </c>
      <c r="GJ223" s="356" t="n">
        <f aca="false">GJ218+GJ210</f>
        <v>0</v>
      </c>
      <c r="GK223" s="356" t="n">
        <f aca="false">GK218+GK210</f>
        <v>0</v>
      </c>
      <c r="GL223" s="356" t="n">
        <f aca="false">GL218+GL210</f>
        <v>0</v>
      </c>
      <c r="GM223" s="356" t="n">
        <f aca="false">GM218+GM210</f>
        <v>0</v>
      </c>
      <c r="GN223" s="356" t="n">
        <f aca="false">GN218+GN210</f>
        <v>0</v>
      </c>
      <c r="GO223" s="356" t="n">
        <f aca="false">GO218+GO210</f>
        <v>0</v>
      </c>
      <c r="GP223" s="356" t="n">
        <f aca="false">GP218+GP210</f>
        <v>0</v>
      </c>
      <c r="GQ223" s="356" t="n">
        <f aca="false">GQ218+GQ210</f>
        <v>0</v>
      </c>
      <c r="GR223" s="356" t="n">
        <f aca="false">GR218+GR210</f>
        <v>0</v>
      </c>
      <c r="GS223" s="356" t="n">
        <f aca="false">GS218+GS210</f>
        <v>0</v>
      </c>
      <c r="GT223" s="356" t="n">
        <f aca="false">GT218+GT210</f>
        <v>0</v>
      </c>
      <c r="GU223" s="356" t="n">
        <f aca="false">GU218+GU210</f>
        <v>0</v>
      </c>
      <c r="GV223" s="356" t="n">
        <f aca="false">GV218+GV210</f>
        <v>0</v>
      </c>
      <c r="GW223" s="356" t="n">
        <f aca="false">GW218+GW210</f>
        <v>0</v>
      </c>
      <c r="GX223" s="356" t="n">
        <f aca="false">GX218+GX210</f>
        <v>0</v>
      </c>
      <c r="GY223" s="356" t="n">
        <f aca="false">GY218+GY210</f>
        <v>0</v>
      </c>
      <c r="GZ223" s="356" t="n">
        <f aca="false">GZ218+GZ210</f>
        <v>0</v>
      </c>
      <c r="HA223" s="356" t="n">
        <f aca="false">HA218+HA210</f>
        <v>0</v>
      </c>
      <c r="HB223" s="356" t="n">
        <f aca="false">HB218+HB210</f>
        <v>0</v>
      </c>
      <c r="HC223" s="356" t="n">
        <f aca="false">HC218+HC210</f>
        <v>0</v>
      </c>
      <c r="HD223" s="356" t="n">
        <f aca="false">HD218+HD210</f>
        <v>0</v>
      </c>
      <c r="HE223" s="356" t="n">
        <f aca="false">HE218+HE210</f>
        <v>0</v>
      </c>
      <c r="HF223" s="356" t="n">
        <f aca="false">HF218+HF210</f>
        <v>0</v>
      </c>
      <c r="HG223" s="356" t="n">
        <f aca="false">HG218+HG210</f>
        <v>0</v>
      </c>
      <c r="HH223" s="356" t="n">
        <f aca="false">HH218+HH210</f>
        <v>0</v>
      </c>
      <c r="HI223" s="356" t="n">
        <f aca="false">HI218+HI210</f>
        <v>0</v>
      </c>
      <c r="HJ223" s="356" t="n">
        <f aca="false">HJ218+HJ210</f>
        <v>0</v>
      </c>
      <c r="HK223" s="356" t="n">
        <f aca="false">HK218+HK210</f>
        <v>0</v>
      </c>
      <c r="HL223" s="356" t="n">
        <f aca="false">HL218+HL210</f>
        <v>0</v>
      </c>
      <c r="HM223" s="356" t="n">
        <f aca="false">HM218+HM210</f>
        <v>0</v>
      </c>
      <c r="HN223" s="356" t="n">
        <f aca="false">HN218+HN210</f>
        <v>0</v>
      </c>
      <c r="HO223" s="356" t="n">
        <f aca="false">HO218+HO210</f>
        <v>0</v>
      </c>
      <c r="HP223" s="356" t="n">
        <f aca="false">HP218+HP210</f>
        <v>0</v>
      </c>
      <c r="HQ223" s="356" t="n">
        <f aca="false">HQ218+HQ210</f>
        <v>0</v>
      </c>
      <c r="HR223" s="356" t="n">
        <f aca="false">HR218+HR210</f>
        <v>0</v>
      </c>
      <c r="HS223" s="356" t="n">
        <f aca="false">HS218+HS210</f>
        <v>0</v>
      </c>
      <c r="HT223" s="356" t="n">
        <f aca="false">HT218+HT210</f>
        <v>0</v>
      </c>
      <c r="HU223" s="356" t="n">
        <f aca="false">HU218+HU210</f>
        <v>0</v>
      </c>
      <c r="HV223" s="356" t="n">
        <f aca="false">HV218+HV210</f>
        <v>0</v>
      </c>
      <c r="HW223" s="356" t="n">
        <f aca="false">HW218+HW210</f>
        <v>0</v>
      </c>
      <c r="HX223" s="356" t="n">
        <f aca="false">HX218+HX210</f>
        <v>0</v>
      </c>
      <c r="HY223" s="356" t="n">
        <f aca="false">HY218+HY210</f>
        <v>0</v>
      </c>
      <c r="HZ223" s="356" t="n">
        <f aca="false">HZ218+HZ210</f>
        <v>0</v>
      </c>
      <c r="IA223" s="356" t="n">
        <f aca="false">IA218+IA210</f>
        <v>0</v>
      </c>
      <c r="IB223" s="356" t="n">
        <f aca="false">IB218+IB210</f>
        <v>0</v>
      </c>
      <c r="IC223" s="356" t="n">
        <f aca="false">IC218+IC210</f>
        <v>0</v>
      </c>
      <c r="ID223" s="356" t="n">
        <f aca="false">ID218+ID210</f>
        <v>0</v>
      </c>
      <c r="IE223" s="356" t="n">
        <f aca="false">IE218+IE210</f>
        <v>0</v>
      </c>
      <c r="IF223" s="356" t="n">
        <f aca="false">IF218+IF210</f>
        <v>0</v>
      </c>
      <c r="IG223" s="356" t="n">
        <f aca="false">IG218+IG210</f>
        <v>0</v>
      </c>
      <c r="IH223" s="356" t="n">
        <f aca="false">IH218+IH210</f>
        <v>0</v>
      </c>
      <c r="II223" s="356" t="n">
        <f aca="false">II218+II210</f>
        <v>0</v>
      </c>
      <c r="IJ223" s="356" t="n">
        <f aca="false">IJ218+IJ210</f>
        <v>0</v>
      </c>
      <c r="IK223" s="356" t="n">
        <f aca="false">IK218+IK210</f>
        <v>0</v>
      </c>
      <c r="IL223" s="356" t="n">
        <f aca="false">IL218+IL210</f>
        <v>0</v>
      </c>
      <c r="IM223" s="356" t="n">
        <f aca="false">IM218+IM210</f>
        <v>0</v>
      </c>
      <c r="IN223" s="356" t="n">
        <f aca="false">IN218+IN210</f>
        <v>0</v>
      </c>
      <c r="IO223" s="356" t="n">
        <f aca="false">IO218+IO210</f>
        <v>0</v>
      </c>
      <c r="IP223" s="356" t="n">
        <f aca="false">IP218+IP210</f>
        <v>0</v>
      </c>
      <c r="IQ223" s="356" t="n">
        <f aca="false">IQ218+IQ210</f>
        <v>0</v>
      </c>
      <c r="IR223" s="356" t="n">
        <f aca="false">IR218+IR210</f>
        <v>0</v>
      </c>
      <c r="IS223" s="356" t="n">
        <f aca="false">IS218+IS210</f>
        <v>0</v>
      </c>
      <c r="IT223" s="356" t="n">
        <f aca="false">IT218+IT210</f>
        <v>0</v>
      </c>
      <c r="IU223" s="356" t="n">
        <f aca="false">IU218+IU210</f>
        <v>0</v>
      </c>
      <c r="IV223" s="356" t="n">
        <f aca="false">IV218+IV210</f>
        <v>0</v>
      </c>
      <c r="IW223" s="357"/>
    </row>
    <row r="2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9.GoToGlobPos">
                <anchor moveWithCells="true" sizeWithCells="false">
                  <from>
                    <xdr:col>1</xdr:col>
                    <xdr:colOff>10440</xdr:colOff>
                    <xdr:row>1</xdr:row>
                    <xdr:rowOff>9720</xdr:rowOff>
                  </from>
                  <to>
                    <xdr:col>3</xdr:col>
                    <xdr:colOff>1652400</xdr:colOff>
                    <xdr:row>2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5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3" width="9.14"/>
    <col collapsed="false" customWidth="true" hidden="false" outlineLevel="0" max="2" min="2" style="361" width="10.71"/>
    <col collapsed="false" customWidth="true" hidden="false" outlineLevel="0" max="3" min="3" style="43" width="12.28"/>
    <col collapsed="false" customWidth="true" hidden="false" outlineLevel="0" max="4" min="4" style="43" width="18.28"/>
    <col collapsed="false" customWidth="true" hidden="false" outlineLevel="0" max="5" min="5" style="43" width="15.7"/>
    <col collapsed="false" customWidth="true" hidden="false" outlineLevel="0" max="6" min="6" style="43" width="17.56"/>
    <col collapsed="false" customWidth="true" hidden="false" outlineLevel="0" max="7" min="7" style="43" width="10.28"/>
    <col collapsed="false" customWidth="true" hidden="false" outlineLevel="0" max="8" min="8" style="43" width="16.42"/>
    <col collapsed="false" customWidth="true" hidden="false" outlineLevel="0" max="9" min="9" style="43" width="13.28"/>
    <col collapsed="false" customWidth="true" hidden="false" outlineLevel="0" max="10" min="10" style="43" width="22.42"/>
    <col collapsed="false" customWidth="true" hidden="false" outlineLevel="0" max="11" min="11" style="43" width="9.99"/>
    <col collapsed="false" customWidth="true" hidden="false" outlineLevel="0" max="12" min="12" style="43" width="13.7"/>
    <col collapsed="false" customWidth="true" hidden="false" outlineLevel="0" max="13" min="13" style="43" width="14.56"/>
    <col collapsed="false" customWidth="true" hidden="false" outlineLevel="0" max="14" min="14" style="361" width="10.56"/>
    <col collapsed="false" customWidth="true" hidden="false" outlineLevel="0" max="16" min="15" style="361" width="13.28"/>
    <col collapsed="false" customWidth="true" hidden="false" outlineLevel="0" max="17" min="17" style="361" width="13.85"/>
    <col collapsed="false" customWidth="true" hidden="false" outlineLevel="0" max="18" min="18" style="362" width="12.99"/>
    <col collapsed="false" customWidth="true" hidden="false" outlineLevel="0" max="19" min="19" style="362" width="13.41"/>
    <col collapsed="false" customWidth="true" hidden="false" outlineLevel="0" max="20" min="20" style="361" width="13.28"/>
    <col collapsed="false" customWidth="true" hidden="false" outlineLevel="0" max="21" min="21" style="363" width="16.56"/>
    <col collapsed="false" customWidth="true" hidden="false" outlineLevel="0" max="22" min="22" style="364" width="10.85"/>
    <col collapsed="false" customWidth="true" hidden="false" outlineLevel="0" max="23" min="23" style="365" width="14.41"/>
    <col collapsed="false" customWidth="true" hidden="false" outlineLevel="0" max="24" min="24" style="366" width="13.14"/>
    <col collapsed="false" customWidth="true" hidden="false" outlineLevel="0" max="25" min="25" style="366" width="14.56"/>
    <col collapsed="false" customWidth="true" hidden="false" outlineLevel="0" max="26" min="26" style="366" width="14.99"/>
    <col collapsed="false" customWidth="true" hidden="false" outlineLevel="0" max="27" min="27" style="366" width="12.85"/>
    <col collapsed="false" customWidth="true" hidden="false" outlineLevel="0" max="28" min="28" style="366" width="14.99"/>
    <col collapsed="false" customWidth="true" hidden="false" outlineLevel="0" max="29" min="29" style="366" width="15.56"/>
    <col collapsed="false" customWidth="true" hidden="false" outlineLevel="0" max="30" min="30" style="364" width="16.7"/>
    <col collapsed="false" customWidth="true" hidden="false" outlineLevel="0" max="31" min="31" style="366" width="13.41"/>
    <col collapsed="false" customWidth="true" hidden="false" outlineLevel="0" max="32" min="32" style="366" width="16.56"/>
    <col collapsed="false" customWidth="true" hidden="false" outlineLevel="0" max="33" min="33" style="366" width="17.14"/>
    <col collapsed="false" customWidth="true" hidden="false" outlineLevel="0" max="34" min="34" style="364" width="11.13"/>
    <col collapsed="false" customWidth="true" hidden="false" outlineLevel="0" max="35" min="35" style="367" width="13.99"/>
    <col collapsed="false" customWidth="true" hidden="false" outlineLevel="0" max="36" min="36" style="366" width="12.42"/>
    <col collapsed="false" customWidth="true" hidden="false" outlineLevel="0" max="37" min="37" style="366" width="19.85"/>
    <col collapsed="false" customWidth="true" hidden="false" outlineLevel="0" max="38" min="38" style="366" width="20.7"/>
    <col collapsed="false" customWidth="true" hidden="false" outlineLevel="0" max="39" min="39" style="366" width="20.28"/>
    <col collapsed="false" customWidth="true" hidden="false" outlineLevel="0" max="40" min="40" style="364" width="11.85"/>
    <col collapsed="false" customWidth="true" hidden="false" outlineLevel="0" max="41" min="41" style="364" width="11.28"/>
    <col collapsed="false" customWidth="true" hidden="false" outlineLevel="0" max="42" min="42" style="364" width="11.99"/>
    <col collapsed="false" customWidth="true" hidden="false" outlineLevel="0" max="43" min="43" style="366" width="11.7"/>
    <col collapsed="false" customWidth="true" hidden="false" outlineLevel="0" max="44" min="44" style="366" width="16.7"/>
    <col collapsed="false" customWidth="true" hidden="false" outlineLevel="0" max="45" min="45" style="366" width="11.99"/>
    <col collapsed="false" customWidth="true" hidden="false" outlineLevel="0" max="46" min="46" style="368" width="10.71"/>
    <col collapsed="false" customWidth="true" hidden="false" outlineLevel="0" max="47" min="47" style="368" width="13.14"/>
    <col collapsed="false" customWidth="true" hidden="false" outlineLevel="0" max="48" min="48" style="368" width="10.85"/>
    <col collapsed="false" customWidth="true" hidden="false" outlineLevel="0" max="49" min="49" style="368" width="12.99"/>
    <col collapsed="false" customWidth="true" hidden="false" outlineLevel="0" max="50" min="50" style="368" width="11.56"/>
    <col collapsed="false" customWidth="true" hidden="false" outlineLevel="0" max="51" min="51" style="368" width="12.28"/>
    <col collapsed="false" customWidth="true" hidden="false" outlineLevel="0" max="52" min="52" style="368" width="10.85"/>
    <col collapsed="false" customWidth="true" hidden="false" outlineLevel="0" max="53" min="53" style="368" width="13.14"/>
    <col collapsed="false" customWidth="true" hidden="false" outlineLevel="0" max="54" min="54" style="368" width="10.99"/>
    <col collapsed="false" customWidth="true" hidden="false" outlineLevel="0" max="55" min="55" style="368" width="15.7"/>
  </cols>
  <sheetData>
    <row r="1" customFormat="false" ht="12.75" hidden="false" customHeight="false" outlineLevel="0" collapsed="false">
      <c r="P1" s="43"/>
      <c r="Q1" s="43"/>
      <c r="R1" s="43"/>
      <c r="S1" s="43"/>
      <c r="U1" s="361"/>
      <c r="V1" s="369"/>
      <c r="W1" s="366"/>
      <c r="AD1" s="369"/>
      <c r="AH1" s="369"/>
      <c r="AN1" s="369"/>
      <c r="AO1" s="369"/>
      <c r="AP1" s="369"/>
      <c r="AT1" s="43"/>
      <c r="AU1" s="370"/>
      <c r="AV1" s="370"/>
      <c r="AW1" s="370"/>
      <c r="AX1" s="370"/>
      <c r="AY1" s="370"/>
      <c r="AZ1" s="370"/>
      <c r="BA1" s="370"/>
      <c r="BB1" s="370"/>
      <c r="BC1" s="370"/>
    </row>
    <row r="2" customFormat="false" ht="27" hidden="false" customHeight="true" outlineLevel="0" collapsed="false">
      <c r="A2" s="43" t="s">
        <v>184</v>
      </c>
      <c r="B2" s="361" t="s">
        <v>185</v>
      </c>
      <c r="C2" s="43" t="s">
        <v>186</v>
      </c>
      <c r="D2" s="43" t="s">
        <v>187</v>
      </c>
      <c r="E2" s="371" t="s">
        <v>188</v>
      </c>
      <c r="F2" s="371" t="s">
        <v>189</v>
      </c>
      <c r="G2" s="43" t="s">
        <v>190</v>
      </c>
      <c r="H2" s="371" t="s">
        <v>191</v>
      </c>
      <c r="I2" s="371" t="s">
        <v>192</v>
      </c>
      <c r="J2" s="371" t="s">
        <v>193</v>
      </c>
      <c r="K2" s="371" t="s">
        <v>194</v>
      </c>
      <c r="L2" s="371" t="s">
        <v>195</v>
      </c>
      <c r="M2" s="371" t="s">
        <v>196</v>
      </c>
      <c r="N2" s="371" t="s">
        <v>197</v>
      </c>
      <c r="O2" s="371" t="s">
        <v>198</v>
      </c>
      <c r="P2" s="371" t="s">
        <v>199</v>
      </c>
      <c r="Q2" s="371" t="s">
        <v>200</v>
      </c>
      <c r="R2" s="372" t="s">
        <v>201</v>
      </c>
      <c r="S2" s="372" t="s">
        <v>202</v>
      </c>
      <c r="T2" s="371" t="s">
        <v>47</v>
      </c>
      <c r="U2" s="371" t="s">
        <v>203</v>
      </c>
      <c r="V2" s="371" t="s">
        <v>204</v>
      </c>
      <c r="W2" s="371" t="s">
        <v>205</v>
      </c>
      <c r="X2" s="371" t="s">
        <v>206</v>
      </c>
      <c r="Y2" s="371" t="s">
        <v>207</v>
      </c>
      <c r="Z2" s="371" t="s">
        <v>208</v>
      </c>
      <c r="AA2" s="371" t="s">
        <v>209</v>
      </c>
      <c r="AB2" s="371" t="s">
        <v>210</v>
      </c>
      <c r="AC2" s="371" t="s">
        <v>211</v>
      </c>
      <c r="AD2" s="371" t="s">
        <v>212</v>
      </c>
      <c r="AE2" s="371" t="s">
        <v>213</v>
      </c>
      <c r="AF2" s="371" t="s">
        <v>214</v>
      </c>
      <c r="AG2" s="371" t="s">
        <v>215</v>
      </c>
      <c r="AH2" s="371" t="s">
        <v>216</v>
      </c>
      <c r="AI2" s="371" t="s">
        <v>217</v>
      </c>
      <c r="AJ2" s="371" t="s">
        <v>218</v>
      </c>
      <c r="AK2" s="371" t="s">
        <v>219</v>
      </c>
      <c r="AL2" s="371" t="s">
        <v>220</v>
      </c>
      <c r="AM2" s="371" t="s">
        <v>221</v>
      </c>
      <c r="AN2" s="371" t="s">
        <v>222</v>
      </c>
      <c r="AO2" s="371" t="s">
        <v>223</v>
      </c>
      <c r="AP2" s="371" t="s">
        <v>224</v>
      </c>
      <c r="AQ2" s="371" t="s">
        <v>225</v>
      </c>
      <c r="AR2" s="371" t="s">
        <v>226</v>
      </c>
      <c r="AS2" s="371" t="s">
        <v>227</v>
      </c>
      <c r="AT2" s="371" t="s">
        <v>228</v>
      </c>
      <c r="AU2" s="371" t="s">
        <v>229</v>
      </c>
      <c r="AV2" s="371" t="s">
        <v>230</v>
      </c>
      <c r="AW2" s="371" t="s">
        <v>231</v>
      </c>
      <c r="AX2" s="371" t="s">
        <v>232</v>
      </c>
      <c r="AY2" s="371" t="s">
        <v>233</v>
      </c>
      <c r="AZ2" s="371" t="s">
        <v>234</v>
      </c>
      <c r="BA2" s="371" t="s">
        <v>235</v>
      </c>
      <c r="BB2" s="371" t="s">
        <v>236</v>
      </c>
    </row>
    <row r="3" customFormat="false" ht="12.75" hidden="false" customHeight="false" outlineLevel="0" collapsed="false">
      <c r="A3" s="43" t="n">
        <v>1</v>
      </c>
      <c r="B3" s="361" t="n">
        <v>36559</v>
      </c>
      <c r="C3" s="43" t="s">
        <v>237</v>
      </c>
      <c r="D3" s="43" t="s">
        <v>238</v>
      </c>
      <c r="E3" s="43" t="s">
        <v>239</v>
      </c>
      <c r="F3" s="43" t="s">
        <v>240</v>
      </c>
      <c r="G3" s="43" t="s">
        <v>241</v>
      </c>
      <c r="H3" s="43" t="s">
        <v>242</v>
      </c>
      <c r="I3" s="43" t="s">
        <v>243</v>
      </c>
      <c r="J3" s="43" t="s">
        <v>118</v>
      </c>
      <c r="K3" s="43" t="s">
        <v>121</v>
      </c>
      <c r="L3" s="43" t="s">
        <v>244</v>
      </c>
      <c r="M3" s="43" t="s">
        <v>245</v>
      </c>
      <c r="N3" s="361" t="n">
        <v>36647</v>
      </c>
      <c r="O3" s="361" t="n">
        <v>36860</v>
      </c>
      <c r="P3" s="361" t="n">
        <v>36677</v>
      </c>
      <c r="Q3" s="361" t="n">
        <v>36830</v>
      </c>
      <c r="R3" s="362" t="n">
        <f aca="false">IF(AND(O3&lt;=P3,N3&lt;Today),NETWORKDAYS(Today,O3),IF(AND(O3&lt;=P3,N3&gt;=Today),NETWORKDAYS(N3,O3),IF(AND(N3&lt;Today,O3&lt;=DateFlowBase),NETWORKDAYS('Data Base'!P3,O3),IF(N3&lt;Today,NETWORKDAYS(Today,CashFlow!$C$5)-1,NETWORKDAYS(N3,P3)))))</f>
        <v>-6652</v>
      </c>
      <c r="S3" s="362" t="n">
        <f aca="false">NETWORKDAYS(Q3,O3)</f>
        <v>23</v>
      </c>
      <c r="T3" s="361" t="n">
        <v>36647</v>
      </c>
      <c r="U3" s="363" t="n">
        <v>36860</v>
      </c>
      <c r="V3" s="364" t="n">
        <v>1</v>
      </c>
      <c r="W3" s="365" t="n">
        <v>-180000</v>
      </c>
      <c r="X3" s="366" t="n">
        <v>40</v>
      </c>
      <c r="Y3" s="366" t="n">
        <v>40</v>
      </c>
      <c r="Z3" s="366" t="n">
        <v>18.5</v>
      </c>
      <c r="AA3" s="366" t="n">
        <v>1.7</v>
      </c>
      <c r="AB3" s="366" t="n">
        <v>1.7</v>
      </c>
      <c r="AC3" s="366" t="n">
        <v>0.3</v>
      </c>
      <c r="AD3" s="364" t="n">
        <v>1</v>
      </c>
      <c r="AE3" s="366" t="n">
        <v>42.8982274778405</v>
      </c>
      <c r="AF3" s="366" t="n">
        <v>42.8982274778405</v>
      </c>
      <c r="AG3" s="366" t="n">
        <v>19.0464615384615</v>
      </c>
      <c r="AH3" s="364" t="n">
        <v>0.025</v>
      </c>
      <c r="AI3" s="367" t="n">
        <v>0</v>
      </c>
      <c r="AJ3" s="366" t="n">
        <v>0.704</v>
      </c>
      <c r="AK3" s="366" t="n">
        <v>0.28</v>
      </c>
      <c r="AL3" s="366" t="n">
        <v>0</v>
      </c>
      <c r="AM3" s="366" t="n">
        <v>0</v>
      </c>
      <c r="AN3" s="364" t="n">
        <v>0.0365</v>
      </c>
      <c r="AO3" s="364" t="n">
        <v>0</v>
      </c>
      <c r="AP3" s="364" t="n">
        <v>0.0038</v>
      </c>
      <c r="AQ3" s="366" t="n">
        <v>3.8</v>
      </c>
      <c r="AR3" s="366" t="n">
        <v>0.26</v>
      </c>
      <c r="AS3" s="366" t="n">
        <v>0</v>
      </c>
      <c r="AT3" s="368" t="b">
        <f aca="false">TRUE()</f>
        <v>1</v>
      </c>
      <c r="AU3" s="368" t="b">
        <f aca="false">TRUE()</f>
        <v>1</v>
      </c>
      <c r="AV3" s="368" t="b">
        <f aca="false">TRUE()</f>
        <v>1</v>
      </c>
      <c r="AW3" s="368" t="b">
        <f aca="false">TRUE()</f>
        <v>1</v>
      </c>
      <c r="AX3" s="368" t="b">
        <f aca="false">FALSE()</f>
        <v>0</v>
      </c>
      <c r="AY3" s="368" t="b">
        <f aca="false">TRUE()</f>
        <v>1</v>
      </c>
      <c r="AZ3" s="368" t="b">
        <f aca="false">TRUE()</f>
        <v>1</v>
      </c>
      <c r="BA3" s="368" t="b">
        <f aca="false">TRUE()</f>
        <v>1</v>
      </c>
      <c r="BB3" s="368" t="b">
        <f aca="false">FALSE()</f>
        <v>0</v>
      </c>
      <c r="BC3" s="244"/>
    </row>
    <row r="4" customFormat="false" ht="12.75" hidden="false" customHeight="false" outlineLevel="0" collapsed="false">
      <c r="A4" s="43" t="n">
        <v>2</v>
      </c>
      <c r="B4" s="361" t="n">
        <v>36559</v>
      </c>
      <c r="C4" s="43" t="s">
        <v>237</v>
      </c>
      <c r="D4" s="43" t="s">
        <v>238</v>
      </c>
      <c r="E4" s="43" t="s">
        <v>239</v>
      </c>
      <c r="F4" s="43" t="s">
        <v>240</v>
      </c>
      <c r="G4" s="43" t="s">
        <v>241</v>
      </c>
      <c r="H4" s="43" t="s">
        <v>242</v>
      </c>
      <c r="I4" s="43" t="s">
        <v>243</v>
      </c>
      <c r="J4" s="43" t="s">
        <v>118</v>
      </c>
      <c r="K4" s="43" t="s">
        <v>121</v>
      </c>
      <c r="L4" s="43" t="s">
        <v>244</v>
      </c>
      <c r="M4" s="43" t="s">
        <v>245</v>
      </c>
      <c r="N4" s="361" t="n">
        <v>37012</v>
      </c>
      <c r="O4" s="361" t="n">
        <v>37225</v>
      </c>
      <c r="P4" s="361" t="n">
        <v>37042</v>
      </c>
      <c r="Q4" s="361" t="n">
        <v>37195</v>
      </c>
      <c r="R4" s="362" t="n">
        <f aca="false">IF(AND(O4&lt;=P4,N4&lt;Today),NETWORKDAYS(Today,O4),IF(AND(O4&lt;=P4,N4&gt;=Today),NETWORKDAYS(N4,O4),IF(AND(N4&lt;Today,O4&lt;=DateFlowBase),NETWORKDAYS('Data Base'!P4,O4),IF(N4&lt;Today,NETWORKDAYS(Today,CashFlow!$C$5),NETWORKDAYS(N4,P4)))))</f>
        <v>-6651</v>
      </c>
      <c r="S4" s="362" t="n">
        <f aca="false">NETWORKDAYS(Q4,O4)</f>
        <v>23</v>
      </c>
      <c r="T4" s="361" t="n">
        <v>36647</v>
      </c>
      <c r="U4" s="363" t="n">
        <v>37012</v>
      </c>
      <c r="V4" s="364" t="n">
        <v>1</v>
      </c>
      <c r="W4" s="365" t="n">
        <v>0</v>
      </c>
      <c r="X4" s="366" t="n">
        <v>40</v>
      </c>
      <c r="Y4" s="366" t="n">
        <v>40</v>
      </c>
      <c r="Z4" s="366" t="n">
        <v>18.5</v>
      </c>
      <c r="AA4" s="366" t="n">
        <v>1.7</v>
      </c>
      <c r="AB4" s="366" t="n">
        <v>1.7</v>
      </c>
      <c r="AC4" s="366" t="n">
        <v>0.3</v>
      </c>
      <c r="AD4" s="364" t="n">
        <v>1</v>
      </c>
      <c r="AE4" s="366" t="n">
        <v>42.8982274778405</v>
      </c>
      <c r="AF4" s="366" t="n">
        <v>42.8982274778405</v>
      </c>
      <c r="AG4" s="366" t="n">
        <v>19.0464615384615</v>
      </c>
      <c r="AH4" s="364" t="n">
        <v>0.025</v>
      </c>
      <c r="AI4" s="367" t="n">
        <v>0</v>
      </c>
      <c r="AJ4" s="366" t="n">
        <v>0.704</v>
      </c>
      <c r="AK4" s="366" t="n">
        <v>0.28</v>
      </c>
      <c r="AL4" s="366" t="n">
        <v>0</v>
      </c>
      <c r="AM4" s="366" t="n">
        <v>0</v>
      </c>
      <c r="AN4" s="364" t="n">
        <v>0.0365</v>
      </c>
      <c r="AO4" s="364" t="n">
        <v>0</v>
      </c>
      <c r="AP4" s="364" t="n">
        <v>0.0038</v>
      </c>
      <c r="AQ4" s="366" t="n">
        <v>3.8</v>
      </c>
      <c r="AR4" s="366" t="n">
        <v>0.26</v>
      </c>
      <c r="AS4" s="366" t="n">
        <v>0</v>
      </c>
      <c r="AT4" s="368" t="b">
        <f aca="false">TRUE()</f>
        <v>1</v>
      </c>
      <c r="AU4" s="368" t="b">
        <f aca="false">TRUE()</f>
        <v>1</v>
      </c>
      <c r="AV4" s="368" t="b">
        <f aca="false">TRUE()</f>
        <v>1</v>
      </c>
      <c r="AW4" s="368" t="b">
        <f aca="false">TRUE()</f>
        <v>1</v>
      </c>
      <c r="AX4" s="368" t="b">
        <f aca="false">FALSE()</f>
        <v>0</v>
      </c>
      <c r="AY4" s="368" t="b">
        <f aca="false">TRUE()</f>
        <v>1</v>
      </c>
      <c r="AZ4" s="368" t="b">
        <f aca="false">TRUE()</f>
        <v>1</v>
      </c>
      <c r="BA4" s="368" t="b">
        <f aca="false">TRUE()</f>
        <v>1</v>
      </c>
      <c r="BB4" s="368" t="b">
        <f aca="false">FALSE()</f>
        <v>0</v>
      </c>
    </row>
    <row r="5" customFormat="false" ht="12.75" hidden="false" customHeight="false" outlineLevel="0" collapsed="false">
      <c r="A5" s="43" t="n">
        <v>3</v>
      </c>
      <c r="B5" s="361" t="n">
        <v>36559</v>
      </c>
      <c r="C5" s="43" t="s">
        <v>237</v>
      </c>
      <c r="D5" s="43" t="s">
        <v>238</v>
      </c>
      <c r="E5" s="43" t="s">
        <v>239</v>
      </c>
      <c r="F5" s="43" t="s">
        <v>240</v>
      </c>
      <c r="G5" s="43" t="s">
        <v>241</v>
      </c>
      <c r="H5" s="43" t="s">
        <v>242</v>
      </c>
      <c r="I5" s="43" t="s">
        <v>243</v>
      </c>
      <c r="J5" s="43" t="s">
        <v>118</v>
      </c>
      <c r="K5" s="43" t="s">
        <v>121</v>
      </c>
      <c r="L5" s="43" t="s">
        <v>244</v>
      </c>
      <c r="M5" s="43" t="s">
        <v>245</v>
      </c>
      <c r="N5" s="361" t="n">
        <v>37377</v>
      </c>
      <c r="O5" s="361" t="n">
        <v>37590</v>
      </c>
      <c r="P5" s="361" t="n">
        <v>37407</v>
      </c>
      <c r="Q5" s="361" t="n">
        <v>37560</v>
      </c>
      <c r="R5" s="362" t="n">
        <f aca="false">IF(AND(O5&lt;=P5,N5&lt;Today),NETWORKDAYS(Today,O5),IF(AND(O5&lt;=P5,N5&gt;=Today),NETWORKDAYS(N5,O5),IF(AND(N5&lt;Today,O5&lt;=DateFlowBase),NETWORKDAYS('Data Base'!P5,O5),IF(N5&lt;Today,NETWORKDAYS(Today,CashFlow!$C$5),NETWORKDAYS(N5,P5)))))</f>
        <v>-6651</v>
      </c>
      <c r="S5" s="362" t="n">
        <f aca="false">NETWORKDAYS(Q5,O5)</f>
        <v>22</v>
      </c>
      <c r="T5" s="373" t="n">
        <v>36647</v>
      </c>
      <c r="U5" s="363" t="n">
        <v>37377</v>
      </c>
      <c r="V5" s="364" t="n">
        <v>1</v>
      </c>
      <c r="W5" s="366" t="n">
        <v>0</v>
      </c>
      <c r="X5" s="366" t="n">
        <v>40</v>
      </c>
      <c r="Y5" s="366" t="n">
        <v>40</v>
      </c>
      <c r="Z5" s="366" t="n">
        <v>18.5</v>
      </c>
      <c r="AA5" s="366" t="n">
        <v>1.7</v>
      </c>
      <c r="AB5" s="366" t="n">
        <v>1.7</v>
      </c>
      <c r="AC5" s="366" t="n">
        <v>0.3</v>
      </c>
      <c r="AD5" s="364" t="n">
        <v>1</v>
      </c>
      <c r="AE5" s="374" t="n">
        <v>42.8982274778405</v>
      </c>
      <c r="AF5" s="374" t="n">
        <v>42.8982274778405</v>
      </c>
      <c r="AG5" s="374" t="n">
        <v>19.0464615384615</v>
      </c>
      <c r="AH5" s="364" t="n">
        <v>0.025</v>
      </c>
      <c r="AI5" s="367" t="n">
        <v>0</v>
      </c>
      <c r="AJ5" s="366" t="n">
        <v>0.704</v>
      </c>
      <c r="AK5" s="366" t="n">
        <v>0.28</v>
      </c>
      <c r="AL5" s="366" t="n">
        <v>0</v>
      </c>
      <c r="AM5" s="366" t="n">
        <v>0</v>
      </c>
      <c r="AN5" s="364" t="n">
        <v>0.0365</v>
      </c>
      <c r="AO5" s="364" t="n">
        <v>0</v>
      </c>
      <c r="AP5" s="364" t="n">
        <v>0.0038</v>
      </c>
      <c r="AQ5" s="366" t="n">
        <v>3.8</v>
      </c>
      <c r="AR5" s="366" t="n">
        <v>0.26</v>
      </c>
      <c r="AS5" s="366" t="n">
        <v>0</v>
      </c>
      <c r="AT5" s="368" t="b">
        <f aca="false">TRUE()</f>
        <v>1</v>
      </c>
      <c r="AU5" s="368" t="b">
        <f aca="false">TRUE()</f>
        <v>1</v>
      </c>
      <c r="AV5" s="368" t="b">
        <f aca="false">TRUE()</f>
        <v>1</v>
      </c>
      <c r="AW5" s="368" t="b">
        <f aca="false">TRUE()</f>
        <v>1</v>
      </c>
      <c r="AX5" s="368" t="b">
        <f aca="false">FALSE()</f>
        <v>0</v>
      </c>
      <c r="AY5" s="368" t="b">
        <f aca="false">TRUE()</f>
        <v>1</v>
      </c>
      <c r="AZ5" s="368" t="b">
        <f aca="false">TRUE()</f>
        <v>1</v>
      </c>
      <c r="BA5" s="368" t="b">
        <f aca="false">TRUE()</f>
        <v>1</v>
      </c>
      <c r="BB5" s="368" t="b">
        <f aca="false">FALSE()</f>
        <v>0</v>
      </c>
    </row>
    <row r="6" customFormat="false" ht="12.75" hidden="false" customHeight="false" outlineLevel="0" collapsed="false">
      <c r="A6" s="43" t="n">
        <v>4</v>
      </c>
      <c r="B6" s="361" t="n">
        <v>36559</v>
      </c>
      <c r="C6" s="43" t="s">
        <v>237</v>
      </c>
      <c r="D6" s="43" t="s">
        <v>238</v>
      </c>
      <c r="E6" s="43" t="s">
        <v>239</v>
      </c>
      <c r="F6" s="43" t="s">
        <v>240</v>
      </c>
      <c r="G6" s="43" t="s">
        <v>241</v>
      </c>
      <c r="H6" s="43" t="s">
        <v>242</v>
      </c>
      <c r="I6" s="43" t="s">
        <v>243</v>
      </c>
      <c r="J6" s="43" t="s">
        <v>118</v>
      </c>
      <c r="K6" s="43" t="s">
        <v>121</v>
      </c>
      <c r="L6" s="43" t="s">
        <v>244</v>
      </c>
      <c r="M6" s="43" t="s">
        <v>245</v>
      </c>
      <c r="N6" s="361" t="n">
        <v>37742</v>
      </c>
      <c r="O6" s="361" t="n">
        <v>37955</v>
      </c>
      <c r="P6" s="361" t="n">
        <v>37772</v>
      </c>
      <c r="Q6" s="361" t="n">
        <v>37925</v>
      </c>
      <c r="R6" s="362" t="n">
        <f aca="false">IF(AND(O6&lt;=P6,N6&lt;Today),NETWORKDAYS(Today,O6),IF(AND(O6&lt;=P6,N6&gt;=Today),NETWORKDAYS(N6,O6),IF(AND(N6&lt;Today,O6&lt;=DateFlowBase),NETWORKDAYS('Data Base'!P6,O6),IF(N6&lt;Today,NETWORKDAYS(Today,CashFlow!$C$5),NETWORKDAYS(N6,P6)))))</f>
        <v>-6651</v>
      </c>
      <c r="S6" s="362" t="n">
        <f aca="false">NETWORKDAYS(Q6,O6)</f>
        <v>21</v>
      </c>
      <c r="T6" s="361" t="n">
        <v>36647</v>
      </c>
      <c r="U6" s="361" t="n">
        <v>37742</v>
      </c>
      <c r="V6" s="369" t="n">
        <v>1</v>
      </c>
      <c r="W6" s="366" t="n">
        <v>0</v>
      </c>
      <c r="X6" s="366" t="n">
        <v>40</v>
      </c>
      <c r="Y6" s="366" t="n">
        <v>40</v>
      </c>
      <c r="Z6" s="366" t="n">
        <v>18.5</v>
      </c>
      <c r="AA6" s="366" t="n">
        <v>1.7</v>
      </c>
      <c r="AB6" s="366" t="n">
        <v>1.7</v>
      </c>
      <c r="AC6" s="366" t="n">
        <v>0.3</v>
      </c>
      <c r="AD6" s="369" t="n">
        <v>1</v>
      </c>
      <c r="AE6" s="366" t="n">
        <v>42.8982274778405</v>
      </c>
      <c r="AF6" s="366" t="n">
        <v>42.8982274778405</v>
      </c>
      <c r="AG6" s="366" t="n">
        <v>19.0464615384615</v>
      </c>
      <c r="AH6" s="375" t="n">
        <v>0.025</v>
      </c>
      <c r="AI6" s="367" t="n">
        <v>0</v>
      </c>
      <c r="AJ6" s="366" t="n">
        <v>0.704</v>
      </c>
      <c r="AK6" s="366" t="n">
        <v>0.28</v>
      </c>
      <c r="AL6" s="366" t="n">
        <v>0</v>
      </c>
      <c r="AM6" s="366" t="n">
        <v>0</v>
      </c>
      <c r="AN6" s="369" t="n">
        <v>0.0365</v>
      </c>
      <c r="AO6" s="369" t="n">
        <v>0</v>
      </c>
      <c r="AP6" s="369" t="n">
        <v>0.0038</v>
      </c>
      <c r="AQ6" s="366" t="n">
        <v>3.8</v>
      </c>
      <c r="AR6" s="366" t="n">
        <v>0.26</v>
      </c>
      <c r="AS6" s="366" t="n">
        <v>0</v>
      </c>
      <c r="AT6" s="370" t="b">
        <f aca="false">TRUE()</f>
        <v>1</v>
      </c>
      <c r="AU6" s="370" t="b">
        <f aca="false">TRUE()</f>
        <v>1</v>
      </c>
      <c r="AV6" s="370" t="b">
        <f aca="false">TRUE()</f>
        <v>1</v>
      </c>
      <c r="AW6" s="370" t="b">
        <f aca="false">TRUE()</f>
        <v>1</v>
      </c>
      <c r="AX6" s="370" t="b">
        <f aca="false">FALSE()</f>
        <v>0</v>
      </c>
      <c r="AY6" s="370" t="b">
        <f aca="false">TRUE()</f>
        <v>1</v>
      </c>
      <c r="AZ6" s="370" t="b">
        <f aca="false">TRUE()</f>
        <v>1</v>
      </c>
      <c r="BA6" s="370" t="b">
        <f aca="false">TRUE()</f>
        <v>1</v>
      </c>
      <c r="BB6" s="370" t="b">
        <f aca="false">FALSE()</f>
        <v>0</v>
      </c>
      <c r="BC6" s="370"/>
    </row>
    <row r="7" customFormat="false" ht="12.75" hidden="false" customHeight="false" outlineLevel="0" collapsed="false">
      <c r="A7" s="43" t="n">
        <v>5</v>
      </c>
      <c r="B7" s="361" t="n">
        <v>36559</v>
      </c>
      <c r="C7" s="43" t="s">
        <v>237</v>
      </c>
      <c r="D7" s="43" t="s">
        <v>238</v>
      </c>
      <c r="E7" s="43" t="s">
        <v>239</v>
      </c>
      <c r="F7" s="43" t="s">
        <v>240</v>
      </c>
      <c r="G7" s="43" t="s">
        <v>241</v>
      </c>
      <c r="H7" s="43" t="s">
        <v>242</v>
      </c>
      <c r="I7" s="43" t="s">
        <v>243</v>
      </c>
      <c r="J7" s="43" t="s">
        <v>118</v>
      </c>
      <c r="K7" s="43" t="s">
        <v>121</v>
      </c>
      <c r="L7" s="43" t="s">
        <v>244</v>
      </c>
      <c r="M7" s="43" t="s">
        <v>245</v>
      </c>
      <c r="N7" s="361" t="n">
        <v>38108</v>
      </c>
      <c r="O7" s="361" t="n">
        <v>38321</v>
      </c>
      <c r="P7" s="361" t="n">
        <v>38138</v>
      </c>
      <c r="Q7" s="361" t="n">
        <v>38291</v>
      </c>
      <c r="R7" s="362" t="n">
        <f aca="false">IF(AND(O7&lt;=P7,N7&lt;Today),NETWORKDAYS(Today,O7),IF(AND(O7&lt;=P7,N7&gt;=Today),NETWORKDAYS(N7,O7),IF(AND(N7&lt;Today,O7&lt;=DateFlowBase),NETWORKDAYS('Data Base'!P7,O7),IF(N7&lt;Today,NETWORKDAYS(Today,CashFlow!$C$5),NETWORKDAYS(N7,P7)))))</f>
        <v>-6651</v>
      </c>
      <c r="S7" s="362" t="n">
        <f aca="false">NETWORKDAYS(Q7,O7)</f>
        <v>22</v>
      </c>
      <c r="T7" s="361" t="n">
        <v>36647</v>
      </c>
      <c r="U7" s="363" t="n">
        <v>38108</v>
      </c>
      <c r="V7" s="364" t="n">
        <v>1</v>
      </c>
      <c r="W7" s="365" t="n">
        <v>0</v>
      </c>
      <c r="X7" s="366" t="n">
        <v>40</v>
      </c>
      <c r="Y7" s="366" t="n">
        <v>40</v>
      </c>
      <c r="Z7" s="366" t="n">
        <v>18.5</v>
      </c>
      <c r="AA7" s="366" t="n">
        <v>1.7</v>
      </c>
      <c r="AB7" s="366" t="n">
        <v>1.7</v>
      </c>
      <c r="AC7" s="366" t="n">
        <v>0.3</v>
      </c>
      <c r="AD7" s="364" t="n">
        <v>1</v>
      </c>
      <c r="AE7" s="366" t="n">
        <v>42.8982274778405</v>
      </c>
      <c r="AF7" s="366" t="n">
        <v>42.8982274778405</v>
      </c>
      <c r="AG7" s="366" t="n">
        <v>19.0464615384615</v>
      </c>
      <c r="AH7" s="364" t="n">
        <v>0.025</v>
      </c>
      <c r="AI7" s="367" t="n">
        <v>0</v>
      </c>
      <c r="AJ7" s="366" t="n">
        <v>0.704</v>
      </c>
      <c r="AK7" s="366" t="n">
        <v>0.28</v>
      </c>
      <c r="AL7" s="366" t="n">
        <v>0</v>
      </c>
      <c r="AM7" s="366" t="n">
        <v>0</v>
      </c>
      <c r="AN7" s="364" t="n">
        <v>0.0365</v>
      </c>
      <c r="AO7" s="364" t="n">
        <v>0</v>
      </c>
      <c r="AP7" s="364" t="n">
        <v>0.0038</v>
      </c>
      <c r="AQ7" s="366" t="n">
        <v>3.8</v>
      </c>
      <c r="AR7" s="366" t="n">
        <v>0.26</v>
      </c>
      <c r="AS7" s="366" t="n">
        <v>0</v>
      </c>
      <c r="AT7" s="368" t="b">
        <f aca="false">TRUE()</f>
        <v>1</v>
      </c>
      <c r="AU7" s="368" t="b">
        <f aca="false">TRUE()</f>
        <v>1</v>
      </c>
      <c r="AV7" s="368" t="b">
        <f aca="false">TRUE()</f>
        <v>1</v>
      </c>
      <c r="AW7" s="368" t="b">
        <f aca="false">TRUE()</f>
        <v>1</v>
      </c>
      <c r="AX7" s="368" t="b">
        <f aca="false">FALSE()</f>
        <v>0</v>
      </c>
      <c r="AY7" s="368" t="b">
        <f aca="false">TRUE()</f>
        <v>1</v>
      </c>
      <c r="AZ7" s="368" t="b">
        <f aca="false">TRUE()</f>
        <v>1</v>
      </c>
      <c r="BA7" s="368" t="b">
        <f aca="false">TRUE()</f>
        <v>1</v>
      </c>
      <c r="BB7" s="368" t="b">
        <f aca="false">FALSE()</f>
        <v>0</v>
      </c>
    </row>
    <row r="8" customFormat="false" ht="12.75" hidden="false" customHeight="false" outlineLevel="0" collapsed="false">
      <c r="A8" s="43" t="n">
        <v>6</v>
      </c>
      <c r="B8" s="361" t="n">
        <v>36559</v>
      </c>
      <c r="C8" s="43" t="s">
        <v>237</v>
      </c>
      <c r="D8" s="43" t="s">
        <v>238</v>
      </c>
      <c r="E8" s="43" t="s">
        <v>239</v>
      </c>
      <c r="F8" s="43" t="s">
        <v>240</v>
      </c>
      <c r="G8" s="43" t="s">
        <v>241</v>
      </c>
      <c r="H8" s="43" t="s">
        <v>242</v>
      </c>
      <c r="I8" s="43" t="s">
        <v>243</v>
      </c>
      <c r="J8" s="43" t="s">
        <v>118</v>
      </c>
      <c r="K8" s="43" t="s">
        <v>121</v>
      </c>
      <c r="L8" s="43" t="s">
        <v>244</v>
      </c>
      <c r="M8" s="376" t="s">
        <v>245</v>
      </c>
      <c r="N8" s="361" t="n">
        <v>38473</v>
      </c>
      <c r="O8" s="361" t="n">
        <v>38686</v>
      </c>
      <c r="P8" s="361" t="n">
        <v>38503</v>
      </c>
      <c r="Q8" s="361" t="n">
        <v>38656</v>
      </c>
      <c r="R8" s="362" t="n">
        <f aca="false">IF(AND(O8&lt;=P8,N8&lt;Today),NETWORKDAYS(Today,O8),IF(AND(O8&lt;=P8,N8&gt;=Today),NETWORKDAYS(N8,O8),IF(AND(N8&lt;Today,O8&lt;=DateFlowBase),NETWORKDAYS('Data Base'!P8,O8),IF(N8&lt;Today,NETWORKDAYS(Today,CashFlow!$C$5),NETWORKDAYS(N8,P8)))))</f>
        <v>-6651</v>
      </c>
      <c r="S8" s="362" t="n">
        <f aca="false">NETWORKDAYS(Q8,O8)</f>
        <v>23</v>
      </c>
      <c r="T8" s="361" t="n">
        <v>36647</v>
      </c>
      <c r="U8" s="363" t="n">
        <v>38473</v>
      </c>
      <c r="V8" s="364" t="n">
        <v>1</v>
      </c>
      <c r="W8" s="365" t="n">
        <v>0</v>
      </c>
      <c r="X8" s="366" t="n">
        <v>40</v>
      </c>
      <c r="Y8" s="366" t="n">
        <v>40</v>
      </c>
      <c r="Z8" s="366" t="n">
        <v>18.5</v>
      </c>
      <c r="AA8" s="366" t="n">
        <v>1.7</v>
      </c>
      <c r="AB8" s="366" t="n">
        <v>1.7</v>
      </c>
      <c r="AC8" s="366" t="n">
        <v>0.3</v>
      </c>
      <c r="AD8" s="364" t="n">
        <v>1</v>
      </c>
      <c r="AE8" s="366" t="n">
        <v>42.8982274778405</v>
      </c>
      <c r="AF8" s="366" t="n">
        <v>42.8982274778405</v>
      </c>
      <c r="AG8" s="366" t="n">
        <v>19.0464615384615</v>
      </c>
      <c r="AH8" s="364" t="n">
        <v>0.025</v>
      </c>
      <c r="AI8" s="367" t="n">
        <v>0</v>
      </c>
      <c r="AJ8" s="366" t="n">
        <v>0.704</v>
      </c>
      <c r="AK8" s="366" t="n">
        <v>0.28</v>
      </c>
      <c r="AL8" s="366" t="n">
        <v>0</v>
      </c>
      <c r="AM8" s="366" t="n">
        <v>0</v>
      </c>
      <c r="AN8" s="364" t="n">
        <v>0.0365</v>
      </c>
      <c r="AO8" s="364" t="n">
        <v>0</v>
      </c>
      <c r="AP8" s="364" t="n">
        <v>0.0038</v>
      </c>
      <c r="AQ8" s="366" t="n">
        <v>3.8</v>
      </c>
      <c r="AR8" s="366" t="n">
        <v>0.26</v>
      </c>
      <c r="AS8" s="366" t="n">
        <v>0</v>
      </c>
      <c r="AT8" s="368" t="b">
        <f aca="false">TRUE()</f>
        <v>1</v>
      </c>
      <c r="AU8" s="368" t="b">
        <f aca="false">TRUE()</f>
        <v>1</v>
      </c>
      <c r="AV8" s="368" t="b">
        <f aca="false">TRUE()</f>
        <v>1</v>
      </c>
      <c r="AW8" s="368" t="b">
        <f aca="false">TRUE()</f>
        <v>1</v>
      </c>
      <c r="AX8" s="368" t="b">
        <f aca="false">FALSE()</f>
        <v>0</v>
      </c>
      <c r="AY8" s="368" t="b">
        <f aca="false">TRUE()</f>
        <v>1</v>
      </c>
      <c r="AZ8" s="368" t="b">
        <f aca="false">TRUE()</f>
        <v>1</v>
      </c>
      <c r="BA8" s="368" t="b">
        <f aca="false">TRUE()</f>
        <v>1</v>
      </c>
      <c r="BB8" s="368" t="b">
        <f aca="false">FALSE()</f>
        <v>0</v>
      </c>
    </row>
    <row r="9" customFormat="false" ht="12.75" hidden="false" customHeight="false" outlineLevel="0" collapsed="false">
      <c r="A9" s="43" t="n">
        <v>7</v>
      </c>
      <c r="B9" s="361" t="n">
        <v>36559</v>
      </c>
      <c r="C9" s="43" t="s">
        <v>237</v>
      </c>
      <c r="D9" s="43" t="s">
        <v>238</v>
      </c>
      <c r="E9" s="43" t="s">
        <v>239</v>
      </c>
      <c r="F9" s="43" t="s">
        <v>240</v>
      </c>
      <c r="G9" s="43" t="s">
        <v>241</v>
      </c>
      <c r="H9" s="43" t="s">
        <v>242</v>
      </c>
      <c r="I9" s="43" t="s">
        <v>243</v>
      </c>
      <c r="J9" s="43" t="s">
        <v>118</v>
      </c>
      <c r="K9" s="43" t="s">
        <v>121</v>
      </c>
      <c r="L9" s="43" t="s">
        <v>244</v>
      </c>
      <c r="M9" s="43" t="s">
        <v>245</v>
      </c>
      <c r="N9" s="361" t="n">
        <v>38838</v>
      </c>
      <c r="O9" s="361" t="n">
        <v>39051</v>
      </c>
      <c r="P9" s="361" t="n">
        <v>38868</v>
      </c>
      <c r="Q9" s="361" t="n">
        <v>39021</v>
      </c>
      <c r="R9" s="362" t="n">
        <f aca="false">IF(AND(O9&lt;=P9,N9&lt;Today),NETWORKDAYS(Today,O9),IF(AND(O9&lt;=P9,N9&gt;=Today),NETWORKDAYS(N9,O9),IF(AND(N9&lt;Today,O9&lt;=DateFlowBase),NETWORKDAYS('Data Base'!P9,O9),IF(N9&lt;Today,NETWORKDAYS(Today,CashFlow!$C$5),NETWORKDAYS(N9,P9)))))</f>
        <v>-6651</v>
      </c>
      <c r="S9" s="362" t="n">
        <f aca="false">NETWORKDAYS(Q9,O9)</f>
        <v>23</v>
      </c>
      <c r="T9" s="361" t="n">
        <v>36647</v>
      </c>
      <c r="U9" s="363" t="n">
        <v>38838</v>
      </c>
      <c r="V9" s="364" t="n">
        <v>1</v>
      </c>
      <c r="W9" s="365" t="n">
        <v>0</v>
      </c>
      <c r="X9" s="366" t="n">
        <v>40</v>
      </c>
      <c r="Y9" s="366" t="n">
        <v>40</v>
      </c>
      <c r="Z9" s="366" t="n">
        <v>18.5</v>
      </c>
      <c r="AA9" s="366" t="n">
        <v>1.7</v>
      </c>
      <c r="AB9" s="366" t="n">
        <v>1.7</v>
      </c>
      <c r="AC9" s="366" t="n">
        <v>0.3</v>
      </c>
      <c r="AD9" s="364" t="n">
        <v>1</v>
      </c>
      <c r="AE9" s="366" t="n">
        <v>42.8982274778405</v>
      </c>
      <c r="AF9" s="366" t="n">
        <v>42.8982274778405</v>
      </c>
      <c r="AG9" s="366" t="n">
        <v>19.0464615384615</v>
      </c>
      <c r="AH9" s="364" t="n">
        <v>0.025</v>
      </c>
      <c r="AI9" s="367" t="n">
        <v>0</v>
      </c>
      <c r="AJ9" s="366" t="n">
        <v>0.704</v>
      </c>
      <c r="AK9" s="366" t="n">
        <v>0.28</v>
      </c>
      <c r="AL9" s="366" t="n">
        <v>0</v>
      </c>
      <c r="AM9" s="366" t="n">
        <v>0</v>
      </c>
      <c r="AN9" s="364" t="n">
        <v>0.0365</v>
      </c>
      <c r="AO9" s="364" t="n">
        <v>0</v>
      </c>
      <c r="AP9" s="364" t="n">
        <v>0.0038</v>
      </c>
      <c r="AQ9" s="366" t="n">
        <v>3.8</v>
      </c>
      <c r="AR9" s="366" t="n">
        <v>0.26</v>
      </c>
      <c r="AS9" s="366" t="n">
        <v>0</v>
      </c>
      <c r="AT9" s="368" t="b">
        <f aca="false">TRUE()</f>
        <v>1</v>
      </c>
      <c r="AU9" s="368" t="b">
        <f aca="false">TRUE()</f>
        <v>1</v>
      </c>
      <c r="AV9" s="368" t="b">
        <f aca="false">TRUE()</f>
        <v>1</v>
      </c>
      <c r="AW9" s="368" t="b">
        <f aca="false">TRUE()</f>
        <v>1</v>
      </c>
      <c r="AX9" s="368" t="b">
        <f aca="false">FALSE()</f>
        <v>0</v>
      </c>
      <c r="AY9" s="368" t="b">
        <f aca="false">TRUE()</f>
        <v>1</v>
      </c>
      <c r="AZ9" s="368" t="b">
        <f aca="false">TRUE()</f>
        <v>1</v>
      </c>
      <c r="BA9" s="368" t="b">
        <f aca="false">TRUE()</f>
        <v>1</v>
      </c>
      <c r="BB9" s="368" t="b">
        <f aca="false">FALSE()</f>
        <v>0</v>
      </c>
    </row>
    <row r="10" customFormat="false" ht="12.75" hidden="false" customHeight="false" outlineLevel="0" collapsed="false">
      <c r="A10" s="43" t="n">
        <v>8</v>
      </c>
      <c r="B10" s="361" t="n">
        <v>36559</v>
      </c>
      <c r="C10" s="43" t="s">
        <v>237</v>
      </c>
      <c r="D10" s="43" t="s">
        <v>238</v>
      </c>
      <c r="E10" s="43" t="s">
        <v>239</v>
      </c>
      <c r="F10" s="43" t="s">
        <v>240</v>
      </c>
      <c r="G10" s="43" t="s">
        <v>241</v>
      </c>
      <c r="H10" s="43" t="s">
        <v>242</v>
      </c>
      <c r="I10" s="43" t="s">
        <v>243</v>
      </c>
      <c r="J10" s="43" t="s">
        <v>118</v>
      </c>
      <c r="K10" s="43" t="s">
        <v>121</v>
      </c>
      <c r="L10" s="43" t="s">
        <v>244</v>
      </c>
      <c r="M10" s="43" t="s">
        <v>245</v>
      </c>
      <c r="N10" s="361" t="n">
        <v>39203</v>
      </c>
      <c r="O10" s="361" t="n">
        <v>39416</v>
      </c>
      <c r="P10" s="361" t="n">
        <v>39233</v>
      </c>
      <c r="Q10" s="361" t="n">
        <v>39386</v>
      </c>
      <c r="R10" s="362" t="n">
        <f aca="false">IF(AND(O10&lt;=P10,N10&lt;Today),NETWORKDAYS(Today,O10),IF(AND(O10&lt;=P10,N10&gt;=Today),NETWORKDAYS(N10,O10),IF(AND(N10&lt;Today,O10&lt;=DateFlowBase),NETWORKDAYS('Data Base'!P10,O10),IF(N10&lt;Today,NETWORKDAYS(Today,CashFlow!$C$5),NETWORKDAYS(N10,P10)))))</f>
        <v>-6651</v>
      </c>
      <c r="S10" s="362" t="n">
        <f aca="false">NETWORKDAYS(Q10,O10)</f>
        <v>23</v>
      </c>
      <c r="T10" s="361" t="n">
        <v>36647</v>
      </c>
      <c r="U10" s="363" t="n">
        <v>39203</v>
      </c>
      <c r="V10" s="364" t="n">
        <v>1</v>
      </c>
      <c r="W10" s="365" t="n">
        <v>0</v>
      </c>
      <c r="X10" s="366" t="n">
        <v>40</v>
      </c>
      <c r="Y10" s="366" t="n">
        <v>40</v>
      </c>
      <c r="Z10" s="366" t="n">
        <v>18.5</v>
      </c>
      <c r="AA10" s="366" t="n">
        <v>1.7</v>
      </c>
      <c r="AB10" s="366" t="n">
        <v>1.7</v>
      </c>
      <c r="AC10" s="366" t="n">
        <v>0.3</v>
      </c>
      <c r="AD10" s="364" t="n">
        <v>1</v>
      </c>
      <c r="AE10" s="366" t="n">
        <v>42.8982274778405</v>
      </c>
      <c r="AF10" s="366" t="n">
        <v>42.8982274778405</v>
      </c>
      <c r="AG10" s="366" t="n">
        <v>19.0464615384615</v>
      </c>
      <c r="AH10" s="364" t="n">
        <v>0.025</v>
      </c>
      <c r="AI10" s="367" t="n">
        <v>0</v>
      </c>
      <c r="AJ10" s="366" t="n">
        <v>0.704</v>
      </c>
      <c r="AK10" s="366" t="n">
        <v>0.28</v>
      </c>
      <c r="AL10" s="366" t="n">
        <v>0</v>
      </c>
      <c r="AM10" s="366" t="n">
        <v>0</v>
      </c>
      <c r="AN10" s="364" t="n">
        <v>0.0365</v>
      </c>
      <c r="AO10" s="364" t="n">
        <v>0</v>
      </c>
      <c r="AP10" s="364" t="n">
        <v>0.0038</v>
      </c>
      <c r="AQ10" s="366" t="n">
        <v>3.8</v>
      </c>
      <c r="AR10" s="366" t="n">
        <v>0.26</v>
      </c>
      <c r="AS10" s="366" t="n">
        <v>0</v>
      </c>
      <c r="AT10" s="368" t="b">
        <f aca="false">TRUE()</f>
        <v>1</v>
      </c>
      <c r="AU10" s="368" t="b">
        <f aca="false">TRUE()</f>
        <v>1</v>
      </c>
      <c r="AV10" s="368" t="b">
        <f aca="false">TRUE()</f>
        <v>1</v>
      </c>
      <c r="AW10" s="368" t="b">
        <f aca="false">TRUE()</f>
        <v>1</v>
      </c>
      <c r="AX10" s="368" t="b">
        <f aca="false">FALSE()</f>
        <v>0</v>
      </c>
      <c r="AY10" s="368" t="b">
        <f aca="false">TRUE()</f>
        <v>1</v>
      </c>
      <c r="AZ10" s="368" t="b">
        <f aca="false">TRUE()</f>
        <v>1</v>
      </c>
      <c r="BA10" s="368" t="b">
        <f aca="false">TRUE()</f>
        <v>1</v>
      </c>
      <c r="BB10" s="368" t="b">
        <f aca="false">FALSE()</f>
        <v>0</v>
      </c>
    </row>
    <row r="11" customFormat="false" ht="12.75" hidden="false" customHeight="false" outlineLevel="0" collapsed="false">
      <c r="A11" s="43" t="n">
        <v>9</v>
      </c>
      <c r="B11" s="361" t="n">
        <v>36559</v>
      </c>
      <c r="C11" s="43" t="s">
        <v>237</v>
      </c>
      <c r="D11" s="43" t="s">
        <v>238</v>
      </c>
      <c r="E11" s="43" t="s">
        <v>239</v>
      </c>
      <c r="F11" s="43" t="s">
        <v>240</v>
      </c>
      <c r="G11" s="43" t="s">
        <v>241</v>
      </c>
      <c r="H11" s="43" t="s">
        <v>242</v>
      </c>
      <c r="I11" s="43" t="s">
        <v>243</v>
      </c>
      <c r="J11" s="43" t="s">
        <v>118</v>
      </c>
      <c r="K11" s="43" t="s">
        <v>121</v>
      </c>
      <c r="L11" s="43" t="s">
        <v>244</v>
      </c>
      <c r="M11" s="43" t="s">
        <v>245</v>
      </c>
      <c r="N11" s="361" t="n">
        <v>39569</v>
      </c>
      <c r="O11" s="361" t="n">
        <v>39782</v>
      </c>
      <c r="P11" s="361" t="n">
        <v>39599</v>
      </c>
      <c r="Q11" s="361" t="n">
        <v>39752</v>
      </c>
      <c r="R11" s="362" t="n">
        <f aca="false">IF(AND(O11&lt;=P11,N11&lt;Today),NETWORKDAYS(Today,O11),IF(AND(O11&lt;=P11,N11&gt;=Today),NETWORKDAYS(N11,O11),IF(AND(N11&lt;Today,O11&lt;=DateFlowBase),NETWORKDAYS('Data Base'!P11,O11),IF(N11&lt;Today,NETWORKDAYS(Today,CashFlow!$C$5),NETWORKDAYS(N11,P11)))))</f>
        <v>-6651</v>
      </c>
      <c r="S11" s="362" t="n">
        <f aca="false">NETWORKDAYS(Q11,O11)</f>
        <v>21</v>
      </c>
      <c r="T11" s="361" t="n">
        <v>36647</v>
      </c>
      <c r="U11" s="363" t="n">
        <v>39569</v>
      </c>
      <c r="V11" s="364" t="n">
        <v>1</v>
      </c>
      <c r="W11" s="365" t="n">
        <v>0</v>
      </c>
      <c r="X11" s="366" t="n">
        <v>40</v>
      </c>
      <c r="Y11" s="366" t="n">
        <v>40</v>
      </c>
      <c r="Z11" s="366" t="n">
        <v>18.5</v>
      </c>
      <c r="AA11" s="366" t="n">
        <v>1.7</v>
      </c>
      <c r="AB11" s="366" t="n">
        <v>1.7</v>
      </c>
      <c r="AC11" s="366" t="n">
        <v>0.3</v>
      </c>
      <c r="AD11" s="364" t="n">
        <v>1</v>
      </c>
      <c r="AE11" s="366" t="n">
        <v>42.8982274778405</v>
      </c>
      <c r="AF11" s="366" t="n">
        <v>42.8982274778405</v>
      </c>
      <c r="AG11" s="366" t="n">
        <v>19.0464615384615</v>
      </c>
      <c r="AH11" s="364" t="n">
        <v>0.025</v>
      </c>
      <c r="AI11" s="367" t="n">
        <v>0</v>
      </c>
      <c r="AJ11" s="366" t="n">
        <v>0.704</v>
      </c>
      <c r="AK11" s="366" t="n">
        <v>0.28</v>
      </c>
      <c r="AL11" s="366" t="n">
        <v>0</v>
      </c>
      <c r="AM11" s="366" t="n">
        <v>0</v>
      </c>
      <c r="AN11" s="364" t="n">
        <v>0.0365</v>
      </c>
      <c r="AO11" s="364" t="n">
        <v>0</v>
      </c>
      <c r="AP11" s="364" t="n">
        <v>0.0038</v>
      </c>
      <c r="AQ11" s="366" t="n">
        <v>3.8</v>
      </c>
      <c r="AR11" s="366" t="n">
        <v>0.26</v>
      </c>
      <c r="AS11" s="366" t="n">
        <v>0</v>
      </c>
      <c r="AT11" s="368" t="b">
        <f aca="false">TRUE()</f>
        <v>1</v>
      </c>
      <c r="AU11" s="368" t="b">
        <f aca="false">TRUE()</f>
        <v>1</v>
      </c>
      <c r="AV11" s="368" t="b">
        <f aca="false">TRUE()</f>
        <v>1</v>
      </c>
      <c r="AW11" s="368" t="b">
        <f aca="false">TRUE()</f>
        <v>1</v>
      </c>
      <c r="AX11" s="368" t="b">
        <f aca="false">FALSE()</f>
        <v>0</v>
      </c>
      <c r="AY11" s="368" t="b">
        <f aca="false">TRUE()</f>
        <v>1</v>
      </c>
      <c r="AZ11" s="368" t="b">
        <f aca="false">TRUE()</f>
        <v>1</v>
      </c>
      <c r="BA11" s="368" t="b">
        <f aca="false">TRUE()</f>
        <v>1</v>
      </c>
      <c r="BB11" s="368" t="b">
        <f aca="false">FALSE()</f>
        <v>0</v>
      </c>
    </row>
    <row r="12" customFormat="false" ht="12.75" hidden="false" customHeight="false" outlineLevel="0" collapsed="false">
      <c r="A12" s="43" t="n">
        <v>10</v>
      </c>
      <c r="B12" s="361" t="n">
        <v>36559</v>
      </c>
      <c r="C12" s="43" t="s">
        <v>237</v>
      </c>
      <c r="D12" s="43" t="s">
        <v>238</v>
      </c>
      <c r="E12" s="43" t="s">
        <v>239</v>
      </c>
      <c r="F12" s="43" t="s">
        <v>240</v>
      </c>
      <c r="G12" s="43" t="s">
        <v>241</v>
      </c>
      <c r="H12" s="43" t="s">
        <v>242</v>
      </c>
      <c r="I12" s="43" t="s">
        <v>243</v>
      </c>
      <c r="J12" s="43" t="s">
        <v>118</v>
      </c>
      <c r="K12" s="43" t="s">
        <v>121</v>
      </c>
      <c r="L12" s="43" t="s">
        <v>244</v>
      </c>
      <c r="M12" s="376" t="s">
        <v>245</v>
      </c>
      <c r="N12" s="361" t="n">
        <v>39934</v>
      </c>
      <c r="O12" s="361" t="n">
        <v>40147</v>
      </c>
      <c r="P12" s="361" t="n">
        <v>39964</v>
      </c>
      <c r="Q12" s="361" t="n">
        <v>40117</v>
      </c>
      <c r="R12" s="362" t="n">
        <f aca="false">IF(AND(O12&lt;=P12,N12&lt;Today),NETWORKDAYS(Today,O12),IF(AND(O12&lt;=P12,N12&gt;=Today),NETWORKDAYS(N12,O12),IF(AND(N12&lt;Today,O12&lt;=DateFlowBase),NETWORKDAYS('Data Base'!P12,O12),IF(N12&lt;Today,NETWORKDAYS(Today,CashFlow!$C$5),NETWORKDAYS(N12,P12)))))</f>
        <v>-6651</v>
      </c>
      <c r="S12" s="362" t="n">
        <f aca="false">NETWORKDAYS(Q12,O12)</f>
        <v>21</v>
      </c>
      <c r="T12" s="361" t="n">
        <v>36647</v>
      </c>
      <c r="U12" s="363" t="n">
        <v>39934</v>
      </c>
      <c r="V12" s="364" t="n">
        <v>1</v>
      </c>
      <c r="W12" s="365" t="n">
        <v>0</v>
      </c>
      <c r="X12" s="366" t="n">
        <v>40</v>
      </c>
      <c r="Y12" s="366" t="n">
        <v>40</v>
      </c>
      <c r="Z12" s="366" t="n">
        <v>18.5</v>
      </c>
      <c r="AA12" s="366" t="n">
        <v>1.7</v>
      </c>
      <c r="AB12" s="366" t="n">
        <v>1.7</v>
      </c>
      <c r="AC12" s="366" t="n">
        <v>0.3</v>
      </c>
      <c r="AD12" s="364" t="n">
        <v>1</v>
      </c>
      <c r="AE12" s="366" t="n">
        <v>42.8982274778405</v>
      </c>
      <c r="AF12" s="366" t="n">
        <v>42.8982274778405</v>
      </c>
      <c r="AG12" s="366" t="n">
        <v>19.0464615384615</v>
      </c>
      <c r="AH12" s="364" t="n">
        <v>0.025</v>
      </c>
      <c r="AI12" s="367" t="n">
        <v>0</v>
      </c>
      <c r="AJ12" s="366" t="n">
        <v>0.704</v>
      </c>
      <c r="AK12" s="366" t="n">
        <v>0.28</v>
      </c>
      <c r="AL12" s="366" t="n">
        <v>0</v>
      </c>
      <c r="AM12" s="366" t="n">
        <v>0</v>
      </c>
      <c r="AN12" s="364" t="n">
        <v>0.0365</v>
      </c>
      <c r="AO12" s="364" t="n">
        <v>0</v>
      </c>
      <c r="AP12" s="364" t="n">
        <v>0.0038</v>
      </c>
      <c r="AQ12" s="366" t="n">
        <v>3.8</v>
      </c>
      <c r="AR12" s="366" t="n">
        <v>0.26</v>
      </c>
      <c r="AS12" s="366" t="n">
        <v>0</v>
      </c>
      <c r="AT12" s="368" t="b">
        <f aca="false">TRUE()</f>
        <v>1</v>
      </c>
      <c r="AU12" s="368" t="b">
        <f aca="false">TRUE()</f>
        <v>1</v>
      </c>
      <c r="AV12" s="368" t="b">
        <f aca="false">TRUE()</f>
        <v>1</v>
      </c>
      <c r="AW12" s="368" t="b">
        <f aca="false">TRUE()</f>
        <v>1</v>
      </c>
      <c r="AX12" s="368" t="b">
        <f aca="false">FALSE()</f>
        <v>0</v>
      </c>
      <c r="AY12" s="368" t="b">
        <f aca="false">TRUE()</f>
        <v>1</v>
      </c>
      <c r="AZ12" s="368" t="b">
        <f aca="false">TRUE()</f>
        <v>1</v>
      </c>
      <c r="BA12" s="368" t="b">
        <f aca="false">TRUE()</f>
        <v>1</v>
      </c>
      <c r="BB12" s="368" t="b">
        <f aca="false">FALSE()</f>
        <v>0</v>
      </c>
    </row>
    <row r="13" customFormat="false" ht="12.75" hidden="false" customHeight="false" outlineLevel="0" collapsed="false">
      <c r="A13" s="43" t="n">
        <v>11</v>
      </c>
      <c r="B13" s="361" t="n">
        <v>36560</v>
      </c>
      <c r="C13" s="43" t="s">
        <v>246</v>
      </c>
      <c r="D13" s="43" t="s">
        <v>238</v>
      </c>
      <c r="E13" s="43" t="s">
        <v>240</v>
      </c>
      <c r="F13" s="43" t="s">
        <v>240</v>
      </c>
      <c r="G13" s="43" t="s">
        <v>247</v>
      </c>
      <c r="H13" s="43" t="s">
        <v>242</v>
      </c>
      <c r="I13" s="43" t="s">
        <v>243</v>
      </c>
      <c r="J13" s="43" t="s">
        <v>118</v>
      </c>
      <c r="K13" s="43" t="s">
        <v>121</v>
      </c>
      <c r="L13" s="43" t="s">
        <v>244</v>
      </c>
      <c r="M13" s="43" t="s">
        <v>245</v>
      </c>
      <c r="N13" s="361" t="n">
        <v>36647</v>
      </c>
      <c r="O13" s="361" t="n">
        <v>36860</v>
      </c>
      <c r="P13" s="361" t="n">
        <v>36677</v>
      </c>
      <c r="Q13" s="361" t="n">
        <v>36830</v>
      </c>
      <c r="R13" s="362" t="n">
        <f aca="false">IF(AND(O13&lt;=P13,N13&lt;Today),NETWORKDAYS(Today,O13),IF(AND(O13&lt;=P13,N13&gt;=Today),NETWORKDAYS(N13,O13),IF(AND(N13&lt;Today,O13&lt;=DateFlowBase),NETWORKDAYS('Data Base'!P13,O13),IF(N13&lt;Today,NETWORKDAYS(Today,CashFlow!$C$5),NETWORKDAYS(N13,P13)))))</f>
        <v>-6651</v>
      </c>
      <c r="S13" s="362" t="n">
        <f aca="false">NETWORKDAYS(Q13,O13)</f>
        <v>23</v>
      </c>
      <c r="T13" s="361" t="n">
        <v>36647</v>
      </c>
      <c r="U13" s="363" t="n">
        <v>36860</v>
      </c>
      <c r="V13" s="364" t="n">
        <v>1</v>
      </c>
      <c r="W13" s="365" t="n">
        <v>0</v>
      </c>
      <c r="X13" s="366" t="n">
        <v>0</v>
      </c>
      <c r="Y13" s="366" t="n">
        <v>0</v>
      </c>
      <c r="Z13" s="366" t="n">
        <v>0</v>
      </c>
      <c r="AA13" s="366" t="n">
        <v>1.6575</v>
      </c>
      <c r="AB13" s="366" t="n">
        <v>1.6575</v>
      </c>
      <c r="AC13" s="366" t="n">
        <v>0.2925</v>
      </c>
      <c r="AD13" s="364" t="n">
        <v>1</v>
      </c>
      <c r="AE13" s="366" t="n">
        <v>0</v>
      </c>
      <c r="AF13" s="366" t="n">
        <v>0</v>
      </c>
      <c r="AG13" s="366" t="n">
        <v>0</v>
      </c>
      <c r="AH13" s="364" t="n">
        <v>0.025</v>
      </c>
      <c r="AI13" s="367" t="n">
        <v>0</v>
      </c>
      <c r="AJ13" s="366" t="n">
        <v>0</v>
      </c>
      <c r="AK13" s="366" t="n">
        <v>0</v>
      </c>
      <c r="AL13" s="366" t="n">
        <v>0</v>
      </c>
      <c r="AM13" s="366" t="n">
        <v>0</v>
      </c>
      <c r="AN13" s="364" t="n">
        <v>0.0365</v>
      </c>
      <c r="AO13" s="364" t="n">
        <v>0</v>
      </c>
      <c r="AP13" s="364" t="n">
        <v>0.0038</v>
      </c>
      <c r="AQ13" s="366" t="n">
        <v>3.8</v>
      </c>
      <c r="AR13" s="366" t="n">
        <v>0.26</v>
      </c>
      <c r="AS13" s="366" t="n">
        <v>0</v>
      </c>
      <c r="AT13" s="368" t="b">
        <f aca="false">TRUE()</f>
        <v>1</v>
      </c>
      <c r="AU13" s="368" t="b">
        <f aca="false">TRUE()</f>
        <v>1</v>
      </c>
      <c r="AV13" s="368" t="b">
        <f aca="false">TRUE()</f>
        <v>1</v>
      </c>
      <c r="AW13" s="368" t="b">
        <f aca="false">TRUE()</f>
        <v>1</v>
      </c>
      <c r="AX13" s="368" t="b">
        <f aca="false">FALSE()</f>
        <v>0</v>
      </c>
      <c r="AY13" s="368" t="b">
        <f aca="false">TRUE()</f>
        <v>1</v>
      </c>
      <c r="AZ13" s="368" t="b">
        <f aca="false">TRUE()</f>
        <v>1</v>
      </c>
      <c r="BA13" s="368" t="b">
        <f aca="false">TRUE()</f>
        <v>1</v>
      </c>
      <c r="BB13" s="368" t="b">
        <f aca="false">FALSE()</f>
        <v>0</v>
      </c>
    </row>
    <row r="14" customFormat="false" ht="12.75" hidden="false" customHeight="false" outlineLevel="0" collapsed="false">
      <c r="A14" s="43" t="n">
        <v>12</v>
      </c>
      <c r="B14" s="361" t="n">
        <v>36560</v>
      </c>
      <c r="C14" s="43" t="s">
        <v>246</v>
      </c>
      <c r="D14" s="43" t="s">
        <v>238</v>
      </c>
      <c r="E14" s="43" t="s">
        <v>240</v>
      </c>
      <c r="F14" s="43" t="s">
        <v>240</v>
      </c>
      <c r="G14" s="43" t="s">
        <v>247</v>
      </c>
      <c r="H14" s="43" t="s">
        <v>242</v>
      </c>
      <c r="I14" s="43" t="s">
        <v>243</v>
      </c>
      <c r="J14" s="43" t="s">
        <v>118</v>
      </c>
      <c r="K14" s="43" t="s">
        <v>121</v>
      </c>
      <c r="L14" s="43" t="s">
        <v>244</v>
      </c>
      <c r="M14" s="43" t="s">
        <v>245</v>
      </c>
      <c r="N14" s="361" t="n">
        <v>37012</v>
      </c>
      <c r="O14" s="361" t="n">
        <v>37225</v>
      </c>
      <c r="P14" s="361" t="n">
        <v>37042</v>
      </c>
      <c r="Q14" s="361" t="n">
        <v>37195</v>
      </c>
      <c r="R14" s="362" t="n">
        <f aca="false">IF(AND(O14&lt;=P14,N14&lt;Today),NETWORKDAYS(Today,O14),IF(AND(O14&lt;=P14,N14&gt;=Today),NETWORKDAYS(N14,O14),IF(AND(N14&lt;Today,O14&lt;=DateFlowBase),NETWORKDAYS('Data Base'!P14,O14),IF(N14&lt;Today,NETWORKDAYS(Today,CashFlow!$C$5),NETWORKDAYS(N14,P14)))))</f>
        <v>-6651</v>
      </c>
      <c r="S14" s="362" t="n">
        <f aca="false">NETWORKDAYS(Q14,O14)</f>
        <v>23</v>
      </c>
      <c r="T14" s="361" t="n">
        <v>36647</v>
      </c>
      <c r="U14" s="363" t="n">
        <v>37012</v>
      </c>
      <c r="V14" s="364" t="n">
        <v>1</v>
      </c>
      <c r="W14" s="365" t="n">
        <v>0</v>
      </c>
      <c r="X14" s="366" t="n">
        <v>0</v>
      </c>
      <c r="Y14" s="366" t="n">
        <v>0</v>
      </c>
      <c r="Z14" s="366" t="n">
        <v>0</v>
      </c>
      <c r="AA14" s="366" t="n">
        <v>1.6575</v>
      </c>
      <c r="AB14" s="366" t="n">
        <v>1.6575</v>
      </c>
      <c r="AC14" s="366" t="n">
        <v>0.2925</v>
      </c>
      <c r="AD14" s="364" t="n">
        <v>1</v>
      </c>
      <c r="AE14" s="366" t="n">
        <v>0</v>
      </c>
      <c r="AF14" s="366" t="n">
        <v>0</v>
      </c>
      <c r="AG14" s="366" t="n">
        <v>0</v>
      </c>
      <c r="AH14" s="364" t="n">
        <v>0.025</v>
      </c>
      <c r="AI14" s="367" t="n">
        <v>0</v>
      </c>
      <c r="AJ14" s="366" t="n">
        <v>0</v>
      </c>
      <c r="AK14" s="366" t="n">
        <v>0</v>
      </c>
      <c r="AL14" s="366" t="n">
        <v>0</v>
      </c>
      <c r="AM14" s="366" t="n">
        <v>0</v>
      </c>
      <c r="AN14" s="364" t="n">
        <v>0.0365</v>
      </c>
      <c r="AO14" s="364" t="n">
        <v>0</v>
      </c>
      <c r="AP14" s="364" t="n">
        <v>0.0038</v>
      </c>
      <c r="AQ14" s="366" t="n">
        <v>3.8</v>
      </c>
      <c r="AR14" s="366" t="n">
        <v>0.26</v>
      </c>
      <c r="AS14" s="366" t="n">
        <v>0</v>
      </c>
      <c r="AT14" s="368" t="b">
        <f aca="false">TRUE()</f>
        <v>1</v>
      </c>
      <c r="AU14" s="368" t="b">
        <f aca="false">TRUE()</f>
        <v>1</v>
      </c>
      <c r="AV14" s="368" t="b">
        <f aca="false">TRUE()</f>
        <v>1</v>
      </c>
      <c r="AW14" s="368" t="b">
        <f aca="false">TRUE()</f>
        <v>1</v>
      </c>
      <c r="AX14" s="368" t="b">
        <f aca="false">FALSE()</f>
        <v>0</v>
      </c>
      <c r="AY14" s="368" t="b">
        <f aca="false">TRUE()</f>
        <v>1</v>
      </c>
      <c r="AZ14" s="368" t="b">
        <f aca="false">TRUE()</f>
        <v>1</v>
      </c>
      <c r="BA14" s="368" t="b">
        <f aca="false">TRUE()</f>
        <v>1</v>
      </c>
      <c r="BB14" s="368" t="b">
        <f aca="false">FALSE()</f>
        <v>0</v>
      </c>
    </row>
    <row r="15" customFormat="false" ht="12.75" hidden="false" customHeight="false" outlineLevel="0" collapsed="false">
      <c r="A15" s="43" t="n">
        <v>13</v>
      </c>
      <c r="B15" s="361" t="n">
        <v>36560</v>
      </c>
      <c r="C15" s="43" t="s">
        <v>246</v>
      </c>
      <c r="D15" s="43" t="s">
        <v>238</v>
      </c>
      <c r="E15" s="43" t="s">
        <v>240</v>
      </c>
      <c r="F15" s="43" t="s">
        <v>240</v>
      </c>
      <c r="G15" s="43" t="s">
        <v>247</v>
      </c>
      <c r="H15" s="43" t="s">
        <v>242</v>
      </c>
      <c r="I15" s="43" t="s">
        <v>243</v>
      </c>
      <c r="J15" s="43" t="s">
        <v>118</v>
      </c>
      <c r="K15" s="43" t="s">
        <v>121</v>
      </c>
      <c r="L15" s="43" t="s">
        <v>244</v>
      </c>
      <c r="M15" s="43" t="s">
        <v>245</v>
      </c>
      <c r="N15" s="361" t="n">
        <v>37377</v>
      </c>
      <c r="O15" s="361" t="n">
        <v>37590</v>
      </c>
      <c r="P15" s="361" t="n">
        <v>37407</v>
      </c>
      <c r="Q15" s="361" t="n">
        <v>37560</v>
      </c>
      <c r="R15" s="362" t="n">
        <f aca="false">IF(AND(O15&lt;=P15,N15&lt;Today),NETWORKDAYS(Today,O15),IF(AND(O15&lt;=P15,N15&gt;=Today),NETWORKDAYS(N15,O15),IF(AND(N15&lt;Today,O15&lt;=DateFlowBase),NETWORKDAYS('Data Base'!P15,O15),IF(N15&lt;Today,NETWORKDAYS(Today,CashFlow!$C$5),NETWORKDAYS(N15,P15)))))</f>
        <v>-6651</v>
      </c>
      <c r="S15" s="362" t="n">
        <f aca="false">NETWORKDAYS(Q15,O15)</f>
        <v>22</v>
      </c>
      <c r="T15" s="361" t="n">
        <v>36647</v>
      </c>
      <c r="U15" s="363" t="n">
        <v>37377</v>
      </c>
      <c r="V15" s="364" t="n">
        <v>1</v>
      </c>
      <c r="W15" s="365" t="n">
        <v>0</v>
      </c>
      <c r="X15" s="366" t="n">
        <v>0</v>
      </c>
      <c r="Y15" s="366" t="n">
        <v>0</v>
      </c>
      <c r="Z15" s="366" t="n">
        <v>0</v>
      </c>
      <c r="AA15" s="366" t="n">
        <v>1.6575</v>
      </c>
      <c r="AB15" s="366" t="n">
        <v>1.6575</v>
      </c>
      <c r="AC15" s="366" t="n">
        <v>0.2925</v>
      </c>
      <c r="AD15" s="364" t="n">
        <v>1</v>
      </c>
      <c r="AE15" s="366" t="n">
        <v>0</v>
      </c>
      <c r="AF15" s="366" t="n">
        <v>0</v>
      </c>
      <c r="AG15" s="366" t="n">
        <v>0</v>
      </c>
      <c r="AH15" s="364" t="n">
        <v>0.025</v>
      </c>
      <c r="AI15" s="367" t="n">
        <v>0</v>
      </c>
      <c r="AJ15" s="366" t="n">
        <v>0</v>
      </c>
      <c r="AK15" s="366" t="n">
        <v>0</v>
      </c>
      <c r="AL15" s="366" t="n">
        <v>0</v>
      </c>
      <c r="AM15" s="366" t="n">
        <v>0</v>
      </c>
      <c r="AN15" s="364" t="n">
        <v>0.0365</v>
      </c>
      <c r="AO15" s="364" t="n">
        <v>0</v>
      </c>
      <c r="AP15" s="364" t="n">
        <v>0.0038</v>
      </c>
      <c r="AQ15" s="366" t="n">
        <v>3.8</v>
      </c>
      <c r="AR15" s="366" t="n">
        <v>0.26</v>
      </c>
      <c r="AS15" s="366" t="n">
        <v>0</v>
      </c>
      <c r="AT15" s="368" t="b">
        <f aca="false">TRUE()</f>
        <v>1</v>
      </c>
      <c r="AU15" s="368" t="b">
        <f aca="false">TRUE()</f>
        <v>1</v>
      </c>
      <c r="AV15" s="368" t="b">
        <f aca="false">TRUE()</f>
        <v>1</v>
      </c>
      <c r="AW15" s="368" t="b">
        <f aca="false">TRUE()</f>
        <v>1</v>
      </c>
      <c r="AX15" s="368" t="b">
        <f aca="false">FALSE()</f>
        <v>0</v>
      </c>
      <c r="AY15" s="368" t="b">
        <f aca="false">TRUE()</f>
        <v>1</v>
      </c>
      <c r="AZ15" s="368" t="b">
        <f aca="false">TRUE()</f>
        <v>1</v>
      </c>
      <c r="BA15" s="368" t="b">
        <f aca="false">TRUE()</f>
        <v>1</v>
      </c>
      <c r="BB15" s="368" t="b">
        <f aca="false">FALSE()</f>
        <v>0</v>
      </c>
    </row>
    <row r="16" customFormat="false" ht="12.75" hidden="false" customHeight="false" outlineLevel="0" collapsed="false">
      <c r="A16" s="43" t="n">
        <v>14</v>
      </c>
      <c r="B16" s="361" t="n">
        <v>36560</v>
      </c>
      <c r="C16" s="43" t="s">
        <v>246</v>
      </c>
      <c r="D16" s="43" t="s">
        <v>238</v>
      </c>
      <c r="E16" s="43" t="s">
        <v>240</v>
      </c>
      <c r="F16" s="43" t="s">
        <v>240</v>
      </c>
      <c r="G16" s="43" t="s">
        <v>247</v>
      </c>
      <c r="H16" s="43" t="s">
        <v>242</v>
      </c>
      <c r="I16" s="43" t="s">
        <v>243</v>
      </c>
      <c r="J16" s="43" t="s">
        <v>118</v>
      </c>
      <c r="K16" s="43" t="s">
        <v>121</v>
      </c>
      <c r="L16" s="43" t="s">
        <v>244</v>
      </c>
      <c r="M16" s="376" t="s">
        <v>245</v>
      </c>
      <c r="N16" s="361" t="n">
        <v>37742</v>
      </c>
      <c r="O16" s="361" t="n">
        <v>37955</v>
      </c>
      <c r="P16" s="361" t="n">
        <v>37772</v>
      </c>
      <c r="Q16" s="361" t="n">
        <v>37925</v>
      </c>
      <c r="R16" s="362" t="n">
        <f aca="false">IF(AND(O16&lt;=P16,N16&lt;Today),NETWORKDAYS(Today,O16),IF(AND(O16&lt;=P16,N16&gt;=Today),NETWORKDAYS(N16,O16),IF(AND(N16&lt;Today,O16&lt;=DateFlowBase),NETWORKDAYS('Data Base'!P16,O16),IF(N16&lt;Today,NETWORKDAYS(Today,CashFlow!$C$5),NETWORKDAYS(N16,P16)))))</f>
        <v>-6651</v>
      </c>
      <c r="S16" s="362" t="n">
        <f aca="false">NETWORKDAYS(Q16,O16)</f>
        <v>21</v>
      </c>
      <c r="T16" s="361" t="n">
        <v>36647</v>
      </c>
      <c r="U16" s="363" t="n">
        <v>37742</v>
      </c>
      <c r="V16" s="364" t="n">
        <v>1</v>
      </c>
      <c r="W16" s="365" t="n">
        <v>0</v>
      </c>
      <c r="X16" s="366" t="n">
        <v>0</v>
      </c>
      <c r="Y16" s="366" t="n">
        <v>0</v>
      </c>
      <c r="Z16" s="366" t="n">
        <v>0</v>
      </c>
      <c r="AA16" s="366" t="n">
        <v>1.6575</v>
      </c>
      <c r="AB16" s="366" t="n">
        <v>1.6575</v>
      </c>
      <c r="AC16" s="366" t="n">
        <v>0.2925</v>
      </c>
      <c r="AD16" s="364" t="n">
        <v>1</v>
      </c>
      <c r="AE16" s="366" t="n">
        <v>0</v>
      </c>
      <c r="AF16" s="366" t="n">
        <v>0</v>
      </c>
      <c r="AG16" s="366" t="n">
        <v>0</v>
      </c>
      <c r="AH16" s="364" t="n">
        <v>0.025</v>
      </c>
      <c r="AI16" s="367" t="n">
        <v>0</v>
      </c>
      <c r="AJ16" s="366" t="n">
        <v>0</v>
      </c>
      <c r="AK16" s="366" t="n">
        <v>0</v>
      </c>
      <c r="AL16" s="366" t="n">
        <v>0</v>
      </c>
      <c r="AM16" s="366" t="n">
        <v>0</v>
      </c>
      <c r="AN16" s="364" t="n">
        <v>0.0365</v>
      </c>
      <c r="AO16" s="364" t="n">
        <v>0</v>
      </c>
      <c r="AP16" s="364" t="n">
        <v>0.0038</v>
      </c>
      <c r="AQ16" s="366" t="n">
        <v>3.8</v>
      </c>
      <c r="AR16" s="366" t="n">
        <v>0.26</v>
      </c>
      <c r="AS16" s="366" t="n">
        <v>0</v>
      </c>
      <c r="AT16" s="368" t="b">
        <f aca="false">TRUE()</f>
        <v>1</v>
      </c>
      <c r="AU16" s="368" t="b">
        <f aca="false">TRUE()</f>
        <v>1</v>
      </c>
      <c r="AV16" s="368" t="b">
        <f aca="false">TRUE()</f>
        <v>1</v>
      </c>
      <c r="AW16" s="368" t="b">
        <f aca="false">TRUE()</f>
        <v>1</v>
      </c>
      <c r="AX16" s="368" t="b">
        <f aca="false">FALSE()</f>
        <v>0</v>
      </c>
      <c r="AY16" s="368" t="b">
        <f aca="false">TRUE()</f>
        <v>1</v>
      </c>
      <c r="AZ16" s="368" t="b">
        <f aca="false">TRUE()</f>
        <v>1</v>
      </c>
      <c r="BA16" s="368" t="b">
        <f aca="false">TRUE()</f>
        <v>1</v>
      </c>
      <c r="BB16" s="368" t="b">
        <f aca="false">FALSE()</f>
        <v>0</v>
      </c>
    </row>
    <row r="17" customFormat="false" ht="12.75" hidden="false" customHeight="false" outlineLevel="0" collapsed="false">
      <c r="A17" s="43" t="n">
        <v>15</v>
      </c>
      <c r="B17" s="361" t="n">
        <v>36560</v>
      </c>
      <c r="C17" s="43" t="s">
        <v>246</v>
      </c>
      <c r="D17" s="43" t="s">
        <v>238</v>
      </c>
      <c r="E17" s="43" t="s">
        <v>240</v>
      </c>
      <c r="F17" s="43" t="s">
        <v>240</v>
      </c>
      <c r="G17" s="43" t="s">
        <v>247</v>
      </c>
      <c r="H17" s="43" t="s">
        <v>242</v>
      </c>
      <c r="I17" s="43" t="s">
        <v>243</v>
      </c>
      <c r="J17" s="43" t="s">
        <v>118</v>
      </c>
      <c r="K17" s="43" t="s">
        <v>121</v>
      </c>
      <c r="L17" s="43" t="s">
        <v>244</v>
      </c>
      <c r="M17" s="43" t="s">
        <v>245</v>
      </c>
      <c r="N17" s="361" t="n">
        <v>38108</v>
      </c>
      <c r="O17" s="361" t="n">
        <v>38321</v>
      </c>
      <c r="P17" s="361" t="n">
        <v>38138</v>
      </c>
      <c r="Q17" s="361" t="n">
        <v>38291</v>
      </c>
      <c r="R17" s="362" t="n">
        <f aca="false">IF(AND(O17&lt;=P17,N17&lt;Today),NETWORKDAYS(Today,O17),IF(AND(O17&lt;=P17,N17&gt;=Today),NETWORKDAYS(N17,O17),IF(AND(N17&lt;Today,O17&lt;=DateFlowBase),NETWORKDAYS('Data Base'!P17,O17),IF(N17&lt;Today,NETWORKDAYS(Today,CashFlow!$C$5),NETWORKDAYS(N17,P17)))))</f>
        <v>-6651</v>
      </c>
      <c r="S17" s="362" t="n">
        <f aca="false">NETWORKDAYS(Q17,O17)</f>
        <v>22</v>
      </c>
      <c r="T17" s="361" t="n">
        <v>36647</v>
      </c>
      <c r="U17" s="363" t="n">
        <v>38108</v>
      </c>
      <c r="V17" s="364" t="n">
        <v>1</v>
      </c>
      <c r="W17" s="365" t="n">
        <v>0</v>
      </c>
      <c r="X17" s="366" t="n">
        <v>0</v>
      </c>
      <c r="Y17" s="366" t="n">
        <v>0</v>
      </c>
      <c r="Z17" s="366" t="n">
        <v>0</v>
      </c>
      <c r="AA17" s="366" t="n">
        <v>1.6575</v>
      </c>
      <c r="AB17" s="366" t="n">
        <v>1.6575</v>
      </c>
      <c r="AC17" s="366" t="n">
        <v>0.2925</v>
      </c>
      <c r="AD17" s="364" t="n">
        <v>1</v>
      </c>
      <c r="AE17" s="366" t="n">
        <v>0</v>
      </c>
      <c r="AF17" s="366" t="n">
        <v>0</v>
      </c>
      <c r="AG17" s="366" t="n">
        <v>0</v>
      </c>
      <c r="AH17" s="364" t="n">
        <v>0.025</v>
      </c>
      <c r="AI17" s="367" t="n">
        <v>0</v>
      </c>
      <c r="AJ17" s="366" t="n">
        <v>0</v>
      </c>
      <c r="AK17" s="366" t="n">
        <v>0</v>
      </c>
      <c r="AL17" s="366" t="n">
        <v>0</v>
      </c>
      <c r="AM17" s="366" t="n">
        <v>0</v>
      </c>
      <c r="AN17" s="364" t="n">
        <v>0.0365</v>
      </c>
      <c r="AO17" s="364" t="n">
        <v>0</v>
      </c>
      <c r="AP17" s="364" t="n">
        <v>0.0038</v>
      </c>
      <c r="AQ17" s="366" t="n">
        <v>3.8</v>
      </c>
      <c r="AR17" s="366" t="n">
        <v>0.26</v>
      </c>
      <c r="AS17" s="366" t="n">
        <v>0</v>
      </c>
      <c r="AT17" s="368" t="b">
        <f aca="false">TRUE()</f>
        <v>1</v>
      </c>
      <c r="AU17" s="368" t="b">
        <f aca="false">TRUE()</f>
        <v>1</v>
      </c>
      <c r="AV17" s="368" t="b">
        <f aca="false">TRUE()</f>
        <v>1</v>
      </c>
      <c r="AW17" s="368" t="b">
        <f aca="false">TRUE()</f>
        <v>1</v>
      </c>
      <c r="AX17" s="368" t="b">
        <f aca="false">FALSE()</f>
        <v>0</v>
      </c>
      <c r="AY17" s="368" t="b">
        <f aca="false">TRUE()</f>
        <v>1</v>
      </c>
      <c r="AZ17" s="368" t="b">
        <f aca="false">TRUE()</f>
        <v>1</v>
      </c>
      <c r="BA17" s="368" t="b">
        <f aca="false">TRUE()</f>
        <v>1</v>
      </c>
      <c r="BB17" s="368" t="b">
        <f aca="false">FALSE()</f>
        <v>0</v>
      </c>
    </row>
    <row r="18" customFormat="false" ht="12.75" hidden="false" customHeight="false" outlineLevel="0" collapsed="false">
      <c r="A18" s="43" t="n">
        <v>16</v>
      </c>
      <c r="B18" s="361" t="n">
        <v>36560</v>
      </c>
      <c r="C18" s="43" t="s">
        <v>246</v>
      </c>
      <c r="D18" s="43" t="s">
        <v>238</v>
      </c>
      <c r="E18" s="43" t="s">
        <v>240</v>
      </c>
      <c r="F18" s="43" t="s">
        <v>240</v>
      </c>
      <c r="G18" s="43" t="s">
        <v>247</v>
      </c>
      <c r="H18" s="43" t="s">
        <v>242</v>
      </c>
      <c r="I18" s="43" t="s">
        <v>243</v>
      </c>
      <c r="J18" s="43" t="s">
        <v>118</v>
      </c>
      <c r="K18" s="43" t="s">
        <v>121</v>
      </c>
      <c r="L18" s="43" t="s">
        <v>244</v>
      </c>
      <c r="M18" s="43" t="s">
        <v>245</v>
      </c>
      <c r="N18" s="361" t="n">
        <v>38473</v>
      </c>
      <c r="O18" s="361" t="n">
        <v>38686</v>
      </c>
      <c r="P18" s="361" t="n">
        <v>38503</v>
      </c>
      <c r="Q18" s="361" t="n">
        <v>38656</v>
      </c>
      <c r="R18" s="362" t="n">
        <f aca="false">IF(AND(O18&lt;=P18,N18&lt;Today),NETWORKDAYS(Today,O18),IF(AND(O18&lt;=P18,N18&gt;=Today),NETWORKDAYS(N18,O18),IF(AND(N18&lt;Today,O18&lt;=DateFlowBase),NETWORKDAYS('Data Base'!P18,O18),IF(N18&lt;Today,NETWORKDAYS(Today,CashFlow!$C$5),NETWORKDAYS(N18,P18)))))</f>
        <v>-6651</v>
      </c>
      <c r="S18" s="362" t="n">
        <f aca="false">NETWORKDAYS(Q18,O18)</f>
        <v>23</v>
      </c>
      <c r="T18" s="361" t="n">
        <v>36647</v>
      </c>
      <c r="U18" s="363" t="n">
        <v>38473</v>
      </c>
      <c r="V18" s="364" t="n">
        <v>1</v>
      </c>
      <c r="W18" s="365" t="n">
        <v>0</v>
      </c>
      <c r="X18" s="366" t="n">
        <v>0</v>
      </c>
      <c r="Y18" s="366" t="n">
        <v>0</v>
      </c>
      <c r="Z18" s="366" t="n">
        <v>0</v>
      </c>
      <c r="AA18" s="366" t="n">
        <v>1.6575</v>
      </c>
      <c r="AB18" s="366" t="n">
        <v>1.6575</v>
      </c>
      <c r="AC18" s="366" t="n">
        <v>0.2925</v>
      </c>
      <c r="AD18" s="364" t="n">
        <v>1</v>
      </c>
      <c r="AE18" s="366" t="n">
        <v>0</v>
      </c>
      <c r="AF18" s="366" t="n">
        <v>0</v>
      </c>
      <c r="AG18" s="366" t="n">
        <v>0</v>
      </c>
      <c r="AH18" s="364" t="n">
        <v>0.025</v>
      </c>
      <c r="AI18" s="367" t="n">
        <v>0</v>
      </c>
      <c r="AJ18" s="366" t="n">
        <v>0</v>
      </c>
      <c r="AK18" s="366" t="n">
        <v>0</v>
      </c>
      <c r="AL18" s="366" t="n">
        <v>0</v>
      </c>
      <c r="AM18" s="366" t="n">
        <v>0</v>
      </c>
      <c r="AN18" s="364" t="n">
        <v>0.0365</v>
      </c>
      <c r="AO18" s="364" t="n">
        <v>0</v>
      </c>
      <c r="AP18" s="364" t="n">
        <v>0.0038</v>
      </c>
      <c r="AQ18" s="366" t="n">
        <v>3.8</v>
      </c>
      <c r="AR18" s="366" t="n">
        <v>0.26</v>
      </c>
      <c r="AS18" s="366" t="n">
        <v>0</v>
      </c>
      <c r="AT18" s="368" t="b">
        <f aca="false">TRUE()</f>
        <v>1</v>
      </c>
      <c r="AU18" s="368" t="b">
        <f aca="false">TRUE()</f>
        <v>1</v>
      </c>
      <c r="AV18" s="368" t="b">
        <f aca="false">TRUE()</f>
        <v>1</v>
      </c>
      <c r="AW18" s="368" t="b">
        <f aca="false">TRUE()</f>
        <v>1</v>
      </c>
      <c r="AX18" s="368" t="b">
        <f aca="false">FALSE()</f>
        <v>0</v>
      </c>
      <c r="AY18" s="368" t="b">
        <f aca="false">TRUE()</f>
        <v>1</v>
      </c>
      <c r="AZ18" s="368" t="b">
        <f aca="false">TRUE()</f>
        <v>1</v>
      </c>
      <c r="BA18" s="368" t="b">
        <f aca="false">TRUE()</f>
        <v>1</v>
      </c>
      <c r="BB18" s="368" t="b">
        <f aca="false">FALSE()</f>
        <v>0</v>
      </c>
    </row>
    <row r="19" customFormat="false" ht="12.75" hidden="false" customHeight="false" outlineLevel="0" collapsed="false">
      <c r="A19" s="43" t="n">
        <v>17</v>
      </c>
      <c r="B19" s="361" t="n">
        <v>36560</v>
      </c>
      <c r="C19" s="43" t="s">
        <v>246</v>
      </c>
      <c r="D19" s="43" t="s">
        <v>238</v>
      </c>
      <c r="E19" s="43" t="s">
        <v>240</v>
      </c>
      <c r="F19" s="43" t="s">
        <v>240</v>
      </c>
      <c r="G19" s="43" t="s">
        <v>247</v>
      </c>
      <c r="H19" s="43" t="s">
        <v>242</v>
      </c>
      <c r="I19" s="43" t="s">
        <v>243</v>
      </c>
      <c r="J19" s="43" t="s">
        <v>118</v>
      </c>
      <c r="K19" s="43" t="s">
        <v>121</v>
      </c>
      <c r="L19" s="43" t="s">
        <v>244</v>
      </c>
      <c r="M19" s="43" t="s">
        <v>245</v>
      </c>
      <c r="N19" s="361" t="n">
        <v>38838</v>
      </c>
      <c r="O19" s="361" t="n">
        <v>39051</v>
      </c>
      <c r="P19" s="361" t="n">
        <v>38868</v>
      </c>
      <c r="Q19" s="361" t="n">
        <v>39021</v>
      </c>
      <c r="R19" s="362" t="n">
        <f aca="false">IF(AND(O19&lt;=P19,N19&lt;Today),NETWORKDAYS(Today,O19),IF(AND(O19&lt;=P19,N19&gt;=Today),NETWORKDAYS(N19,O19),IF(AND(N19&lt;Today,O19&lt;=DateFlowBase),NETWORKDAYS('Data Base'!P19,O19),IF(N19&lt;Today,NETWORKDAYS(Today,CashFlow!$C$5),NETWORKDAYS(N19,P19)))))</f>
        <v>-6651</v>
      </c>
      <c r="S19" s="362" t="n">
        <f aca="false">NETWORKDAYS(Q19,O19)</f>
        <v>23</v>
      </c>
      <c r="T19" s="361" t="n">
        <v>36647</v>
      </c>
      <c r="U19" s="363" t="n">
        <v>38838</v>
      </c>
      <c r="V19" s="364" t="n">
        <v>1</v>
      </c>
      <c r="W19" s="365" t="n">
        <v>0</v>
      </c>
      <c r="X19" s="366" t="n">
        <v>0</v>
      </c>
      <c r="Y19" s="366" t="n">
        <v>0</v>
      </c>
      <c r="Z19" s="366" t="n">
        <v>0</v>
      </c>
      <c r="AA19" s="366" t="n">
        <v>1.6575</v>
      </c>
      <c r="AB19" s="366" t="n">
        <v>1.6575</v>
      </c>
      <c r="AC19" s="366" t="n">
        <v>0.2925</v>
      </c>
      <c r="AD19" s="364" t="n">
        <v>1</v>
      </c>
      <c r="AE19" s="366" t="n">
        <v>0</v>
      </c>
      <c r="AF19" s="366" t="n">
        <v>0</v>
      </c>
      <c r="AG19" s="366" t="n">
        <v>0</v>
      </c>
      <c r="AH19" s="364" t="n">
        <v>0.025</v>
      </c>
      <c r="AI19" s="367" t="n">
        <v>0</v>
      </c>
      <c r="AJ19" s="366" t="n">
        <v>0</v>
      </c>
      <c r="AK19" s="366" t="n">
        <v>0</v>
      </c>
      <c r="AL19" s="366" t="n">
        <v>0</v>
      </c>
      <c r="AM19" s="366" t="n">
        <v>0</v>
      </c>
      <c r="AN19" s="364" t="n">
        <v>0.0365</v>
      </c>
      <c r="AO19" s="364" t="n">
        <v>0</v>
      </c>
      <c r="AP19" s="364" t="n">
        <v>0.0038</v>
      </c>
      <c r="AQ19" s="366" t="n">
        <v>3.8</v>
      </c>
      <c r="AR19" s="366" t="n">
        <v>0.26</v>
      </c>
      <c r="AS19" s="366" t="n">
        <v>0</v>
      </c>
      <c r="AT19" s="368" t="b">
        <f aca="false">TRUE()</f>
        <v>1</v>
      </c>
      <c r="AU19" s="368" t="b">
        <f aca="false">TRUE()</f>
        <v>1</v>
      </c>
      <c r="AV19" s="368" t="b">
        <f aca="false">TRUE()</f>
        <v>1</v>
      </c>
      <c r="AW19" s="368" t="b">
        <f aca="false">TRUE()</f>
        <v>1</v>
      </c>
      <c r="AX19" s="368" t="b">
        <f aca="false">FALSE()</f>
        <v>0</v>
      </c>
      <c r="AY19" s="368" t="b">
        <f aca="false">TRUE()</f>
        <v>1</v>
      </c>
      <c r="AZ19" s="368" t="b">
        <f aca="false">TRUE()</f>
        <v>1</v>
      </c>
      <c r="BA19" s="368" t="b">
        <f aca="false">TRUE()</f>
        <v>1</v>
      </c>
      <c r="BB19" s="368" t="b">
        <f aca="false">FALSE()</f>
        <v>0</v>
      </c>
    </row>
    <row r="20" customFormat="false" ht="12.75" hidden="false" customHeight="false" outlineLevel="0" collapsed="false">
      <c r="A20" s="43" t="n">
        <v>18</v>
      </c>
      <c r="B20" s="361" t="n">
        <v>36560</v>
      </c>
      <c r="C20" s="43" t="s">
        <v>246</v>
      </c>
      <c r="D20" s="43" t="s">
        <v>238</v>
      </c>
      <c r="E20" s="43" t="s">
        <v>240</v>
      </c>
      <c r="F20" s="43" t="s">
        <v>240</v>
      </c>
      <c r="G20" s="43" t="s">
        <v>247</v>
      </c>
      <c r="H20" s="43" t="s">
        <v>242</v>
      </c>
      <c r="I20" s="43" t="s">
        <v>243</v>
      </c>
      <c r="J20" s="43" t="s">
        <v>118</v>
      </c>
      <c r="K20" s="43" t="s">
        <v>121</v>
      </c>
      <c r="L20" s="43" t="s">
        <v>244</v>
      </c>
      <c r="M20" s="376" t="s">
        <v>245</v>
      </c>
      <c r="N20" s="361" t="n">
        <v>39203</v>
      </c>
      <c r="O20" s="361" t="n">
        <v>39416</v>
      </c>
      <c r="P20" s="361" t="n">
        <v>39233</v>
      </c>
      <c r="Q20" s="361" t="n">
        <v>39386</v>
      </c>
      <c r="R20" s="362" t="n">
        <f aca="false">IF(AND(O20&lt;=P20,N20&lt;Today),NETWORKDAYS(Today,O20),IF(AND(O20&lt;=P20,N20&gt;=Today),NETWORKDAYS(N20,O20),IF(AND(N20&lt;Today,O20&lt;=DateFlowBase),NETWORKDAYS('Data Base'!P20,O20),IF(N20&lt;Today,NETWORKDAYS(Today,CashFlow!$C$5),NETWORKDAYS(N20,P20)))))</f>
        <v>-6651</v>
      </c>
      <c r="S20" s="362" t="n">
        <f aca="false">NETWORKDAYS(Q20,O20)</f>
        <v>23</v>
      </c>
      <c r="T20" s="361" t="n">
        <v>36647</v>
      </c>
      <c r="U20" s="363" t="n">
        <v>39203</v>
      </c>
      <c r="V20" s="364" t="n">
        <v>1</v>
      </c>
      <c r="W20" s="365" t="n">
        <v>0</v>
      </c>
      <c r="X20" s="366" t="n">
        <v>0</v>
      </c>
      <c r="Y20" s="366" t="n">
        <v>0</v>
      </c>
      <c r="Z20" s="366" t="n">
        <v>0</v>
      </c>
      <c r="AA20" s="366" t="n">
        <v>1.6575</v>
      </c>
      <c r="AB20" s="366" t="n">
        <v>1.6575</v>
      </c>
      <c r="AC20" s="366" t="n">
        <v>0.2925</v>
      </c>
      <c r="AD20" s="364" t="n">
        <v>1</v>
      </c>
      <c r="AE20" s="366" t="n">
        <v>0</v>
      </c>
      <c r="AF20" s="366" t="n">
        <v>0</v>
      </c>
      <c r="AG20" s="366" t="n">
        <v>0</v>
      </c>
      <c r="AH20" s="364" t="n">
        <v>0.025</v>
      </c>
      <c r="AI20" s="367" t="n">
        <v>0</v>
      </c>
      <c r="AJ20" s="366" t="n">
        <v>0</v>
      </c>
      <c r="AK20" s="366" t="n">
        <v>0</v>
      </c>
      <c r="AL20" s="366" t="n">
        <v>0</v>
      </c>
      <c r="AM20" s="366" t="n">
        <v>0</v>
      </c>
      <c r="AN20" s="364" t="n">
        <v>0.0365</v>
      </c>
      <c r="AO20" s="364" t="n">
        <v>0</v>
      </c>
      <c r="AP20" s="364" t="n">
        <v>0.0038</v>
      </c>
      <c r="AQ20" s="366" t="n">
        <v>3.8</v>
      </c>
      <c r="AR20" s="366" t="n">
        <v>0.26</v>
      </c>
      <c r="AS20" s="366" t="n">
        <v>0</v>
      </c>
      <c r="AT20" s="368" t="b">
        <f aca="false">TRUE()</f>
        <v>1</v>
      </c>
      <c r="AU20" s="368" t="b">
        <f aca="false">TRUE()</f>
        <v>1</v>
      </c>
      <c r="AV20" s="368" t="b">
        <f aca="false">TRUE()</f>
        <v>1</v>
      </c>
      <c r="AW20" s="368" t="b">
        <f aca="false">TRUE()</f>
        <v>1</v>
      </c>
      <c r="AX20" s="368" t="b">
        <f aca="false">FALSE()</f>
        <v>0</v>
      </c>
      <c r="AY20" s="368" t="b">
        <f aca="false">TRUE()</f>
        <v>1</v>
      </c>
      <c r="AZ20" s="368" t="b">
        <f aca="false">TRUE()</f>
        <v>1</v>
      </c>
      <c r="BA20" s="368" t="b">
        <f aca="false">TRUE()</f>
        <v>1</v>
      </c>
      <c r="BB20" s="368" t="b">
        <f aca="false">FALSE()</f>
        <v>0</v>
      </c>
    </row>
    <row r="21" customFormat="false" ht="12.75" hidden="false" customHeight="false" outlineLevel="0" collapsed="false">
      <c r="A21" s="43" t="n">
        <v>19</v>
      </c>
      <c r="B21" s="361" t="n">
        <v>36560</v>
      </c>
      <c r="C21" s="43" t="s">
        <v>246</v>
      </c>
      <c r="D21" s="43" t="s">
        <v>238</v>
      </c>
      <c r="E21" s="43" t="s">
        <v>240</v>
      </c>
      <c r="F21" s="43" t="s">
        <v>240</v>
      </c>
      <c r="G21" s="43" t="s">
        <v>247</v>
      </c>
      <c r="H21" s="43" t="s">
        <v>242</v>
      </c>
      <c r="I21" s="43" t="s">
        <v>243</v>
      </c>
      <c r="J21" s="43" t="s">
        <v>118</v>
      </c>
      <c r="K21" s="43" t="s">
        <v>121</v>
      </c>
      <c r="L21" s="43" t="s">
        <v>244</v>
      </c>
      <c r="M21" s="43" t="s">
        <v>245</v>
      </c>
      <c r="N21" s="361" t="n">
        <v>39569</v>
      </c>
      <c r="O21" s="361" t="n">
        <v>39782</v>
      </c>
      <c r="P21" s="361" t="n">
        <v>39599</v>
      </c>
      <c r="Q21" s="361" t="n">
        <v>39752</v>
      </c>
      <c r="R21" s="362" t="n">
        <f aca="false">IF(AND(O21&lt;=P21,N21&lt;Today),NETWORKDAYS(Today,O21),IF(AND(O21&lt;=P21,N21&gt;=Today),NETWORKDAYS(N21,O21),IF(AND(N21&lt;Today,O21&lt;=DateFlowBase),NETWORKDAYS('Data Base'!P21,O21),IF(N21&lt;Today,NETWORKDAYS(Today,CashFlow!$C$5),NETWORKDAYS(N21,P21)))))</f>
        <v>-6651</v>
      </c>
      <c r="S21" s="362" t="n">
        <f aca="false">NETWORKDAYS(Q21,O21)</f>
        <v>21</v>
      </c>
      <c r="T21" s="361" t="n">
        <v>36647</v>
      </c>
      <c r="U21" s="363" t="n">
        <v>39569</v>
      </c>
      <c r="V21" s="364" t="n">
        <v>1</v>
      </c>
      <c r="W21" s="365" t="n">
        <v>0</v>
      </c>
      <c r="X21" s="366" t="n">
        <v>0</v>
      </c>
      <c r="Y21" s="366" t="n">
        <v>0</v>
      </c>
      <c r="Z21" s="366" t="n">
        <v>0</v>
      </c>
      <c r="AA21" s="366" t="n">
        <v>1.6575</v>
      </c>
      <c r="AB21" s="366" t="n">
        <v>1.6575</v>
      </c>
      <c r="AC21" s="366" t="n">
        <v>0.2925</v>
      </c>
      <c r="AD21" s="364" t="n">
        <v>1</v>
      </c>
      <c r="AE21" s="366" t="n">
        <v>0</v>
      </c>
      <c r="AF21" s="366" t="n">
        <v>0</v>
      </c>
      <c r="AG21" s="366" t="n">
        <v>0</v>
      </c>
      <c r="AH21" s="364" t="n">
        <v>0.025</v>
      </c>
      <c r="AI21" s="367" t="n">
        <v>0</v>
      </c>
      <c r="AJ21" s="366" t="n">
        <v>0</v>
      </c>
      <c r="AK21" s="366" t="n">
        <v>0</v>
      </c>
      <c r="AL21" s="366" t="n">
        <v>0</v>
      </c>
      <c r="AM21" s="366" t="n">
        <v>0</v>
      </c>
      <c r="AN21" s="364" t="n">
        <v>0.0365</v>
      </c>
      <c r="AO21" s="364" t="n">
        <v>0</v>
      </c>
      <c r="AP21" s="364" t="n">
        <v>0.0038</v>
      </c>
      <c r="AQ21" s="366" t="n">
        <v>3.8</v>
      </c>
      <c r="AR21" s="366" t="n">
        <v>0.26</v>
      </c>
      <c r="AS21" s="366" t="n">
        <v>0</v>
      </c>
      <c r="AT21" s="368" t="b">
        <f aca="false">TRUE()</f>
        <v>1</v>
      </c>
      <c r="AU21" s="368" t="b">
        <f aca="false">TRUE()</f>
        <v>1</v>
      </c>
      <c r="AV21" s="368" t="b">
        <f aca="false">TRUE()</f>
        <v>1</v>
      </c>
      <c r="AW21" s="368" t="b">
        <f aca="false">TRUE()</f>
        <v>1</v>
      </c>
      <c r="AX21" s="368" t="b">
        <f aca="false">FALSE()</f>
        <v>0</v>
      </c>
      <c r="AY21" s="368" t="b">
        <f aca="false">TRUE()</f>
        <v>1</v>
      </c>
      <c r="AZ21" s="368" t="b">
        <f aca="false">TRUE()</f>
        <v>1</v>
      </c>
      <c r="BA21" s="368" t="b">
        <f aca="false">TRUE()</f>
        <v>1</v>
      </c>
      <c r="BB21" s="368" t="b">
        <f aca="false">FALSE()</f>
        <v>0</v>
      </c>
    </row>
    <row r="22" customFormat="false" ht="12.75" hidden="false" customHeight="false" outlineLevel="0" collapsed="false">
      <c r="A22" s="43" t="n">
        <v>20</v>
      </c>
      <c r="B22" s="361" t="n">
        <v>36560</v>
      </c>
      <c r="C22" s="43" t="s">
        <v>246</v>
      </c>
      <c r="D22" s="43" t="s">
        <v>238</v>
      </c>
      <c r="E22" s="43" t="s">
        <v>240</v>
      </c>
      <c r="F22" s="43" t="s">
        <v>240</v>
      </c>
      <c r="G22" s="43" t="s">
        <v>247</v>
      </c>
      <c r="H22" s="43" t="s">
        <v>242</v>
      </c>
      <c r="I22" s="43" t="s">
        <v>243</v>
      </c>
      <c r="J22" s="43" t="s">
        <v>118</v>
      </c>
      <c r="K22" s="43" t="s">
        <v>121</v>
      </c>
      <c r="L22" s="43" t="s">
        <v>244</v>
      </c>
      <c r="M22" s="43" t="s">
        <v>245</v>
      </c>
      <c r="N22" s="361" t="n">
        <v>39934</v>
      </c>
      <c r="O22" s="361" t="n">
        <v>40147</v>
      </c>
      <c r="P22" s="361" t="n">
        <v>39964</v>
      </c>
      <c r="Q22" s="361" t="n">
        <v>40117</v>
      </c>
      <c r="R22" s="362" t="n">
        <f aca="false">IF(AND(O22&lt;=P22,N22&lt;Today),NETWORKDAYS(Today,O22),IF(AND(O22&lt;=P22,N22&gt;=Today),NETWORKDAYS(N22,O22),IF(AND(N22&lt;Today,O22&lt;=DateFlowBase),NETWORKDAYS('Data Base'!P22,O22),IF(N22&lt;Today,NETWORKDAYS(Today,CashFlow!$C$5),NETWORKDAYS(N22,P22)))))</f>
        <v>-6651</v>
      </c>
      <c r="S22" s="362" t="n">
        <f aca="false">NETWORKDAYS(Q22,O22)</f>
        <v>21</v>
      </c>
      <c r="T22" s="361" t="n">
        <v>36647</v>
      </c>
      <c r="U22" s="363" t="n">
        <v>39934</v>
      </c>
      <c r="V22" s="364" t="n">
        <v>1</v>
      </c>
      <c r="W22" s="365" t="n">
        <v>0</v>
      </c>
      <c r="X22" s="366" t="n">
        <v>0</v>
      </c>
      <c r="Y22" s="366" t="n">
        <v>0</v>
      </c>
      <c r="Z22" s="366" t="n">
        <v>0</v>
      </c>
      <c r="AA22" s="366" t="n">
        <v>1.6575</v>
      </c>
      <c r="AB22" s="366" t="n">
        <v>1.6575</v>
      </c>
      <c r="AC22" s="366" t="n">
        <v>0.2925</v>
      </c>
      <c r="AD22" s="364" t="n">
        <v>1</v>
      </c>
      <c r="AE22" s="366" t="n">
        <v>0</v>
      </c>
      <c r="AF22" s="366" t="n">
        <v>0</v>
      </c>
      <c r="AG22" s="366" t="n">
        <v>0</v>
      </c>
      <c r="AH22" s="364" t="n">
        <v>0.025</v>
      </c>
      <c r="AI22" s="367" t="n">
        <v>0</v>
      </c>
      <c r="AJ22" s="366" t="n">
        <v>0</v>
      </c>
      <c r="AK22" s="366" t="n">
        <v>0</v>
      </c>
      <c r="AL22" s="366" t="n">
        <v>0</v>
      </c>
      <c r="AM22" s="366" t="n">
        <v>0</v>
      </c>
      <c r="AN22" s="364" t="n">
        <v>0.0365</v>
      </c>
      <c r="AO22" s="364" t="n">
        <v>0</v>
      </c>
      <c r="AP22" s="364" t="n">
        <v>0.0038</v>
      </c>
      <c r="AQ22" s="366" t="n">
        <v>3.8</v>
      </c>
      <c r="AR22" s="366" t="n">
        <v>0.26</v>
      </c>
      <c r="AS22" s="366" t="n">
        <v>0</v>
      </c>
      <c r="AT22" s="368" t="b">
        <f aca="false">TRUE()</f>
        <v>1</v>
      </c>
      <c r="AU22" s="368" t="b">
        <f aca="false">TRUE()</f>
        <v>1</v>
      </c>
      <c r="AV22" s="368" t="b">
        <f aca="false">TRUE()</f>
        <v>1</v>
      </c>
      <c r="AW22" s="368" t="b">
        <f aca="false">TRUE()</f>
        <v>1</v>
      </c>
      <c r="AX22" s="368" t="b">
        <f aca="false">FALSE()</f>
        <v>0</v>
      </c>
      <c r="AY22" s="368" t="b">
        <f aca="false">TRUE()</f>
        <v>1</v>
      </c>
      <c r="AZ22" s="368" t="b">
        <f aca="false">TRUE()</f>
        <v>1</v>
      </c>
      <c r="BA22" s="368" t="b">
        <f aca="false">TRUE()</f>
        <v>1</v>
      </c>
      <c r="BB22" s="368" t="b">
        <f aca="false">FALSE()</f>
        <v>0</v>
      </c>
    </row>
    <row r="23" customFormat="false" ht="12.75" hidden="false" customHeight="false" outlineLevel="0" collapsed="false">
      <c r="A23" s="43" t="n">
        <v>21</v>
      </c>
      <c r="R23" s="362" t="n">
        <f aca="false">IF(AND(O23&lt;=P23,N23&lt;Today),NETWORKDAYS(Today,O23),IF(AND(O23&lt;=P23,N23&gt;=Today),NETWORKDAYS(N23,O23),IF(AND(N23&lt;Today,O23&lt;=DateFlowBase),NETWORKDAYS('Data Base'!P23,O23),IF(N23&lt;Today,NETWORKDAYS(Today,CashFlow!$C$5),NETWORKDAYS(N23,P23)))))</f>
        <v>-32805</v>
      </c>
      <c r="S23" s="362" t="n">
        <f aca="false">NETWORKDAYS(Q23,O23)</f>
        <v>0</v>
      </c>
    </row>
    <row r="24" customFormat="false" ht="12.75" hidden="false" customHeight="false" outlineLevel="0" collapsed="false">
      <c r="A24" s="43" t="n">
        <v>22</v>
      </c>
      <c r="M24" s="376"/>
      <c r="R24" s="362" t="n">
        <f aca="false">IF(AND(O24&lt;=P24,N24&lt;Today),NETWORKDAYS(Today,O24),IF(AND(O24&lt;=P24,N24&gt;=Today),NETWORKDAYS(N24,O24),IF(AND(N24&lt;Today,O24&lt;=DateFlowBase),NETWORKDAYS('Data Base'!P24,O24),IF(N24&lt;Today,NETWORKDAYS(Today,CashFlow!$C$5),NETWORKDAYS(N24,P24)))))</f>
        <v>-32805</v>
      </c>
      <c r="S24" s="362" t="n">
        <f aca="false">NETWORKDAYS(Q24,O24)</f>
        <v>0</v>
      </c>
    </row>
    <row r="25" customFormat="false" ht="12.75" hidden="false" customHeight="false" outlineLevel="0" collapsed="false">
      <c r="A25" s="43" t="n">
        <v>23</v>
      </c>
      <c r="R25" s="362" t="n">
        <f aca="false">IF(AND(O25&lt;=P25,N25&lt;Today),NETWORKDAYS(Today,O25),IF(AND(O25&lt;=P25,N25&gt;=Today),NETWORKDAYS(N25,O25),IF(AND(N25&lt;Today,O25&lt;=DateFlowBase),NETWORKDAYS('Data Base'!P25,O25),IF(N25&lt;Today,NETWORKDAYS(Today,CashFlow!$C$5),NETWORKDAYS(N25,P25)))))</f>
        <v>-32805</v>
      </c>
      <c r="S25" s="362" t="n">
        <f aca="false">NETWORKDAYS(Q25,O25)</f>
        <v>0</v>
      </c>
    </row>
    <row r="26" customFormat="false" ht="12.75" hidden="false" customHeight="false" outlineLevel="0" collapsed="false">
      <c r="A26" s="43" t="n">
        <v>24</v>
      </c>
      <c r="R26" s="362" t="n">
        <f aca="false">IF(AND(O26&lt;=P26,N26&lt;Today),NETWORKDAYS(Today,O26),IF(AND(O26&lt;=P26,N26&gt;=Today),NETWORKDAYS(N26,O26),IF(AND(N26&lt;Today,O26&lt;=DateFlowBase),NETWORKDAYS('Data Base'!P26,O26),IF(N26&lt;Today,NETWORKDAYS(Today,CashFlow!$C$5),NETWORKDAYS(N26,P26)))))</f>
        <v>-32805</v>
      </c>
      <c r="S26" s="362" t="n">
        <f aca="false">NETWORKDAYS(Q26,O26)</f>
        <v>0</v>
      </c>
    </row>
    <row r="27" customFormat="false" ht="12.75" hidden="false" customHeight="false" outlineLevel="0" collapsed="false">
      <c r="A27" s="43" t="n">
        <v>25</v>
      </c>
      <c r="R27" s="362" t="n">
        <f aca="false">IF(AND(O27&lt;=P27,N27&lt;Today),NETWORKDAYS(Today,O27),IF(AND(O27&lt;=P27,N27&gt;=Today),NETWORKDAYS(N27,O27),IF(AND(N27&lt;Today,O27&lt;=DateFlowBase),NETWORKDAYS('Data Base'!P27,O27),IF(N27&lt;Today,NETWORKDAYS(Today,CashFlow!$C$5),NETWORKDAYS(N27,P27)))))</f>
        <v>-32805</v>
      </c>
      <c r="S27" s="362" t="n">
        <f aca="false">NETWORKDAYS(Q27,O27)</f>
        <v>0</v>
      </c>
    </row>
    <row r="28" customFormat="false" ht="12.75" hidden="false" customHeight="false" outlineLevel="0" collapsed="false">
      <c r="A28" s="43" t="n">
        <v>26</v>
      </c>
      <c r="M28" s="376"/>
      <c r="R28" s="362" t="n">
        <f aca="false">IF(AND(O28&lt;=P28,N28&lt;Today),NETWORKDAYS(Today,O28),IF(AND(O28&lt;=P28,N28&gt;=Today),NETWORKDAYS(N28,O28),IF(AND(N28&lt;Today,O28&lt;=DateFlowBase),NETWORKDAYS('Data Base'!P28,O28),IF(N28&lt;Today,NETWORKDAYS(Today,CashFlow!$C$5),NETWORKDAYS(N28,P28)))))</f>
        <v>-32805</v>
      </c>
      <c r="S28" s="362" t="n">
        <f aca="false">NETWORKDAYS(Q28,O28)</f>
        <v>0</v>
      </c>
    </row>
    <row r="29" customFormat="false" ht="12.75" hidden="false" customHeight="false" outlineLevel="0" collapsed="false">
      <c r="A29" s="43" t="n">
        <v>27</v>
      </c>
      <c r="R29" s="362" t="n">
        <f aca="false">IF(AND(O29&lt;=P29,N29&lt;Today),NETWORKDAYS(Today,O29),IF(AND(O29&lt;=P29,N29&gt;=Today),NETWORKDAYS(N29,O29),IF(AND(N29&lt;Today,O29&lt;=DateFlowBase),NETWORKDAYS('Data Base'!P29,O29),IF(N29&lt;Today,NETWORKDAYS(Today,CashFlow!$C$5),NETWORKDAYS(N29,P29)))))</f>
        <v>-32805</v>
      </c>
      <c r="S29" s="362" t="n">
        <f aca="false">NETWORKDAYS(Q29,O29)</f>
        <v>0</v>
      </c>
    </row>
    <row r="30" customFormat="false" ht="12.75" hidden="false" customHeight="false" outlineLevel="0" collapsed="false">
      <c r="A30" s="43" t="n">
        <v>28</v>
      </c>
      <c r="R30" s="362" t="n">
        <f aca="false">IF(AND(O30&lt;=P30,N30&lt;Today),NETWORKDAYS(Today,O30),IF(AND(O30&lt;=P30,N30&gt;=Today),NETWORKDAYS(N30,O30),IF(AND(N30&lt;Today,O30&lt;=DateFlowBase),NETWORKDAYS('Data Base'!P30,O30),IF(N30&lt;Today,NETWORKDAYS(Today,CashFlow!$C$5),NETWORKDAYS(N30,P30)))))</f>
        <v>-32805</v>
      </c>
      <c r="S30" s="362" t="n">
        <f aca="false">NETWORKDAYS(Q30,O30)</f>
        <v>0</v>
      </c>
    </row>
    <row r="31" customFormat="false" ht="12.75" hidden="false" customHeight="false" outlineLevel="0" collapsed="false">
      <c r="A31" s="43" t="n">
        <v>29</v>
      </c>
      <c r="R31" s="362" t="n">
        <f aca="false">IF(AND(O31&lt;=P31,N31&lt;Today),NETWORKDAYS(Today,O31),IF(AND(O31&lt;=P31,N31&gt;=Today),NETWORKDAYS(N31,O31),IF(AND(N31&lt;Today,O31&lt;=DateFlowBase),NETWORKDAYS('Data Base'!P31,O31),IF(N31&lt;Today,NETWORKDAYS(Today,CashFlow!$C$5),NETWORKDAYS(N31,P31)))))</f>
        <v>-32805</v>
      </c>
      <c r="S31" s="362" t="n">
        <f aca="false">NETWORKDAYS(Q31,O31)</f>
        <v>0</v>
      </c>
    </row>
    <row r="32" customFormat="false" ht="12.75" hidden="false" customHeight="false" outlineLevel="0" collapsed="false">
      <c r="A32" s="43" t="n">
        <v>30</v>
      </c>
      <c r="M32" s="376"/>
      <c r="R32" s="362" t="n">
        <f aca="false">IF(AND(O32&lt;=P32,N32&lt;Today),NETWORKDAYS(Today,O32),IF(AND(O32&lt;=P32,N32&gt;=Today),NETWORKDAYS(N32,O32),IF(AND(N32&lt;Today,O32&lt;=DateFlowBase),NETWORKDAYS('Data Base'!P32,O32),IF(N32&lt;Today,NETWORKDAYS(Today,CashFlow!$C$5),NETWORKDAYS(N32,P32)))))</f>
        <v>-32805</v>
      </c>
      <c r="S32" s="362" t="n">
        <f aca="false">NETWORKDAYS(Q32,O32)</f>
        <v>0</v>
      </c>
    </row>
    <row r="33" customFormat="false" ht="12.75" hidden="false" customHeight="false" outlineLevel="0" collapsed="false">
      <c r="A33" s="43" t="n">
        <v>31</v>
      </c>
      <c r="R33" s="362" t="n">
        <f aca="false">IF(AND(O33&lt;=P33,N33&lt;Today),NETWORKDAYS(Today,O33),IF(AND(O33&lt;=P33,N33&gt;=Today),NETWORKDAYS(N33,O33),IF(AND(N33&lt;Today,O33&lt;=DateFlowBase),NETWORKDAYS('Data Base'!P33,O33),IF(N33&lt;Today,NETWORKDAYS(Today,CashFlow!$C$5),NETWORKDAYS(N33,P33)))))</f>
        <v>-32805</v>
      </c>
      <c r="S33" s="362" t="n">
        <f aca="false">NETWORKDAYS(Q33,O33)</f>
        <v>0</v>
      </c>
    </row>
    <row r="34" customFormat="false" ht="12.75" hidden="false" customHeight="false" outlineLevel="0" collapsed="false">
      <c r="A34" s="43" t="n">
        <v>32</v>
      </c>
      <c r="R34" s="362" t="n">
        <f aca="false">IF(AND(O34&lt;=P34,N34&lt;Today),NETWORKDAYS(Today,O34),IF(AND(O34&lt;=P34,N34&gt;=Today),NETWORKDAYS(N34,O34),IF(AND(N34&lt;Today,O34&lt;=DateFlowBase),NETWORKDAYS('Data Base'!P34,O34),IF(N34&lt;Today,NETWORKDAYS(Today,CashFlow!$C$5),NETWORKDAYS(N34,P34)))))</f>
        <v>-32805</v>
      </c>
      <c r="S34" s="362" t="n">
        <f aca="false">NETWORKDAYS(Q34,O34)</f>
        <v>0</v>
      </c>
    </row>
    <row r="35" customFormat="false" ht="12.75" hidden="false" customHeight="false" outlineLevel="0" collapsed="false">
      <c r="A35" s="43" t="n">
        <v>33</v>
      </c>
      <c r="R35" s="362" t="n">
        <f aca="false">IF(AND(O35&lt;=P35,N35&lt;Today),NETWORKDAYS(Today,O35),IF(AND(O35&lt;=P35,N35&gt;=Today),NETWORKDAYS(N35,O35),IF(AND(N35&lt;Today,O35&lt;=DateFlowBase),NETWORKDAYS('Data Base'!P35,O35),IF(N35&lt;Today,NETWORKDAYS(Today,CashFlow!$C$5),NETWORKDAYS(N35,P35)))))</f>
        <v>-32805</v>
      </c>
      <c r="S35" s="362" t="n">
        <f aca="false">NETWORKDAYS(Q35,O35)</f>
        <v>0</v>
      </c>
    </row>
    <row r="36" customFormat="false" ht="12.75" hidden="false" customHeight="false" outlineLevel="0" collapsed="false">
      <c r="A36" s="43" t="n">
        <v>34</v>
      </c>
      <c r="M36" s="376"/>
      <c r="R36" s="362" t="n">
        <f aca="false">IF(AND(O36&lt;=P36,N36&lt;Today),NETWORKDAYS(Today,O36),IF(AND(O36&lt;=P36,N36&gt;=Today),NETWORKDAYS(N36,O36),IF(AND(N36&lt;Today,O36&lt;=DateFlowBase),NETWORKDAYS('Data Base'!P36,O36),IF(N36&lt;Today,NETWORKDAYS(Today,CashFlow!$C$5),NETWORKDAYS(N36,P36)))))</f>
        <v>-32805</v>
      </c>
      <c r="S36" s="362" t="n">
        <f aca="false">NETWORKDAYS(Q36,O36)</f>
        <v>0</v>
      </c>
    </row>
    <row r="37" customFormat="false" ht="12.75" hidden="false" customHeight="false" outlineLevel="0" collapsed="false">
      <c r="A37" s="43" t="n">
        <v>35</v>
      </c>
      <c r="R37" s="362" t="n">
        <f aca="false">IF(AND(O37&lt;=P37,N37&lt;Today),NETWORKDAYS(Today,O37),IF(AND(O37&lt;=P37,N37&gt;=Today),NETWORKDAYS(N37,O37),IF(AND(N37&lt;Today,O37&lt;=DateFlowBase),NETWORKDAYS('Data Base'!P37,O37),IF(N37&lt;Today,NETWORKDAYS(Today,CashFlow!$C$5),NETWORKDAYS(N37,P37)))))</f>
        <v>-32805</v>
      </c>
      <c r="S37" s="362" t="n">
        <f aca="false">NETWORKDAYS(Q37,O37)</f>
        <v>0</v>
      </c>
    </row>
    <row r="38" customFormat="false" ht="12.75" hidden="false" customHeight="false" outlineLevel="0" collapsed="false">
      <c r="A38" s="43" t="n">
        <v>36</v>
      </c>
      <c r="R38" s="362" t="n">
        <f aca="false">IF(AND(O38&lt;=P38,N38&lt;Today),NETWORKDAYS(Today,O38),IF(AND(O38&lt;=P38,N38&gt;=Today),NETWORKDAYS(N38,O38),IF(AND(N38&lt;Today,O38&lt;=DateFlowBase),NETWORKDAYS('Data Base'!P38,O38),IF(N38&lt;Today,NETWORKDAYS(Today,CashFlow!$C$5),NETWORKDAYS(N38,P38)))))</f>
        <v>-32805</v>
      </c>
      <c r="S38" s="362" t="n">
        <f aca="false">NETWORKDAYS(Q38,O38)</f>
        <v>0</v>
      </c>
    </row>
    <row r="39" customFormat="false" ht="12.75" hidden="false" customHeight="false" outlineLevel="0" collapsed="false">
      <c r="A39" s="43" t="n">
        <v>37</v>
      </c>
      <c r="R39" s="362" t="n">
        <f aca="false">IF(AND(O39&lt;=P39,N39&lt;Today),NETWORKDAYS(Today,O39),IF(AND(O39&lt;=P39,N39&gt;=Today),NETWORKDAYS(N39,O39),IF(AND(N39&lt;Today,O39&lt;=DateFlowBase),NETWORKDAYS('Data Base'!P39,O39),IF(N39&lt;Today,NETWORKDAYS(Today,CashFlow!$C$5),NETWORKDAYS(N39,P39)))))</f>
        <v>-32805</v>
      </c>
      <c r="S39" s="362" t="n">
        <f aca="false">NETWORKDAYS(Q39,O39)</f>
        <v>0</v>
      </c>
    </row>
    <row r="40" customFormat="false" ht="12.75" hidden="false" customHeight="false" outlineLevel="0" collapsed="false">
      <c r="A40" s="43" t="n">
        <v>38</v>
      </c>
      <c r="M40" s="376"/>
      <c r="R40" s="362" t="n">
        <f aca="false">IF(AND(O40&lt;=P40,N40&lt;Today),NETWORKDAYS(Today,O40),IF(AND(O40&lt;=P40,N40&gt;=Today),NETWORKDAYS(N40,O40),IF(AND(N40&lt;Today,O40&lt;=DateFlowBase),NETWORKDAYS('Data Base'!P40,O40),IF(N40&lt;Today,NETWORKDAYS(Today,CashFlow!$C$5),NETWORKDAYS(N40,P40)))))</f>
        <v>-32805</v>
      </c>
      <c r="S40" s="362" t="n">
        <f aca="false">NETWORKDAYS(Q40,O40)</f>
        <v>0</v>
      </c>
    </row>
    <row r="41" customFormat="false" ht="12.75" hidden="false" customHeight="false" outlineLevel="0" collapsed="false">
      <c r="A41" s="43" t="n">
        <v>39</v>
      </c>
      <c r="R41" s="362" t="n">
        <f aca="false">IF(AND(O41&lt;=P41,N41&lt;Today),NETWORKDAYS(Today,O41),IF(AND(O41&lt;=P41,N41&gt;=Today),NETWORKDAYS(N41,O41),IF(AND(N41&lt;Today,O41&lt;=DateFlowBase),NETWORKDAYS('Data Base'!P41,O41),IF(N41&lt;Today,NETWORKDAYS(Today,CashFlow!$C$5),NETWORKDAYS(N41,P41)))))</f>
        <v>-32805</v>
      </c>
      <c r="S41" s="362" t="n">
        <f aca="false">NETWORKDAYS(Q41,O41)</f>
        <v>0</v>
      </c>
    </row>
    <row r="42" customFormat="false" ht="12.75" hidden="false" customHeight="false" outlineLevel="0" collapsed="false">
      <c r="A42" s="43" t="n">
        <v>40</v>
      </c>
      <c r="R42" s="362" t="n">
        <f aca="false">IF(AND(O42&lt;=P42,N42&lt;Today),NETWORKDAYS(Today,O42),IF(AND(O42&lt;=P42,N42&gt;=Today),NETWORKDAYS(N42,O42),IF(AND(N42&lt;Today,O42&lt;=DateFlowBase),NETWORKDAYS('Data Base'!P42,O42),IF(N42&lt;Today,NETWORKDAYS(Today,CashFlow!$C$5),NETWORKDAYS(N42,P42)))))</f>
        <v>-32805</v>
      </c>
      <c r="S42" s="362" t="n">
        <f aca="false">NETWORKDAYS(Q42,O42)</f>
        <v>0</v>
      </c>
    </row>
    <row r="43" customFormat="false" ht="12.75" hidden="false" customHeight="false" outlineLevel="0" collapsed="false">
      <c r="A43" s="43" t="n">
        <v>41</v>
      </c>
      <c r="R43" s="362" t="n">
        <f aca="false">IF(AND(O43&lt;=P43,N43&lt;Today),NETWORKDAYS(Today,O43),IF(AND(O43&lt;=P43,N43&gt;=Today),NETWORKDAYS(N43,O43),IF(AND(N43&lt;Today,O43&lt;=DateFlowBase),NETWORKDAYS('Data Base'!P43,O43),IF(N43&lt;Today,NETWORKDAYS(Today,CashFlow!$C$5),NETWORKDAYS(N43,P43)))))</f>
        <v>-32805</v>
      </c>
      <c r="S43" s="362" t="n">
        <f aca="false">NETWORKDAYS(Q43,O43)</f>
        <v>0</v>
      </c>
    </row>
    <row r="44" customFormat="false" ht="12.75" hidden="false" customHeight="false" outlineLevel="0" collapsed="false">
      <c r="A44" s="43" t="n">
        <v>42</v>
      </c>
      <c r="M44" s="376"/>
      <c r="R44" s="362" t="n">
        <f aca="false">IF(AND(O44&lt;=P44,N44&lt;Today),NETWORKDAYS(Today,O44),IF(AND(O44&lt;=P44,N44&gt;=Today),NETWORKDAYS(N44,O44),IF(AND(N44&lt;Today,O44&lt;=DateFlowBase),NETWORKDAYS('Data Base'!P44,O44),IF(N44&lt;Today,NETWORKDAYS(Today,CashFlow!$C$5),NETWORKDAYS(N44,P44)))))</f>
        <v>-32805</v>
      </c>
      <c r="S44" s="362" t="n">
        <f aca="false">NETWORKDAYS(Q44,O44)</f>
        <v>0</v>
      </c>
    </row>
    <row r="45" customFormat="false" ht="12.75" hidden="false" customHeight="false" outlineLevel="0" collapsed="false">
      <c r="A45" s="43" t="n">
        <v>43</v>
      </c>
      <c r="R45" s="362" t="n">
        <f aca="false">IF(AND(O45&lt;=P45,N45&lt;Today),NETWORKDAYS(Today,O45),IF(AND(O45&lt;=P45,N45&gt;=Today),NETWORKDAYS(N45,O45),IF(AND(N45&lt;Today,O45&lt;=DateFlowBase),NETWORKDAYS('Data Base'!P45,O45),IF(N45&lt;Today,NETWORKDAYS(Today,CashFlow!$C$5),NETWORKDAYS(N45,P45)))))</f>
        <v>-32805</v>
      </c>
      <c r="S45" s="362" t="n">
        <f aca="false">NETWORKDAYS(Q45,O45)</f>
        <v>0</v>
      </c>
    </row>
    <row r="46" customFormat="false" ht="12.75" hidden="false" customHeight="false" outlineLevel="0" collapsed="false">
      <c r="A46" s="43" t="n">
        <v>44</v>
      </c>
      <c r="R46" s="362" t="n">
        <f aca="false">IF(AND(O46&lt;=P46,N46&lt;Today),NETWORKDAYS(Today,O46),IF(AND(O46&lt;=P46,N46&gt;=Today),NETWORKDAYS(N46,O46),IF(AND(N46&lt;Today,O46&lt;=DateFlowBase),NETWORKDAYS('Data Base'!P46,O46),IF(N46&lt;Today,NETWORKDAYS(Today,CashFlow!$C$5),NETWORKDAYS(N46,P46)))))</f>
        <v>-32805</v>
      </c>
      <c r="S46" s="362" t="n">
        <f aca="false">NETWORKDAYS(Q46,O46)</f>
        <v>0</v>
      </c>
    </row>
    <row r="47" customFormat="false" ht="12.75" hidden="false" customHeight="false" outlineLevel="0" collapsed="false">
      <c r="A47" s="43" t="n">
        <v>45</v>
      </c>
      <c r="R47" s="362" t="n">
        <f aca="false">IF(AND(O47&lt;=P47,N47&lt;Today),NETWORKDAYS(Today,O47),IF(AND(O47&lt;=P47,N47&gt;=Today),NETWORKDAYS(N47,O47),IF(AND(N47&lt;Today,O47&lt;=DateFlowBase),NETWORKDAYS('Data Base'!P47,O47),IF(N47&lt;Today,NETWORKDAYS(Today,CashFlow!$C$5),NETWORKDAYS(N47,P47)))))</f>
        <v>-32805</v>
      </c>
      <c r="S47" s="362" t="n">
        <f aca="false">NETWORKDAYS(Q47,O47)</f>
        <v>0</v>
      </c>
    </row>
    <row r="48" customFormat="false" ht="12.75" hidden="false" customHeight="false" outlineLevel="0" collapsed="false">
      <c r="A48" s="43" t="n">
        <v>46</v>
      </c>
      <c r="M48" s="376"/>
      <c r="R48" s="362" t="n">
        <f aca="false">IF(AND(O48&lt;=P48,N48&lt;Today),NETWORKDAYS(Today,O48),IF(AND(O48&lt;=P48,N48&gt;=Today),NETWORKDAYS(N48,O48),IF(AND(N48&lt;Today,O48&lt;=DateFlowBase),NETWORKDAYS('Data Base'!P48,O48),IF(N48&lt;Today,NETWORKDAYS(Today,CashFlow!$C$5),NETWORKDAYS(N48,P48)))))</f>
        <v>-32805</v>
      </c>
      <c r="S48" s="362" t="n">
        <f aca="false">NETWORKDAYS(Q48,O48)</f>
        <v>0</v>
      </c>
    </row>
    <row r="49" customFormat="false" ht="12.75" hidden="false" customHeight="false" outlineLevel="0" collapsed="false">
      <c r="A49" s="43" t="n">
        <v>47</v>
      </c>
      <c r="R49" s="362" t="n">
        <f aca="false">IF(AND(O49&lt;=P49,N49&lt;Today),NETWORKDAYS(Today,O49),IF(AND(O49&lt;=P49,N49&gt;=Today),NETWORKDAYS(N49,O49),IF(AND(N49&lt;Today,O49&lt;=DateFlowBase),NETWORKDAYS('Data Base'!P49,O49),IF(N49&lt;Today,NETWORKDAYS(Today,CashFlow!$C$5),NETWORKDAYS(N49,P49)))))</f>
        <v>-32805</v>
      </c>
      <c r="S49" s="362" t="n">
        <f aca="false">NETWORKDAYS(Q49,O49)</f>
        <v>0</v>
      </c>
    </row>
    <row r="50" customFormat="false" ht="12.75" hidden="false" customHeight="false" outlineLevel="0" collapsed="false">
      <c r="A50" s="43" t="n">
        <v>48</v>
      </c>
      <c r="R50" s="362" t="n">
        <f aca="false">IF(AND(O50&lt;=P50,N50&lt;Today),NETWORKDAYS(Today,O50),IF(AND(O50&lt;=P50,N50&gt;=Today),NETWORKDAYS(N50,O50),IF(AND(N50&lt;Today,O50&lt;=DateFlowBase),NETWORKDAYS('Data Base'!P50,O50),IF(N50&lt;Today,NETWORKDAYS(Today,CashFlow!$C$5),NETWORKDAYS(N50,P50)))))</f>
        <v>-32805</v>
      </c>
      <c r="S50" s="362" t="n">
        <f aca="false">NETWORKDAYS(Q50,O50)</f>
        <v>0</v>
      </c>
    </row>
    <row r="51" customFormat="false" ht="12.75" hidden="false" customHeight="false" outlineLevel="0" collapsed="false">
      <c r="A51" s="43" t="n">
        <v>49</v>
      </c>
      <c r="R51" s="362" t="n">
        <f aca="false">IF(AND(O51&lt;=P51,N51&lt;Today),NETWORKDAYS(Today,O51),IF(AND(O51&lt;=P51,N51&gt;=Today),NETWORKDAYS(N51,O51),IF(AND(N51&lt;Today,O51&lt;=DateFlowBase),NETWORKDAYS('Data Base'!P51,O51),IF(N51&lt;Today,NETWORKDAYS(Today,CashFlow!$C$5),NETWORKDAYS(N51,P51)))))</f>
        <v>-32805</v>
      </c>
      <c r="S51" s="362" t="n">
        <f aca="false">NETWORKDAYS(Q51,O51)</f>
        <v>0</v>
      </c>
    </row>
    <row r="52" customFormat="false" ht="12.75" hidden="false" customHeight="false" outlineLevel="0" collapsed="false">
      <c r="A52" s="43" t="n">
        <v>50</v>
      </c>
      <c r="M52" s="376"/>
      <c r="R52" s="362" t="n">
        <f aca="false">IF(AND(O52&lt;=P52,N52&lt;Today),NETWORKDAYS(Today,O52),IF(AND(O52&lt;=P52,N52&gt;=Today),NETWORKDAYS(N52,O52),IF(AND(N52&lt;Today,O52&lt;=DateFlowBase),NETWORKDAYS('Data Base'!P52,O52),IF(N52&lt;Today,NETWORKDAYS(Today,CashFlow!$C$5),NETWORKDAYS(N52,P52)))))</f>
        <v>-32805</v>
      </c>
      <c r="S52" s="362" t="n">
        <f aca="false">NETWORKDAYS(Q52,O52)</f>
        <v>0</v>
      </c>
    </row>
    <row r="53" customFormat="false" ht="12.75" hidden="false" customHeight="false" outlineLevel="0" collapsed="false">
      <c r="A53" s="43" t="n">
        <v>51</v>
      </c>
      <c r="R53" s="362" t="n">
        <f aca="false">IF(AND(O53&lt;=P53,N53&lt;Today),NETWORKDAYS(Today,O53),IF(AND(O53&lt;=P53,N53&gt;=Today),NETWORKDAYS(N53,O53),IF(AND(N53&lt;Today,O53&lt;=DateFlowBase),NETWORKDAYS('Data Base'!P53,O53),IF(N53&lt;Today,NETWORKDAYS(Today,CashFlow!$C$5),NETWORKDAYS(N53,P53)))))</f>
        <v>-32805</v>
      </c>
      <c r="S53" s="362" t="n">
        <f aca="false">NETWORKDAYS(Q53,O53)</f>
        <v>0</v>
      </c>
    </row>
    <row r="54" customFormat="false" ht="12.75" hidden="false" customHeight="false" outlineLevel="0" collapsed="false">
      <c r="A54" s="43" t="n">
        <v>52</v>
      </c>
    </row>
    <row r="55" customFormat="false" ht="12.75" hidden="false" customHeight="false" outlineLevel="0" collapsed="false">
      <c r="A55" s="43" t="n">
        <v>53</v>
      </c>
    </row>
    <row r="56" customFormat="false" ht="12.75" hidden="false" customHeight="false" outlineLevel="0" collapsed="false">
      <c r="A56" s="43" t="n">
        <v>54</v>
      </c>
      <c r="M56" s="376"/>
    </row>
    <row r="57" customFormat="false" ht="12.75" hidden="false" customHeight="false" outlineLevel="0" collapsed="false">
      <c r="A57" s="43" t="n">
        <v>55</v>
      </c>
    </row>
    <row r="58" customFormat="false" ht="12.75" hidden="false" customHeight="false" outlineLevel="0" collapsed="false">
      <c r="A58" s="43" t="n">
        <v>56</v>
      </c>
    </row>
    <row r="59" customFormat="false" ht="12.75" hidden="false" customHeight="false" outlineLevel="0" collapsed="false">
      <c r="A59" s="43" t="n">
        <v>57</v>
      </c>
    </row>
    <row r="60" customFormat="false" ht="12.75" hidden="false" customHeight="false" outlineLevel="0" collapsed="false">
      <c r="A60" s="43" t="n">
        <v>58</v>
      </c>
      <c r="M60" s="376"/>
    </row>
    <row r="61" customFormat="false" ht="12.75" hidden="false" customHeight="false" outlineLevel="0" collapsed="false">
      <c r="A61" s="43" t="n">
        <v>59</v>
      </c>
    </row>
    <row r="62" customFormat="false" ht="12.75" hidden="false" customHeight="false" outlineLevel="0" collapsed="false">
      <c r="A62" s="43" t="n">
        <v>60</v>
      </c>
    </row>
    <row r="63" customFormat="false" ht="12.75" hidden="false" customHeight="false" outlineLevel="0" collapsed="false">
      <c r="A63" s="43" t="n">
        <v>61</v>
      </c>
    </row>
    <row r="64" customFormat="false" ht="12.75" hidden="false" customHeight="false" outlineLevel="0" collapsed="false">
      <c r="A64" s="43" t="n">
        <v>62</v>
      </c>
      <c r="M64" s="376"/>
    </row>
    <row r="65" customFormat="false" ht="12.75" hidden="false" customHeight="false" outlineLevel="0" collapsed="false">
      <c r="A65" s="43" t="n">
        <v>63</v>
      </c>
    </row>
    <row r="66" customFormat="false" ht="12.75" hidden="false" customHeight="false" outlineLevel="0" collapsed="false">
      <c r="A66" s="43" t="n">
        <v>64</v>
      </c>
    </row>
    <row r="67" customFormat="false" ht="12.75" hidden="false" customHeight="false" outlineLevel="0" collapsed="false">
      <c r="A67" s="43" t="n">
        <v>65</v>
      </c>
    </row>
    <row r="68" customFormat="false" ht="12.75" hidden="false" customHeight="false" outlineLevel="0" collapsed="false">
      <c r="A68" s="43" t="n">
        <v>66</v>
      </c>
      <c r="M68" s="376"/>
    </row>
    <row r="69" customFormat="false" ht="12.75" hidden="false" customHeight="false" outlineLevel="0" collapsed="false">
      <c r="A69" s="43" t="n">
        <v>67</v>
      </c>
    </row>
    <row r="70" customFormat="false" ht="12.75" hidden="false" customHeight="false" outlineLevel="0" collapsed="false">
      <c r="A70" s="43" t="n">
        <v>68</v>
      </c>
    </row>
    <row r="71" customFormat="false" ht="12.75" hidden="false" customHeight="false" outlineLevel="0" collapsed="false">
      <c r="A71" s="43" t="n">
        <v>69</v>
      </c>
    </row>
    <row r="72" customFormat="false" ht="12.75" hidden="false" customHeight="false" outlineLevel="0" collapsed="false">
      <c r="A72" s="43" t="n">
        <v>70</v>
      </c>
      <c r="M72" s="376"/>
    </row>
    <row r="73" customFormat="false" ht="12.75" hidden="false" customHeight="false" outlineLevel="0" collapsed="false">
      <c r="A73" s="43" t="n">
        <v>71</v>
      </c>
    </row>
    <row r="74" customFormat="false" ht="12.75" hidden="false" customHeight="false" outlineLevel="0" collapsed="false">
      <c r="A74" s="43" t="n">
        <v>72</v>
      </c>
    </row>
    <row r="75" customFormat="false" ht="12.75" hidden="false" customHeight="false" outlineLevel="0" collapsed="false">
      <c r="A75" s="43" t="n">
        <v>73</v>
      </c>
    </row>
    <row r="76" customFormat="false" ht="12.75" hidden="false" customHeight="false" outlineLevel="0" collapsed="false">
      <c r="A76" s="43" t="n">
        <v>74</v>
      </c>
      <c r="M76" s="376"/>
    </row>
    <row r="77" customFormat="false" ht="12.75" hidden="false" customHeight="false" outlineLevel="0" collapsed="false">
      <c r="A77" s="43" t="n">
        <v>75</v>
      </c>
    </row>
    <row r="78" customFormat="false" ht="12.75" hidden="false" customHeight="false" outlineLevel="0" collapsed="false">
      <c r="A78" s="43" t="n">
        <v>76</v>
      </c>
    </row>
    <row r="79" customFormat="false" ht="12.75" hidden="false" customHeight="false" outlineLevel="0" collapsed="false">
      <c r="A79" s="43" t="n">
        <v>77</v>
      </c>
    </row>
    <row r="80" customFormat="false" ht="12.75" hidden="false" customHeight="false" outlineLevel="0" collapsed="false">
      <c r="A80" s="43" t="n">
        <v>78</v>
      </c>
      <c r="M80" s="376"/>
    </row>
    <row r="81" customFormat="false" ht="12.75" hidden="false" customHeight="false" outlineLevel="0" collapsed="false">
      <c r="A81" s="43" t="n">
        <v>79</v>
      </c>
    </row>
    <row r="82" customFormat="false" ht="12.75" hidden="false" customHeight="false" outlineLevel="0" collapsed="false">
      <c r="A82" s="43" t="n">
        <v>80</v>
      </c>
    </row>
    <row r="83" customFormat="false" ht="12.75" hidden="false" customHeight="false" outlineLevel="0" collapsed="false">
      <c r="A83" s="43" t="n">
        <v>81</v>
      </c>
    </row>
    <row r="84" customFormat="false" ht="12.75" hidden="false" customHeight="false" outlineLevel="0" collapsed="false">
      <c r="A84" s="43" t="n">
        <v>82</v>
      </c>
      <c r="M84" s="376"/>
    </row>
    <row r="85" customFormat="false" ht="12.75" hidden="false" customHeight="false" outlineLevel="0" collapsed="false">
      <c r="A85" s="43" t="n">
        <v>83</v>
      </c>
    </row>
    <row r="86" customFormat="false" ht="12.75" hidden="false" customHeight="false" outlineLevel="0" collapsed="false">
      <c r="A86" s="43" t="n">
        <v>84</v>
      </c>
    </row>
    <row r="87" customFormat="false" ht="12.75" hidden="false" customHeight="false" outlineLevel="0" collapsed="false">
      <c r="A87" s="43" t="n">
        <v>85</v>
      </c>
    </row>
    <row r="88" customFormat="false" ht="12.75" hidden="false" customHeight="false" outlineLevel="0" collapsed="false">
      <c r="A88" s="43" t="n">
        <v>86</v>
      </c>
      <c r="M88" s="376"/>
    </row>
    <row r="89" customFormat="false" ht="12.75" hidden="false" customHeight="false" outlineLevel="0" collapsed="false">
      <c r="A89" s="43" t="n">
        <v>87</v>
      </c>
    </row>
    <row r="90" customFormat="false" ht="12.75" hidden="false" customHeight="false" outlineLevel="0" collapsed="false">
      <c r="A90" s="43" t="n">
        <v>88</v>
      </c>
    </row>
    <row r="91" customFormat="false" ht="12.75" hidden="false" customHeight="false" outlineLevel="0" collapsed="false">
      <c r="A91" s="43" t="n">
        <v>89</v>
      </c>
    </row>
    <row r="92" customFormat="false" ht="12.75" hidden="false" customHeight="false" outlineLevel="0" collapsed="false">
      <c r="A92" s="43" t="n">
        <v>90</v>
      </c>
      <c r="M92" s="376"/>
    </row>
    <row r="93" customFormat="false" ht="12.75" hidden="false" customHeight="false" outlineLevel="0" collapsed="false">
      <c r="A93" s="43" t="n">
        <v>91</v>
      </c>
    </row>
    <row r="94" customFormat="false" ht="12.75" hidden="false" customHeight="false" outlineLevel="0" collapsed="false">
      <c r="A94" s="43" t="n">
        <v>92</v>
      </c>
    </row>
    <row r="95" customFormat="false" ht="12.75" hidden="false" customHeight="false" outlineLevel="0" collapsed="false">
      <c r="A95" s="43" t="n">
        <v>93</v>
      </c>
    </row>
    <row r="96" customFormat="false" ht="12.75" hidden="false" customHeight="false" outlineLevel="0" collapsed="false">
      <c r="A96" s="43" t="n">
        <v>94</v>
      </c>
      <c r="M96" s="376"/>
    </row>
    <row r="97" customFormat="false" ht="12.75" hidden="false" customHeight="false" outlineLevel="0" collapsed="false">
      <c r="A97" s="43" t="n">
        <v>95</v>
      </c>
    </row>
    <row r="98" customFormat="false" ht="12.75" hidden="false" customHeight="false" outlineLevel="0" collapsed="false">
      <c r="A98" s="43" t="n">
        <v>96</v>
      </c>
    </row>
    <row r="99" customFormat="false" ht="12.75" hidden="false" customHeight="false" outlineLevel="0" collapsed="false">
      <c r="A99" s="43" t="n">
        <v>97</v>
      </c>
    </row>
    <row r="100" customFormat="false" ht="12.75" hidden="false" customHeight="false" outlineLevel="0" collapsed="false">
      <c r="A100" s="43" t="n">
        <v>98</v>
      </c>
      <c r="M100" s="376"/>
    </row>
    <row r="101" customFormat="false" ht="12.75" hidden="false" customHeight="false" outlineLevel="0" collapsed="false">
      <c r="A101" s="43" t="n">
        <v>99</v>
      </c>
    </row>
    <row r="102" customFormat="false" ht="12.75" hidden="false" customHeight="false" outlineLevel="0" collapsed="false">
      <c r="A102" s="43" t="n">
        <v>100</v>
      </c>
    </row>
    <row r="103" customFormat="false" ht="12.75" hidden="false" customHeight="false" outlineLevel="0" collapsed="false">
      <c r="A103" s="43" t="n">
        <v>101</v>
      </c>
    </row>
    <row r="104" customFormat="false" ht="12.75" hidden="false" customHeight="false" outlineLevel="0" collapsed="false">
      <c r="A104" s="43" t="n">
        <v>102</v>
      </c>
      <c r="M104" s="376"/>
    </row>
    <row r="105" customFormat="false" ht="12.75" hidden="false" customHeight="false" outlineLevel="0" collapsed="false">
      <c r="A105" s="43" t="n">
        <v>103</v>
      </c>
    </row>
    <row r="106" customFormat="false" ht="12.75" hidden="false" customHeight="false" outlineLevel="0" collapsed="false">
      <c r="A106" s="43" t="n">
        <v>104</v>
      </c>
    </row>
    <row r="107" customFormat="false" ht="12.75" hidden="false" customHeight="false" outlineLevel="0" collapsed="false">
      <c r="A107" s="43" t="n">
        <v>105</v>
      </c>
    </row>
    <row r="108" customFormat="false" ht="12.75" hidden="false" customHeight="false" outlineLevel="0" collapsed="false">
      <c r="A108" s="43" t="n">
        <v>106</v>
      </c>
      <c r="M108" s="376"/>
    </row>
    <row r="109" customFormat="false" ht="12.75" hidden="false" customHeight="false" outlineLevel="0" collapsed="false">
      <c r="A109" s="43" t="n">
        <v>107</v>
      </c>
    </row>
    <row r="110" customFormat="false" ht="12.75" hidden="false" customHeight="false" outlineLevel="0" collapsed="false">
      <c r="A110" s="43" t="n">
        <v>108</v>
      </c>
    </row>
    <row r="111" customFormat="false" ht="12.75" hidden="false" customHeight="false" outlineLevel="0" collapsed="false">
      <c r="A111" s="43" t="n">
        <v>109</v>
      </c>
    </row>
    <row r="112" customFormat="false" ht="12.75" hidden="false" customHeight="false" outlineLevel="0" collapsed="false">
      <c r="A112" s="43" t="n">
        <v>110</v>
      </c>
      <c r="M112" s="376"/>
    </row>
    <row r="113" customFormat="false" ht="12.75" hidden="false" customHeight="false" outlineLevel="0" collapsed="false">
      <c r="A113" s="43" t="n">
        <v>111</v>
      </c>
    </row>
    <row r="114" customFormat="false" ht="12.75" hidden="false" customHeight="false" outlineLevel="0" collapsed="false">
      <c r="A114" s="43" t="n">
        <v>112</v>
      </c>
    </row>
    <row r="115" customFormat="false" ht="12.75" hidden="false" customHeight="false" outlineLevel="0" collapsed="false">
      <c r="A115" s="43" t="n">
        <v>113</v>
      </c>
    </row>
    <row r="116" customFormat="false" ht="12.75" hidden="false" customHeight="false" outlineLevel="0" collapsed="false">
      <c r="A116" s="43" t="n">
        <v>114</v>
      </c>
      <c r="M116" s="376"/>
    </row>
    <row r="117" customFormat="false" ht="12.75" hidden="false" customHeight="false" outlineLevel="0" collapsed="false">
      <c r="A117" s="43" t="n">
        <v>115</v>
      </c>
    </row>
    <row r="118" customFormat="false" ht="12.75" hidden="false" customHeight="false" outlineLevel="0" collapsed="false">
      <c r="A118" s="43" t="n">
        <v>116</v>
      </c>
    </row>
    <row r="119" customFormat="false" ht="12.75" hidden="false" customHeight="false" outlineLevel="0" collapsed="false">
      <c r="A119" s="43" t="n">
        <v>117</v>
      </c>
    </row>
    <row r="120" customFormat="false" ht="12.75" hidden="false" customHeight="false" outlineLevel="0" collapsed="false">
      <c r="A120" s="43" t="n">
        <v>118</v>
      </c>
      <c r="M120" s="376"/>
    </row>
    <row r="121" customFormat="false" ht="12.75" hidden="false" customHeight="false" outlineLevel="0" collapsed="false">
      <c r="A121" s="43" t="n">
        <v>119</v>
      </c>
    </row>
    <row r="122" customFormat="false" ht="12.75" hidden="false" customHeight="false" outlineLevel="0" collapsed="false">
      <c r="A122" s="43" t="n">
        <v>120</v>
      </c>
    </row>
    <row r="123" customFormat="false" ht="12.75" hidden="false" customHeight="false" outlineLevel="0" collapsed="false">
      <c r="A123" s="43" t="n">
        <v>121</v>
      </c>
    </row>
    <row r="124" customFormat="false" ht="12.75" hidden="false" customHeight="false" outlineLevel="0" collapsed="false">
      <c r="A124" s="43" t="n">
        <v>122</v>
      </c>
    </row>
    <row r="125" customFormat="false" ht="12.75" hidden="false" customHeight="false" outlineLevel="0" collapsed="false">
      <c r="A125" s="43" t="n">
        <v>123</v>
      </c>
    </row>
    <row r="126" customFormat="false" ht="12.75" hidden="false" customHeight="false" outlineLevel="0" collapsed="false">
      <c r="A126" s="43" t="n">
        <v>124</v>
      </c>
    </row>
    <row r="127" customFormat="false" ht="12.75" hidden="false" customHeight="false" outlineLevel="0" collapsed="false">
      <c r="A127" s="43" t="n">
        <v>125</v>
      </c>
    </row>
    <row r="128" customFormat="false" ht="12.75" hidden="false" customHeight="false" outlineLevel="0" collapsed="false">
      <c r="A128" s="43" t="n">
        <v>126</v>
      </c>
    </row>
    <row r="129" customFormat="false" ht="12.75" hidden="false" customHeight="false" outlineLevel="0" collapsed="false">
      <c r="A129" s="43" t="n">
        <v>127</v>
      </c>
    </row>
    <row r="130" customFormat="false" ht="12.75" hidden="false" customHeight="false" outlineLevel="0" collapsed="false">
      <c r="A130" s="43" t="n">
        <v>128</v>
      </c>
    </row>
    <row r="131" customFormat="false" ht="12.75" hidden="false" customHeight="false" outlineLevel="0" collapsed="false">
      <c r="A131" s="43" t="n">
        <v>129</v>
      </c>
    </row>
    <row r="132" customFormat="false" ht="12.75" hidden="false" customHeight="false" outlineLevel="0" collapsed="false">
      <c r="A132" s="43" t="n">
        <v>130</v>
      </c>
    </row>
    <row r="133" customFormat="false" ht="12.75" hidden="false" customHeight="false" outlineLevel="0" collapsed="false">
      <c r="A133" s="43" t="n">
        <v>131</v>
      </c>
    </row>
    <row r="134" customFormat="false" ht="12.75" hidden="false" customHeight="false" outlineLevel="0" collapsed="false">
      <c r="A134" s="43" t="n">
        <v>132</v>
      </c>
    </row>
    <row r="135" customFormat="false" ht="12.75" hidden="false" customHeight="false" outlineLevel="0" collapsed="false">
      <c r="A135" s="43" t="n">
        <v>133</v>
      </c>
    </row>
    <row r="136" customFormat="false" ht="12.75" hidden="false" customHeight="false" outlineLevel="0" collapsed="false">
      <c r="A136" s="43" t="n">
        <v>134</v>
      </c>
    </row>
    <row r="137" customFormat="false" ht="12.75" hidden="false" customHeight="false" outlineLevel="0" collapsed="false">
      <c r="A137" s="43" t="n">
        <v>135</v>
      </c>
    </row>
    <row r="138" customFormat="false" ht="12.75" hidden="false" customHeight="false" outlineLevel="0" collapsed="false">
      <c r="A138" s="43" t="n">
        <v>136</v>
      </c>
    </row>
    <row r="139" customFormat="false" ht="12.75" hidden="false" customHeight="false" outlineLevel="0" collapsed="false">
      <c r="A139" s="43" t="n">
        <v>137</v>
      </c>
    </row>
    <row r="140" customFormat="false" ht="12.75" hidden="false" customHeight="false" outlineLevel="0" collapsed="false">
      <c r="A140" s="43" t="n">
        <v>138</v>
      </c>
    </row>
    <row r="141" customFormat="false" ht="12.75" hidden="false" customHeight="false" outlineLevel="0" collapsed="false">
      <c r="A141" s="43" t="n">
        <v>139</v>
      </c>
    </row>
    <row r="142" customFormat="false" ht="12.75" hidden="false" customHeight="false" outlineLevel="0" collapsed="false">
      <c r="A142" s="43" t="n">
        <v>140</v>
      </c>
    </row>
    <row r="143" customFormat="false" ht="12.75" hidden="false" customHeight="false" outlineLevel="0" collapsed="false">
      <c r="A143" s="43" t="n">
        <v>141</v>
      </c>
    </row>
    <row r="144" customFormat="false" ht="12.75" hidden="false" customHeight="false" outlineLevel="0" collapsed="false">
      <c r="A144" s="43" t="n">
        <v>142</v>
      </c>
    </row>
    <row r="145" customFormat="false" ht="12.75" hidden="false" customHeight="false" outlineLevel="0" collapsed="false">
      <c r="A145" s="43" t="n">
        <v>143</v>
      </c>
    </row>
    <row r="146" customFormat="false" ht="12.75" hidden="false" customHeight="false" outlineLevel="0" collapsed="false">
      <c r="A146" s="43" t="n">
        <v>144</v>
      </c>
    </row>
    <row r="147" customFormat="false" ht="12.75" hidden="false" customHeight="false" outlineLevel="0" collapsed="false">
      <c r="A147" s="43" t="n">
        <v>145</v>
      </c>
    </row>
    <row r="148" customFormat="false" ht="12.75" hidden="false" customHeight="false" outlineLevel="0" collapsed="false">
      <c r="A148" s="43" t="n">
        <v>146</v>
      </c>
    </row>
    <row r="149" customFormat="false" ht="12.75" hidden="false" customHeight="false" outlineLevel="0" collapsed="false">
      <c r="A149" s="43" t="n">
        <v>147</v>
      </c>
    </row>
    <row r="150" customFormat="false" ht="12.75" hidden="false" customHeight="false" outlineLevel="0" collapsed="false">
      <c r="A150" s="43" t="n">
        <v>148</v>
      </c>
    </row>
    <row r="151" customFormat="false" ht="12.75" hidden="false" customHeight="false" outlineLevel="0" collapsed="false">
      <c r="A151" s="43" t="n">
        <v>149</v>
      </c>
    </row>
    <row r="152" customFormat="false" ht="12.75" hidden="false" customHeight="false" outlineLevel="0" collapsed="false">
      <c r="A152" s="43" t="n">
        <v>150</v>
      </c>
    </row>
    <row r="153" customFormat="false" ht="12.75" hidden="false" customHeight="false" outlineLevel="0" collapsed="false">
      <c r="A153" s="43" t="n">
        <v>151</v>
      </c>
    </row>
    <row r="154" customFormat="false" ht="12.75" hidden="false" customHeight="false" outlineLevel="0" collapsed="false">
      <c r="A154" s="43" t="n">
        <v>152</v>
      </c>
    </row>
    <row r="155" customFormat="false" ht="12.75" hidden="false" customHeight="false" outlineLevel="0" collapsed="false">
      <c r="A155" s="43" t="n">
        <v>153</v>
      </c>
    </row>
    <row r="156" customFormat="false" ht="12.75" hidden="false" customHeight="false" outlineLevel="0" collapsed="false">
      <c r="A156" s="43" t="n">
        <v>154</v>
      </c>
    </row>
    <row r="157" customFormat="false" ht="12.75" hidden="false" customHeight="false" outlineLevel="0" collapsed="false">
      <c r="A157" s="43" t="n">
        <v>155</v>
      </c>
    </row>
    <row r="158" customFormat="false" ht="12.75" hidden="false" customHeight="false" outlineLevel="0" collapsed="false">
      <c r="A158" s="43" t="n">
        <v>156</v>
      </c>
    </row>
    <row r="159" customFormat="false" ht="12.75" hidden="false" customHeight="false" outlineLevel="0" collapsed="false">
      <c r="A159" s="43" t="n">
        <v>157</v>
      </c>
    </row>
    <row r="160" customFormat="false" ht="12.75" hidden="false" customHeight="false" outlineLevel="0" collapsed="false">
      <c r="A160" s="43" t="n">
        <v>158</v>
      </c>
    </row>
    <row r="161" customFormat="false" ht="12.75" hidden="false" customHeight="false" outlineLevel="0" collapsed="false">
      <c r="A161" s="43" t="n">
        <v>159</v>
      </c>
    </row>
    <row r="162" customFormat="false" ht="12.75" hidden="false" customHeight="false" outlineLevel="0" collapsed="false">
      <c r="A162" s="43" t="n">
        <v>160</v>
      </c>
    </row>
    <row r="163" customFormat="false" ht="12.75" hidden="false" customHeight="false" outlineLevel="0" collapsed="false">
      <c r="A163" s="43" t="n">
        <v>161</v>
      </c>
    </row>
    <row r="164" customFormat="false" ht="12.75" hidden="false" customHeight="false" outlineLevel="0" collapsed="false">
      <c r="A164" s="43" t="n">
        <v>162</v>
      </c>
    </row>
    <row r="165" customFormat="false" ht="12.75" hidden="false" customHeight="false" outlineLevel="0" collapsed="false">
      <c r="A165" s="43" t="n">
        <v>163</v>
      </c>
    </row>
    <row r="166" customFormat="false" ht="12.75" hidden="false" customHeight="false" outlineLevel="0" collapsed="false">
      <c r="A166" s="43" t="n">
        <v>164</v>
      </c>
    </row>
    <row r="167" customFormat="false" ht="12.75" hidden="false" customHeight="false" outlineLevel="0" collapsed="false">
      <c r="A167" s="43" t="n">
        <v>165</v>
      </c>
    </row>
    <row r="168" customFormat="false" ht="12.75" hidden="false" customHeight="false" outlineLevel="0" collapsed="false">
      <c r="A168" s="43" t="n">
        <v>166</v>
      </c>
    </row>
    <row r="169" customFormat="false" ht="12.75" hidden="false" customHeight="false" outlineLevel="0" collapsed="false">
      <c r="A169" s="43" t="n">
        <v>167</v>
      </c>
    </row>
    <row r="170" customFormat="false" ht="12.75" hidden="false" customHeight="false" outlineLevel="0" collapsed="false">
      <c r="A170" s="43" t="n">
        <v>168</v>
      </c>
    </row>
    <row r="171" customFormat="false" ht="12.75" hidden="false" customHeight="false" outlineLevel="0" collapsed="false">
      <c r="A171" s="43" t="n">
        <v>169</v>
      </c>
    </row>
    <row r="172" customFormat="false" ht="12.75" hidden="false" customHeight="false" outlineLevel="0" collapsed="false">
      <c r="A172" s="43" t="n">
        <v>170</v>
      </c>
    </row>
    <row r="173" customFormat="false" ht="12.75" hidden="false" customHeight="false" outlineLevel="0" collapsed="false">
      <c r="A173" s="43" t="n">
        <v>171</v>
      </c>
    </row>
    <row r="174" customFormat="false" ht="12.75" hidden="false" customHeight="false" outlineLevel="0" collapsed="false">
      <c r="A174" s="43" t="n">
        <v>172</v>
      </c>
    </row>
    <row r="175" customFormat="false" ht="12.75" hidden="false" customHeight="false" outlineLevel="0" collapsed="false">
      <c r="A175" s="43" t="n">
        <v>173</v>
      </c>
    </row>
    <row r="176" customFormat="false" ht="12.75" hidden="false" customHeight="false" outlineLevel="0" collapsed="false">
      <c r="A176" s="43" t="n">
        <v>174</v>
      </c>
    </row>
    <row r="177" customFormat="false" ht="12.75" hidden="false" customHeight="false" outlineLevel="0" collapsed="false">
      <c r="A177" s="43" t="n">
        <v>175</v>
      </c>
    </row>
    <row r="178" customFormat="false" ht="12.75" hidden="false" customHeight="false" outlineLevel="0" collapsed="false">
      <c r="A178" s="43" t="n">
        <v>176</v>
      </c>
    </row>
    <row r="179" customFormat="false" ht="12.75" hidden="false" customHeight="false" outlineLevel="0" collapsed="false">
      <c r="A179" s="43" t="n">
        <v>177</v>
      </c>
    </row>
    <row r="180" customFormat="false" ht="12.75" hidden="false" customHeight="false" outlineLevel="0" collapsed="false">
      <c r="A180" s="43" t="n">
        <v>178</v>
      </c>
    </row>
    <row r="181" customFormat="false" ht="12.75" hidden="false" customHeight="false" outlineLevel="0" collapsed="false">
      <c r="A181" s="43" t="n">
        <v>179</v>
      </c>
    </row>
    <row r="182" customFormat="false" ht="12.75" hidden="false" customHeight="false" outlineLevel="0" collapsed="false">
      <c r="A182" s="43" t="n">
        <v>180</v>
      </c>
    </row>
    <row r="183" customFormat="false" ht="12.75" hidden="false" customHeight="false" outlineLevel="0" collapsed="false">
      <c r="A183" s="43" t="n">
        <v>181</v>
      </c>
    </row>
    <row r="184" customFormat="false" ht="12.75" hidden="false" customHeight="false" outlineLevel="0" collapsed="false">
      <c r="A184" s="43" t="n">
        <v>182</v>
      </c>
    </row>
    <row r="185" customFormat="false" ht="12.75" hidden="false" customHeight="false" outlineLevel="0" collapsed="false">
      <c r="A185" s="43" t="n">
        <v>183</v>
      </c>
    </row>
    <row r="186" customFormat="false" ht="12.75" hidden="false" customHeight="false" outlineLevel="0" collapsed="false">
      <c r="A186" s="43" t="n">
        <v>184</v>
      </c>
    </row>
    <row r="187" customFormat="false" ht="12.75" hidden="false" customHeight="false" outlineLevel="0" collapsed="false">
      <c r="A187" s="43" t="n">
        <v>185</v>
      </c>
    </row>
    <row r="188" customFormat="false" ht="12.75" hidden="false" customHeight="false" outlineLevel="0" collapsed="false">
      <c r="A188" s="43" t="n">
        <v>186</v>
      </c>
    </row>
    <row r="189" customFormat="false" ht="12.75" hidden="false" customHeight="false" outlineLevel="0" collapsed="false">
      <c r="A189" s="43" t="n">
        <v>187</v>
      </c>
    </row>
    <row r="190" customFormat="false" ht="12.75" hidden="false" customHeight="false" outlineLevel="0" collapsed="false">
      <c r="A190" s="43" t="n">
        <v>188</v>
      </c>
    </row>
    <row r="191" customFormat="false" ht="12.75" hidden="false" customHeight="false" outlineLevel="0" collapsed="false">
      <c r="A191" s="43" t="n">
        <v>189</v>
      </c>
    </row>
    <row r="192" customFormat="false" ht="12.75" hidden="false" customHeight="false" outlineLevel="0" collapsed="false">
      <c r="A192" s="43" t="n">
        <v>190</v>
      </c>
    </row>
    <row r="193" customFormat="false" ht="12.75" hidden="false" customHeight="false" outlineLevel="0" collapsed="false">
      <c r="A193" s="43" t="n">
        <v>191</v>
      </c>
    </row>
    <row r="194" customFormat="false" ht="12.75" hidden="false" customHeight="false" outlineLevel="0" collapsed="false">
      <c r="A194" s="43" t="n">
        <v>192</v>
      </c>
    </row>
    <row r="195" customFormat="false" ht="12.75" hidden="false" customHeight="false" outlineLevel="0" collapsed="false">
      <c r="A195" s="43" t="n">
        <v>193</v>
      </c>
    </row>
    <row r="196" customFormat="false" ht="12.75" hidden="false" customHeight="false" outlineLevel="0" collapsed="false">
      <c r="A196" s="43" t="n">
        <v>194</v>
      </c>
    </row>
    <row r="197" customFormat="false" ht="12.75" hidden="false" customHeight="false" outlineLevel="0" collapsed="false">
      <c r="A197" s="43" t="n">
        <v>195</v>
      </c>
    </row>
    <row r="198" customFormat="false" ht="12.75" hidden="false" customHeight="false" outlineLevel="0" collapsed="false">
      <c r="A198" s="43" t="n">
        <v>196</v>
      </c>
    </row>
    <row r="199" customFormat="false" ht="12.75" hidden="false" customHeight="false" outlineLevel="0" collapsed="false">
      <c r="A199" s="43" t="n">
        <v>197</v>
      </c>
    </row>
    <row r="200" customFormat="false" ht="12.75" hidden="false" customHeight="false" outlineLevel="0" collapsed="false">
      <c r="A200" s="43" t="n">
        <v>198</v>
      </c>
    </row>
    <row r="201" customFormat="false" ht="12.75" hidden="false" customHeight="false" outlineLevel="0" collapsed="false">
      <c r="A201" s="43" t="n">
        <v>199</v>
      </c>
    </row>
    <row r="202" customFormat="false" ht="12.75" hidden="false" customHeight="false" outlineLevel="0" collapsed="false">
      <c r="A202" s="43" t="n">
        <v>200</v>
      </c>
    </row>
    <row r="203" customFormat="false" ht="12.75" hidden="false" customHeight="false" outlineLevel="0" collapsed="false">
      <c r="A203" s="43" t="n">
        <v>201</v>
      </c>
    </row>
    <row r="204" customFormat="false" ht="12.75" hidden="false" customHeight="false" outlineLevel="0" collapsed="false">
      <c r="A204" s="43" t="n">
        <v>202</v>
      </c>
    </row>
    <row r="205" customFormat="false" ht="12.75" hidden="false" customHeight="false" outlineLevel="0" collapsed="false">
      <c r="A205" s="43" t="n">
        <v>203</v>
      </c>
    </row>
    <row r="206" customFormat="false" ht="12.75" hidden="false" customHeight="false" outlineLevel="0" collapsed="false">
      <c r="A206" s="43" t="n">
        <v>204</v>
      </c>
    </row>
    <row r="207" customFormat="false" ht="12.75" hidden="false" customHeight="false" outlineLevel="0" collapsed="false">
      <c r="A207" s="43" t="n">
        <v>205</v>
      </c>
    </row>
    <row r="208" customFormat="false" ht="12.75" hidden="false" customHeight="false" outlineLevel="0" collapsed="false">
      <c r="A208" s="43" t="n">
        <v>206</v>
      </c>
    </row>
    <row r="209" customFormat="false" ht="12.75" hidden="false" customHeight="false" outlineLevel="0" collapsed="false">
      <c r="A209" s="43" t="n">
        <v>207</v>
      </c>
    </row>
    <row r="210" customFormat="false" ht="12.75" hidden="false" customHeight="false" outlineLevel="0" collapsed="false">
      <c r="A210" s="43" t="n">
        <v>208</v>
      </c>
    </row>
    <row r="211" customFormat="false" ht="12.75" hidden="false" customHeight="false" outlineLevel="0" collapsed="false">
      <c r="A211" s="43" t="n">
        <v>209</v>
      </c>
    </row>
    <row r="212" customFormat="false" ht="12.75" hidden="false" customHeight="false" outlineLevel="0" collapsed="false">
      <c r="A212" s="43" t="n">
        <v>210</v>
      </c>
    </row>
    <row r="213" customFormat="false" ht="12.75" hidden="false" customHeight="false" outlineLevel="0" collapsed="false">
      <c r="A213" s="43" t="n">
        <v>211</v>
      </c>
    </row>
    <row r="214" customFormat="false" ht="12.75" hidden="false" customHeight="false" outlineLevel="0" collapsed="false">
      <c r="A214" s="43" t="n">
        <v>212</v>
      </c>
    </row>
    <row r="215" customFormat="false" ht="12.75" hidden="false" customHeight="false" outlineLevel="0" collapsed="false">
      <c r="A215" s="43" t="n">
        <v>213</v>
      </c>
    </row>
    <row r="216" customFormat="false" ht="12.75" hidden="false" customHeight="false" outlineLevel="0" collapsed="false">
      <c r="A216" s="43" t="n">
        <v>214</v>
      </c>
    </row>
    <row r="217" customFormat="false" ht="12.75" hidden="false" customHeight="false" outlineLevel="0" collapsed="false">
      <c r="A217" s="43" t="n">
        <v>215</v>
      </c>
    </row>
    <row r="218" customFormat="false" ht="12.75" hidden="false" customHeight="false" outlineLevel="0" collapsed="false">
      <c r="A218" s="43" t="n">
        <v>216</v>
      </c>
    </row>
    <row r="219" customFormat="false" ht="12.75" hidden="false" customHeight="false" outlineLevel="0" collapsed="false">
      <c r="A219" s="43" t="n">
        <v>217</v>
      </c>
    </row>
    <row r="220" customFormat="false" ht="12.75" hidden="false" customHeight="false" outlineLevel="0" collapsed="false">
      <c r="A220" s="43" t="n">
        <v>218</v>
      </c>
    </row>
    <row r="221" customFormat="false" ht="12.75" hidden="false" customHeight="false" outlineLevel="0" collapsed="false">
      <c r="A221" s="43" t="n">
        <v>219</v>
      </c>
    </row>
    <row r="222" customFormat="false" ht="12.75" hidden="false" customHeight="false" outlineLevel="0" collapsed="false">
      <c r="A222" s="43" t="n">
        <v>220</v>
      </c>
    </row>
    <row r="223" customFormat="false" ht="12.75" hidden="false" customHeight="false" outlineLevel="0" collapsed="false">
      <c r="A223" s="43" t="n">
        <v>221</v>
      </c>
    </row>
    <row r="224" customFormat="false" ht="12.75" hidden="false" customHeight="false" outlineLevel="0" collapsed="false">
      <c r="A224" s="43" t="n">
        <v>222</v>
      </c>
    </row>
    <row r="225" customFormat="false" ht="12.75" hidden="false" customHeight="false" outlineLevel="0" collapsed="false">
      <c r="A225" s="43" t="n">
        <v>223</v>
      </c>
    </row>
    <row r="226" customFormat="false" ht="12.75" hidden="false" customHeight="false" outlineLevel="0" collapsed="false">
      <c r="A226" s="43" t="n">
        <v>224</v>
      </c>
    </row>
    <row r="227" customFormat="false" ht="12.75" hidden="false" customHeight="false" outlineLevel="0" collapsed="false">
      <c r="A227" s="43" t="n">
        <v>225</v>
      </c>
    </row>
    <row r="228" customFormat="false" ht="12.75" hidden="false" customHeight="false" outlineLevel="0" collapsed="false">
      <c r="A228" s="43" t="n">
        <v>226</v>
      </c>
    </row>
    <row r="229" customFormat="false" ht="12.75" hidden="false" customHeight="false" outlineLevel="0" collapsed="false">
      <c r="A229" s="43" t="n">
        <v>227</v>
      </c>
    </row>
    <row r="230" customFormat="false" ht="12.75" hidden="false" customHeight="false" outlineLevel="0" collapsed="false">
      <c r="A230" s="43" t="n">
        <v>228</v>
      </c>
    </row>
    <row r="231" customFormat="false" ht="12.75" hidden="false" customHeight="false" outlineLevel="0" collapsed="false">
      <c r="A231" s="43" t="n">
        <v>229</v>
      </c>
    </row>
    <row r="232" customFormat="false" ht="12.75" hidden="false" customHeight="false" outlineLevel="0" collapsed="false">
      <c r="A232" s="43" t="n">
        <v>230</v>
      </c>
    </row>
    <row r="233" customFormat="false" ht="12.75" hidden="false" customHeight="false" outlineLevel="0" collapsed="false">
      <c r="A233" s="43" t="n">
        <v>231</v>
      </c>
    </row>
    <row r="234" customFormat="false" ht="12.75" hidden="false" customHeight="false" outlineLevel="0" collapsed="false">
      <c r="A234" s="43" t="n">
        <v>232</v>
      </c>
    </row>
    <row r="235" customFormat="false" ht="12.75" hidden="false" customHeight="false" outlineLevel="0" collapsed="false">
      <c r="A235" s="43" t="n">
        <v>233</v>
      </c>
    </row>
    <row r="236" customFormat="false" ht="12.75" hidden="false" customHeight="false" outlineLevel="0" collapsed="false">
      <c r="A236" s="43" t="n">
        <v>234</v>
      </c>
    </row>
    <row r="237" customFormat="false" ht="12.75" hidden="false" customHeight="false" outlineLevel="0" collapsed="false">
      <c r="A237" s="43" t="n">
        <v>235</v>
      </c>
    </row>
    <row r="238" customFormat="false" ht="12.75" hidden="false" customHeight="false" outlineLevel="0" collapsed="false">
      <c r="A238" s="43" t="n">
        <v>236</v>
      </c>
    </row>
    <row r="239" customFormat="false" ht="12.75" hidden="false" customHeight="false" outlineLevel="0" collapsed="false">
      <c r="A239" s="43" t="n">
        <v>237</v>
      </c>
    </row>
    <row r="240" customFormat="false" ht="12.75" hidden="false" customHeight="false" outlineLevel="0" collapsed="false">
      <c r="A240" s="43" t="n">
        <v>238</v>
      </c>
    </row>
    <row r="241" customFormat="false" ht="12.75" hidden="false" customHeight="false" outlineLevel="0" collapsed="false">
      <c r="A241" s="43" t="n">
        <v>239</v>
      </c>
    </row>
    <row r="242" customFormat="false" ht="12.75" hidden="false" customHeight="false" outlineLevel="0" collapsed="false">
      <c r="A242" s="43" t="n">
        <v>240</v>
      </c>
    </row>
    <row r="243" customFormat="false" ht="12.75" hidden="false" customHeight="false" outlineLevel="0" collapsed="false">
      <c r="A243" s="43" t="n">
        <v>241</v>
      </c>
    </row>
    <row r="244" customFormat="false" ht="12.75" hidden="false" customHeight="false" outlineLevel="0" collapsed="false">
      <c r="A244" s="43" t="n">
        <v>242</v>
      </c>
    </row>
    <row r="245" customFormat="false" ht="12.75" hidden="false" customHeight="false" outlineLevel="0" collapsed="false">
      <c r="A245" s="43" t="n">
        <v>243</v>
      </c>
    </row>
    <row r="246" customFormat="false" ht="12.75" hidden="false" customHeight="false" outlineLevel="0" collapsed="false">
      <c r="A246" s="43" t="n">
        <v>244</v>
      </c>
    </row>
    <row r="247" customFormat="false" ht="12.75" hidden="false" customHeight="false" outlineLevel="0" collapsed="false">
      <c r="A247" s="43" t="n">
        <v>245</v>
      </c>
    </row>
    <row r="248" customFormat="false" ht="12.75" hidden="false" customHeight="false" outlineLevel="0" collapsed="false">
      <c r="A248" s="43" t="n">
        <v>246</v>
      </c>
    </row>
    <row r="249" customFormat="false" ht="12.75" hidden="false" customHeight="false" outlineLevel="0" collapsed="false">
      <c r="A249" s="43" t="n">
        <v>247</v>
      </c>
    </row>
    <row r="250" customFormat="false" ht="12.75" hidden="false" customHeight="false" outlineLevel="0" collapsed="false">
      <c r="A250" s="43" t="n">
        <v>248</v>
      </c>
    </row>
    <row r="251" customFormat="false" ht="12.75" hidden="false" customHeight="false" outlineLevel="0" collapsed="false">
      <c r="A251" s="43" t="n">
        <v>249</v>
      </c>
    </row>
    <row r="252" customFormat="false" ht="12.75" hidden="false" customHeight="false" outlineLevel="0" collapsed="false">
      <c r="A252" s="43" t="n">
        <v>250</v>
      </c>
    </row>
    <row r="253" customFormat="false" ht="12.75" hidden="false" customHeight="false" outlineLevel="0" collapsed="false">
      <c r="A253" s="43" t="n">
        <v>251</v>
      </c>
    </row>
    <row r="254" customFormat="false" ht="12.75" hidden="false" customHeight="false" outlineLevel="0" collapsed="false">
      <c r="A254" s="43" t="n">
        <v>252</v>
      </c>
    </row>
    <row r="255" customFormat="false" ht="12.75" hidden="false" customHeight="false" outlineLevel="0" collapsed="false">
      <c r="A255" s="43" t="n">
        <v>253</v>
      </c>
    </row>
    <row r="256" customFormat="false" ht="12.75" hidden="false" customHeight="false" outlineLevel="0" collapsed="false">
      <c r="A256" s="43" t="n">
        <v>254</v>
      </c>
    </row>
    <row r="257" customFormat="false" ht="12.75" hidden="false" customHeight="false" outlineLevel="0" collapsed="false">
      <c r="A257" s="43" t="n">
        <v>255</v>
      </c>
    </row>
    <row r="258" customFormat="false" ht="12.75" hidden="false" customHeight="false" outlineLevel="0" collapsed="false">
      <c r="A258" s="43" t="n">
        <v>256</v>
      </c>
    </row>
    <row r="259" customFormat="false" ht="12.75" hidden="false" customHeight="false" outlineLevel="0" collapsed="false">
      <c r="A259" s="43" t="n">
        <v>257</v>
      </c>
    </row>
    <row r="260" customFormat="false" ht="12.75" hidden="false" customHeight="false" outlineLevel="0" collapsed="false">
      <c r="A260" s="43" t="n">
        <v>258</v>
      </c>
    </row>
    <row r="261" customFormat="false" ht="12.75" hidden="false" customHeight="false" outlineLevel="0" collapsed="false">
      <c r="A261" s="43" t="n">
        <v>259</v>
      </c>
    </row>
    <row r="262" customFormat="false" ht="12.75" hidden="false" customHeight="false" outlineLevel="0" collapsed="false">
      <c r="A262" s="43" t="n">
        <v>260</v>
      </c>
    </row>
    <row r="263" customFormat="false" ht="12.75" hidden="false" customHeight="false" outlineLevel="0" collapsed="false">
      <c r="A263" s="43" t="n">
        <v>261</v>
      </c>
    </row>
    <row r="264" customFormat="false" ht="12.75" hidden="false" customHeight="false" outlineLevel="0" collapsed="false">
      <c r="A264" s="43" t="n">
        <v>262</v>
      </c>
    </row>
    <row r="265" customFormat="false" ht="12.75" hidden="false" customHeight="false" outlineLevel="0" collapsed="false">
      <c r="A265" s="43" t="n">
        <v>263</v>
      </c>
    </row>
    <row r="266" customFormat="false" ht="12.75" hidden="false" customHeight="false" outlineLevel="0" collapsed="false">
      <c r="A266" s="43" t="n">
        <v>264</v>
      </c>
    </row>
    <row r="267" customFormat="false" ht="12.75" hidden="false" customHeight="false" outlineLevel="0" collapsed="false">
      <c r="A267" s="43" t="n">
        <v>265</v>
      </c>
    </row>
    <row r="268" customFormat="false" ht="12.75" hidden="false" customHeight="false" outlineLevel="0" collapsed="false">
      <c r="A268" s="43" t="n">
        <v>266</v>
      </c>
    </row>
    <row r="269" customFormat="false" ht="12.75" hidden="false" customHeight="false" outlineLevel="0" collapsed="false">
      <c r="A269" s="43" t="n">
        <v>267</v>
      </c>
    </row>
    <row r="270" customFormat="false" ht="12.75" hidden="false" customHeight="false" outlineLevel="0" collapsed="false">
      <c r="A270" s="43" t="n">
        <v>268</v>
      </c>
    </row>
    <row r="271" customFormat="false" ht="12.75" hidden="false" customHeight="false" outlineLevel="0" collapsed="false">
      <c r="A271" s="43" t="n">
        <v>269</v>
      </c>
    </row>
    <row r="272" customFormat="false" ht="12.75" hidden="false" customHeight="false" outlineLevel="0" collapsed="false">
      <c r="A272" s="43" t="n">
        <v>270</v>
      </c>
    </row>
    <row r="273" customFormat="false" ht="12.75" hidden="false" customHeight="false" outlineLevel="0" collapsed="false">
      <c r="A273" s="43" t="n">
        <v>271</v>
      </c>
    </row>
    <row r="274" customFormat="false" ht="12.75" hidden="false" customHeight="false" outlineLevel="0" collapsed="false">
      <c r="A274" s="43" t="n">
        <v>272</v>
      </c>
    </row>
    <row r="275" customFormat="false" ht="12.75" hidden="false" customHeight="false" outlineLevel="0" collapsed="false">
      <c r="A275" s="43" t="n">
        <v>273</v>
      </c>
    </row>
    <row r="276" customFormat="false" ht="12.75" hidden="false" customHeight="false" outlineLevel="0" collapsed="false">
      <c r="A276" s="43" t="n">
        <v>274</v>
      </c>
    </row>
    <row r="277" customFormat="false" ht="12.75" hidden="false" customHeight="false" outlineLevel="0" collapsed="false">
      <c r="A277" s="43" t="n">
        <v>275</v>
      </c>
    </row>
    <row r="278" customFormat="false" ht="12.75" hidden="false" customHeight="false" outlineLevel="0" collapsed="false">
      <c r="A278" s="43" t="n">
        <v>276</v>
      </c>
    </row>
    <row r="279" customFormat="false" ht="12.75" hidden="false" customHeight="false" outlineLevel="0" collapsed="false">
      <c r="A279" s="43" t="n">
        <v>277</v>
      </c>
    </row>
    <row r="280" customFormat="false" ht="12.75" hidden="false" customHeight="false" outlineLevel="0" collapsed="false">
      <c r="A280" s="43" t="n">
        <v>278</v>
      </c>
    </row>
    <row r="281" customFormat="false" ht="12.75" hidden="false" customHeight="false" outlineLevel="0" collapsed="false">
      <c r="A281" s="43" t="n">
        <v>279</v>
      </c>
    </row>
    <row r="282" customFormat="false" ht="12.75" hidden="false" customHeight="false" outlineLevel="0" collapsed="false">
      <c r="A282" s="43" t="n">
        <v>280</v>
      </c>
    </row>
    <row r="283" customFormat="false" ht="12.75" hidden="false" customHeight="false" outlineLevel="0" collapsed="false">
      <c r="A283" s="43" t="n">
        <v>281</v>
      </c>
    </row>
    <row r="284" customFormat="false" ht="12.75" hidden="false" customHeight="false" outlineLevel="0" collapsed="false">
      <c r="A284" s="43" t="n">
        <v>282</v>
      </c>
    </row>
    <row r="285" customFormat="false" ht="12.75" hidden="false" customHeight="false" outlineLevel="0" collapsed="false">
      <c r="A285" s="43" t="n">
        <v>283</v>
      </c>
    </row>
    <row r="286" customFormat="false" ht="12.75" hidden="false" customHeight="false" outlineLevel="0" collapsed="false">
      <c r="A286" s="43" t="n">
        <v>284</v>
      </c>
    </row>
    <row r="287" customFormat="false" ht="12.75" hidden="false" customHeight="false" outlineLevel="0" collapsed="false">
      <c r="A287" s="43" t="n">
        <v>285</v>
      </c>
    </row>
    <row r="288" customFormat="false" ht="12.75" hidden="false" customHeight="false" outlineLevel="0" collapsed="false">
      <c r="A288" s="43" t="n">
        <v>286</v>
      </c>
    </row>
    <row r="289" customFormat="false" ht="12.75" hidden="false" customHeight="false" outlineLevel="0" collapsed="false">
      <c r="A289" s="43" t="n">
        <v>287</v>
      </c>
    </row>
    <row r="290" customFormat="false" ht="12.75" hidden="false" customHeight="false" outlineLevel="0" collapsed="false">
      <c r="A290" s="43" t="n">
        <v>288</v>
      </c>
    </row>
    <row r="291" customFormat="false" ht="12.75" hidden="false" customHeight="false" outlineLevel="0" collapsed="false">
      <c r="A291" s="43" t="n">
        <v>289</v>
      </c>
    </row>
    <row r="292" customFormat="false" ht="12.75" hidden="false" customHeight="false" outlineLevel="0" collapsed="false">
      <c r="A292" s="43" t="n">
        <v>290</v>
      </c>
    </row>
    <row r="293" customFormat="false" ht="12.75" hidden="false" customHeight="false" outlineLevel="0" collapsed="false">
      <c r="A293" s="43" t="n">
        <v>291</v>
      </c>
    </row>
    <row r="294" customFormat="false" ht="12.75" hidden="false" customHeight="false" outlineLevel="0" collapsed="false">
      <c r="A294" s="43" t="n">
        <v>292</v>
      </c>
    </row>
    <row r="295" customFormat="false" ht="12.75" hidden="false" customHeight="false" outlineLevel="0" collapsed="false">
      <c r="A295" s="43" t="n">
        <v>293</v>
      </c>
    </row>
    <row r="296" customFormat="false" ht="12.75" hidden="false" customHeight="false" outlineLevel="0" collapsed="false">
      <c r="A296" s="43" t="n">
        <v>294</v>
      </c>
    </row>
    <row r="297" customFormat="false" ht="12.75" hidden="false" customHeight="false" outlineLevel="0" collapsed="false">
      <c r="A297" s="43" t="n">
        <v>295</v>
      </c>
    </row>
    <row r="298" customFormat="false" ht="12.75" hidden="false" customHeight="false" outlineLevel="0" collapsed="false">
      <c r="A298" s="43" t="n">
        <v>296</v>
      </c>
    </row>
    <row r="299" customFormat="false" ht="12.75" hidden="false" customHeight="false" outlineLevel="0" collapsed="false">
      <c r="A299" s="43" t="n">
        <v>297</v>
      </c>
    </row>
    <row r="300" customFormat="false" ht="12.75" hidden="false" customHeight="false" outlineLevel="0" collapsed="false">
      <c r="A300" s="43" t="n">
        <v>298</v>
      </c>
    </row>
    <row r="301" customFormat="false" ht="12.75" hidden="false" customHeight="false" outlineLevel="0" collapsed="false">
      <c r="A301" s="43" t="n">
        <v>299</v>
      </c>
    </row>
    <row r="302" customFormat="false" ht="12.75" hidden="false" customHeight="false" outlineLevel="0" collapsed="false">
      <c r="A302" s="43" t="n">
        <v>300</v>
      </c>
    </row>
    <row r="303" customFormat="false" ht="12.75" hidden="false" customHeight="false" outlineLevel="0" collapsed="false">
      <c r="A303" s="43" t="n">
        <v>301</v>
      </c>
    </row>
    <row r="304" customFormat="false" ht="12.75" hidden="false" customHeight="false" outlineLevel="0" collapsed="false">
      <c r="A304" s="43" t="n">
        <v>302</v>
      </c>
    </row>
    <row r="305" customFormat="false" ht="12.75" hidden="false" customHeight="false" outlineLevel="0" collapsed="false">
      <c r="A305" s="43" t="n">
        <v>303</v>
      </c>
    </row>
    <row r="306" customFormat="false" ht="12.75" hidden="false" customHeight="false" outlineLevel="0" collapsed="false">
      <c r="A306" s="43" t="n">
        <v>304</v>
      </c>
    </row>
    <row r="307" customFormat="false" ht="12.75" hidden="false" customHeight="false" outlineLevel="0" collapsed="false">
      <c r="A307" s="43" t="n">
        <v>305</v>
      </c>
    </row>
    <row r="308" customFormat="false" ht="12.75" hidden="false" customHeight="false" outlineLevel="0" collapsed="false">
      <c r="A308" s="43" t="n">
        <v>306</v>
      </c>
    </row>
    <row r="309" customFormat="false" ht="12.75" hidden="false" customHeight="false" outlineLevel="0" collapsed="false">
      <c r="A309" s="43" t="n">
        <v>307</v>
      </c>
    </row>
    <row r="310" customFormat="false" ht="12.75" hidden="false" customHeight="false" outlineLevel="0" collapsed="false">
      <c r="A310" s="43" t="n">
        <v>308</v>
      </c>
    </row>
    <row r="311" customFormat="false" ht="12.75" hidden="false" customHeight="false" outlineLevel="0" collapsed="false">
      <c r="A311" s="43" t="n">
        <v>309</v>
      </c>
    </row>
    <row r="312" customFormat="false" ht="12.75" hidden="false" customHeight="false" outlineLevel="0" collapsed="false">
      <c r="A312" s="43" t="n">
        <v>310</v>
      </c>
    </row>
    <row r="313" customFormat="false" ht="12.75" hidden="false" customHeight="false" outlineLevel="0" collapsed="false">
      <c r="A313" s="43" t="n">
        <v>311</v>
      </c>
    </row>
    <row r="314" customFormat="false" ht="12.75" hidden="false" customHeight="false" outlineLevel="0" collapsed="false">
      <c r="A314" s="43" t="n">
        <v>312</v>
      </c>
    </row>
    <row r="315" customFormat="false" ht="12.75" hidden="false" customHeight="false" outlineLevel="0" collapsed="false">
      <c r="A315" s="43" t="n">
        <v>313</v>
      </c>
    </row>
    <row r="316" customFormat="false" ht="12.75" hidden="false" customHeight="false" outlineLevel="0" collapsed="false">
      <c r="A316" s="43" t="n">
        <v>314</v>
      </c>
    </row>
    <row r="317" customFormat="false" ht="12.75" hidden="false" customHeight="false" outlineLevel="0" collapsed="false">
      <c r="A317" s="43" t="n">
        <v>315</v>
      </c>
    </row>
    <row r="318" customFormat="false" ht="12.75" hidden="false" customHeight="false" outlineLevel="0" collapsed="false">
      <c r="A318" s="43" t="n">
        <v>316</v>
      </c>
    </row>
    <row r="319" customFormat="false" ht="12.75" hidden="false" customHeight="false" outlineLevel="0" collapsed="false">
      <c r="A319" s="43" t="n">
        <v>317</v>
      </c>
    </row>
    <row r="320" customFormat="false" ht="12.75" hidden="false" customHeight="false" outlineLevel="0" collapsed="false">
      <c r="A320" s="43" t="n">
        <v>318</v>
      </c>
    </row>
    <row r="321" customFormat="false" ht="12.75" hidden="false" customHeight="false" outlineLevel="0" collapsed="false">
      <c r="A321" s="43" t="n">
        <v>319</v>
      </c>
    </row>
    <row r="322" customFormat="false" ht="12.75" hidden="false" customHeight="false" outlineLevel="0" collapsed="false">
      <c r="A322" s="43" t="n">
        <v>320</v>
      </c>
    </row>
    <row r="323" customFormat="false" ht="12.75" hidden="false" customHeight="false" outlineLevel="0" collapsed="false">
      <c r="A323" s="43" t="n">
        <v>321</v>
      </c>
    </row>
    <row r="324" customFormat="false" ht="12.75" hidden="false" customHeight="false" outlineLevel="0" collapsed="false">
      <c r="A324" s="43" t="n">
        <v>322</v>
      </c>
    </row>
    <row r="325" customFormat="false" ht="12.75" hidden="false" customHeight="false" outlineLevel="0" collapsed="false">
      <c r="A325" s="43" t="n">
        <v>323</v>
      </c>
    </row>
    <row r="326" customFormat="false" ht="12.75" hidden="false" customHeight="false" outlineLevel="0" collapsed="false">
      <c r="A326" s="43" t="n">
        <v>324</v>
      </c>
    </row>
    <row r="327" customFormat="false" ht="12.75" hidden="false" customHeight="false" outlineLevel="0" collapsed="false">
      <c r="A327" s="43" t="n">
        <v>325</v>
      </c>
    </row>
    <row r="328" customFormat="false" ht="12.75" hidden="false" customHeight="false" outlineLevel="0" collapsed="false">
      <c r="A328" s="43" t="n">
        <v>326</v>
      </c>
    </row>
    <row r="329" customFormat="false" ht="12.75" hidden="false" customHeight="false" outlineLevel="0" collapsed="false">
      <c r="A329" s="43" t="n">
        <v>327</v>
      </c>
    </row>
    <row r="330" customFormat="false" ht="12.75" hidden="false" customHeight="false" outlineLevel="0" collapsed="false">
      <c r="A330" s="43" t="n">
        <v>328</v>
      </c>
    </row>
    <row r="331" customFormat="false" ht="12.75" hidden="false" customHeight="false" outlineLevel="0" collapsed="false">
      <c r="A331" s="43" t="n">
        <v>329</v>
      </c>
    </row>
    <row r="332" customFormat="false" ht="12.75" hidden="false" customHeight="false" outlineLevel="0" collapsed="false">
      <c r="A332" s="43" t="n">
        <v>330</v>
      </c>
    </row>
    <row r="333" customFormat="false" ht="12.75" hidden="false" customHeight="false" outlineLevel="0" collapsed="false">
      <c r="A333" s="43" t="n">
        <v>331</v>
      </c>
    </row>
    <row r="334" customFormat="false" ht="12.75" hidden="false" customHeight="false" outlineLevel="0" collapsed="false">
      <c r="A334" s="43" t="n">
        <v>332</v>
      </c>
    </row>
    <row r="335" customFormat="false" ht="12.75" hidden="false" customHeight="false" outlineLevel="0" collapsed="false">
      <c r="A335" s="43" t="n">
        <v>333</v>
      </c>
    </row>
    <row r="336" customFormat="false" ht="12.75" hidden="false" customHeight="false" outlineLevel="0" collapsed="false">
      <c r="A336" s="43" t="n">
        <v>334</v>
      </c>
    </row>
    <row r="337" customFormat="false" ht="12.75" hidden="false" customHeight="false" outlineLevel="0" collapsed="false">
      <c r="A337" s="43" t="n">
        <v>335</v>
      </c>
    </row>
    <row r="338" customFormat="false" ht="12.75" hidden="false" customHeight="false" outlineLevel="0" collapsed="false">
      <c r="A338" s="43" t="n">
        <v>336</v>
      </c>
    </row>
    <row r="339" customFormat="false" ht="12.75" hidden="false" customHeight="false" outlineLevel="0" collapsed="false">
      <c r="A339" s="43" t="n">
        <v>337</v>
      </c>
    </row>
    <row r="340" customFormat="false" ht="12.75" hidden="false" customHeight="false" outlineLevel="0" collapsed="false">
      <c r="A340" s="43" t="n">
        <v>338</v>
      </c>
    </row>
    <row r="341" customFormat="false" ht="12.75" hidden="false" customHeight="false" outlineLevel="0" collapsed="false">
      <c r="A341" s="43" t="n">
        <v>339</v>
      </c>
    </row>
    <row r="342" customFormat="false" ht="12.75" hidden="false" customHeight="false" outlineLevel="0" collapsed="false">
      <c r="A342" s="43" t="n">
        <v>340</v>
      </c>
    </row>
    <row r="343" customFormat="false" ht="12.75" hidden="false" customHeight="false" outlineLevel="0" collapsed="false">
      <c r="A343" s="43" t="n">
        <v>341</v>
      </c>
    </row>
    <row r="344" customFormat="false" ht="12.75" hidden="false" customHeight="false" outlineLevel="0" collapsed="false">
      <c r="A344" s="43" t="n">
        <v>342</v>
      </c>
    </row>
    <row r="345" customFormat="false" ht="12.75" hidden="false" customHeight="false" outlineLevel="0" collapsed="false">
      <c r="A345" s="43" t="n">
        <v>343</v>
      </c>
    </row>
    <row r="346" customFormat="false" ht="12.75" hidden="false" customHeight="false" outlineLevel="0" collapsed="false">
      <c r="A346" s="43" t="n">
        <v>344</v>
      </c>
    </row>
    <row r="347" customFormat="false" ht="12.75" hidden="false" customHeight="false" outlineLevel="0" collapsed="false">
      <c r="A347" s="43" t="n">
        <v>345</v>
      </c>
    </row>
    <row r="348" customFormat="false" ht="12.75" hidden="false" customHeight="false" outlineLevel="0" collapsed="false">
      <c r="A348" s="43" t="n">
        <v>346</v>
      </c>
    </row>
    <row r="349" customFormat="false" ht="12.75" hidden="false" customHeight="false" outlineLevel="0" collapsed="false">
      <c r="A349" s="43" t="n">
        <v>347</v>
      </c>
    </row>
    <row r="350" customFormat="false" ht="12.75" hidden="false" customHeight="false" outlineLevel="0" collapsed="false">
      <c r="A350" s="43" t="n">
        <v>348</v>
      </c>
    </row>
    <row r="351" customFormat="false" ht="12.75" hidden="false" customHeight="false" outlineLevel="0" collapsed="false">
      <c r="A351" s="43" t="n">
        <v>349</v>
      </c>
    </row>
    <row r="352" customFormat="false" ht="12.75" hidden="false" customHeight="false" outlineLevel="0" collapsed="false">
      <c r="A352" s="43" t="n">
        <v>350</v>
      </c>
    </row>
    <row r="353" customFormat="false" ht="12.75" hidden="false" customHeight="false" outlineLevel="0" collapsed="false">
      <c r="A353" s="43" t="n">
        <v>351</v>
      </c>
    </row>
    <row r="354" customFormat="false" ht="12.75" hidden="false" customHeight="false" outlineLevel="0" collapsed="false">
      <c r="A354" s="43" t="n">
        <v>352</v>
      </c>
    </row>
    <row r="355" customFormat="false" ht="12.75" hidden="false" customHeight="false" outlineLevel="0" collapsed="false">
      <c r="A355" s="43" t="n">
        <v>353</v>
      </c>
    </row>
    <row r="356" customFormat="false" ht="12.75" hidden="false" customHeight="false" outlineLevel="0" collapsed="false">
      <c r="A356" s="43" t="n">
        <v>354</v>
      </c>
    </row>
    <row r="357" customFormat="false" ht="12.75" hidden="false" customHeight="false" outlineLevel="0" collapsed="false">
      <c r="A357" s="43" t="n">
        <v>355</v>
      </c>
    </row>
    <row r="358" customFormat="false" ht="12.75" hidden="false" customHeight="false" outlineLevel="0" collapsed="false">
      <c r="A358" s="43" t="n">
        <v>356</v>
      </c>
    </row>
    <row r="359" customFormat="false" ht="12.75" hidden="false" customHeight="false" outlineLevel="0" collapsed="false">
      <c r="A359" s="43" t="n">
        <v>357</v>
      </c>
    </row>
    <row r="360" customFormat="false" ht="12.75" hidden="false" customHeight="false" outlineLevel="0" collapsed="false">
      <c r="A360" s="43" t="n">
        <v>358</v>
      </c>
    </row>
    <row r="361" customFormat="false" ht="12.75" hidden="false" customHeight="false" outlineLevel="0" collapsed="false">
      <c r="A361" s="43" t="n">
        <v>359</v>
      </c>
    </row>
    <row r="362" customFormat="false" ht="12.75" hidden="false" customHeight="false" outlineLevel="0" collapsed="false">
      <c r="A362" s="43" t="n">
        <v>360</v>
      </c>
    </row>
    <row r="363" customFormat="false" ht="12.75" hidden="false" customHeight="false" outlineLevel="0" collapsed="false">
      <c r="A363" s="43" t="n">
        <v>361</v>
      </c>
    </row>
    <row r="364" customFormat="false" ht="12.75" hidden="false" customHeight="false" outlineLevel="0" collapsed="false">
      <c r="A364" s="43" t="n">
        <v>362</v>
      </c>
    </row>
    <row r="365" customFormat="false" ht="12.75" hidden="false" customHeight="false" outlineLevel="0" collapsed="false">
      <c r="A365" s="43" t="n">
        <v>363</v>
      </c>
    </row>
    <row r="366" customFormat="false" ht="12.75" hidden="false" customHeight="false" outlineLevel="0" collapsed="false">
      <c r="A366" s="43" t="n">
        <v>364</v>
      </c>
    </row>
    <row r="367" customFormat="false" ht="12.75" hidden="false" customHeight="false" outlineLevel="0" collapsed="false">
      <c r="A367" s="43" t="n">
        <v>365</v>
      </c>
    </row>
    <row r="368" customFormat="false" ht="12.75" hidden="false" customHeight="false" outlineLevel="0" collapsed="false">
      <c r="A368" s="43" t="n">
        <v>366</v>
      </c>
    </row>
    <row r="369" customFormat="false" ht="12.75" hidden="false" customHeight="false" outlineLevel="0" collapsed="false">
      <c r="A369" s="43" t="n">
        <v>367</v>
      </c>
    </row>
    <row r="370" customFormat="false" ht="12.75" hidden="false" customHeight="false" outlineLevel="0" collapsed="false">
      <c r="A370" s="43" t="n">
        <v>368</v>
      </c>
    </row>
    <row r="371" customFormat="false" ht="12.75" hidden="false" customHeight="false" outlineLevel="0" collapsed="false">
      <c r="A371" s="43" t="n">
        <v>369</v>
      </c>
    </row>
    <row r="372" customFormat="false" ht="12.75" hidden="false" customHeight="false" outlineLevel="0" collapsed="false">
      <c r="A372" s="43" t="n">
        <v>370</v>
      </c>
    </row>
    <row r="373" customFormat="false" ht="12.75" hidden="false" customHeight="false" outlineLevel="0" collapsed="false">
      <c r="A373" s="43" t="n">
        <v>371</v>
      </c>
    </row>
    <row r="374" customFormat="false" ht="12.75" hidden="false" customHeight="false" outlineLevel="0" collapsed="false">
      <c r="A374" s="43" t="n">
        <v>372</v>
      </c>
    </row>
    <row r="375" customFormat="false" ht="12.75" hidden="false" customHeight="false" outlineLevel="0" collapsed="false">
      <c r="A375" s="43" t="n">
        <v>373</v>
      </c>
    </row>
    <row r="376" customFormat="false" ht="12.75" hidden="false" customHeight="false" outlineLevel="0" collapsed="false">
      <c r="A376" s="43" t="n">
        <v>374</v>
      </c>
    </row>
    <row r="377" customFormat="false" ht="12.75" hidden="false" customHeight="false" outlineLevel="0" collapsed="false">
      <c r="A377" s="43" t="n">
        <v>375</v>
      </c>
    </row>
    <row r="378" customFormat="false" ht="12.75" hidden="false" customHeight="false" outlineLevel="0" collapsed="false">
      <c r="A378" s="43" t="n">
        <v>376</v>
      </c>
    </row>
    <row r="379" customFormat="false" ht="12.75" hidden="false" customHeight="false" outlineLevel="0" collapsed="false">
      <c r="A379" s="43" t="n">
        <v>377</v>
      </c>
    </row>
    <row r="380" customFormat="false" ht="12.75" hidden="false" customHeight="false" outlineLevel="0" collapsed="false">
      <c r="A380" s="43" t="n">
        <v>378</v>
      </c>
    </row>
    <row r="381" customFormat="false" ht="12.75" hidden="false" customHeight="false" outlineLevel="0" collapsed="false">
      <c r="A381" s="43" t="n">
        <v>379</v>
      </c>
    </row>
    <row r="382" customFormat="false" ht="12.75" hidden="false" customHeight="false" outlineLevel="0" collapsed="false">
      <c r="A382" s="43" t="n">
        <v>380</v>
      </c>
    </row>
    <row r="383" customFormat="false" ht="12.75" hidden="false" customHeight="false" outlineLevel="0" collapsed="false">
      <c r="A383" s="43" t="n">
        <v>381</v>
      </c>
    </row>
    <row r="384" customFormat="false" ht="12.75" hidden="false" customHeight="false" outlineLevel="0" collapsed="false">
      <c r="A384" s="43" t="n">
        <v>382</v>
      </c>
    </row>
    <row r="385" customFormat="false" ht="12.75" hidden="false" customHeight="false" outlineLevel="0" collapsed="false">
      <c r="A385" s="43" t="n">
        <v>383</v>
      </c>
    </row>
    <row r="386" customFormat="false" ht="12.75" hidden="false" customHeight="false" outlineLevel="0" collapsed="false">
      <c r="A386" s="43" t="n">
        <v>384</v>
      </c>
    </row>
    <row r="387" customFormat="false" ht="12.75" hidden="false" customHeight="false" outlineLevel="0" collapsed="false">
      <c r="A387" s="43" t="n">
        <v>385</v>
      </c>
    </row>
    <row r="388" customFormat="false" ht="12.75" hidden="false" customHeight="false" outlineLevel="0" collapsed="false">
      <c r="A388" s="43" t="n">
        <v>386</v>
      </c>
    </row>
    <row r="389" customFormat="false" ht="12.75" hidden="false" customHeight="false" outlineLevel="0" collapsed="false">
      <c r="A389" s="43" t="n">
        <v>387</v>
      </c>
    </row>
    <row r="390" customFormat="false" ht="12.75" hidden="false" customHeight="false" outlineLevel="0" collapsed="false">
      <c r="A390" s="43" t="n">
        <v>388</v>
      </c>
    </row>
    <row r="391" customFormat="false" ht="12.75" hidden="false" customHeight="false" outlineLevel="0" collapsed="false">
      <c r="A391" s="43" t="n">
        <v>389</v>
      </c>
    </row>
    <row r="392" customFormat="false" ht="12.75" hidden="false" customHeight="false" outlineLevel="0" collapsed="false">
      <c r="A392" s="43" t="n">
        <v>390</v>
      </c>
    </row>
    <row r="393" customFormat="false" ht="12.75" hidden="false" customHeight="false" outlineLevel="0" collapsed="false">
      <c r="A393" s="43" t="n">
        <v>391</v>
      </c>
    </row>
    <row r="394" customFormat="false" ht="12.75" hidden="false" customHeight="false" outlineLevel="0" collapsed="false">
      <c r="A394" s="43" t="n">
        <v>392</v>
      </c>
    </row>
    <row r="395" customFormat="false" ht="12.75" hidden="false" customHeight="false" outlineLevel="0" collapsed="false">
      <c r="A395" s="43" t="n">
        <v>393</v>
      </c>
    </row>
    <row r="396" customFormat="false" ht="12.75" hidden="false" customHeight="false" outlineLevel="0" collapsed="false">
      <c r="A396" s="43" t="n">
        <v>394</v>
      </c>
    </row>
    <row r="397" customFormat="false" ht="12.75" hidden="false" customHeight="false" outlineLevel="0" collapsed="false">
      <c r="A397" s="43" t="n">
        <v>395</v>
      </c>
    </row>
    <row r="398" customFormat="false" ht="12.75" hidden="false" customHeight="false" outlineLevel="0" collapsed="false">
      <c r="A398" s="43" t="n">
        <v>396</v>
      </c>
    </row>
    <row r="399" customFormat="false" ht="12.75" hidden="false" customHeight="false" outlineLevel="0" collapsed="false">
      <c r="A399" s="43" t="n">
        <v>397</v>
      </c>
    </row>
    <row r="400" customFormat="false" ht="12.75" hidden="false" customHeight="false" outlineLevel="0" collapsed="false">
      <c r="A400" s="43" t="n">
        <v>398</v>
      </c>
    </row>
    <row r="401" customFormat="false" ht="12.75" hidden="false" customHeight="false" outlineLevel="0" collapsed="false">
      <c r="A401" s="43" t="n">
        <v>399</v>
      </c>
    </row>
    <row r="402" customFormat="false" ht="12.75" hidden="false" customHeight="false" outlineLevel="0" collapsed="false">
      <c r="A402" s="43" t="n">
        <v>400</v>
      </c>
    </row>
    <row r="403" customFormat="false" ht="12.75" hidden="false" customHeight="false" outlineLevel="0" collapsed="false">
      <c r="A403" s="43" t="n">
        <v>401</v>
      </c>
    </row>
    <row r="404" customFormat="false" ht="12.75" hidden="false" customHeight="false" outlineLevel="0" collapsed="false">
      <c r="A404" s="43" t="n">
        <v>402</v>
      </c>
    </row>
    <row r="405" customFormat="false" ht="12.75" hidden="false" customHeight="false" outlineLevel="0" collapsed="false">
      <c r="A405" s="43" t="n">
        <v>403</v>
      </c>
    </row>
    <row r="406" customFormat="false" ht="12.75" hidden="false" customHeight="false" outlineLevel="0" collapsed="false">
      <c r="A406" s="43" t="n">
        <v>404</v>
      </c>
    </row>
    <row r="407" customFormat="false" ht="12.75" hidden="false" customHeight="false" outlineLevel="0" collapsed="false">
      <c r="A407" s="43" t="n">
        <v>405</v>
      </c>
    </row>
    <row r="408" customFormat="false" ht="12.75" hidden="false" customHeight="false" outlineLevel="0" collapsed="false">
      <c r="A408" s="43" t="n">
        <v>406</v>
      </c>
    </row>
    <row r="409" customFormat="false" ht="12.75" hidden="false" customHeight="false" outlineLevel="0" collapsed="false">
      <c r="A409" s="43" t="n">
        <v>407</v>
      </c>
    </row>
    <row r="410" customFormat="false" ht="12.75" hidden="false" customHeight="false" outlineLevel="0" collapsed="false">
      <c r="A410" s="43" t="n">
        <v>408</v>
      </c>
    </row>
    <row r="411" customFormat="false" ht="12.75" hidden="false" customHeight="false" outlineLevel="0" collapsed="false">
      <c r="A411" s="43" t="n">
        <v>409</v>
      </c>
    </row>
    <row r="412" customFormat="false" ht="12.75" hidden="false" customHeight="false" outlineLevel="0" collapsed="false">
      <c r="A412" s="43" t="n">
        <v>410</v>
      </c>
    </row>
    <row r="413" customFormat="false" ht="12.75" hidden="false" customHeight="false" outlineLevel="0" collapsed="false">
      <c r="A413" s="43" t="n">
        <v>411</v>
      </c>
    </row>
    <row r="414" customFormat="false" ht="12.75" hidden="false" customHeight="false" outlineLevel="0" collapsed="false">
      <c r="A414" s="43" t="n">
        <v>412</v>
      </c>
    </row>
    <row r="415" customFormat="false" ht="12.75" hidden="false" customHeight="false" outlineLevel="0" collapsed="false">
      <c r="A415" s="43" t="n">
        <v>413</v>
      </c>
    </row>
    <row r="416" customFormat="false" ht="12.75" hidden="false" customHeight="false" outlineLevel="0" collapsed="false">
      <c r="A416" s="43" t="n">
        <v>414</v>
      </c>
    </row>
    <row r="417" customFormat="false" ht="12.75" hidden="false" customHeight="false" outlineLevel="0" collapsed="false">
      <c r="A417" s="43" t="n">
        <v>415</v>
      </c>
    </row>
    <row r="418" customFormat="false" ht="12.75" hidden="false" customHeight="false" outlineLevel="0" collapsed="false">
      <c r="A418" s="43" t="n">
        <v>416</v>
      </c>
    </row>
    <row r="419" customFormat="false" ht="12.75" hidden="false" customHeight="false" outlineLevel="0" collapsed="false">
      <c r="A419" s="43" t="n">
        <v>417</v>
      </c>
    </row>
    <row r="420" customFormat="false" ht="12.75" hidden="false" customHeight="false" outlineLevel="0" collapsed="false">
      <c r="A420" s="43" t="n">
        <v>418</v>
      </c>
    </row>
    <row r="421" customFormat="false" ht="12.75" hidden="false" customHeight="false" outlineLevel="0" collapsed="false">
      <c r="A421" s="43" t="n">
        <v>419</v>
      </c>
    </row>
    <row r="422" customFormat="false" ht="12.75" hidden="false" customHeight="false" outlineLevel="0" collapsed="false">
      <c r="A422" s="43" t="n">
        <v>420</v>
      </c>
    </row>
    <row r="423" customFormat="false" ht="12.75" hidden="false" customHeight="false" outlineLevel="0" collapsed="false">
      <c r="A423" s="43" t="n">
        <v>421</v>
      </c>
    </row>
    <row r="424" customFormat="false" ht="12.75" hidden="false" customHeight="false" outlineLevel="0" collapsed="false">
      <c r="A424" s="43" t="n">
        <v>422</v>
      </c>
    </row>
    <row r="425" customFormat="false" ht="12.75" hidden="false" customHeight="false" outlineLevel="0" collapsed="false">
      <c r="A425" s="43" t="n">
        <v>423</v>
      </c>
    </row>
    <row r="426" customFormat="false" ht="12.75" hidden="false" customHeight="false" outlineLevel="0" collapsed="false">
      <c r="A426" s="43" t="n">
        <v>424</v>
      </c>
    </row>
    <row r="427" customFormat="false" ht="12.75" hidden="false" customHeight="false" outlineLevel="0" collapsed="false">
      <c r="A427" s="43" t="n">
        <v>425</v>
      </c>
    </row>
    <row r="428" customFormat="false" ht="12.75" hidden="false" customHeight="false" outlineLevel="0" collapsed="false">
      <c r="A428" s="43" t="n">
        <v>426</v>
      </c>
    </row>
    <row r="429" customFormat="false" ht="12.75" hidden="false" customHeight="false" outlineLevel="0" collapsed="false">
      <c r="A429" s="43" t="n">
        <v>427</v>
      </c>
    </row>
    <row r="430" customFormat="false" ht="12.75" hidden="false" customHeight="false" outlineLevel="0" collapsed="false">
      <c r="A430" s="43" t="n">
        <v>428</v>
      </c>
    </row>
    <row r="431" customFormat="false" ht="12.75" hidden="false" customHeight="false" outlineLevel="0" collapsed="false">
      <c r="A431" s="43" t="n">
        <v>429</v>
      </c>
    </row>
    <row r="432" customFormat="false" ht="12.75" hidden="false" customHeight="false" outlineLevel="0" collapsed="false">
      <c r="A432" s="43" t="n">
        <v>430</v>
      </c>
    </row>
    <row r="433" customFormat="false" ht="12.75" hidden="false" customHeight="false" outlineLevel="0" collapsed="false">
      <c r="A433" s="43" t="n">
        <v>431</v>
      </c>
    </row>
    <row r="434" customFormat="false" ht="12.75" hidden="false" customHeight="false" outlineLevel="0" collapsed="false">
      <c r="A434" s="43" t="n">
        <v>432</v>
      </c>
    </row>
    <row r="435" customFormat="false" ht="12.75" hidden="false" customHeight="false" outlineLevel="0" collapsed="false">
      <c r="A435" s="43" t="n">
        <v>433</v>
      </c>
    </row>
    <row r="436" customFormat="false" ht="12.75" hidden="false" customHeight="false" outlineLevel="0" collapsed="false">
      <c r="A436" s="43" t="n">
        <v>434</v>
      </c>
    </row>
    <row r="437" customFormat="false" ht="12.75" hidden="false" customHeight="false" outlineLevel="0" collapsed="false">
      <c r="A437" s="43" t="n">
        <v>435</v>
      </c>
    </row>
    <row r="438" customFormat="false" ht="12.75" hidden="false" customHeight="false" outlineLevel="0" collapsed="false">
      <c r="A438" s="43" t="n">
        <v>436</v>
      </c>
    </row>
    <row r="439" customFormat="false" ht="12.75" hidden="false" customHeight="false" outlineLevel="0" collapsed="false">
      <c r="A439" s="43" t="n">
        <v>437</v>
      </c>
    </row>
    <row r="440" customFormat="false" ht="12.75" hidden="false" customHeight="false" outlineLevel="0" collapsed="false">
      <c r="A440" s="43" t="n">
        <v>438</v>
      </c>
    </row>
    <row r="441" customFormat="false" ht="12.75" hidden="false" customHeight="false" outlineLevel="0" collapsed="false">
      <c r="A441" s="43" t="n">
        <v>439</v>
      </c>
    </row>
    <row r="442" customFormat="false" ht="12.75" hidden="false" customHeight="false" outlineLevel="0" collapsed="false">
      <c r="A442" s="43" t="n">
        <v>440</v>
      </c>
    </row>
    <row r="443" customFormat="false" ht="12.75" hidden="false" customHeight="false" outlineLevel="0" collapsed="false">
      <c r="A443" s="43" t="n">
        <v>441</v>
      </c>
    </row>
    <row r="444" customFormat="false" ht="12.75" hidden="false" customHeight="false" outlineLevel="0" collapsed="false">
      <c r="A444" s="43" t="n">
        <v>442</v>
      </c>
    </row>
    <row r="445" customFormat="false" ht="12.75" hidden="false" customHeight="false" outlineLevel="0" collapsed="false">
      <c r="A445" s="43" t="n">
        <v>443</v>
      </c>
    </row>
    <row r="446" customFormat="false" ht="12.75" hidden="false" customHeight="false" outlineLevel="0" collapsed="false">
      <c r="A446" s="43" t="n">
        <v>444</v>
      </c>
    </row>
    <row r="447" customFormat="false" ht="12.75" hidden="false" customHeight="false" outlineLevel="0" collapsed="false">
      <c r="A447" s="43" t="n">
        <v>445</v>
      </c>
    </row>
    <row r="448" customFormat="false" ht="12.75" hidden="false" customHeight="false" outlineLevel="0" collapsed="false">
      <c r="A448" s="43" t="n">
        <v>446</v>
      </c>
    </row>
    <row r="449" customFormat="false" ht="12.75" hidden="false" customHeight="false" outlineLevel="0" collapsed="false">
      <c r="A449" s="43" t="n">
        <v>447</v>
      </c>
    </row>
    <row r="450" customFormat="false" ht="12.75" hidden="false" customHeight="false" outlineLevel="0" collapsed="false">
      <c r="A450" s="43" t="n">
        <v>448</v>
      </c>
    </row>
    <row r="451" customFormat="false" ht="12.75" hidden="false" customHeight="false" outlineLevel="0" collapsed="false">
      <c r="A451" s="43" t="n">
        <v>449</v>
      </c>
    </row>
    <row r="452" customFormat="false" ht="12.75" hidden="false" customHeight="false" outlineLevel="0" collapsed="false">
      <c r="A452" s="43" t="n">
        <v>450</v>
      </c>
    </row>
    <row r="453" customFormat="false" ht="12.75" hidden="false" customHeight="false" outlineLevel="0" collapsed="false">
      <c r="A453" s="43" t="n">
        <v>451</v>
      </c>
    </row>
    <row r="454" customFormat="false" ht="12.75" hidden="false" customHeight="false" outlineLevel="0" collapsed="false">
      <c r="A454" s="43" t="n">
        <v>452</v>
      </c>
    </row>
    <row r="455" customFormat="false" ht="12.75" hidden="false" customHeight="false" outlineLevel="0" collapsed="false">
      <c r="A455" s="43" t="n">
        <v>453</v>
      </c>
    </row>
    <row r="456" customFormat="false" ht="12.75" hidden="false" customHeight="false" outlineLevel="0" collapsed="false">
      <c r="A456" s="43" t="n">
        <v>454</v>
      </c>
    </row>
    <row r="457" customFormat="false" ht="12.75" hidden="false" customHeight="false" outlineLevel="0" collapsed="false">
      <c r="A457" s="43" t="n">
        <v>455</v>
      </c>
    </row>
    <row r="458" customFormat="false" ht="12.75" hidden="false" customHeight="false" outlineLevel="0" collapsed="false">
      <c r="A458" s="43" t="n">
        <v>456</v>
      </c>
    </row>
    <row r="459" customFormat="false" ht="12.75" hidden="false" customHeight="false" outlineLevel="0" collapsed="false">
      <c r="A459" s="43" t="n">
        <v>457</v>
      </c>
    </row>
    <row r="460" customFormat="false" ht="12.75" hidden="false" customHeight="false" outlineLevel="0" collapsed="false">
      <c r="A460" s="43" t="n">
        <v>458</v>
      </c>
    </row>
    <row r="461" customFormat="false" ht="12.75" hidden="false" customHeight="false" outlineLevel="0" collapsed="false">
      <c r="A461" s="43" t="n">
        <v>459</v>
      </c>
    </row>
    <row r="462" customFormat="false" ht="12.75" hidden="false" customHeight="false" outlineLevel="0" collapsed="false">
      <c r="A462" s="43" t="n">
        <v>460</v>
      </c>
    </row>
    <row r="463" customFormat="false" ht="12.75" hidden="false" customHeight="false" outlineLevel="0" collapsed="false">
      <c r="A463" s="43" t="n">
        <v>461</v>
      </c>
    </row>
    <row r="464" customFormat="false" ht="12.75" hidden="false" customHeight="false" outlineLevel="0" collapsed="false">
      <c r="A464" s="43" t="n">
        <v>462</v>
      </c>
    </row>
    <row r="465" customFormat="false" ht="12.75" hidden="false" customHeight="false" outlineLevel="0" collapsed="false">
      <c r="A465" s="43" t="n">
        <v>463</v>
      </c>
    </row>
    <row r="466" customFormat="false" ht="12.75" hidden="false" customHeight="false" outlineLevel="0" collapsed="false">
      <c r="A466" s="43" t="n">
        <v>464</v>
      </c>
    </row>
    <row r="467" customFormat="false" ht="12.75" hidden="false" customHeight="false" outlineLevel="0" collapsed="false">
      <c r="A467" s="43" t="n">
        <v>465</v>
      </c>
    </row>
    <row r="468" customFormat="false" ht="12.75" hidden="false" customHeight="false" outlineLevel="0" collapsed="false">
      <c r="A468" s="43" t="n">
        <v>466</v>
      </c>
    </row>
    <row r="469" customFormat="false" ht="12.75" hidden="false" customHeight="false" outlineLevel="0" collapsed="false">
      <c r="A469" s="43" t="n">
        <v>467</v>
      </c>
    </row>
    <row r="470" customFormat="false" ht="12.75" hidden="false" customHeight="false" outlineLevel="0" collapsed="false">
      <c r="A470" s="43" t="n">
        <v>468</v>
      </c>
    </row>
    <row r="471" customFormat="false" ht="12.75" hidden="false" customHeight="false" outlineLevel="0" collapsed="false">
      <c r="A471" s="43" t="n">
        <v>469</v>
      </c>
    </row>
    <row r="472" customFormat="false" ht="12.75" hidden="false" customHeight="false" outlineLevel="0" collapsed="false">
      <c r="A472" s="43" t="n">
        <v>470</v>
      </c>
    </row>
    <row r="473" customFormat="false" ht="12.75" hidden="false" customHeight="false" outlineLevel="0" collapsed="false">
      <c r="A473" s="43" t="n">
        <v>471</v>
      </c>
    </row>
    <row r="474" customFormat="false" ht="12.75" hidden="false" customHeight="false" outlineLevel="0" collapsed="false">
      <c r="A474" s="43" t="n">
        <v>472</v>
      </c>
    </row>
    <row r="475" customFormat="false" ht="12.75" hidden="false" customHeight="false" outlineLevel="0" collapsed="false">
      <c r="A475" s="43" t="n">
        <v>473</v>
      </c>
    </row>
    <row r="476" customFormat="false" ht="12.75" hidden="false" customHeight="false" outlineLevel="0" collapsed="false">
      <c r="A476" s="43" t="n">
        <v>474</v>
      </c>
    </row>
    <row r="477" customFormat="false" ht="12.75" hidden="false" customHeight="false" outlineLevel="0" collapsed="false">
      <c r="A477" s="43" t="n">
        <v>475</v>
      </c>
    </row>
    <row r="478" customFormat="false" ht="12.75" hidden="false" customHeight="false" outlineLevel="0" collapsed="false">
      <c r="A478" s="43" t="n">
        <v>476</v>
      </c>
    </row>
    <row r="479" customFormat="false" ht="12.75" hidden="false" customHeight="false" outlineLevel="0" collapsed="false">
      <c r="A479" s="43" t="n">
        <v>477</v>
      </c>
    </row>
    <row r="480" customFormat="false" ht="12.75" hidden="false" customHeight="false" outlineLevel="0" collapsed="false">
      <c r="A480" s="43" t="n">
        <v>478</v>
      </c>
    </row>
    <row r="481" customFormat="false" ht="12.75" hidden="false" customHeight="false" outlineLevel="0" collapsed="false">
      <c r="A481" s="43" t="n">
        <v>479</v>
      </c>
    </row>
    <row r="482" customFormat="false" ht="12.75" hidden="false" customHeight="false" outlineLevel="0" collapsed="false">
      <c r="A482" s="43" t="n">
        <v>480</v>
      </c>
    </row>
    <row r="483" customFormat="false" ht="12.75" hidden="false" customHeight="false" outlineLevel="0" collapsed="false">
      <c r="A483" s="43" t="n">
        <v>481</v>
      </c>
    </row>
    <row r="484" customFormat="false" ht="12.75" hidden="false" customHeight="false" outlineLevel="0" collapsed="false">
      <c r="A484" s="43" t="n">
        <v>482</v>
      </c>
    </row>
    <row r="485" customFormat="false" ht="12.75" hidden="false" customHeight="false" outlineLevel="0" collapsed="false">
      <c r="A485" s="43" t="n">
        <v>483</v>
      </c>
    </row>
    <row r="486" customFormat="false" ht="12.75" hidden="false" customHeight="false" outlineLevel="0" collapsed="false">
      <c r="A486" s="43" t="n">
        <v>484</v>
      </c>
    </row>
    <row r="487" customFormat="false" ht="12.75" hidden="false" customHeight="false" outlineLevel="0" collapsed="false">
      <c r="A487" s="43" t="n">
        <v>485</v>
      </c>
    </row>
    <row r="488" customFormat="false" ht="12.75" hidden="false" customHeight="false" outlineLevel="0" collapsed="false">
      <c r="A488" s="43" t="n">
        <v>486</v>
      </c>
    </row>
    <row r="489" customFormat="false" ht="12.75" hidden="false" customHeight="false" outlineLevel="0" collapsed="false">
      <c r="A489" s="43" t="n">
        <v>487</v>
      </c>
    </row>
    <row r="490" customFormat="false" ht="12.75" hidden="false" customHeight="false" outlineLevel="0" collapsed="false">
      <c r="A490" s="43" t="n">
        <v>488</v>
      </c>
    </row>
    <row r="491" customFormat="false" ht="12.75" hidden="false" customHeight="false" outlineLevel="0" collapsed="false">
      <c r="A491" s="43" t="n">
        <v>489</v>
      </c>
    </row>
    <row r="492" customFormat="false" ht="12.75" hidden="false" customHeight="false" outlineLevel="0" collapsed="false">
      <c r="A492" s="43" t="n">
        <v>490</v>
      </c>
    </row>
    <row r="493" customFormat="false" ht="12.75" hidden="false" customHeight="false" outlineLevel="0" collapsed="false">
      <c r="A493" s="43" t="n">
        <v>491</v>
      </c>
    </row>
    <row r="494" customFormat="false" ht="12.75" hidden="false" customHeight="false" outlineLevel="0" collapsed="false">
      <c r="A494" s="43" t="n">
        <v>492</v>
      </c>
    </row>
    <row r="495" customFormat="false" ht="12.75" hidden="false" customHeight="false" outlineLevel="0" collapsed="false">
      <c r="A495" s="43" t="n">
        <v>493</v>
      </c>
    </row>
    <row r="496" customFormat="false" ht="12.75" hidden="false" customHeight="false" outlineLevel="0" collapsed="false">
      <c r="A496" s="43" t="n">
        <v>494</v>
      </c>
    </row>
    <row r="497" customFormat="false" ht="12.75" hidden="false" customHeight="false" outlineLevel="0" collapsed="false">
      <c r="A497" s="43" t="n">
        <v>495</v>
      </c>
    </row>
    <row r="498" customFormat="false" ht="12.75" hidden="false" customHeight="false" outlineLevel="0" collapsed="false">
      <c r="A498" s="43" t="n">
        <v>496</v>
      </c>
    </row>
    <row r="499" customFormat="false" ht="12.75" hidden="false" customHeight="false" outlineLevel="0" collapsed="false">
      <c r="A499" s="43" t="n">
        <v>497</v>
      </c>
    </row>
    <row r="500" customFormat="false" ht="12.75" hidden="false" customHeight="false" outlineLevel="0" collapsed="false">
      <c r="A500" s="43" t="n">
        <v>498</v>
      </c>
    </row>
    <row r="501" customFormat="false" ht="12.75" hidden="false" customHeight="false" outlineLevel="0" collapsed="false">
      <c r="A501" s="43" t="n">
        <v>499</v>
      </c>
    </row>
    <row r="502" customFormat="false" ht="12.75" hidden="false" customHeight="false" outlineLevel="0" collapsed="false">
      <c r="A502" s="43" t="n">
        <v>500</v>
      </c>
    </row>
    <row r="503" customFormat="false" ht="12.75" hidden="false" customHeight="false" outlineLevel="0" collapsed="false">
      <c r="A503" s="43" t="n">
        <v>501</v>
      </c>
    </row>
    <row r="504" customFormat="false" ht="12.75" hidden="false" customHeight="false" outlineLevel="0" collapsed="false">
      <c r="A504" s="43" t="n">
        <v>502</v>
      </c>
    </row>
    <row r="505" customFormat="false" ht="12.75" hidden="false" customHeight="false" outlineLevel="0" collapsed="false">
      <c r="A505" s="43" t="n">
        <v>503</v>
      </c>
    </row>
    <row r="506" customFormat="false" ht="12.75" hidden="false" customHeight="false" outlineLevel="0" collapsed="false">
      <c r="A506" s="43" t="n">
        <v>504</v>
      </c>
    </row>
    <row r="507" customFormat="false" ht="12.75" hidden="false" customHeight="false" outlineLevel="0" collapsed="false">
      <c r="A507" s="43" t="n">
        <v>505</v>
      </c>
    </row>
    <row r="508" customFormat="false" ht="12.75" hidden="false" customHeight="false" outlineLevel="0" collapsed="false">
      <c r="A508" s="43" t="n">
        <v>506</v>
      </c>
    </row>
    <row r="509" customFormat="false" ht="12.75" hidden="false" customHeight="false" outlineLevel="0" collapsed="false">
      <c r="A509" s="43" t="n">
        <v>507</v>
      </c>
    </row>
    <row r="510" customFormat="false" ht="12.75" hidden="false" customHeight="false" outlineLevel="0" collapsed="false">
      <c r="A510" s="43" t="n">
        <v>508</v>
      </c>
    </row>
    <row r="511" customFormat="false" ht="12.75" hidden="false" customHeight="false" outlineLevel="0" collapsed="false">
      <c r="A511" s="43" t="n">
        <v>509</v>
      </c>
    </row>
    <row r="512" customFormat="false" ht="12.75" hidden="false" customHeight="false" outlineLevel="0" collapsed="false">
      <c r="A512" s="43" t="n">
        <v>510</v>
      </c>
    </row>
    <row r="513" customFormat="false" ht="12.75" hidden="false" customHeight="false" outlineLevel="0" collapsed="false">
      <c r="A513" s="43" t="n">
        <v>511</v>
      </c>
    </row>
    <row r="514" customFormat="false" ht="12.75" hidden="false" customHeight="false" outlineLevel="0" collapsed="false">
      <c r="A514" s="43" t="n">
        <v>512</v>
      </c>
    </row>
    <row r="515" customFormat="false" ht="12.75" hidden="false" customHeight="false" outlineLevel="0" collapsed="false">
      <c r="A515" s="43" t="n">
        <v>513</v>
      </c>
    </row>
    <row r="516" customFormat="false" ht="12.75" hidden="false" customHeight="false" outlineLevel="0" collapsed="false">
      <c r="A516" s="43" t="n">
        <v>514</v>
      </c>
    </row>
    <row r="517" customFormat="false" ht="12.75" hidden="false" customHeight="false" outlineLevel="0" collapsed="false">
      <c r="A517" s="43" t="n">
        <v>515</v>
      </c>
    </row>
    <row r="518" customFormat="false" ht="12.75" hidden="false" customHeight="false" outlineLevel="0" collapsed="false">
      <c r="A518" s="43" t="n">
        <v>516</v>
      </c>
    </row>
    <row r="519" customFormat="false" ht="12.75" hidden="false" customHeight="false" outlineLevel="0" collapsed="false">
      <c r="A519" s="43" t="n">
        <v>517</v>
      </c>
    </row>
    <row r="520" customFormat="false" ht="12.75" hidden="false" customHeight="false" outlineLevel="0" collapsed="false">
      <c r="A520" s="43" t="n">
        <v>518</v>
      </c>
    </row>
    <row r="521" customFormat="false" ht="12.75" hidden="false" customHeight="false" outlineLevel="0" collapsed="false">
      <c r="A521" s="43" t="n">
        <v>519</v>
      </c>
    </row>
    <row r="522" customFormat="false" ht="12.75" hidden="false" customHeight="false" outlineLevel="0" collapsed="false">
      <c r="A522" s="43" t="n">
        <v>520</v>
      </c>
    </row>
    <row r="523" customFormat="false" ht="12.75" hidden="false" customHeight="false" outlineLevel="0" collapsed="false">
      <c r="A523" s="43" t="n">
        <v>521</v>
      </c>
    </row>
    <row r="524" customFormat="false" ht="12.75" hidden="false" customHeight="false" outlineLevel="0" collapsed="false">
      <c r="A524" s="43" t="n">
        <v>522</v>
      </c>
    </row>
    <row r="525" customFormat="false" ht="12.75" hidden="false" customHeight="false" outlineLevel="0" collapsed="false">
      <c r="A525" s="43" t="n">
        <v>523</v>
      </c>
    </row>
    <row r="526" customFormat="false" ht="12.75" hidden="false" customHeight="false" outlineLevel="0" collapsed="false">
      <c r="A526" s="43" t="n">
        <v>524</v>
      </c>
    </row>
    <row r="527" customFormat="false" ht="12.75" hidden="false" customHeight="false" outlineLevel="0" collapsed="false">
      <c r="A527" s="43" t="n">
        <v>525</v>
      </c>
    </row>
    <row r="528" customFormat="false" ht="12.75" hidden="false" customHeight="false" outlineLevel="0" collapsed="false">
      <c r="A528" s="43" t="n">
        <v>526</v>
      </c>
    </row>
    <row r="529" customFormat="false" ht="12.75" hidden="false" customHeight="false" outlineLevel="0" collapsed="false">
      <c r="A529" s="43" t="n">
        <v>527</v>
      </c>
    </row>
    <row r="530" customFormat="false" ht="12.75" hidden="false" customHeight="false" outlineLevel="0" collapsed="false">
      <c r="A530" s="43" t="n">
        <v>528</v>
      </c>
    </row>
    <row r="531" customFormat="false" ht="12.75" hidden="false" customHeight="false" outlineLevel="0" collapsed="false">
      <c r="A531" s="43" t="n">
        <v>529</v>
      </c>
    </row>
    <row r="532" customFormat="false" ht="12.75" hidden="false" customHeight="false" outlineLevel="0" collapsed="false">
      <c r="A532" s="43" t="n">
        <v>530</v>
      </c>
    </row>
    <row r="533" customFormat="false" ht="12.75" hidden="false" customHeight="false" outlineLevel="0" collapsed="false">
      <c r="A533" s="43" t="n">
        <v>531</v>
      </c>
    </row>
    <row r="534" customFormat="false" ht="12.75" hidden="false" customHeight="false" outlineLevel="0" collapsed="false">
      <c r="A534" s="43" t="n">
        <v>532</v>
      </c>
    </row>
    <row r="535" customFormat="false" ht="12.75" hidden="false" customHeight="false" outlineLevel="0" collapsed="false">
      <c r="A535" s="43" t="n">
        <v>533</v>
      </c>
    </row>
    <row r="536" customFormat="false" ht="12.75" hidden="false" customHeight="false" outlineLevel="0" collapsed="false">
      <c r="A536" s="43" t="n">
        <v>534</v>
      </c>
    </row>
    <row r="537" customFormat="false" ht="12.75" hidden="false" customHeight="false" outlineLevel="0" collapsed="false">
      <c r="A537" s="43" t="n">
        <v>535</v>
      </c>
    </row>
    <row r="538" customFormat="false" ht="12.75" hidden="false" customHeight="false" outlineLevel="0" collapsed="false">
      <c r="A538" s="43" t="n">
        <v>536</v>
      </c>
    </row>
    <row r="539" customFormat="false" ht="12.75" hidden="false" customHeight="false" outlineLevel="0" collapsed="false">
      <c r="A539" s="43" t="n">
        <v>537</v>
      </c>
    </row>
    <row r="540" customFormat="false" ht="12.75" hidden="false" customHeight="false" outlineLevel="0" collapsed="false">
      <c r="A540" s="43" t="n">
        <v>538</v>
      </c>
    </row>
    <row r="541" customFormat="false" ht="12.75" hidden="false" customHeight="false" outlineLevel="0" collapsed="false">
      <c r="A541" s="43" t="n">
        <v>539</v>
      </c>
    </row>
    <row r="542" customFormat="false" ht="12.75" hidden="false" customHeight="false" outlineLevel="0" collapsed="false">
      <c r="A542" s="43" t="n">
        <v>540</v>
      </c>
    </row>
    <row r="543" customFormat="false" ht="12.75" hidden="false" customHeight="false" outlineLevel="0" collapsed="false">
      <c r="A543" s="43" t="n">
        <v>541</v>
      </c>
    </row>
    <row r="544" customFormat="false" ht="12.75" hidden="false" customHeight="false" outlineLevel="0" collapsed="false">
      <c r="A544" s="43" t="n">
        <v>542</v>
      </c>
    </row>
    <row r="545" customFormat="false" ht="12.75" hidden="false" customHeight="false" outlineLevel="0" collapsed="false">
      <c r="A545" s="43" t="n">
        <v>543</v>
      </c>
    </row>
    <row r="546" customFormat="false" ht="12.75" hidden="false" customHeight="false" outlineLevel="0" collapsed="false">
      <c r="A546" s="43" t="n">
        <v>544</v>
      </c>
    </row>
    <row r="547" customFormat="false" ht="12.75" hidden="false" customHeight="false" outlineLevel="0" collapsed="false">
      <c r="A547" s="43" t="n">
        <v>545</v>
      </c>
    </row>
    <row r="548" customFormat="false" ht="12.75" hidden="false" customHeight="false" outlineLevel="0" collapsed="false">
      <c r="A548" s="43" t="n">
        <v>546</v>
      </c>
    </row>
    <row r="549" customFormat="false" ht="12.75" hidden="false" customHeight="false" outlineLevel="0" collapsed="false">
      <c r="A549" s="43" t="n">
        <v>547</v>
      </c>
    </row>
    <row r="550" customFormat="false" ht="12.75" hidden="false" customHeight="false" outlineLevel="0" collapsed="false">
      <c r="A550" s="43" t="n">
        <v>548</v>
      </c>
    </row>
    <row r="551" customFormat="false" ht="12.75" hidden="false" customHeight="false" outlineLevel="0" collapsed="false">
      <c r="A551" s="43" t="n">
        <v>549</v>
      </c>
    </row>
    <row r="552" customFormat="false" ht="12.75" hidden="false" customHeight="false" outlineLevel="0" collapsed="false">
      <c r="A552" s="43" t="n">
        <v>550</v>
      </c>
    </row>
    <row r="553" customFormat="false" ht="12.75" hidden="false" customHeight="false" outlineLevel="0" collapsed="false">
      <c r="A553" s="43" t="n">
        <v>551</v>
      </c>
    </row>
    <row r="554" customFormat="false" ht="12.75" hidden="false" customHeight="false" outlineLevel="0" collapsed="false">
      <c r="A554" s="43" t="n">
        <v>552</v>
      </c>
    </row>
    <row r="555" customFormat="false" ht="12.75" hidden="false" customHeight="false" outlineLevel="0" collapsed="false">
      <c r="A555" s="43" t="n">
        <v>553</v>
      </c>
    </row>
    <row r="556" customFormat="false" ht="12.75" hidden="false" customHeight="false" outlineLevel="0" collapsed="false">
      <c r="A556" s="43" t="n">
        <v>554</v>
      </c>
    </row>
    <row r="557" customFormat="false" ht="12.75" hidden="false" customHeight="false" outlineLevel="0" collapsed="false">
      <c r="A557" s="43" t="n">
        <v>555</v>
      </c>
    </row>
    <row r="558" customFormat="false" ht="12.75" hidden="false" customHeight="false" outlineLevel="0" collapsed="false">
      <c r="A558" s="43" t="n">
        <v>556</v>
      </c>
    </row>
    <row r="559" customFormat="false" ht="12.75" hidden="false" customHeight="false" outlineLevel="0" collapsed="false">
      <c r="A559" s="43" t="n">
        <v>557</v>
      </c>
    </row>
    <row r="560" customFormat="false" ht="12.75" hidden="false" customHeight="false" outlineLevel="0" collapsed="false">
      <c r="A560" s="43" t="n">
        <v>558</v>
      </c>
    </row>
    <row r="561" customFormat="false" ht="12.75" hidden="false" customHeight="false" outlineLevel="0" collapsed="false">
      <c r="A561" s="43" t="n">
        <v>559</v>
      </c>
    </row>
    <row r="562" customFormat="false" ht="12.75" hidden="false" customHeight="false" outlineLevel="0" collapsed="false">
      <c r="A562" s="43" t="n">
        <v>560</v>
      </c>
    </row>
    <row r="563" customFormat="false" ht="12.75" hidden="false" customHeight="false" outlineLevel="0" collapsed="false">
      <c r="A563" s="43" t="n">
        <v>561</v>
      </c>
    </row>
    <row r="564" customFormat="false" ht="12.75" hidden="false" customHeight="false" outlineLevel="0" collapsed="false">
      <c r="A564" s="43" t="n">
        <v>562</v>
      </c>
    </row>
    <row r="565" customFormat="false" ht="12.75" hidden="false" customHeight="false" outlineLevel="0" collapsed="false">
      <c r="A565" s="43" t="n">
        <v>563</v>
      </c>
    </row>
    <row r="566" customFormat="false" ht="12.75" hidden="false" customHeight="false" outlineLevel="0" collapsed="false">
      <c r="A566" s="43" t="n">
        <v>564</v>
      </c>
    </row>
    <row r="567" customFormat="false" ht="12.75" hidden="false" customHeight="false" outlineLevel="0" collapsed="false">
      <c r="A567" s="43" t="n">
        <v>565</v>
      </c>
    </row>
    <row r="568" customFormat="false" ht="12.75" hidden="false" customHeight="false" outlineLevel="0" collapsed="false">
      <c r="A568" s="43" t="n">
        <v>566</v>
      </c>
    </row>
    <row r="569" customFormat="false" ht="12.75" hidden="false" customHeight="false" outlineLevel="0" collapsed="false">
      <c r="A569" s="43" t="n">
        <v>567</v>
      </c>
    </row>
    <row r="570" customFormat="false" ht="12.75" hidden="false" customHeight="false" outlineLevel="0" collapsed="false">
      <c r="A570" s="43" t="n">
        <v>568</v>
      </c>
    </row>
    <row r="571" customFormat="false" ht="12.75" hidden="false" customHeight="false" outlineLevel="0" collapsed="false">
      <c r="A571" s="43" t="n">
        <v>569</v>
      </c>
    </row>
    <row r="572" customFormat="false" ht="12.75" hidden="false" customHeight="false" outlineLevel="0" collapsed="false">
      <c r="A572" s="43" t="n">
        <v>570</v>
      </c>
    </row>
    <row r="573" customFormat="false" ht="12.75" hidden="false" customHeight="false" outlineLevel="0" collapsed="false">
      <c r="A573" s="43" t="n">
        <v>571</v>
      </c>
    </row>
    <row r="574" customFormat="false" ht="12.75" hidden="false" customHeight="false" outlineLevel="0" collapsed="false">
      <c r="A574" s="43" t="n">
        <v>572</v>
      </c>
    </row>
    <row r="575" customFormat="false" ht="12.75" hidden="false" customHeight="false" outlineLevel="0" collapsed="false">
      <c r="A575" s="43" t="n">
        <v>573</v>
      </c>
    </row>
    <row r="576" customFormat="false" ht="12.75" hidden="false" customHeight="false" outlineLevel="0" collapsed="false">
      <c r="A576" s="43" t="n">
        <v>574</v>
      </c>
    </row>
    <row r="577" customFormat="false" ht="12.75" hidden="false" customHeight="false" outlineLevel="0" collapsed="false">
      <c r="A577" s="43" t="n">
        <v>575</v>
      </c>
    </row>
    <row r="578" customFormat="false" ht="12.75" hidden="false" customHeight="false" outlineLevel="0" collapsed="false">
      <c r="A578" s="43" t="n">
        <v>576</v>
      </c>
    </row>
    <row r="579" customFormat="false" ht="12.75" hidden="false" customHeight="false" outlineLevel="0" collapsed="false">
      <c r="A579" s="43" t="n">
        <v>577</v>
      </c>
    </row>
    <row r="580" customFormat="false" ht="12.75" hidden="false" customHeight="false" outlineLevel="0" collapsed="false">
      <c r="A580" s="43" t="n">
        <v>578</v>
      </c>
    </row>
    <row r="581" customFormat="false" ht="12.75" hidden="false" customHeight="false" outlineLevel="0" collapsed="false">
      <c r="A581" s="43" t="n">
        <v>579</v>
      </c>
    </row>
    <row r="582" customFormat="false" ht="12.75" hidden="false" customHeight="false" outlineLevel="0" collapsed="false">
      <c r="A582" s="43" t="n">
        <v>580</v>
      </c>
    </row>
    <row r="583" customFormat="false" ht="12.75" hidden="false" customHeight="false" outlineLevel="0" collapsed="false">
      <c r="A583" s="43" t="n">
        <v>581</v>
      </c>
    </row>
    <row r="584" customFormat="false" ht="12.75" hidden="false" customHeight="false" outlineLevel="0" collapsed="false">
      <c r="A584" s="43" t="n">
        <v>582</v>
      </c>
    </row>
    <row r="585" customFormat="false" ht="12.75" hidden="false" customHeight="false" outlineLevel="0" collapsed="false">
      <c r="A585" s="43" t="n">
        <v>583</v>
      </c>
    </row>
    <row r="586" customFormat="false" ht="12.75" hidden="false" customHeight="false" outlineLevel="0" collapsed="false">
      <c r="A586" s="43" t="n">
        <v>584</v>
      </c>
    </row>
    <row r="587" customFormat="false" ht="12.75" hidden="false" customHeight="false" outlineLevel="0" collapsed="false">
      <c r="A587" s="43" t="n">
        <v>585</v>
      </c>
    </row>
    <row r="588" customFormat="false" ht="12.75" hidden="false" customHeight="false" outlineLevel="0" collapsed="false">
      <c r="A588" s="43" t="n">
        <v>586</v>
      </c>
    </row>
    <row r="589" customFormat="false" ht="12.75" hidden="false" customHeight="false" outlineLevel="0" collapsed="false">
      <c r="A589" s="43" t="n">
        <v>587</v>
      </c>
    </row>
    <row r="590" customFormat="false" ht="12.75" hidden="false" customHeight="false" outlineLevel="0" collapsed="false">
      <c r="A590" s="43" t="n">
        <v>588</v>
      </c>
    </row>
    <row r="591" customFormat="false" ht="12.75" hidden="false" customHeight="false" outlineLevel="0" collapsed="false">
      <c r="A591" s="43" t="n">
        <v>589</v>
      </c>
    </row>
    <row r="592" customFormat="false" ht="12.75" hidden="false" customHeight="false" outlineLevel="0" collapsed="false">
      <c r="A592" s="43" t="n">
        <v>590</v>
      </c>
    </row>
    <row r="593" customFormat="false" ht="12.75" hidden="false" customHeight="false" outlineLevel="0" collapsed="false">
      <c r="A593" s="43" t="n">
        <v>591</v>
      </c>
    </row>
    <row r="594" customFormat="false" ht="12.75" hidden="false" customHeight="false" outlineLevel="0" collapsed="false">
      <c r="A594" s="43" t="n">
        <v>592</v>
      </c>
    </row>
    <row r="595" customFormat="false" ht="12.75" hidden="false" customHeight="false" outlineLevel="0" collapsed="false">
      <c r="A595" s="43" t="n">
        <v>593</v>
      </c>
    </row>
    <row r="596" customFormat="false" ht="12.75" hidden="false" customHeight="false" outlineLevel="0" collapsed="false">
      <c r="A596" s="43" t="n">
        <v>594</v>
      </c>
    </row>
    <row r="597" customFormat="false" ht="12.75" hidden="false" customHeight="false" outlineLevel="0" collapsed="false">
      <c r="A597" s="43" t="n">
        <v>595</v>
      </c>
    </row>
    <row r="598" customFormat="false" ht="12.75" hidden="false" customHeight="false" outlineLevel="0" collapsed="false">
      <c r="A598" s="43" t="n">
        <v>596</v>
      </c>
    </row>
    <row r="599" customFormat="false" ht="12.75" hidden="false" customHeight="false" outlineLevel="0" collapsed="false">
      <c r="A599" s="43" t="n">
        <v>597</v>
      </c>
    </row>
    <row r="600" customFormat="false" ht="12.75" hidden="false" customHeight="false" outlineLevel="0" collapsed="false">
      <c r="A600" s="43" t="n">
        <v>598</v>
      </c>
    </row>
    <row r="601" customFormat="false" ht="12.75" hidden="false" customHeight="false" outlineLevel="0" collapsed="false">
      <c r="A601" s="43" t="n">
        <v>599</v>
      </c>
    </row>
    <row r="602" customFormat="false" ht="12.75" hidden="false" customHeight="false" outlineLevel="0" collapsed="false">
      <c r="A602" s="43" t="n">
        <v>600</v>
      </c>
    </row>
    <row r="603" customFormat="false" ht="12.75" hidden="false" customHeight="false" outlineLevel="0" collapsed="false">
      <c r="A603" s="43" t="n">
        <v>601</v>
      </c>
    </row>
    <row r="604" customFormat="false" ht="12.75" hidden="false" customHeight="false" outlineLevel="0" collapsed="false">
      <c r="A604" s="43" t="n">
        <v>602</v>
      </c>
    </row>
    <row r="605" customFormat="false" ht="12.75" hidden="false" customHeight="false" outlineLevel="0" collapsed="false">
      <c r="A605" s="43" t="n">
        <v>603</v>
      </c>
    </row>
    <row r="606" customFormat="false" ht="12.75" hidden="false" customHeight="false" outlineLevel="0" collapsed="false">
      <c r="A606" s="43" t="n">
        <v>604</v>
      </c>
    </row>
    <row r="607" customFormat="false" ht="12.75" hidden="false" customHeight="false" outlineLevel="0" collapsed="false">
      <c r="A607" s="43" t="n">
        <v>605</v>
      </c>
    </row>
    <row r="608" customFormat="false" ht="12.75" hidden="false" customHeight="false" outlineLevel="0" collapsed="false">
      <c r="A608" s="43" t="n">
        <v>606</v>
      </c>
    </row>
    <row r="609" customFormat="false" ht="12.75" hidden="false" customHeight="false" outlineLevel="0" collapsed="false">
      <c r="A609" s="43" t="n">
        <v>607</v>
      </c>
    </row>
    <row r="610" customFormat="false" ht="12.75" hidden="false" customHeight="false" outlineLevel="0" collapsed="false">
      <c r="A610" s="43" t="n">
        <v>608</v>
      </c>
    </row>
    <row r="611" customFormat="false" ht="12.75" hidden="false" customHeight="false" outlineLevel="0" collapsed="false">
      <c r="A611" s="43" t="n">
        <v>609</v>
      </c>
    </row>
    <row r="612" customFormat="false" ht="12.75" hidden="false" customHeight="false" outlineLevel="0" collapsed="false">
      <c r="A612" s="43" t="n">
        <v>610</v>
      </c>
    </row>
    <row r="613" customFormat="false" ht="12.75" hidden="false" customHeight="false" outlineLevel="0" collapsed="false">
      <c r="A613" s="43" t="n">
        <v>611</v>
      </c>
    </row>
    <row r="614" customFormat="false" ht="12.75" hidden="false" customHeight="false" outlineLevel="0" collapsed="false">
      <c r="A614" s="43" t="n">
        <v>612</v>
      </c>
    </row>
    <row r="615" customFormat="false" ht="12.75" hidden="false" customHeight="false" outlineLevel="0" collapsed="false">
      <c r="A615" s="43" t="n">
        <v>613</v>
      </c>
    </row>
    <row r="616" customFormat="false" ht="12.75" hidden="false" customHeight="false" outlineLevel="0" collapsed="false">
      <c r="A616" s="43" t="n">
        <v>614</v>
      </c>
    </row>
    <row r="617" customFormat="false" ht="12.75" hidden="false" customHeight="false" outlineLevel="0" collapsed="false">
      <c r="A617" s="43" t="n">
        <v>615</v>
      </c>
    </row>
    <row r="618" customFormat="false" ht="12.75" hidden="false" customHeight="false" outlineLevel="0" collapsed="false">
      <c r="A618" s="43" t="n">
        <v>616</v>
      </c>
    </row>
    <row r="619" customFormat="false" ht="12.75" hidden="false" customHeight="false" outlineLevel="0" collapsed="false">
      <c r="A619" s="43" t="n">
        <v>617</v>
      </c>
    </row>
    <row r="620" customFormat="false" ht="12.75" hidden="false" customHeight="false" outlineLevel="0" collapsed="false">
      <c r="A620" s="43" t="n">
        <v>618</v>
      </c>
    </row>
    <row r="621" customFormat="false" ht="12.75" hidden="false" customHeight="false" outlineLevel="0" collapsed="false">
      <c r="A621" s="43" t="n">
        <v>619</v>
      </c>
    </row>
    <row r="622" customFormat="false" ht="12.75" hidden="false" customHeight="false" outlineLevel="0" collapsed="false">
      <c r="A622" s="43" t="n">
        <v>620</v>
      </c>
    </row>
    <row r="623" customFormat="false" ht="12.75" hidden="false" customHeight="false" outlineLevel="0" collapsed="false">
      <c r="A623" s="43" t="n">
        <v>621</v>
      </c>
    </row>
    <row r="624" customFormat="false" ht="12.75" hidden="false" customHeight="false" outlineLevel="0" collapsed="false">
      <c r="A624" s="43" t="n">
        <v>622</v>
      </c>
    </row>
    <row r="625" customFormat="false" ht="12.75" hidden="false" customHeight="false" outlineLevel="0" collapsed="false">
      <c r="A625" s="43" t="n">
        <v>623</v>
      </c>
    </row>
    <row r="626" customFormat="false" ht="12.75" hidden="false" customHeight="false" outlineLevel="0" collapsed="false">
      <c r="A626" s="43" t="n">
        <v>624</v>
      </c>
    </row>
    <row r="627" customFormat="false" ht="12.75" hidden="false" customHeight="false" outlineLevel="0" collapsed="false">
      <c r="A627" s="43" t="n">
        <v>625</v>
      </c>
    </row>
    <row r="628" customFormat="false" ht="12.75" hidden="false" customHeight="false" outlineLevel="0" collapsed="false">
      <c r="A628" s="43" t="n">
        <v>626</v>
      </c>
    </row>
    <row r="629" customFormat="false" ht="12.75" hidden="false" customHeight="false" outlineLevel="0" collapsed="false">
      <c r="A629" s="43" t="n">
        <v>627</v>
      </c>
    </row>
    <row r="630" customFormat="false" ht="12.75" hidden="false" customHeight="false" outlineLevel="0" collapsed="false">
      <c r="A630" s="43" t="n">
        <v>628</v>
      </c>
    </row>
    <row r="631" customFormat="false" ht="12.75" hidden="false" customHeight="false" outlineLevel="0" collapsed="false">
      <c r="A631" s="43" t="n">
        <v>629</v>
      </c>
    </row>
    <row r="632" customFormat="false" ht="12.75" hidden="false" customHeight="false" outlineLevel="0" collapsed="false">
      <c r="A632" s="43" t="n">
        <v>630</v>
      </c>
    </row>
    <row r="633" customFormat="false" ht="12.75" hidden="false" customHeight="false" outlineLevel="0" collapsed="false">
      <c r="A633" s="43" t="n">
        <v>631</v>
      </c>
    </row>
    <row r="634" customFormat="false" ht="12.75" hidden="false" customHeight="false" outlineLevel="0" collapsed="false">
      <c r="A634" s="43" t="n">
        <v>632</v>
      </c>
    </row>
    <row r="635" customFormat="false" ht="12.75" hidden="false" customHeight="false" outlineLevel="0" collapsed="false">
      <c r="A635" s="43" t="n">
        <v>633</v>
      </c>
    </row>
    <row r="636" customFormat="false" ht="12.75" hidden="false" customHeight="false" outlineLevel="0" collapsed="false">
      <c r="A636" s="43" t="n">
        <v>634</v>
      </c>
    </row>
    <row r="637" customFormat="false" ht="12.75" hidden="false" customHeight="false" outlineLevel="0" collapsed="false">
      <c r="A637" s="43" t="n">
        <v>635</v>
      </c>
    </row>
    <row r="638" customFormat="false" ht="12.75" hidden="false" customHeight="false" outlineLevel="0" collapsed="false">
      <c r="A638" s="43" t="n">
        <v>636</v>
      </c>
    </row>
    <row r="639" customFormat="false" ht="12.75" hidden="false" customHeight="false" outlineLevel="0" collapsed="false">
      <c r="A639" s="43" t="n">
        <v>637</v>
      </c>
    </row>
    <row r="640" customFormat="false" ht="12.75" hidden="false" customHeight="false" outlineLevel="0" collapsed="false">
      <c r="A640" s="43" t="n">
        <v>638</v>
      </c>
    </row>
    <row r="641" customFormat="false" ht="12.75" hidden="false" customHeight="false" outlineLevel="0" collapsed="false">
      <c r="A641" s="43" t="n">
        <v>639</v>
      </c>
    </row>
    <row r="642" customFormat="false" ht="12.75" hidden="false" customHeight="false" outlineLevel="0" collapsed="false">
      <c r="A642" s="43" t="n">
        <v>640</v>
      </c>
    </row>
    <row r="643" customFormat="false" ht="12.75" hidden="false" customHeight="false" outlineLevel="0" collapsed="false">
      <c r="A643" s="43" t="n">
        <v>641</v>
      </c>
    </row>
    <row r="644" customFormat="false" ht="12.75" hidden="false" customHeight="false" outlineLevel="0" collapsed="false">
      <c r="A644" s="43" t="n">
        <v>642</v>
      </c>
    </row>
    <row r="645" customFormat="false" ht="12.75" hidden="false" customHeight="false" outlineLevel="0" collapsed="false">
      <c r="A645" s="43" t="n">
        <v>643</v>
      </c>
    </row>
    <row r="646" customFormat="false" ht="12.75" hidden="false" customHeight="false" outlineLevel="0" collapsed="false">
      <c r="A646" s="43" t="n">
        <v>644</v>
      </c>
    </row>
    <row r="647" customFormat="false" ht="12.75" hidden="false" customHeight="false" outlineLevel="0" collapsed="false">
      <c r="A647" s="43" t="n">
        <v>645</v>
      </c>
    </row>
    <row r="648" customFormat="false" ht="12.75" hidden="false" customHeight="false" outlineLevel="0" collapsed="false">
      <c r="A648" s="43" t="n">
        <v>646</v>
      </c>
    </row>
    <row r="649" customFormat="false" ht="12.75" hidden="false" customHeight="false" outlineLevel="0" collapsed="false">
      <c r="A649" s="43" t="n">
        <v>647</v>
      </c>
    </row>
    <row r="650" customFormat="false" ht="12.75" hidden="false" customHeight="false" outlineLevel="0" collapsed="false">
      <c r="A650" s="43" t="n">
        <v>648</v>
      </c>
    </row>
    <row r="651" customFormat="false" ht="12.75" hidden="false" customHeight="false" outlineLevel="0" collapsed="false">
      <c r="A651" s="43" t="n">
        <v>649</v>
      </c>
    </row>
    <row r="652" customFormat="false" ht="12.75" hidden="false" customHeight="false" outlineLevel="0" collapsed="false">
      <c r="A652" s="43" t="n">
        <v>650</v>
      </c>
    </row>
    <row r="653" customFormat="false" ht="12.75" hidden="false" customHeight="false" outlineLevel="0" collapsed="false">
      <c r="A653" s="43" t="n">
        <v>651</v>
      </c>
    </row>
    <row r="654" customFormat="false" ht="12.75" hidden="false" customHeight="false" outlineLevel="0" collapsed="false">
      <c r="A654" s="43" t="n">
        <v>652</v>
      </c>
    </row>
    <row r="655" customFormat="false" ht="12.75" hidden="false" customHeight="false" outlineLevel="0" collapsed="false">
      <c r="A655" s="43" t="n">
        <v>653</v>
      </c>
    </row>
    <row r="656" customFormat="false" ht="12.75" hidden="false" customHeight="false" outlineLevel="0" collapsed="false">
      <c r="A656" s="43" t="n">
        <v>654</v>
      </c>
    </row>
    <row r="657" customFormat="false" ht="12.75" hidden="false" customHeight="false" outlineLevel="0" collapsed="false">
      <c r="A657" s="43" t="n">
        <v>655</v>
      </c>
    </row>
    <row r="658" customFormat="false" ht="12.75" hidden="false" customHeight="false" outlineLevel="0" collapsed="false">
      <c r="A658" s="43" t="n">
        <v>656</v>
      </c>
    </row>
    <row r="659" customFormat="false" ht="12.75" hidden="false" customHeight="false" outlineLevel="0" collapsed="false">
      <c r="A659" s="43" t="n">
        <v>657</v>
      </c>
    </row>
    <row r="660" customFormat="false" ht="12.75" hidden="false" customHeight="false" outlineLevel="0" collapsed="false">
      <c r="A660" s="43" t="n">
        <v>658</v>
      </c>
    </row>
    <row r="661" customFormat="false" ht="12.75" hidden="false" customHeight="false" outlineLevel="0" collapsed="false">
      <c r="A661" s="43" t="n">
        <v>659</v>
      </c>
    </row>
    <row r="662" customFormat="false" ht="12.75" hidden="false" customHeight="false" outlineLevel="0" collapsed="false">
      <c r="A662" s="43" t="n">
        <v>660</v>
      </c>
    </row>
    <row r="663" customFormat="false" ht="12.75" hidden="false" customHeight="false" outlineLevel="0" collapsed="false">
      <c r="A663" s="43" t="n">
        <v>661</v>
      </c>
    </row>
    <row r="664" customFormat="false" ht="12.75" hidden="false" customHeight="false" outlineLevel="0" collapsed="false">
      <c r="A664" s="43" t="n">
        <v>662</v>
      </c>
    </row>
    <row r="665" customFormat="false" ht="12.75" hidden="false" customHeight="false" outlineLevel="0" collapsed="false">
      <c r="A665" s="43" t="n">
        <v>663</v>
      </c>
    </row>
    <row r="666" customFormat="false" ht="12.75" hidden="false" customHeight="false" outlineLevel="0" collapsed="false">
      <c r="A666" s="43" t="n">
        <v>664</v>
      </c>
    </row>
    <row r="667" customFormat="false" ht="12.75" hidden="false" customHeight="false" outlineLevel="0" collapsed="false">
      <c r="A667" s="43" t="n">
        <v>665</v>
      </c>
    </row>
    <row r="668" customFormat="false" ht="12.75" hidden="false" customHeight="false" outlineLevel="0" collapsed="false">
      <c r="A668" s="43" t="n">
        <v>666</v>
      </c>
    </row>
    <row r="669" customFormat="false" ht="12.75" hidden="false" customHeight="false" outlineLevel="0" collapsed="false">
      <c r="A669" s="43" t="n">
        <v>667</v>
      </c>
    </row>
    <row r="670" customFormat="false" ht="12.75" hidden="false" customHeight="false" outlineLevel="0" collapsed="false">
      <c r="A670" s="43" t="n">
        <v>668</v>
      </c>
    </row>
    <row r="671" customFormat="false" ht="12.75" hidden="false" customHeight="false" outlineLevel="0" collapsed="false">
      <c r="A671" s="43" t="n">
        <v>669</v>
      </c>
    </row>
    <row r="672" customFormat="false" ht="12.75" hidden="false" customHeight="false" outlineLevel="0" collapsed="false">
      <c r="A672" s="43" t="n">
        <v>670</v>
      </c>
    </row>
    <row r="673" customFormat="false" ht="12.75" hidden="false" customHeight="false" outlineLevel="0" collapsed="false">
      <c r="A673" s="43" t="n">
        <v>671</v>
      </c>
    </row>
    <row r="674" customFormat="false" ht="12.75" hidden="false" customHeight="false" outlineLevel="0" collapsed="false">
      <c r="A674" s="43" t="n">
        <v>672</v>
      </c>
    </row>
    <row r="675" customFormat="false" ht="12.75" hidden="false" customHeight="false" outlineLevel="0" collapsed="false">
      <c r="A675" s="43" t="n">
        <v>673</v>
      </c>
    </row>
    <row r="676" customFormat="false" ht="12.75" hidden="false" customHeight="false" outlineLevel="0" collapsed="false">
      <c r="A676" s="43" t="n">
        <v>674</v>
      </c>
    </row>
    <row r="677" customFormat="false" ht="12.75" hidden="false" customHeight="false" outlineLevel="0" collapsed="false">
      <c r="A677" s="43" t="n">
        <v>675</v>
      </c>
    </row>
    <row r="678" customFormat="false" ht="12.75" hidden="false" customHeight="false" outlineLevel="0" collapsed="false">
      <c r="A678" s="43" t="n">
        <v>676</v>
      </c>
    </row>
    <row r="679" customFormat="false" ht="12.75" hidden="false" customHeight="false" outlineLevel="0" collapsed="false">
      <c r="A679" s="43" t="n">
        <v>677</v>
      </c>
    </row>
    <row r="680" customFormat="false" ht="12.75" hidden="false" customHeight="false" outlineLevel="0" collapsed="false">
      <c r="A680" s="43" t="n">
        <v>678</v>
      </c>
    </row>
    <row r="681" customFormat="false" ht="12.75" hidden="false" customHeight="false" outlineLevel="0" collapsed="false">
      <c r="A681" s="43" t="n">
        <v>679</v>
      </c>
    </row>
    <row r="682" customFormat="false" ht="12.75" hidden="false" customHeight="false" outlineLevel="0" collapsed="false">
      <c r="A682" s="43" t="n">
        <v>680</v>
      </c>
    </row>
    <row r="683" customFormat="false" ht="12.75" hidden="false" customHeight="false" outlineLevel="0" collapsed="false">
      <c r="A683" s="43" t="n">
        <v>681</v>
      </c>
    </row>
    <row r="684" customFormat="false" ht="12.75" hidden="false" customHeight="false" outlineLevel="0" collapsed="false">
      <c r="A684" s="43" t="n">
        <v>682</v>
      </c>
    </row>
    <row r="685" customFormat="false" ht="12.75" hidden="false" customHeight="false" outlineLevel="0" collapsed="false">
      <c r="A685" s="43" t="n">
        <v>683</v>
      </c>
    </row>
    <row r="686" customFormat="false" ht="12.75" hidden="false" customHeight="false" outlineLevel="0" collapsed="false">
      <c r="A686" s="43" t="n">
        <v>684</v>
      </c>
    </row>
    <row r="687" customFormat="false" ht="12.75" hidden="false" customHeight="false" outlineLevel="0" collapsed="false">
      <c r="A687" s="43" t="n">
        <v>685</v>
      </c>
    </row>
    <row r="688" customFormat="false" ht="12.75" hidden="false" customHeight="false" outlineLevel="0" collapsed="false">
      <c r="A688" s="43" t="n">
        <v>686</v>
      </c>
    </row>
    <row r="689" customFormat="false" ht="12.75" hidden="false" customHeight="false" outlineLevel="0" collapsed="false">
      <c r="A689" s="43" t="n">
        <v>687</v>
      </c>
    </row>
    <row r="690" customFormat="false" ht="12.75" hidden="false" customHeight="false" outlineLevel="0" collapsed="false">
      <c r="A690" s="43" t="n">
        <v>688</v>
      </c>
    </row>
    <row r="691" customFormat="false" ht="12.75" hidden="false" customHeight="false" outlineLevel="0" collapsed="false">
      <c r="A691" s="43" t="n">
        <v>689</v>
      </c>
    </row>
    <row r="692" customFormat="false" ht="12.75" hidden="false" customHeight="false" outlineLevel="0" collapsed="false">
      <c r="A692" s="43" t="n">
        <v>690</v>
      </c>
    </row>
    <row r="693" customFormat="false" ht="12.75" hidden="false" customHeight="false" outlineLevel="0" collapsed="false">
      <c r="A693" s="43" t="n">
        <v>691</v>
      </c>
    </row>
    <row r="694" customFormat="false" ht="12.75" hidden="false" customHeight="false" outlineLevel="0" collapsed="false">
      <c r="A694" s="43" t="n">
        <v>692</v>
      </c>
    </row>
    <row r="695" customFormat="false" ht="12.75" hidden="false" customHeight="false" outlineLevel="0" collapsed="false">
      <c r="A695" s="43" t="n">
        <v>693</v>
      </c>
    </row>
    <row r="696" customFormat="false" ht="12.75" hidden="false" customHeight="false" outlineLevel="0" collapsed="false">
      <c r="A696" s="43" t="n">
        <v>694</v>
      </c>
    </row>
    <row r="697" customFormat="false" ht="12.75" hidden="false" customHeight="false" outlineLevel="0" collapsed="false">
      <c r="A697" s="43" t="n">
        <v>695</v>
      </c>
    </row>
    <row r="698" customFormat="false" ht="12.75" hidden="false" customHeight="false" outlineLevel="0" collapsed="false">
      <c r="A698" s="43" t="n">
        <v>696</v>
      </c>
    </row>
    <row r="699" customFormat="false" ht="12.75" hidden="false" customHeight="false" outlineLevel="0" collapsed="false">
      <c r="A699" s="43" t="n">
        <v>697</v>
      </c>
    </row>
    <row r="700" customFormat="false" ht="12.75" hidden="false" customHeight="false" outlineLevel="0" collapsed="false">
      <c r="A700" s="43" t="n">
        <v>698</v>
      </c>
    </row>
    <row r="701" customFormat="false" ht="12.75" hidden="false" customHeight="false" outlineLevel="0" collapsed="false">
      <c r="A701" s="43" t="n">
        <v>699</v>
      </c>
    </row>
    <row r="702" customFormat="false" ht="12.75" hidden="false" customHeight="false" outlineLevel="0" collapsed="false">
      <c r="A702" s="43" t="n">
        <v>700</v>
      </c>
    </row>
    <row r="703" customFormat="false" ht="12.75" hidden="false" customHeight="false" outlineLevel="0" collapsed="false">
      <c r="A703" s="43" t="n">
        <v>701</v>
      </c>
    </row>
    <row r="704" customFormat="false" ht="12.75" hidden="false" customHeight="false" outlineLevel="0" collapsed="false">
      <c r="A704" s="43" t="n">
        <v>702</v>
      </c>
    </row>
    <row r="705" customFormat="false" ht="12.75" hidden="false" customHeight="false" outlineLevel="0" collapsed="false">
      <c r="A705" s="43" t="n">
        <v>703</v>
      </c>
    </row>
    <row r="706" customFormat="false" ht="12.75" hidden="false" customHeight="false" outlineLevel="0" collapsed="false">
      <c r="A706" s="43" t="n">
        <v>704</v>
      </c>
    </row>
    <row r="707" customFormat="false" ht="12.75" hidden="false" customHeight="false" outlineLevel="0" collapsed="false">
      <c r="A707" s="43" t="n">
        <v>705</v>
      </c>
    </row>
    <row r="708" customFormat="false" ht="12.75" hidden="false" customHeight="false" outlineLevel="0" collapsed="false">
      <c r="A708" s="43" t="n">
        <v>706</v>
      </c>
    </row>
    <row r="709" customFormat="false" ht="12.75" hidden="false" customHeight="false" outlineLevel="0" collapsed="false">
      <c r="A709" s="43" t="n">
        <v>707</v>
      </c>
    </row>
    <row r="710" customFormat="false" ht="12.75" hidden="false" customHeight="false" outlineLevel="0" collapsed="false">
      <c r="A710" s="43" t="n">
        <v>708</v>
      </c>
    </row>
    <row r="711" customFormat="false" ht="12.75" hidden="false" customHeight="false" outlineLevel="0" collapsed="false">
      <c r="A711" s="43" t="n">
        <v>709</v>
      </c>
    </row>
    <row r="712" customFormat="false" ht="12.75" hidden="false" customHeight="false" outlineLevel="0" collapsed="false">
      <c r="A712" s="43" t="n">
        <v>710</v>
      </c>
    </row>
    <row r="713" customFormat="false" ht="12.75" hidden="false" customHeight="false" outlineLevel="0" collapsed="false">
      <c r="A713" s="43" t="n">
        <v>711</v>
      </c>
    </row>
    <row r="714" customFormat="false" ht="12.75" hidden="false" customHeight="false" outlineLevel="0" collapsed="false">
      <c r="A714" s="43" t="n">
        <v>712</v>
      </c>
    </row>
    <row r="715" customFormat="false" ht="12.75" hidden="false" customHeight="false" outlineLevel="0" collapsed="false">
      <c r="A715" s="43" t="n">
        <v>713</v>
      </c>
    </row>
    <row r="716" customFormat="false" ht="12.75" hidden="false" customHeight="false" outlineLevel="0" collapsed="false">
      <c r="A716" s="43" t="n">
        <v>714</v>
      </c>
    </row>
    <row r="717" customFormat="false" ht="12.75" hidden="false" customHeight="false" outlineLevel="0" collapsed="false">
      <c r="A717" s="43" t="n">
        <v>715</v>
      </c>
    </row>
    <row r="718" customFormat="false" ht="12.75" hidden="false" customHeight="false" outlineLevel="0" collapsed="false">
      <c r="A718" s="43" t="n">
        <v>716</v>
      </c>
    </row>
    <row r="719" customFormat="false" ht="12.75" hidden="false" customHeight="false" outlineLevel="0" collapsed="false">
      <c r="A719" s="43" t="n">
        <v>717</v>
      </c>
    </row>
    <row r="720" customFormat="false" ht="12.75" hidden="false" customHeight="false" outlineLevel="0" collapsed="false">
      <c r="A720" s="43" t="n">
        <v>718</v>
      </c>
    </row>
    <row r="721" customFormat="false" ht="12.75" hidden="false" customHeight="false" outlineLevel="0" collapsed="false">
      <c r="A721" s="43" t="n">
        <v>719</v>
      </c>
    </row>
    <row r="722" customFormat="false" ht="12.75" hidden="false" customHeight="false" outlineLevel="0" collapsed="false">
      <c r="A722" s="43" t="n">
        <v>720</v>
      </c>
    </row>
    <row r="723" customFormat="false" ht="12.75" hidden="false" customHeight="false" outlineLevel="0" collapsed="false">
      <c r="A723" s="43" t="n">
        <v>721</v>
      </c>
    </row>
    <row r="724" customFormat="false" ht="12.75" hidden="false" customHeight="false" outlineLevel="0" collapsed="false">
      <c r="A724" s="43" t="n">
        <v>722</v>
      </c>
    </row>
    <row r="725" customFormat="false" ht="12.75" hidden="false" customHeight="false" outlineLevel="0" collapsed="false">
      <c r="A725" s="43" t="n">
        <v>723</v>
      </c>
    </row>
    <row r="726" customFormat="false" ht="12.75" hidden="false" customHeight="false" outlineLevel="0" collapsed="false">
      <c r="A726" s="43" t="n">
        <v>724</v>
      </c>
    </row>
    <row r="727" customFormat="false" ht="12.75" hidden="false" customHeight="false" outlineLevel="0" collapsed="false">
      <c r="A727" s="43" t="n">
        <v>725</v>
      </c>
    </row>
    <row r="728" customFormat="false" ht="12.75" hidden="false" customHeight="false" outlineLevel="0" collapsed="false">
      <c r="A728" s="43" t="n">
        <v>726</v>
      </c>
    </row>
    <row r="729" customFormat="false" ht="12.75" hidden="false" customHeight="false" outlineLevel="0" collapsed="false">
      <c r="A729" s="43" t="n">
        <v>727</v>
      </c>
    </row>
    <row r="730" customFormat="false" ht="12.75" hidden="false" customHeight="false" outlineLevel="0" collapsed="false">
      <c r="A730" s="43" t="n">
        <v>728</v>
      </c>
    </row>
    <row r="731" customFormat="false" ht="12.75" hidden="false" customHeight="false" outlineLevel="0" collapsed="false">
      <c r="A731" s="43" t="n">
        <v>729</v>
      </c>
    </row>
    <row r="732" customFormat="false" ht="12.75" hidden="false" customHeight="false" outlineLevel="0" collapsed="false">
      <c r="A732" s="43" t="n">
        <v>730</v>
      </c>
    </row>
    <row r="733" customFormat="false" ht="12.75" hidden="false" customHeight="false" outlineLevel="0" collapsed="false">
      <c r="A733" s="43" t="n">
        <v>731</v>
      </c>
    </row>
    <row r="734" customFormat="false" ht="12.75" hidden="false" customHeight="false" outlineLevel="0" collapsed="false">
      <c r="A734" s="43" t="n">
        <v>732</v>
      </c>
    </row>
    <row r="735" customFormat="false" ht="12.75" hidden="false" customHeight="false" outlineLevel="0" collapsed="false">
      <c r="A735" s="43" t="n">
        <v>733</v>
      </c>
    </row>
    <row r="736" customFormat="false" ht="12.75" hidden="false" customHeight="false" outlineLevel="0" collapsed="false">
      <c r="A736" s="43" t="n">
        <v>734</v>
      </c>
    </row>
    <row r="737" customFormat="false" ht="12.75" hidden="false" customHeight="false" outlineLevel="0" collapsed="false">
      <c r="A737" s="43" t="n">
        <v>735</v>
      </c>
    </row>
    <row r="738" customFormat="false" ht="12.75" hidden="false" customHeight="false" outlineLevel="0" collapsed="false">
      <c r="A738" s="43" t="n">
        <v>736</v>
      </c>
    </row>
    <row r="739" customFormat="false" ht="12.75" hidden="false" customHeight="false" outlineLevel="0" collapsed="false">
      <c r="A739" s="43" t="n">
        <v>737</v>
      </c>
    </row>
    <row r="740" customFormat="false" ht="12.75" hidden="false" customHeight="false" outlineLevel="0" collapsed="false">
      <c r="A740" s="43" t="n">
        <v>738</v>
      </c>
    </row>
    <row r="741" customFormat="false" ht="12.75" hidden="false" customHeight="false" outlineLevel="0" collapsed="false">
      <c r="A741" s="43" t="n">
        <v>739</v>
      </c>
    </row>
    <row r="742" customFormat="false" ht="12.75" hidden="false" customHeight="false" outlineLevel="0" collapsed="false">
      <c r="A742" s="43" t="n">
        <v>740</v>
      </c>
    </row>
    <row r="743" customFormat="false" ht="12.75" hidden="false" customHeight="false" outlineLevel="0" collapsed="false">
      <c r="A743" s="43" t="n">
        <v>741</v>
      </c>
    </row>
    <row r="744" customFormat="false" ht="12.75" hidden="false" customHeight="false" outlineLevel="0" collapsed="false">
      <c r="A744" s="43" t="n">
        <v>742</v>
      </c>
    </row>
    <row r="745" customFormat="false" ht="12.75" hidden="false" customHeight="false" outlineLevel="0" collapsed="false">
      <c r="A745" s="43" t="n">
        <v>743</v>
      </c>
    </row>
    <row r="746" customFormat="false" ht="12.75" hidden="false" customHeight="false" outlineLevel="0" collapsed="false">
      <c r="A746" s="43" t="n">
        <v>744</v>
      </c>
    </row>
    <row r="747" customFormat="false" ht="12.75" hidden="false" customHeight="false" outlineLevel="0" collapsed="false">
      <c r="A747" s="43" t="n">
        <v>745</v>
      </c>
    </row>
    <row r="748" customFormat="false" ht="12.75" hidden="false" customHeight="false" outlineLevel="0" collapsed="false">
      <c r="A748" s="43" t="n">
        <v>746</v>
      </c>
    </row>
    <row r="749" customFormat="false" ht="12.75" hidden="false" customHeight="false" outlineLevel="0" collapsed="false">
      <c r="A749" s="43" t="n">
        <v>747</v>
      </c>
    </row>
    <row r="750" customFormat="false" ht="12.75" hidden="false" customHeight="false" outlineLevel="0" collapsed="false">
      <c r="A750" s="43" t="n">
        <v>748</v>
      </c>
    </row>
    <row r="751" customFormat="false" ht="12.75" hidden="false" customHeight="false" outlineLevel="0" collapsed="false">
      <c r="A751" s="43" t="n">
        <v>749</v>
      </c>
    </row>
    <row r="752" customFormat="false" ht="12.75" hidden="false" customHeight="false" outlineLevel="0" collapsed="false">
      <c r="A752" s="43" t="n">
        <v>750</v>
      </c>
    </row>
    <row r="753" customFormat="false" ht="12.75" hidden="false" customHeight="false" outlineLevel="0" collapsed="false">
      <c r="A753" s="43" t="n">
        <v>751</v>
      </c>
    </row>
    <row r="754" customFormat="false" ht="12.75" hidden="false" customHeight="false" outlineLevel="0" collapsed="false">
      <c r="A754" s="43" t="n">
        <v>752</v>
      </c>
    </row>
    <row r="755" customFormat="false" ht="12.75" hidden="false" customHeight="false" outlineLevel="0" collapsed="false">
      <c r="A755" s="43" t="n">
        <v>753</v>
      </c>
    </row>
    <row r="756" customFormat="false" ht="12.75" hidden="false" customHeight="false" outlineLevel="0" collapsed="false">
      <c r="A756" s="43" t="n">
        <v>754</v>
      </c>
    </row>
    <row r="757" customFormat="false" ht="12.75" hidden="false" customHeight="false" outlineLevel="0" collapsed="false">
      <c r="A757" s="43" t="n">
        <v>755</v>
      </c>
    </row>
    <row r="758" customFormat="false" ht="12.75" hidden="false" customHeight="false" outlineLevel="0" collapsed="false">
      <c r="A758" s="43" t="n">
        <v>756</v>
      </c>
    </row>
    <row r="759" customFormat="false" ht="12.75" hidden="false" customHeight="false" outlineLevel="0" collapsed="false">
      <c r="A759" s="43" t="n">
        <v>757</v>
      </c>
    </row>
    <row r="760" customFormat="false" ht="12.75" hidden="false" customHeight="false" outlineLevel="0" collapsed="false">
      <c r="A760" s="43" t="n">
        <v>758</v>
      </c>
    </row>
    <row r="761" customFormat="false" ht="12.75" hidden="false" customHeight="false" outlineLevel="0" collapsed="false">
      <c r="A761" s="43" t="n">
        <v>759</v>
      </c>
    </row>
    <row r="762" customFormat="false" ht="12.75" hidden="false" customHeight="false" outlineLevel="0" collapsed="false">
      <c r="A762" s="43" t="n">
        <v>760</v>
      </c>
    </row>
    <row r="763" customFormat="false" ht="12.75" hidden="false" customHeight="false" outlineLevel="0" collapsed="false">
      <c r="A763" s="43" t="n">
        <v>761</v>
      </c>
    </row>
    <row r="764" customFormat="false" ht="12.75" hidden="false" customHeight="false" outlineLevel="0" collapsed="false">
      <c r="A764" s="43" t="n">
        <v>762</v>
      </c>
    </row>
    <row r="765" customFormat="false" ht="12.75" hidden="false" customHeight="false" outlineLevel="0" collapsed="false">
      <c r="A765" s="43" t="n">
        <v>763</v>
      </c>
    </row>
    <row r="766" customFormat="false" ht="12.75" hidden="false" customHeight="false" outlineLevel="0" collapsed="false">
      <c r="A766" s="43" t="n">
        <v>764</v>
      </c>
    </row>
    <row r="767" customFormat="false" ht="12.75" hidden="false" customHeight="false" outlineLevel="0" collapsed="false">
      <c r="A767" s="43" t="n">
        <v>765</v>
      </c>
    </row>
    <row r="768" customFormat="false" ht="12.75" hidden="false" customHeight="false" outlineLevel="0" collapsed="false">
      <c r="A768" s="43" t="n">
        <v>766</v>
      </c>
    </row>
    <row r="769" customFormat="false" ht="12.75" hidden="false" customHeight="false" outlineLevel="0" collapsed="false">
      <c r="A769" s="43" t="n">
        <v>767</v>
      </c>
    </row>
    <row r="770" customFormat="false" ht="12.75" hidden="false" customHeight="false" outlineLevel="0" collapsed="false">
      <c r="A770" s="43" t="n">
        <v>768</v>
      </c>
    </row>
    <row r="771" customFormat="false" ht="12.75" hidden="false" customHeight="false" outlineLevel="0" collapsed="false">
      <c r="A771" s="43" t="n">
        <v>769</v>
      </c>
    </row>
    <row r="772" customFormat="false" ht="12.75" hidden="false" customHeight="false" outlineLevel="0" collapsed="false">
      <c r="A772" s="43" t="n">
        <v>770</v>
      </c>
    </row>
    <row r="773" customFormat="false" ht="12.75" hidden="false" customHeight="false" outlineLevel="0" collapsed="false">
      <c r="A773" s="43" t="n">
        <v>771</v>
      </c>
    </row>
    <row r="774" customFormat="false" ht="12.75" hidden="false" customHeight="false" outlineLevel="0" collapsed="false">
      <c r="A774" s="43" t="n">
        <v>772</v>
      </c>
    </row>
    <row r="775" customFormat="false" ht="12.75" hidden="false" customHeight="false" outlineLevel="0" collapsed="false">
      <c r="A775" s="43" t="n">
        <v>773</v>
      </c>
    </row>
    <row r="776" customFormat="false" ht="12.75" hidden="false" customHeight="false" outlineLevel="0" collapsed="false">
      <c r="A776" s="43" t="n">
        <v>774</v>
      </c>
    </row>
    <row r="777" customFormat="false" ht="12.75" hidden="false" customHeight="false" outlineLevel="0" collapsed="false">
      <c r="A777" s="43" t="n">
        <v>775</v>
      </c>
    </row>
    <row r="778" customFormat="false" ht="12.75" hidden="false" customHeight="false" outlineLevel="0" collapsed="false">
      <c r="A778" s="43" t="n">
        <v>776</v>
      </c>
    </row>
    <row r="779" customFormat="false" ht="12.75" hidden="false" customHeight="false" outlineLevel="0" collapsed="false">
      <c r="A779" s="43" t="n">
        <v>777</v>
      </c>
    </row>
    <row r="780" customFormat="false" ht="12.75" hidden="false" customHeight="false" outlineLevel="0" collapsed="false">
      <c r="A780" s="43" t="n">
        <v>778</v>
      </c>
    </row>
    <row r="781" customFormat="false" ht="12.75" hidden="false" customHeight="false" outlineLevel="0" collapsed="false">
      <c r="A781" s="43" t="n">
        <v>779</v>
      </c>
    </row>
    <row r="782" customFormat="false" ht="12.75" hidden="false" customHeight="false" outlineLevel="0" collapsed="false">
      <c r="A782" s="43" t="n">
        <v>780</v>
      </c>
    </row>
    <row r="783" customFormat="false" ht="12.75" hidden="false" customHeight="false" outlineLevel="0" collapsed="false">
      <c r="A783" s="43" t="n">
        <v>781</v>
      </c>
    </row>
    <row r="784" customFormat="false" ht="12.75" hidden="false" customHeight="false" outlineLevel="0" collapsed="false">
      <c r="A784" s="43" t="n">
        <v>782</v>
      </c>
    </row>
    <row r="785" customFormat="false" ht="12.75" hidden="false" customHeight="false" outlineLevel="0" collapsed="false">
      <c r="A785" s="43" t="n">
        <v>783</v>
      </c>
    </row>
    <row r="786" customFormat="false" ht="12.75" hidden="false" customHeight="false" outlineLevel="0" collapsed="false">
      <c r="A786" s="43" t="n">
        <v>784</v>
      </c>
    </row>
    <row r="787" customFormat="false" ht="12.75" hidden="false" customHeight="false" outlineLevel="0" collapsed="false">
      <c r="A787" s="43" t="n">
        <v>785</v>
      </c>
    </row>
    <row r="788" customFormat="false" ht="12.75" hidden="false" customHeight="false" outlineLevel="0" collapsed="false">
      <c r="A788" s="43" t="n">
        <v>786</v>
      </c>
    </row>
    <row r="789" customFormat="false" ht="12.75" hidden="false" customHeight="false" outlineLevel="0" collapsed="false">
      <c r="A789" s="43" t="n">
        <v>787</v>
      </c>
    </row>
    <row r="790" customFormat="false" ht="12.75" hidden="false" customHeight="false" outlineLevel="0" collapsed="false">
      <c r="A790" s="43" t="n">
        <v>788</v>
      </c>
    </row>
    <row r="791" customFormat="false" ht="12.75" hidden="false" customHeight="false" outlineLevel="0" collapsed="false">
      <c r="A791" s="43" t="n">
        <v>789</v>
      </c>
    </row>
    <row r="792" customFormat="false" ht="12.75" hidden="false" customHeight="false" outlineLevel="0" collapsed="false">
      <c r="A792" s="43" t="n">
        <v>790</v>
      </c>
    </row>
    <row r="793" customFormat="false" ht="12.75" hidden="false" customHeight="false" outlineLevel="0" collapsed="false">
      <c r="A793" s="43" t="n">
        <v>791</v>
      </c>
    </row>
    <row r="794" customFormat="false" ht="12.75" hidden="false" customHeight="false" outlineLevel="0" collapsed="false">
      <c r="A794" s="43" t="n">
        <v>792</v>
      </c>
    </row>
    <row r="795" customFormat="false" ht="12.75" hidden="false" customHeight="false" outlineLevel="0" collapsed="false">
      <c r="A795" s="43" t="n">
        <v>793</v>
      </c>
    </row>
    <row r="796" customFormat="false" ht="12.75" hidden="false" customHeight="false" outlineLevel="0" collapsed="false">
      <c r="A796" s="43" t="n">
        <v>794</v>
      </c>
    </row>
    <row r="797" customFormat="false" ht="12.75" hidden="false" customHeight="false" outlineLevel="0" collapsed="false">
      <c r="A797" s="43" t="n">
        <v>795</v>
      </c>
    </row>
    <row r="798" customFormat="false" ht="12.75" hidden="false" customHeight="false" outlineLevel="0" collapsed="false">
      <c r="A798" s="43" t="n">
        <v>796</v>
      </c>
    </row>
    <row r="799" customFormat="false" ht="12.75" hidden="false" customHeight="false" outlineLevel="0" collapsed="false">
      <c r="A799" s="43" t="n">
        <v>797</v>
      </c>
    </row>
    <row r="800" customFormat="false" ht="12.75" hidden="false" customHeight="false" outlineLevel="0" collapsed="false">
      <c r="A800" s="43" t="n">
        <v>798</v>
      </c>
    </row>
    <row r="801" customFormat="false" ht="12.75" hidden="false" customHeight="false" outlineLevel="0" collapsed="false">
      <c r="A801" s="43" t="n">
        <v>799</v>
      </c>
    </row>
    <row r="802" customFormat="false" ht="12.75" hidden="false" customHeight="false" outlineLevel="0" collapsed="false">
      <c r="A802" s="43" t="n">
        <v>800</v>
      </c>
    </row>
    <row r="803" customFormat="false" ht="12.75" hidden="false" customHeight="false" outlineLevel="0" collapsed="false">
      <c r="A803" s="43" t="n">
        <v>801</v>
      </c>
    </row>
    <row r="804" customFormat="false" ht="12.75" hidden="false" customHeight="false" outlineLevel="0" collapsed="false">
      <c r="A804" s="43" t="n">
        <v>802</v>
      </c>
    </row>
    <row r="805" customFormat="false" ht="12.75" hidden="false" customHeight="false" outlineLevel="0" collapsed="false">
      <c r="A805" s="43" t="n">
        <v>803</v>
      </c>
    </row>
    <row r="806" customFormat="false" ht="12.75" hidden="false" customHeight="false" outlineLevel="0" collapsed="false">
      <c r="A806" s="43" t="n">
        <v>804</v>
      </c>
    </row>
    <row r="807" customFormat="false" ht="12.75" hidden="false" customHeight="false" outlineLevel="0" collapsed="false">
      <c r="A807" s="43" t="n">
        <v>805</v>
      </c>
    </row>
    <row r="808" customFormat="false" ht="12.75" hidden="false" customHeight="false" outlineLevel="0" collapsed="false">
      <c r="A808" s="43" t="n">
        <v>806</v>
      </c>
    </row>
    <row r="809" customFormat="false" ht="12.75" hidden="false" customHeight="false" outlineLevel="0" collapsed="false">
      <c r="A809" s="43" t="n">
        <v>807</v>
      </c>
    </row>
    <row r="810" customFormat="false" ht="12.75" hidden="false" customHeight="false" outlineLevel="0" collapsed="false">
      <c r="A810" s="43" t="n">
        <v>808</v>
      </c>
    </row>
    <row r="811" customFormat="false" ht="12.75" hidden="false" customHeight="false" outlineLevel="0" collapsed="false">
      <c r="A811" s="43" t="n">
        <v>809</v>
      </c>
    </row>
    <row r="812" customFormat="false" ht="12.75" hidden="false" customHeight="false" outlineLevel="0" collapsed="false">
      <c r="A812" s="43" t="n">
        <v>810</v>
      </c>
    </row>
    <row r="813" customFormat="false" ht="12.75" hidden="false" customHeight="false" outlineLevel="0" collapsed="false">
      <c r="A813" s="43" t="n">
        <v>811</v>
      </c>
    </row>
    <row r="814" customFormat="false" ht="12.75" hidden="false" customHeight="false" outlineLevel="0" collapsed="false">
      <c r="A814" s="43" t="n">
        <v>812</v>
      </c>
    </row>
    <row r="815" customFormat="false" ht="12.75" hidden="false" customHeight="false" outlineLevel="0" collapsed="false">
      <c r="A815" s="43" t="n">
        <v>813</v>
      </c>
    </row>
    <row r="816" customFormat="false" ht="12.75" hidden="false" customHeight="false" outlineLevel="0" collapsed="false">
      <c r="A816" s="43" t="n">
        <v>814</v>
      </c>
    </row>
    <row r="817" customFormat="false" ht="12.75" hidden="false" customHeight="false" outlineLevel="0" collapsed="false">
      <c r="A817" s="43" t="n">
        <v>815</v>
      </c>
    </row>
    <row r="818" customFormat="false" ht="12.75" hidden="false" customHeight="false" outlineLevel="0" collapsed="false">
      <c r="A818" s="43" t="n">
        <v>816</v>
      </c>
    </row>
    <row r="819" customFormat="false" ht="12.75" hidden="false" customHeight="false" outlineLevel="0" collapsed="false">
      <c r="A819" s="43" t="n">
        <v>817</v>
      </c>
    </row>
    <row r="820" customFormat="false" ht="12.75" hidden="false" customHeight="false" outlineLevel="0" collapsed="false">
      <c r="A820" s="43" t="n">
        <v>818</v>
      </c>
    </row>
    <row r="821" customFormat="false" ht="12.75" hidden="false" customHeight="false" outlineLevel="0" collapsed="false">
      <c r="A821" s="43" t="n">
        <v>819</v>
      </c>
    </row>
    <row r="822" customFormat="false" ht="12.75" hidden="false" customHeight="false" outlineLevel="0" collapsed="false">
      <c r="A822" s="43" t="n">
        <v>820</v>
      </c>
    </row>
    <row r="823" customFormat="false" ht="12.75" hidden="false" customHeight="false" outlineLevel="0" collapsed="false">
      <c r="A823" s="43" t="n">
        <v>821</v>
      </c>
    </row>
    <row r="824" customFormat="false" ht="12.75" hidden="false" customHeight="false" outlineLevel="0" collapsed="false">
      <c r="A824" s="43" t="n">
        <v>822</v>
      </c>
    </row>
    <row r="825" customFormat="false" ht="12.75" hidden="false" customHeight="false" outlineLevel="0" collapsed="false">
      <c r="A825" s="43" t="n">
        <v>823</v>
      </c>
    </row>
    <row r="826" customFormat="false" ht="12.75" hidden="false" customHeight="false" outlineLevel="0" collapsed="false">
      <c r="A826" s="43" t="n">
        <v>824</v>
      </c>
    </row>
    <row r="827" customFormat="false" ht="12.75" hidden="false" customHeight="false" outlineLevel="0" collapsed="false">
      <c r="A827" s="43" t="n">
        <v>825</v>
      </c>
    </row>
    <row r="828" customFormat="false" ht="12.75" hidden="false" customHeight="false" outlineLevel="0" collapsed="false">
      <c r="A828" s="43" t="n">
        <v>826</v>
      </c>
    </row>
    <row r="829" customFormat="false" ht="12.75" hidden="false" customHeight="false" outlineLevel="0" collapsed="false">
      <c r="A829" s="43" t="n">
        <v>827</v>
      </c>
    </row>
    <row r="830" customFormat="false" ht="12.75" hidden="false" customHeight="false" outlineLevel="0" collapsed="false">
      <c r="A830" s="43" t="n">
        <v>828</v>
      </c>
    </row>
    <row r="831" customFormat="false" ht="12.75" hidden="false" customHeight="false" outlineLevel="0" collapsed="false">
      <c r="A831" s="43" t="n">
        <v>829</v>
      </c>
    </row>
    <row r="832" customFormat="false" ht="12.75" hidden="false" customHeight="false" outlineLevel="0" collapsed="false">
      <c r="A832" s="43" t="n">
        <v>830</v>
      </c>
    </row>
    <row r="833" customFormat="false" ht="12.75" hidden="false" customHeight="false" outlineLevel="0" collapsed="false">
      <c r="A833" s="43" t="n">
        <v>831</v>
      </c>
    </row>
    <row r="834" customFormat="false" ht="12.75" hidden="false" customHeight="false" outlineLevel="0" collapsed="false">
      <c r="A834" s="43" t="n">
        <v>832</v>
      </c>
    </row>
    <row r="835" customFormat="false" ht="12.75" hidden="false" customHeight="false" outlineLevel="0" collapsed="false">
      <c r="A835" s="43" t="n">
        <v>833</v>
      </c>
    </row>
    <row r="836" customFormat="false" ht="12.75" hidden="false" customHeight="false" outlineLevel="0" collapsed="false">
      <c r="A836" s="43" t="n">
        <v>834</v>
      </c>
    </row>
    <row r="837" customFormat="false" ht="12.75" hidden="false" customHeight="false" outlineLevel="0" collapsed="false">
      <c r="A837" s="43" t="n">
        <v>835</v>
      </c>
    </row>
    <row r="838" customFormat="false" ht="12.75" hidden="false" customHeight="false" outlineLevel="0" collapsed="false">
      <c r="A838" s="43" t="n">
        <v>836</v>
      </c>
    </row>
    <row r="839" customFormat="false" ht="12.75" hidden="false" customHeight="false" outlineLevel="0" collapsed="false">
      <c r="A839" s="43" t="n">
        <v>837</v>
      </c>
    </row>
    <row r="840" customFormat="false" ht="12.75" hidden="false" customHeight="false" outlineLevel="0" collapsed="false">
      <c r="A840" s="43" t="n">
        <v>838</v>
      </c>
    </row>
    <row r="841" customFormat="false" ht="12.75" hidden="false" customHeight="false" outlineLevel="0" collapsed="false">
      <c r="A841" s="43" t="n">
        <v>839</v>
      </c>
    </row>
    <row r="842" customFormat="false" ht="12.75" hidden="false" customHeight="false" outlineLevel="0" collapsed="false">
      <c r="A842" s="43" t="n">
        <v>840</v>
      </c>
    </row>
    <row r="843" customFormat="false" ht="12.75" hidden="false" customHeight="false" outlineLevel="0" collapsed="false">
      <c r="A843" s="43" t="n">
        <v>841</v>
      </c>
    </row>
    <row r="844" customFormat="false" ht="12.75" hidden="false" customHeight="false" outlineLevel="0" collapsed="false">
      <c r="A844" s="43" t="n">
        <v>842</v>
      </c>
    </row>
    <row r="845" customFormat="false" ht="12.75" hidden="false" customHeight="false" outlineLevel="0" collapsed="false">
      <c r="A845" s="43" t="n">
        <v>843</v>
      </c>
    </row>
    <row r="846" customFormat="false" ht="12.75" hidden="false" customHeight="false" outlineLevel="0" collapsed="false">
      <c r="A846" s="43" t="n">
        <v>844</v>
      </c>
    </row>
    <row r="847" customFormat="false" ht="12.75" hidden="false" customHeight="false" outlineLevel="0" collapsed="false">
      <c r="A847" s="43" t="n">
        <v>845</v>
      </c>
    </row>
    <row r="848" customFormat="false" ht="12.75" hidden="false" customHeight="false" outlineLevel="0" collapsed="false">
      <c r="A848" s="43" t="n">
        <v>846</v>
      </c>
    </row>
    <row r="849" customFormat="false" ht="12.75" hidden="false" customHeight="false" outlineLevel="0" collapsed="false">
      <c r="A849" s="43" t="n">
        <v>847</v>
      </c>
    </row>
    <row r="850" customFormat="false" ht="12.75" hidden="false" customHeight="false" outlineLevel="0" collapsed="false">
      <c r="A850" s="43" t="n">
        <v>848</v>
      </c>
    </row>
    <row r="851" customFormat="false" ht="12.75" hidden="false" customHeight="false" outlineLevel="0" collapsed="false">
      <c r="A851" s="43" t="n">
        <v>849</v>
      </c>
    </row>
    <row r="852" customFormat="false" ht="12.75" hidden="false" customHeight="false" outlineLevel="0" collapsed="false">
      <c r="A852" s="43" t="n">
        <v>850</v>
      </c>
    </row>
    <row r="853" customFormat="false" ht="12.75" hidden="false" customHeight="false" outlineLevel="0" collapsed="false">
      <c r="A853" s="43" t="n">
        <v>851</v>
      </c>
    </row>
    <row r="854" customFormat="false" ht="12.75" hidden="false" customHeight="false" outlineLevel="0" collapsed="false">
      <c r="A854" s="43" t="n">
        <v>852</v>
      </c>
    </row>
    <row r="855" customFormat="false" ht="12.75" hidden="false" customHeight="false" outlineLevel="0" collapsed="false">
      <c r="A855" s="43" t="n">
        <v>853</v>
      </c>
    </row>
    <row r="856" customFormat="false" ht="12.75" hidden="false" customHeight="false" outlineLevel="0" collapsed="false">
      <c r="A856" s="43" t="n">
        <v>854</v>
      </c>
    </row>
    <row r="857" customFormat="false" ht="12.75" hidden="false" customHeight="false" outlineLevel="0" collapsed="false">
      <c r="A857" s="43" t="n">
        <v>855</v>
      </c>
    </row>
    <row r="858" customFormat="false" ht="12.75" hidden="false" customHeight="false" outlineLevel="0" collapsed="false">
      <c r="A858" s="43" t="n">
        <v>856</v>
      </c>
    </row>
    <row r="859" customFormat="false" ht="12.75" hidden="false" customHeight="false" outlineLevel="0" collapsed="false">
      <c r="A859" s="43" t="n">
        <v>857</v>
      </c>
    </row>
    <row r="860" customFormat="false" ht="12.75" hidden="false" customHeight="false" outlineLevel="0" collapsed="false">
      <c r="A860" s="43" t="n">
        <v>858</v>
      </c>
    </row>
    <row r="861" customFormat="false" ht="12.75" hidden="false" customHeight="false" outlineLevel="0" collapsed="false">
      <c r="A861" s="43" t="n">
        <v>859</v>
      </c>
    </row>
    <row r="862" customFormat="false" ht="12.75" hidden="false" customHeight="false" outlineLevel="0" collapsed="false">
      <c r="A862" s="43" t="n">
        <v>860</v>
      </c>
    </row>
    <row r="863" customFormat="false" ht="12.75" hidden="false" customHeight="false" outlineLevel="0" collapsed="false">
      <c r="A863" s="43" t="n">
        <v>861</v>
      </c>
    </row>
    <row r="864" customFormat="false" ht="12.75" hidden="false" customHeight="false" outlineLevel="0" collapsed="false">
      <c r="A864" s="43" t="n">
        <v>862</v>
      </c>
    </row>
    <row r="865" customFormat="false" ht="12.75" hidden="false" customHeight="false" outlineLevel="0" collapsed="false">
      <c r="A865" s="43" t="n">
        <v>863</v>
      </c>
    </row>
    <row r="866" customFormat="false" ht="12.75" hidden="false" customHeight="false" outlineLevel="0" collapsed="false">
      <c r="A866" s="43" t="n">
        <v>864</v>
      </c>
    </row>
    <row r="867" customFormat="false" ht="12.75" hidden="false" customHeight="false" outlineLevel="0" collapsed="false">
      <c r="A867" s="43" t="n">
        <v>865</v>
      </c>
    </row>
    <row r="868" customFormat="false" ht="12.75" hidden="false" customHeight="false" outlineLevel="0" collapsed="false">
      <c r="A868" s="43" t="n">
        <v>866</v>
      </c>
    </row>
    <row r="869" customFormat="false" ht="12.75" hidden="false" customHeight="false" outlineLevel="0" collapsed="false">
      <c r="A869" s="43" t="n">
        <v>867</v>
      </c>
    </row>
    <row r="870" customFormat="false" ht="12.75" hidden="false" customHeight="false" outlineLevel="0" collapsed="false">
      <c r="A870" s="43" t="n">
        <v>868</v>
      </c>
    </row>
    <row r="871" customFormat="false" ht="12.75" hidden="false" customHeight="false" outlineLevel="0" collapsed="false">
      <c r="A871" s="43" t="n">
        <v>869</v>
      </c>
    </row>
    <row r="872" customFormat="false" ht="12.75" hidden="false" customHeight="false" outlineLevel="0" collapsed="false">
      <c r="A872" s="43" t="n">
        <v>870</v>
      </c>
    </row>
    <row r="873" customFormat="false" ht="12.75" hidden="false" customHeight="false" outlineLevel="0" collapsed="false">
      <c r="A873" s="43" t="n">
        <v>871</v>
      </c>
    </row>
    <row r="874" customFormat="false" ht="12.75" hidden="false" customHeight="false" outlineLevel="0" collapsed="false">
      <c r="A874" s="43" t="n">
        <v>872</v>
      </c>
    </row>
    <row r="875" customFormat="false" ht="12.75" hidden="false" customHeight="false" outlineLevel="0" collapsed="false">
      <c r="A875" s="43" t="n">
        <v>873</v>
      </c>
    </row>
    <row r="876" customFormat="false" ht="12.75" hidden="false" customHeight="false" outlineLevel="0" collapsed="false">
      <c r="A876" s="43" t="n">
        <v>874</v>
      </c>
    </row>
    <row r="877" customFormat="false" ht="12.75" hidden="false" customHeight="false" outlineLevel="0" collapsed="false">
      <c r="A877" s="43" t="n">
        <v>875</v>
      </c>
    </row>
    <row r="878" customFormat="false" ht="12.75" hidden="false" customHeight="false" outlineLevel="0" collapsed="false">
      <c r="A878" s="43" t="n">
        <v>876</v>
      </c>
    </row>
    <row r="879" customFormat="false" ht="12.75" hidden="false" customHeight="false" outlineLevel="0" collapsed="false">
      <c r="A879" s="43" t="n">
        <v>877</v>
      </c>
    </row>
    <row r="880" customFormat="false" ht="12.75" hidden="false" customHeight="false" outlineLevel="0" collapsed="false">
      <c r="A880" s="43" t="n">
        <v>878</v>
      </c>
    </row>
    <row r="881" customFormat="false" ht="12.75" hidden="false" customHeight="false" outlineLevel="0" collapsed="false">
      <c r="A881" s="43" t="n">
        <v>879</v>
      </c>
    </row>
    <row r="882" customFormat="false" ht="12.75" hidden="false" customHeight="false" outlineLevel="0" collapsed="false">
      <c r="A882" s="43" t="n">
        <v>880</v>
      </c>
    </row>
    <row r="883" customFormat="false" ht="12.75" hidden="false" customHeight="false" outlineLevel="0" collapsed="false">
      <c r="A883" s="43" t="n">
        <v>881</v>
      </c>
    </row>
    <row r="884" customFormat="false" ht="12.75" hidden="false" customHeight="false" outlineLevel="0" collapsed="false">
      <c r="A884" s="43" t="n">
        <v>882</v>
      </c>
    </row>
    <row r="885" customFormat="false" ht="12.75" hidden="false" customHeight="false" outlineLevel="0" collapsed="false">
      <c r="A885" s="43" t="n">
        <v>883</v>
      </c>
    </row>
    <row r="886" customFormat="false" ht="12.75" hidden="false" customHeight="false" outlineLevel="0" collapsed="false">
      <c r="A886" s="43" t="n">
        <v>884</v>
      </c>
    </row>
    <row r="887" customFormat="false" ht="12.75" hidden="false" customHeight="false" outlineLevel="0" collapsed="false">
      <c r="A887" s="43" t="n">
        <v>885</v>
      </c>
    </row>
    <row r="888" customFormat="false" ht="12.75" hidden="false" customHeight="false" outlineLevel="0" collapsed="false">
      <c r="A888" s="43" t="n">
        <v>886</v>
      </c>
    </row>
    <row r="889" customFormat="false" ht="12.75" hidden="false" customHeight="false" outlineLevel="0" collapsed="false">
      <c r="A889" s="43" t="n">
        <v>887</v>
      </c>
    </row>
    <row r="890" customFormat="false" ht="12.75" hidden="false" customHeight="false" outlineLevel="0" collapsed="false">
      <c r="A890" s="43" t="n">
        <v>888</v>
      </c>
    </row>
    <row r="891" customFormat="false" ht="12.75" hidden="false" customHeight="false" outlineLevel="0" collapsed="false">
      <c r="A891" s="43" t="n">
        <v>889</v>
      </c>
    </row>
    <row r="892" customFormat="false" ht="12.75" hidden="false" customHeight="false" outlineLevel="0" collapsed="false">
      <c r="A892" s="43" t="n">
        <v>890</v>
      </c>
    </row>
    <row r="893" customFormat="false" ht="12.75" hidden="false" customHeight="false" outlineLevel="0" collapsed="false">
      <c r="A893" s="43" t="n">
        <v>891</v>
      </c>
    </row>
    <row r="894" customFormat="false" ht="12.75" hidden="false" customHeight="false" outlineLevel="0" collapsed="false">
      <c r="A894" s="43" t="n">
        <v>892</v>
      </c>
    </row>
    <row r="895" customFormat="false" ht="12.75" hidden="false" customHeight="false" outlineLevel="0" collapsed="false">
      <c r="A895" s="43" t="n">
        <v>893</v>
      </c>
    </row>
    <row r="896" customFormat="false" ht="12.75" hidden="false" customHeight="false" outlineLevel="0" collapsed="false">
      <c r="A896" s="43" t="n">
        <v>894</v>
      </c>
    </row>
    <row r="897" customFormat="false" ht="12.75" hidden="false" customHeight="false" outlineLevel="0" collapsed="false">
      <c r="A897" s="43" t="n">
        <v>895</v>
      </c>
    </row>
    <row r="898" customFormat="false" ht="12.75" hidden="false" customHeight="false" outlineLevel="0" collapsed="false">
      <c r="A898" s="43" t="n">
        <v>896</v>
      </c>
    </row>
    <row r="899" customFormat="false" ht="12.75" hidden="false" customHeight="false" outlineLevel="0" collapsed="false">
      <c r="A899" s="43" t="n">
        <v>897</v>
      </c>
    </row>
    <row r="900" customFormat="false" ht="12.75" hidden="false" customHeight="false" outlineLevel="0" collapsed="false">
      <c r="A900" s="43" t="n">
        <v>898</v>
      </c>
    </row>
    <row r="901" customFormat="false" ht="12.75" hidden="false" customHeight="false" outlineLevel="0" collapsed="false">
      <c r="A901" s="43" t="n">
        <v>899</v>
      </c>
    </row>
    <row r="902" customFormat="false" ht="12.75" hidden="false" customHeight="false" outlineLevel="0" collapsed="false">
      <c r="A902" s="43" t="n">
        <v>900</v>
      </c>
    </row>
    <row r="903" customFormat="false" ht="12.75" hidden="false" customHeight="false" outlineLevel="0" collapsed="false">
      <c r="A903" s="43" t="n">
        <v>901</v>
      </c>
    </row>
    <row r="904" customFormat="false" ht="12.75" hidden="false" customHeight="false" outlineLevel="0" collapsed="false">
      <c r="A904" s="43" t="n">
        <v>902</v>
      </c>
    </row>
    <row r="905" customFormat="false" ht="12.75" hidden="false" customHeight="false" outlineLevel="0" collapsed="false">
      <c r="A905" s="43" t="n">
        <v>903</v>
      </c>
    </row>
    <row r="906" customFormat="false" ht="12.75" hidden="false" customHeight="false" outlineLevel="0" collapsed="false">
      <c r="A906" s="43" t="n">
        <v>904</v>
      </c>
    </row>
    <row r="907" customFormat="false" ht="12.75" hidden="false" customHeight="false" outlineLevel="0" collapsed="false">
      <c r="A907" s="43" t="n">
        <v>905</v>
      </c>
    </row>
    <row r="908" customFormat="false" ht="12.75" hidden="false" customHeight="false" outlineLevel="0" collapsed="false">
      <c r="A908" s="43" t="n">
        <v>906</v>
      </c>
    </row>
    <row r="909" customFormat="false" ht="12.75" hidden="false" customHeight="false" outlineLevel="0" collapsed="false">
      <c r="A909" s="43" t="n">
        <v>907</v>
      </c>
    </row>
    <row r="910" customFormat="false" ht="12.75" hidden="false" customHeight="false" outlineLevel="0" collapsed="false">
      <c r="A910" s="43" t="n">
        <v>908</v>
      </c>
    </row>
    <row r="911" customFormat="false" ht="12.75" hidden="false" customHeight="false" outlineLevel="0" collapsed="false">
      <c r="A911" s="43" t="n">
        <v>909</v>
      </c>
    </row>
    <row r="912" customFormat="false" ht="12.75" hidden="false" customHeight="false" outlineLevel="0" collapsed="false">
      <c r="A912" s="43" t="n">
        <v>910</v>
      </c>
    </row>
    <row r="913" customFormat="false" ht="12.75" hidden="false" customHeight="false" outlineLevel="0" collapsed="false">
      <c r="A913" s="43" t="n">
        <v>911</v>
      </c>
    </row>
    <row r="914" customFormat="false" ht="12.75" hidden="false" customHeight="false" outlineLevel="0" collapsed="false">
      <c r="A914" s="43" t="n">
        <v>912</v>
      </c>
    </row>
    <row r="915" customFormat="false" ht="12.75" hidden="false" customHeight="false" outlineLevel="0" collapsed="false">
      <c r="A915" s="43" t="n">
        <v>913</v>
      </c>
    </row>
    <row r="916" customFormat="false" ht="12.75" hidden="false" customHeight="false" outlineLevel="0" collapsed="false">
      <c r="A916" s="43" t="n">
        <v>914</v>
      </c>
    </row>
    <row r="917" customFormat="false" ht="12.75" hidden="false" customHeight="false" outlineLevel="0" collapsed="false">
      <c r="A917" s="43" t="n">
        <v>915</v>
      </c>
    </row>
    <row r="918" customFormat="false" ht="12.75" hidden="false" customHeight="false" outlineLevel="0" collapsed="false">
      <c r="A918" s="43" t="n">
        <v>916</v>
      </c>
    </row>
    <row r="919" customFormat="false" ht="12.75" hidden="false" customHeight="false" outlineLevel="0" collapsed="false">
      <c r="A919" s="43" t="n">
        <v>917</v>
      </c>
    </row>
    <row r="920" customFormat="false" ht="12.75" hidden="false" customHeight="false" outlineLevel="0" collapsed="false">
      <c r="A920" s="43" t="n">
        <v>918</v>
      </c>
    </row>
    <row r="921" customFormat="false" ht="12.75" hidden="false" customHeight="false" outlineLevel="0" collapsed="false">
      <c r="A921" s="43" t="n">
        <v>919</v>
      </c>
    </row>
    <row r="922" customFormat="false" ht="12.75" hidden="false" customHeight="false" outlineLevel="0" collapsed="false">
      <c r="A922" s="43" t="n">
        <v>920</v>
      </c>
    </row>
    <row r="923" customFormat="false" ht="12.75" hidden="false" customHeight="false" outlineLevel="0" collapsed="false">
      <c r="A923" s="43" t="n">
        <v>921</v>
      </c>
    </row>
    <row r="924" customFormat="false" ht="12.75" hidden="false" customHeight="false" outlineLevel="0" collapsed="false">
      <c r="A924" s="43" t="n">
        <v>922</v>
      </c>
    </row>
    <row r="925" customFormat="false" ht="12.75" hidden="false" customHeight="false" outlineLevel="0" collapsed="false">
      <c r="A925" s="43" t="n">
        <v>923</v>
      </c>
    </row>
    <row r="926" customFormat="false" ht="12.75" hidden="false" customHeight="false" outlineLevel="0" collapsed="false">
      <c r="A926" s="43" t="n">
        <v>924</v>
      </c>
    </row>
    <row r="927" customFormat="false" ht="12.75" hidden="false" customHeight="false" outlineLevel="0" collapsed="false">
      <c r="A927" s="43" t="n">
        <v>925</v>
      </c>
    </row>
    <row r="928" customFormat="false" ht="12.75" hidden="false" customHeight="false" outlineLevel="0" collapsed="false">
      <c r="A928" s="43" t="n">
        <v>926</v>
      </c>
    </row>
    <row r="929" customFormat="false" ht="12.75" hidden="false" customHeight="false" outlineLevel="0" collapsed="false">
      <c r="A929" s="43" t="n">
        <v>927</v>
      </c>
    </row>
    <row r="930" customFormat="false" ht="12.75" hidden="false" customHeight="false" outlineLevel="0" collapsed="false">
      <c r="A930" s="43" t="n">
        <v>928</v>
      </c>
    </row>
    <row r="931" customFormat="false" ht="12.75" hidden="false" customHeight="false" outlineLevel="0" collapsed="false">
      <c r="A931" s="43" t="n">
        <v>929</v>
      </c>
    </row>
    <row r="932" customFormat="false" ht="12.75" hidden="false" customHeight="false" outlineLevel="0" collapsed="false">
      <c r="A932" s="43" t="n">
        <v>930</v>
      </c>
    </row>
    <row r="933" customFormat="false" ht="12.75" hidden="false" customHeight="false" outlineLevel="0" collapsed="false">
      <c r="A933" s="43" t="n">
        <v>931</v>
      </c>
    </row>
    <row r="934" customFormat="false" ht="12.75" hidden="false" customHeight="false" outlineLevel="0" collapsed="false">
      <c r="A934" s="43" t="n">
        <v>932</v>
      </c>
    </row>
    <row r="935" customFormat="false" ht="12.75" hidden="false" customHeight="false" outlineLevel="0" collapsed="false">
      <c r="A935" s="43" t="n">
        <v>933</v>
      </c>
    </row>
    <row r="936" customFormat="false" ht="12.75" hidden="false" customHeight="false" outlineLevel="0" collapsed="false">
      <c r="A936" s="43" t="n">
        <v>934</v>
      </c>
    </row>
    <row r="937" customFormat="false" ht="12.75" hidden="false" customHeight="false" outlineLevel="0" collapsed="false">
      <c r="A937" s="43" t="n">
        <v>935</v>
      </c>
    </row>
    <row r="938" customFormat="false" ht="12.75" hidden="false" customHeight="false" outlineLevel="0" collapsed="false">
      <c r="A938" s="43" t="n">
        <v>936</v>
      </c>
    </row>
    <row r="939" customFormat="false" ht="12.75" hidden="false" customHeight="false" outlineLevel="0" collapsed="false">
      <c r="A939" s="43" t="n">
        <v>937</v>
      </c>
    </row>
    <row r="940" customFormat="false" ht="12.75" hidden="false" customHeight="false" outlineLevel="0" collapsed="false">
      <c r="A940" s="43" t="n">
        <v>938</v>
      </c>
    </row>
    <row r="941" customFormat="false" ht="12.75" hidden="false" customHeight="false" outlineLevel="0" collapsed="false">
      <c r="A941" s="43" t="n">
        <v>939</v>
      </c>
    </row>
    <row r="942" customFormat="false" ht="12.75" hidden="false" customHeight="false" outlineLevel="0" collapsed="false">
      <c r="A942" s="43" t="n">
        <v>940</v>
      </c>
    </row>
    <row r="943" customFormat="false" ht="12.75" hidden="false" customHeight="false" outlineLevel="0" collapsed="false">
      <c r="A943" s="43" t="n">
        <v>941</v>
      </c>
    </row>
    <row r="944" customFormat="false" ht="12.75" hidden="false" customHeight="false" outlineLevel="0" collapsed="false">
      <c r="A944" s="43" t="n">
        <v>942</v>
      </c>
    </row>
    <row r="945" customFormat="false" ht="12.75" hidden="false" customHeight="false" outlineLevel="0" collapsed="false">
      <c r="A945" s="43" t="n">
        <v>943</v>
      </c>
    </row>
    <row r="946" customFormat="false" ht="12.75" hidden="false" customHeight="false" outlineLevel="0" collapsed="false">
      <c r="A946" s="43" t="n">
        <v>944</v>
      </c>
    </row>
    <row r="947" customFormat="false" ht="12.75" hidden="false" customHeight="false" outlineLevel="0" collapsed="false">
      <c r="A947" s="43" t="n">
        <v>945</v>
      </c>
    </row>
    <row r="948" customFormat="false" ht="12.75" hidden="false" customHeight="false" outlineLevel="0" collapsed="false">
      <c r="A948" s="43" t="n">
        <v>946</v>
      </c>
    </row>
    <row r="949" customFormat="false" ht="12.75" hidden="false" customHeight="false" outlineLevel="0" collapsed="false">
      <c r="A949" s="43" t="n">
        <v>947</v>
      </c>
    </row>
    <row r="950" customFormat="false" ht="12.75" hidden="false" customHeight="false" outlineLevel="0" collapsed="false">
      <c r="A950" s="43" t="n">
        <v>948</v>
      </c>
    </row>
    <row r="951" customFormat="false" ht="12.75" hidden="false" customHeight="false" outlineLevel="0" collapsed="false">
      <c r="A951" s="43" t="n">
        <v>949</v>
      </c>
    </row>
    <row r="952" customFormat="false" ht="12.75" hidden="false" customHeight="false" outlineLevel="0" collapsed="false">
      <c r="A952" s="43" t="n">
        <v>950</v>
      </c>
    </row>
    <row r="953" customFormat="false" ht="12.75" hidden="false" customHeight="false" outlineLevel="0" collapsed="false">
      <c r="A953" s="43" t="n">
        <v>951</v>
      </c>
    </row>
    <row r="954" customFormat="false" ht="12.75" hidden="false" customHeight="false" outlineLevel="0" collapsed="false">
      <c r="A954" s="43" t="n">
        <v>952</v>
      </c>
    </row>
    <row r="955" customFormat="false" ht="12.75" hidden="false" customHeight="false" outlineLevel="0" collapsed="false">
      <c r="A955" s="43" t="n">
        <v>953</v>
      </c>
    </row>
    <row r="956" customFormat="false" ht="12.75" hidden="false" customHeight="false" outlineLevel="0" collapsed="false">
      <c r="A956" s="43" t="n">
        <v>954</v>
      </c>
    </row>
    <row r="957" customFormat="false" ht="12.75" hidden="false" customHeight="false" outlineLevel="0" collapsed="false">
      <c r="A957" s="43" t="n">
        <v>955</v>
      </c>
    </row>
    <row r="958" customFormat="false" ht="12.75" hidden="false" customHeight="false" outlineLevel="0" collapsed="false">
      <c r="A958" s="43" t="n">
        <v>956</v>
      </c>
    </row>
    <row r="959" customFormat="false" ht="12.75" hidden="false" customHeight="false" outlineLevel="0" collapsed="false">
      <c r="A959" s="43" t="n">
        <v>957</v>
      </c>
    </row>
    <row r="960" customFormat="false" ht="12.75" hidden="false" customHeight="false" outlineLevel="0" collapsed="false">
      <c r="A960" s="43" t="n">
        <v>958</v>
      </c>
    </row>
    <row r="961" customFormat="false" ht="12.75" hidden="false" customHeight="false" outlineLevel="0" collapsed="false">
      <c r="A961" s="43" t="n">
        <v>959</v>
      </c>
    </row>
    <row r="962" customFormat="false" ht="12.75" hidden="false" customHeight="false" outlineLevel="0" collapsed="false">
      <c r="A962" s="43" t="n">
        <v>960</v>
      </c>
    </row>
    <row r="963" customFormat="false" ht="12.75" hidden="false" customHeight="false" outlineLevel="0" collapsed="false">
      <c r="A963" s="43" t="n">
        <v>961</v>
      </c>
    </row>
    <row r="964" customFormat="false" ht="12.75" hidden="false" customHeight="false" outlineLevel="0" collapsed="false">
      <c r="A964" s="43" t="n">
        <v>962</v>
      </c>
    </row>
    <row r="965" customFormat="false" ht="12.75" hidden="false" customHeight="false" outlineLevel="0" collapsed="false">
      <c r="A965" s="43" t="n">
        <v>963</v>
      </c>
    </row>
    <row r="966" customFormat="false" ht="12.75" hidden="false" customHeight="false" outlineLevel="0" collapsed="false">
      <c r="A966" s="43" t="n">
        <v>964</v>
      </c>
    </row>
    <row r="967" customFormat="false" ht="12.75" hidden="false" customHeight="false" outlineLevel="0" collapsed="false">
      <c r="A967" s="43" t="n">
        <v>965</v>
      </c>
    </row>
    <row r="968" customFormat="false" ht="12.75" hidden="false" customHeight="false" outlineLevel="0" collapsed="false">
      <c r="A968" s="43" t="n">
        <v>966</v>
      </c>
    </row>
    <row r="969" customFormat="false" ht="12.75" hidden="false" customHeight="false" outlineLevel="0" collapsed="false">
      <c r="A969" s="43" t="n">
        <v>967</v>
      </c>
    </row>
    <row r="970" customFormat="false" ht="12.75" hidden="false" customHeight="false" outlineLevel="0" collapsed="false">
      <c r="A970" s="43" t="n">
        <v>968</v>
      </c>
    </row>
    <row r="971" customFormat="false" ht="12.75" hidden="false" customHeight="false" outlineLevel="0" collapsed="false">
      <c r="A971" s="43" t="n">
        <v>969</v>
      </c>
    </row>
    <row r="972" customFormat="false" ht="12.75" hidden="false" customHeight="false" outlineLevel="0" collapsed="false">
      <c r="A972" s="43" t="n">
        <v>970</v>
      </c>
    </row>
    <row r="973" customFormat="false" ht="12.75" hidden="false" customHeight="false" outlineLevel="0" collapsed="false">
      <c r="A973" s="43" t="n">
        <v>971</v>
      </c>
    </row>
    <row r="974" customFormat="false" ht="12.75" hidden="false" customHeight="false" outlineLevel="0" collapsed="false">
      <c r="A974" s="43" t="n">
        <v>972</v>
      </c>
    </row>
    <row r="975" customFormat="false" ht="12.75" hidden="false" customHeight="false" outlineLevel="0" collapsed="false">
      <c r="A975" s="43" t="n">
        <v>973</v>
      </c>
    </row>
    <row r="976" customFormat="false" ht="12.75" hidden="false" customHeight="false" outlineLevel="0" collapsed="false">
      <c r="A976" s="43" t="n">
        <v>974</v>
      </c>
    </row>
    <row r="977" customFormat="false" ht="12.75" hidden="false" customHeight="false" outlineLevel="0" collapsed="false">
      <c r="A977" s="43" t="n">
        <v>975</v>
      </c>
    </row>
    <row r="978" customFormat="false" ht="12.75" hidden="false" customHeight="false" outlineLevel="0" collapsed="false">
      <c r="A978" s="43" t="n">
        <v>976</v>
      </c>
    </row>
    <row r="979" customFormat="false" ht="12.75" hidden="false" customHeight="false" outlineLevel="0" collapsed="false">
      <c r="A979" s="43" t="n">
        <v>977</v>
      </c>
    </row>
    <row r="980" customFormat="false" ht="12.75" hidden="false" customHeight="false" outlineLevel="0" collapsed="false">
      <c r="A980" s="43" t="n">
        <v>978</v>
      </c>
    </row>
    <row r="981" customFormat="false" ht="12.75" hidden="false" customHeight="false" outlineLevel="0" collapsed="false">
      <c r="A981" s="43" t="n">
        <v>979</v>
      </c>
    </row>
    <row r="982" customFormat="false" ht="12.75" hidden="false" customHeight="false" outlineLevel="0" collapsed="false">
      <c r="A982" s="43" t="n">
        <v>980</v>
      </c>
    </row>
    <row r="983" customFormat="false" ht="12.75" hidden="false" customHeight="false" outlineLevel="0" collapsed="false">
      <c r="A983" s="43" t="n">
        <v>981</v>
      </c>
    </row>
    <row r="984" customFormat="false" ht="12.75" hidden="false" customHeight="false" outlineLevel="0" collapsed="false">
      <c r="A984" s="43" t="n">
        <v>982</v>
      </c>
    </row>
    <row r="985" customFormat="false" ht="12.75" hidden="false" customHeight="false" outlineLevel="0" collapsed="false">
      <c r="A985" s="43" t="n">
        <v>983</v>
      </c>
    </row>
    <row r="986" customFormat="false" ht="12.75" hidden="false" customHeight="false" outlineLevel="0" collapsed="false">
      <c r="A986" s="43" t="n">
        <v>984</v>
      </c>
    </row>
    <row r="987" customFormat="false" ht="12.75" hidden="false" customHeight="false" outlineLevel="0" collapsed="false">
      <c r="A987" s="43" t="n">
        <v>985</v>
      </c>
    </row>
    <row r="988" customFormat="false" ht="12.75" hidden="false" customHeight="false" outlineLevel="0" collapsed="false">
      <c r="A988" s="43" t="n">
        <v>986</v>
      </c>
    </row>
    <row r="989" customFormat="false" ht="12.75" hidden="false" customHeight="false" outlineLevel="0" collapsed="false">
      <c r="A989" s="43" t="n">
        <v>987</v>
      </c>
    </row>
    <row r="990" customFormat="false" ht="12.75" hidden="false" customHeight="false" outlineLevel="0" collapsed="false">
      <c r="A990" s="43" t="n">
        <v>988</v>
      </c>
    </row>
    <row r="991" customFormat="false" ht="12.75" hidden="false" customHeight="false" outlineLevel="0" collapsed="false">
      <c r="A991" s="43" t="n">
        <v>989</v>
      </c>
    </row>
    <row r="992" customFormat="false" ht="12.75" hidden="false" customHeight="false" outlineLevel="0" collapsed="false">
      <c r="A992" s="43" t="n">
        <v>990</v>
      </c>
    </row>
    <row r="993" customFormat="false" ht="12.75" hidden="false" customHeight="false" outlineLevel="0" collapsed="false">
      <c r="A993" s="43" t="n">
        <v>991</v>
      </c>
    </row>
    <row r="994" customFormat="false" ht="12.75" hidden="false" customHeight="false" outlineLevel="0" collapsed="false">
      <c r="A994" s="43" t="n">
        <v>992</v>
      </c>
    </row>
    <row r="995" customFormat="false" ht="12.75" hidden="false" customHeight="false" outlineLevel="0" collapsed="false">
      <c r="A995" s="43" t="n">
        <v>993</v>
      </c>
    </row>
    <row r="996" customFormat="false" ht="12.75" hidden="false" customHeight="false" outlineLevel="0" collapsed="false">
      <c r="A996" s="43" t="n">
        <v>994</v>
      </c>
    </row>
    <row r="997" customFormat="false" ht="12.75" hidden="false" customHeight="false" outlineLevel="0" collapsed="false">
      <c r="A997" s="43" t="n">
        <v>995</v>
      </c>
    </row>
    <row r="998" customFormat="false" ht="12.75" hidden="false" customHeight="false" outlineLevel="0" collapsed="false">
      <c r="A998" s="43" t="n">
        <v>996</v>
      </c>
    </row>
    <row r="999" customFormat="false" ht="12.75" hidden="false" customHeight="false" outlineLevel="0" collapsed="false">
      <c r="A999" s="43" t="n">
        <v>997</v>
      </c>
    </row>
    <row r="1000" customFormat="false" ht="12.75" hidden="false" customHeight="false" outlineLevel="0" collapsed="false">
      <c r="A1000" s="43" t="n">
        <v>998</v>
      </c>
    </row>
    <row r="1001" customFormat="false" ht="12.75" hidden="false" customHeight="false" outlineLevel="0" collapsed="false">
      <c r="A1001" s="43" t="n">
        <v>999</v>
      </c>
    </row>
    <row r="1002" customFormat="false" ht="12.75" hidden="false" customHeight="false" outlineLevel="0" collapsed="false">
      <c r="A1002" s="43" t="n">
        <v>1000</v>
      </c>
    </row>
    <row r="1003" customFormat="false" ht="12.75" hidden="false" customHeight="false" outlineLevel="0" collapsed="false">
      <c r="A1003" s="43" t="n">
        <v>1001</v>
      </c>
    </row>
    <row r="1004" customFormat="false" ht="12.75" hidden="false" customHeight="false" outlineLevel="0" collapsed="false">
      <c r="A1004" s="43" t="n">
        <v>1002</v>
      </c>
    </row>
    <row r="1005" customFormat="false" ht="12.75" hidden="false" customHeight="false" outlineLevel="0" collapsed="false">
      <c r="A1005" s="43" t="n">
        <v>1003</v>
      </c>
    </row>
    <row r="1006" customFormat="false" ht="12.75" hidden="false" customHeight="false" outlineLevel="0" collapsed="false">
      <c r="A1006" s="43" t="n">
        <v>1004</v>
      </c>
    </row>
    <row r="1007" customFormat="false" ht="12.75" hidden="false" customHeight="false" outlineLevel="0" collapsed="false">
      <c r="A1007" s="43" t="n">
        <v>1005</v>
      </c>
    </row>
    <row r="1008" customFormat="false" ht="12.75" hidden="false" customHeight="false" outlineLevel="0" collapsed="false">
      <c r="A1008" s="43" t="n">
        <v>1006</v>
      </c>
    </row>
    <row r="1009" customFormat="false" ht="12.75" hidden="false" customHeight="false" outlineLevel="0" collapsed="false">
      <c r="A1009" s="43" t="n">
        <v>1007</v>
      </c>
    </row>
    <row r="1010" customFormat="false" ht="12.75" hidden="false" customHeight="false" outlineLevel="0" collapsed="false">
      <c r="A1010" s="43" t="n">
        <v>1008</v>
      </c>
    </row>
    <row r="1011" customFormat="false" ht="12.75" hidden="false" customHeight="false" outlineLevel="0" collapsed="false">
      <c r="A1011" s="43" t="n">
        <v>1009</v>
      </c>
    </row>
    <row r="1012" customFormat="false" ht="12.75" hidden="false" customHeight="false" outlineLevel="0" collapsed="false">
      <c r="A1012" s="43" t="n">
        <v>1010</v>
      </c>
    </row>
    <row r="1013" customFormat="false" ht="12.75" hidden="false" customHeight="false" outlineLevel="0" collapsed="false">
      <c r="A1013" s="43" t="n">
        <v>1011</v>
      </c>
    </row>
    <row r="1014" customFormat="false" ht="12.75" hidden="false" customHeight="false" outlineLevel="0" collapsed="false">
      <c r="A1014" s="43" t="n">
        <v>1012</v>
      </c>
    </row>
    <row r="1015" customFormat="false" ht="12.75" hidden="false" customHeight="false" outlineLevel="0" collapsed="false">
      <c r="A1015" s="43" t="n">
        <v>1013</v>
      </c>
    </row>
    <row r="1016" customFormat="false" ht="12.75" hidden="false" customHeight="false" outlineLevel="0" collapsed="false">
      <c r="A1016" s="43" t="n">
        <v>1014</v>
      </c>
    </row>
    <row r="1017" customFormat="false" ht="12.75" hidden="false" customHeight="false" outlineLevel="0" collapsed="false">
      <c r="A1017" s="43" t="n">
        <v>1015</v>
      </c>
    </row>
    <row r="1018" customFormat="false" ht="12.75" hidden="false" customHeight="false" outlineLevel="0" collapsed="false">
      <c r="A1018" s="43" t="n">
        <v>1016</v>
      </c>
    </row>
    <row r="1019" customFormat="false" ht="12.75" hidden="false" customHeight="false" outlineLevel="0" collapsed="false">
      <c r="A1019" s="43" t="n">
        <v>1017</v>
      </c>
    </row>
    <row r="1020" customFormat="false" ht="12.75" hidden="false" customHeight="false" outlineLevel="0" collapsed="false">
      <c r="A1020" s="43" t="n">
        <v>1018</v>
      </c>
    </row>
    <row r="1021" customFormat="false" ht="12.75" hidden="false" customHeight="false" outlineLevel="0" collapsed="false">
      <c r="A1021" s="43" t="n">
        <v>1019</v>
      </c>
    </row>
    <row r="1022" customFormat="false" ht="12.75" hidden="false" customHeight="false" outlineLevel="0" collapsed="false">
      <c r="A1022" s="43" t="n">
        <v>1020</v>
      </c>
    </row>
    <row r="1023" customFormat="false" ht="12.75" hidden="false" customHeight="false" outlineLevel="0" collapsed="false">
      <c r="A1023" s="43" t="n">
        <v>1021</v>
      </c>
    </row>
    <row r="1024" customFormat="false" ht="12.75" hidden="false" customHeight="false" outlineLevel="0" collapsed="false">
      <c r="A1024" s="43" t="n">
        <v>1022</v>
      </c>
    </row>
    <row r="1025" customFormat="false" ht="12.75" hidden="false" customHeight="false" outlineLevel="0" collapsed="false">
      <c r="A1025" s="43" t="n">
        <v>1023</v>
      </c>
    </row>
    <row r="1026" customFormat="false" ht="12.75" hidden="false" customHeight="false" outlineLevel="0" collapsed="false">
      <c r="A1026" s="43" t="n">
        <v>1024</v>
      </c>
    </row>
    <row r="1027" customFormat="false" ht="12.75" hidden="false" customHeight="false" outlineLevel="0" collapsed="false">
      <c r="A1027" s="43" t="n">
        <v>1025</v>
      </c>
    </row>
    <row r="1028" customFormat="false" ht="12.75" hidden="false" customHeight="false" outlineLevel="0" collapsed="false">
      <c r="A1028" s="43" t="n">
        <v>1026</v>
      </c>
    </row>
    <row r="1029" customFormat="false" ht="12.75" hidden="false" customHeight="false" outlineLevel="0" collapsed="false">
      <c r="A1029" s="43" t="n">
        <v>1027</v>
      </c>
    </row>
    <row r="1030" customFormat="false" ht="12.75" hidden="false" customHeight="false" outlineLevel="0" collapsed="false">
      <c r="A1030" s="43" t="n">
        <v>1028</v>
      </c>
    </row>
    <row r="1031" customFormat="false" ht="12.75" hidden="false" customHeight="false" outlineLevel="0" collapsed="false">
      <c r="A1031" s="43" t="n">
        <v>1029</v>
      </c>
    </row>
    <row r="1032" customFormat="false" ht="12.75" hidden="false" customHeight="false" outlineLevel="0" collapsed="false">
      <c r="A1032" s="43" t="n">
        <v>1030</v>
      </c>
    </row>
    <row r="1033" customFormat="false" ht="12.75" hidden="false" customHeight="false" outlineLevel="0" collapsed="false">
      <c r="A1033" s="43" t="n">
        <v>1031</v>
      </c>
    </row>
    <row r="1034" customFormat="false" ht="12.75" hidden="false" customHeight="false" outlineLevel="0" collapsed="false">
      <c r="A1034" s="43" t="n">
        <v>1032</v>
      </c>
    </row>
    <row r="1035" customFormat="false" ht="12.75" hidden="false" customHeight="false" outlineLevel="0" collapsed="false">
      <c r="A1035" s="43" t="n">
        <v>1033</v>
      </c>
    </row>
    <row r="1036" customFormat="false" ht="12.75" hidden="false" customHeight="false" outlineLevel="0" collapsed="false">
      <c r="A1036" s="43" t="n">
        <v>1034</v>
      </c>
    </row>
    <row r="1037" customFormat="false" ht="12.75" hidden="false" customHeight="false" outlineLevel="0" collapsed="false">
      <c r="A1037" s="43" t="n">
        <v>1035</v>
      </c>
    </row>
    <row r="1038" customFormat="false" ht="12.75" hidden="false" customHeight="false" outlineLevel="0" collapsed="false">
      <c r="A1038" s="43" t="n">
        <v>1036</v>
      </c>
    </row>
    <row r="1039" customFormat="false" ht="12.75" hidden="false" customHeight="false" outlineLevel="0" collapsed="false">
      <c r="A1039" s="43" t="n">
        <v>1037</v>
      </c>
    </row>
    <row r="1040" customFormat="false" ht="12.75" hidden="false" customHeight="false" outlineLevel="0" collapsed="false">
      <c r="A1040" s="43" t="n">
        <v>1038</v>
      </c>
    </row>
    <row r="1041" customFormat="false" ht="12.75" hidden="false" customHeight="false" outlineLevel="0" collapsed="false">
      <c r="A1041" s="43" t="n">
        <v>1039</v>
      </c>
    </row>
    <row r="1042" customFormat="false" ht="12.75" hidden="false" customHeight="false" outlineLevel="0" collapsed="false">
      <c r="A1042" s="43" t="n">
        <v>1040</v>
      </c>
    </row>
    <row r="1043" customFormat="false" ht="12.75" hidden="false" customHeight="false" outlineLevel="0" collapsed="false">
      <c r="A1043" s="43" t="n">
        <v>1041</v>
      </c>
    </row>
    <row r="1044" customFormat="false" ht="12.75" hidden="false" customHeight="false" outlineLevel="0" collapsed="false">
      <c r="A1044" s="43" t="n">
        <v>1042</v>
      </c>
    </row>
    <row r="1045" customFormat="false" ht="12.75" hidden="false" customHeight="false" outlineLevel="0" collapsed="false">
      <c r="A1045" s="43" t="n">
        <v>1043</v>
      </c>
    </row>
    <row r="1046" customFormat="false" ht="12.75" hidden="false" customHeight="false" outlineLevel="0" collapsed="false">
      <c r="A1046" s="43" t="n">
        <v>1044</v>
      </c>
    </row>
    <row r="1047" customFormat="false" ht="12.75" hidden="false" customHeight="false" outlineLevel="0" collapsed="false">
      <c r="A1047" s="43" t="n">
        <v>1045</v>
      </c>
    </row>
    <row r="1048" customFormat="false" ht="12.75" hidden="false" customHeight="false" outlineLevel="0" collapsed="false">
      <c r="A1048" s="43" t="n">
        <v>1046</v>
      </c>
    </row>
    <row r="1049" customFormat="false" ht="12.75" hidden="false" customHeight="false" outlineLevel="0" collapsed="false">
      <c r="A1049" s="43" t="n">
        <v>1047</v>
      </c>
    </row>
    <row r="1050" customFormat="false" ht="12.75" hidden="false" customHeight="false" outlineLevel="0" collapsed="false">
      <c r="A1050" s="43" t="n">
        <v>1048</v>
      </c>
    </row>
    <row r="1051" customFormat="false" ht="12.75" hidden="false" customHeight="false" outlineLevel="0" collapsed="false">
      <c r="A1051" s="43" t="n">
        <v>1049</v>
      </c>
    </row>
    <row r="1052" customFormat="false" ht="12.75" hidden="false" customHeight="false" outlineLevel="0" collapsed="false">
      <c r="A1052" s="43" t="n">
        <v>1050</v>
      </c>
    </row>
    <row r="1053" customFormat="false" ht="12.75" hidden="false" customHeight="false" outlineLevel="0" collapsed="false">
      <c r="A1053" s="43" t="n">
        <v>1051</v>
      </c>
    </row>
    <row r="1054" customFormat="false" ht="12.75" hidden="false" customHeight="false" outlineLevel="0" collapsed="false">
      <c r="A1054" s="43" t="n">
        <v>1052</v>
      </c>
    </row>
    <row r="1055" customFormat="false" ht="12.75" hidden="false" customHeight="false" outlineLevel="0" collapsed="false">
      <c r="A1055" s="43" t="n">
        <v>1053</v>
      </c>
    </row>
    <row r="1056" customFormat="false" ht="12.75" hidden="false" customHeight="false" outlineLevel="0" collapsed="false">
      <c r="A1056" s="43" t="n">
        <v>1054</v>
      </c>
    </row>
    <row r="1057" customFormat="false" ht="12.75" hidden="false" customHeight="false" outlineLevel="0" collapsed="false">
      <c r="A1057" s="43" t="n">
        <v>1055</v>
      </c>
    </row>
    <row r="1058" customFormat="false" ht="12.75" hidden="false" customHeight="false" outlineLevel="0" collapsed="false">
      <c r="A1058" s="43" t="n">
        <v>1056</v>
      </c>
    </row>
    <row r="1059" customFormat="false" ht="12.75" hidden="false" customHeight="false" outlineLevel="0" collapsed="false">
      <c r="A1059" s="43" t="n">
        <v>1057</v>
      </c>
    </row>
    <row r="1060" customFormat="false" ht="12.75" hidden="false" customHeight="false" outlineLevel="0" collapsed="false">
      <c r="A1060" s="43" t="n">
        <v>1058</v>
      </c>
    </row>
    <row r="1061" customFormat="false" ht="12.75" hidden="false" customHeight="false" outlineLevel="0" collapsed="false">
      <c r="A1061" s="43" t="n">
        <v>1059</v>
      </c>
    </row>
    <row r="1062" customFormat="false" ht="12.75" hidden="false" customHeight="false" outlineLevel="0" collapsed="false">
      <c r="A1062" s="43" t="n">
        <v>1060</v>
      </c>
    </row>
    <row r="1063" customFormat="false" ht="12.75" hidden="false" customHeight="false" outlineLevel="0" collapsed="false">
      <c r="A1063" s="43" t="n">
        <v>1061</v>
      </c>
    </row>
    <row r="1064" customFormat="false" ht="12.75" hidden="false" customHeight="false" outlineLevel="0" collapsed="false">
      <c r="A1064" s="43" t="n">
        <v>1062</v>
      </c>
    </row>
    <row r="1065" customFormat="false" ht="12.75" hidden="false" customHeight="false" outlineLevel="0" collapsed="false">
      <c r="A1065" s="43" t="n">
        <v>1063</v>
      </c>
    </row>
    <row r="1066" customFormat="false" ht="12.75" hidden="false" customHeight="false" outlineLevel="0" collapsed="false">
      <c r="A1066" s="43" t="n">
        <v>1064</v>
      </c>
    </row>
    <row r="1067" customFormat="false" ht="12.75" hidden="false" customHeight="false" outlineLevel="0" collapsed="false">
      <c r="A1067" s="43" t="n">
        <v>1065</v>
      </c>
    </row>
    <row r="1068" customFormat="false" ht="12.75" hidden="false" customHeight="false" outlineLevel="0" collapsed="false">
      <c r="A1068" s="43" t="n">
        <v>1066</v>
      </c>
    </row>
    <row r="1069" customFormat="false" ht="12.75" hidden="false" customHeight="false" outlineLevel="0" collapsed="false">
      <c r="A1069" s="43" t="n">
        <v>1067</v>
      </c>
    </row>
    <row r="1070" customFormat="false" ht="12.75" hidden="false" customHeight="false" outlineLevel="0" collapsed="false">
      <c r="A1070" s="43" t="n">
        <v>1068</v>
      </c>
    </row>
    <row r="1071" customFormat="false" ht="12.75" hidden="false" customHeight="false" outlineLevel="0" collapsed="false">
      <c r="A1071" s="43" t="n">
        <v>1069</v>
      </c>
    </row>
    <row r="1072" customFormat="false" ht="12.75" hidden="false" customHeight="false" outlineLevel="0" collapsed="false">
      <c r="A1072" s="43" t="n">
        <v>1070</v>
      </c>
    </row>
    <row r="1073" customFormat="false" ht="12.75" hidden="false" customHeight="false" outlineLevel="0" collapsed="false">
      <c r="A1073" s="43" t="n">
        <v>1071</v>
      </c>
    </row>
    <row r="1074" customFormat="false" ht="12.75" hidden="false" customHeight="false" outlineLevel="0" collapsed="false">
      <c r="A1074" s="43" t="n">
        <v>1072</v>
      </c>
    </row>
    <row r="1075" customFormat="false" ht="12.75" hidden="false" customHeight="false" outlineLevel="0" collapsed="false">
      <c r="A1075" s="43" t="n">
        <v>1073</v>
      </c>
    </row>
    <row r="1076" customFormat="false" ht="12.75" hidden="false" customHeight="false" outlineLevel="0" collapsed="false">
      <c r="A1076" s="43" t="n">
        <v>1074</v>
      </c>
    </row>
    <row r="1077" customFormat="false" ht="12.75" hidden="false" customHeight="false" outlineLevel="0" collapsed="false">
      <c r="A1077" s="43" t="n">
        <v>1075</v>
      </c>
    </row>
    <row r="1078" customFormat="false" ht="12.75" hidden="false" customHeight="false" outlineLevel="0" collapsed="false">
      <c r="A1078" s="43" t="n">
        <v>1076</v>
      </c>
    </row>
    <row r="1079" customFormat="false" ht="12.75" hidden="false" customHeight="false" outlineLevel="0" collapsed="false">
      <c r="A1079" s="43" t="n">
        <v>1077</v>
      </c>
    </row>
    <row r="1080" customFormat="false" ht="12.75" hidden="false" customHeight="false" outlineLevel="0" collapsed="false">
      <c r="A1080" s="43" t="n">
        <v>1078</v>
      </c>
    </row>
    <row r="1081" customFormat="false" ht="12.75" hidden="false" customHeight="false" outlineLevel="0" collapsed="false">
      <c r="A1081" s="43" t="n">
        <v>1079</v>
      </c>
    </row>
    <row r="1082" customFormat="false" ht="12.75" hidden="false" customHeight="false" outlineLevel="0" collapsed="false">
      <c r="A1082" s="43" t="n">
        <v>1080</v>
      </c>
    </row>
    <row r="1083" customFormat="false" ht="12.75" hidden="false" customHeight="false" outlineLevel="0" collapsed="false">
      <c r="A1083" s="43" t="n">
        <v>1081</v>
      </c>
    </row>
    <row r="1084" customFormat="false" ht="12.75" hidden="false" customHeight="false" outlineLevel="0" collapsed="false">
      <c r="A1084" s="43" t="n">
        <v>1082</v>
      </c>
    </row>
    <row r="1085" customFormat="false" ht="12.75" hidden="false" customHeight="false" outlineLevel="0" collapsed="false">
      <c r="A1085" s="43" t="n">
        <v>1083</v>
      </c>
    </row>
    <row r="1086" customFormat="false" ht="12.75" hidden="false" customHeight="false" outlineLevel="0" collapsed="false">
      <c r="A1086" s="43" t="n">
        <v>1084</v>
      </c>
    </row>
    <row r="1087" customFormat="false" ht="12.75" hidden="false" customHeight="false" outlineLevel="0" collapsed="false">
      <c r="A1087" s="43" t="n">
        <v>1085</v>
      </c>
    </row>
    <row r="1088" customFormat="false" ht="12.75" hidden="false" customHeight="false" outlineLevel="0" collapsed="false">
      <c r="A1088" s="43" t="n">
        <v>1086</v>
      </c>
    </row>
    <row r="1089" customFormat="false" ht="12.75" hidden="false" customHeight="false" outlineLevel="0" collapsed="false">
      <c r="A1089" s="43" t="n">
        <v>1087</v>
      </c>
    </row>
    <row r="1090" customFormat="false" ht="12.75" hidden="false" customHeight="false" outlineLevel="0" collapsed="false">
      <c r="A1090" s="43" t="n">
        <v>1088</v>
      </c>
    </row>
    <row r="1091" customFormat="false" ht="12.75" hidden="false" customHeight="false" outlineLevel="0" collapsed="false">
      <c r="A1091" s="43" t="n">
        <v>1089</v>
      </c>
    </row>
    <row r="1092" customFormat="false" ht="12.75" hidden="false" customHeight="false" outlineLevel="0" collapsed="false">
      <c r="A1092" s="43" t="n">
        <v>1090</v>
      </c>
    </row>
    <row r="1093" customFormat="false" ht="12.75" hidden="false" customHeight="false" outlineLevel="0" collapsed="false">
      <c r="A1093" s="43" t="n">
        <v>1091</v>
      </c>
    </row>
    <row r="1094" customFormat="false" ht="12.75" hidden="false" customHeight="false" outlineLevel="0" collapsed="false">
      <c r="A1094" s="43" t="n">
        <v>1092</v>
      </c>
    </row>
    <row r="1095" customFormat="false" ht="12.75" hidden="false" customHeight="false" outlineLevel="0" collapsed="false">
      <c r="A1095" s="43" t="n">
        <v>1093</v>
      </c>
    </row>
    <row r="1096" customFormat="false" ht="12.75" hidden="false" customHeight="false" outlineLevel="0" collapsed="false">
      <c r="A1096" s="43" t="n">
        <v>1094</v>
      </c>
    </row>
    <row r="1097" customFormat="false" ht="12.75" hidden="false" customHeight="false" outlineLevel="0" collapsed="false">
      <c r="A1097" s="43" t="n">
        <v>1095</v>
      </c>
    </row>
    <row r="1098" customFormat="false" ht="12.75" hidden="false" customHeight="false" outlineLevel="0" collapsed="false">
      <c r="A1098" s="43" t="n">
        <v>1096</v>
      </c>
    </row>
    <row r="1099" customFormat="false" ht="12.75" hidden="false" customHeight="false" outlineLevel="0" collapsed="false">
      <c r="A1099" s="43" t="n">
        <v>1097</v>
      </c>
    </row>
    <row r="1100" customFormat="false" ht="12.75" hidden="false" customHeight="false" outlineLevel="0" collapsed="false">
      <c r="A1100" s="43" t="n">
        <v>1098</v>
      </c>
    </row>
    <row r="1101" customFormat="false" ht="12.75" hidden="false" customHeight="false" outlineLevel="0" collapsed="false">
      <c r="A1101" s="43" t="n">
        <v>1099</v>
      </c>
    </row>
    <row r="1102" customFormat="false" ht="12.75" hidden="false" customHeight="false" outlineLevel="0" collapsed="false">
      <c r="A1102" s="43" t="n">
        <v>1100</v>
      </c>
    </row>
    <row r="1103" customFormat="false" ht="12.75" hidden="false" customHeight="false" outlineLevel="0" collapsed="false">
      <c r="A1103" s="43" t="n">
        <v>1101</v>
      </c>
    </row>
    <row r="1104" customFormat="false" ht="12.75" hidden="false" customHeight="false" outlineLevel="0" collapsed="false">
      <c r="A1104" s="43" t="n">
        <v>1102</v>
      </c>
    </row>
    <row r="1105" customFormat="false" ht="12.75" hidden="false" customHeight="false" outlineLevel="0" collapsed="false">
      <c r="A1105" s="43" t="n">
        <v>1103</v>
      </c>
    </row>
    <row r="1106" customFormat="false" ht="12.75" hidden="false" customHeight="false" outlineLevel="0" collapsed="false">
      <c r="A1106" s="43" t="n">
        <v>1104</v>
      </c>
    </row>
    <row r="1107" customFormat="false" ht="12.75" hidden="false" customHeight="false" outlineLevel="0" collapsed="false">
      <c r="A1107" s="43" t="n">
        <v>1105</v>
      </c>
    </row>
    <row r="1108" customFormat="false" ht="12.75" hidden="false" customHeight="false" outlineLevel="0" collapsed="false">
      <c r="A1108" s="43" t="n">
        <v>1106</v>
      </c>
    </row>
    <row r="1109" customFormat="false" ht="12.75" hidden="false" customHeight="false" outlineLevel="0" collapsed="false">
      <c r="A1109" s="43" t="n">
        <v>1107</v>
      </c>
    </row>
    <row r="1110" customFormat="false" ht="12.75" hidden="false" customHeight="false" outlineLevel="0" collapsed="false">
      <c r="A1110" s="43" t="n">
        <v>1108</v>
      </c>
    </row>
    <row r="1111" customFormat="false" ht="12.75" hidden="false" customHeight="false" outlineLevel="0" collapsed="false">
      <c r="A1111" s="43" t="n">
        <v>1109</v>
      </c>
    </row>
    <row r="1112" customFormat="false" ht="12.75" hidden="false" customHeight="false" outlineLevel="0" collapsed="false">
      <c r="A1112" s="43" t="n">
        <v>1110</v>
      </c>
    </row>
    <row r="1113" customFormat="false" ht="12.75" hidden="false" customHeight="false" outlineLevel="0" collapsed="false">
      <c r="A1113" s="43" t="n">
        <v>1111</v>
      </c>
    </row>
    <row r="1114" customFormat="false" ht="12.75" hidden="false" customHeight="false" outlineLevel="0" collapsed="false">
      <c r="A1114" s="43" t="n">
        <v>1112</v>
      </c>
    </row>
    <row r="1115" customFormat="false" ht="12.75" hidden="false" customHeight="false" outlineLevel="0" collapsed="false">
      <c r="A1115" s="43" t="n">
        <v>1113</v>
      </c>
    </row>
    <row r="1116" customFormat="false" ht="12.75" hidden="false" customHeight="false" outlineLevel="0" collapsed="false">
      <c r="A1116" s="43" t="n">
        <v>1114</v>
      </c>
    </row>
    <row r="1117" customFormat="false" ht="12.75" hidden="false" customHeight="false" outlineLevel="0" collapsed="false">
      <c r="A1117" s="43" t="n">
        <v>1115</v>
      </c>
    </row>
    <row r="1118" customFormat="false" ht="12.75" hidden="false" customHeight="false" outlineLevel="0" collapsed="false">
      <c r="A1118" s="43" t="n">
        <v>1116</v>
      </c>
    </row>
    <row r="1119" customFormat="false" ht="12.75" hidden="false" customHeight="false" outlineLevel="0" collapsed="false">
      <c r="A1119" s="43" t="n">
        <v>1117</v>
      </c>
    </row>
    <row r="1120" customFormat="false" ht="12.75" hidden="false" customHeight="false" outlineLevel="0" collapsed="false">
      <c r="A1120" s="43" t="n">
        <v>1118</v>
      </c>
    </row>
    <row r="1121" customFormat="false" ht="12.75" hidden="false" customHeight="false" outlineLevel="0" collapsed="false">
      <c r="A1121" s="43" t="n">
        <v>1119</v>
      </c>
    </row>
    <row r="1122" customFormat="false" ht="12.75" hidden="false" customHeight="false" outlineLevel="0" collapsed="false">
      <c r="A1122" s="43" t="n">
        <v>1120</v>
      </c>
    </row>
    <row r="1123" customFormat="false" ht="12.75" hidden="false" customHeight="false" outlineLevel="0" collapsed="false">
      <c r="A1123" s="43" t="n">
        <v>1121</v>
      </c>
    </row>
    <row r="1124" customFormat="false" ht="12.75" hidden="false" customHeight="false" outlineLevel="0" collapsed="false">
      <c r="A1124" s="43" t="n">
        <v>1122</v>
      </c>
    </row>
    <row r="1125" customFormat="false" ht="12.75" hidden="false" customHeight="false" outlineLevel="0" collapsed="false">
      <c r="A1125" s="43" t="n">
        <v>1123</v>
      </c>
    </row>
    <row r="1126" customFormat="false" ht="12.75" hidden="false" customHeight="false" outlineLevel="0" collapsed="false">
      <c r="A1126" s="43" t="n">
        <v>1124</v>
      </c>
    </row>
    <row r="1127" customFormat="false" ht="12.75" hidden="false" customHeight="false" outlineLevel="0" collapsed="false">
      <c r="A1127" s="43" t="n">
        <v>1125</v>
      </c>
    </row>
    <row r="1128" customFormat="false" ht="12.75" hidden="false" customHeight="false" outlineLevel="0" collapsed="false">
      <c r="A1128" s="43" t="n">
        <v>1126</v>
      </c>
    </row>
    <row r="1129" customFormat="false" ht="12.75" hidden="false" customHeight="false" outlineLevel="0" collapsed="false">
      <c r="A1129" s="43" t="n">
        <v>1127</v>
      </c>
    </row>
    <row r="1130" customFormat="false" ht="12.75" hidden="false" customHeight="false" outlineLevel="0" collapsed="false">
      <c r="A1130" s="43" t="n">
        <v>1128</v>
      </c>
    </row>
    <row r="1131" customFormat="false" ht="12.75" hidden="false" customHeight="false" outlineLevel="0" collapsed="false">
      <c r="A1131" s="43" t="n">
        <v>1129</v>
      </c>
    </row>
    <row r="1132" customFormat="false" ht="12.75" hidden="false" customHeight="false" outlineLevel="0" collapsed="false">
      <c r="A1132" s="43" t="n">
        <v>1130</v>
      </c>
    </row>
    <row r="1133" customFormat="false" ht="12.75" hidden="false" customHeight="false" outlineLevel="0" collapsed="false">
      <c r="A1133" s="43" t="n">
        <v>1131</v>
      </c>
    </row>
    <row r="1134" customFormat="false" ht="12.75" hidden="false" customHeight="false" outlineLevel="0" collapsed="false">
      <c r="A1134" s="43" t="n">
        <v>1132</v>
      </c>
    </row>
    <row r="1135" customFormat="false" ht="12.75" hidden="false" customHeight="false" outlineLevel="0" collapsed="false">
      <c r="A1135" s="43" t="n">
        <v>1133</v>
      </c>
    </row>
    <row r="1136" customFormat="false" ht="12.75" hidden="false" customHeight="false" outlineLevel="0" collapsed="false">
      <c r="A1136" s="43" t="n">
        <v>1134</v>
      </c>
    </row>
    <row r="1137" customFormat="false" ht="12.75" hidden="false" customHeight="false" outlineLevel="0" collapsed="false">
      <c r="A1137" s="43" t="n">
        <v>1135</v>
      </c>
    </row>
    <row r="1138" customFormat="false" ht="12.75" hidden="false" customHeight="false" outlineLevel="0" collapsed="false">
      <c r="A1138" s="43" t="n">
        <v>1136</v>
      </c>
    </row>
    <row r="1139" customFormat="false" ht="12.75" hidden="false" customHeight="false" outlineLevel="0" collapsed="false">
      <c r="A1139" s="43" t="n">
        <v>1137</v>
      </c>
    </row>
    <row r="1140" customFormat="false" ht="12.75" hidden="false" customHeight="false" outlineLevel="0" collapsed="false">
      <c r="A1140" s="43" t="n">
        <v>1138</v>
      </c>
    </row>
    <row r="1141" customFormat="false" ht="12.75" hidden="false" customHeight="false" outlineLevel="0" collapsed="false">
      <c r="A1141" s="43" t="n">
        <v>1139</v>
      </c>
    </row>
    <row r="1142" customFormat="false" ht="12.75" hidden="false" customHeight="false" outlineLevel="0" collapsed="false">
      <c r="A1142" s="43" t="n">
        <v>1140</v>
      </c>
    </row>
    <row r="1143" customFormat="false" ht="12.75" hidden="false" customHeight="false" outlineLevel="0" collapsed="false">
      <c r="A1143" s="43" t="n">
        <v>1141</v>
      </c>
    </row>
    <row r="1144" customFormat="false" ht="12.75" hidden="false" customHeight="false" outlineLevel="0" collapsed="false">
      <c r="A1144" s="43" t="n">
        <v>1142</v>
      </c>
    </row>
    <row r="1145" customFormat="false" ht="12.75" hidden="false" customHeight="false" outlineLevel="0" collapsed="false">
      <c r="A1145" s="43" t="n">
        <v>1143</v>
      </c>
    </row>
    <row r="1146" customFormat="false" ht="12.75" hidden="false" customHeight="false" outlineLevel="0" collapsed="false">
      <c r="A1146" s="43" t="n">
        <v>1144</v>
      </c>
    </row>
    <row r="1147" customFormat="false" ht="12.75" hidden="false" customHeight="false" outlineLevel="0" collapsed="false">
      <c r="A1147" s="43" t="n">
        <v>1145</v>
      </c>
    </row>
    <row r="1148" customFormat="false" ht="12.75" hidden="false" customHeight="false" outlineLevel="0" collapsed="false">
      <c r="A1148" s="43" t="n">
        <v>1146</v>
      </c>
    </row>
    <row r="1149" customFormat="false" ht="12.75" hidden="false" customHeight="false" outlineLevel="0" collapsed="false">
      <c r="A1149" s="43" t="n">
        <v>1147</v>
      </c>
    </row>
    <row r="1150" customFormat="false" ht="12.75" hidden="false" customHeight="false" outlineLevel="0" collapsed="false">
      <c r="A1150" s="43" t="n">
        <v>1148</v>
      </c>
    </row>
    <row r="1151" customFormat="false" ht="12.75" hidden="false" customHeight="false" outlineLevel="0" collapsed="false">
      <c r="A1151" s="43" t="n">
        <v>1149</v>
      </c>
    </row>
    <row r="1152" customFormat="false" ht="12.75" hidden="false" customHeight="false" outlineLevel="0" collapsed="false">
      <c r="A1152" s="43" t="n">
        <v>1150</v>
      </c>
    </row>
    <row r="1153" customFormat="false" ht="12.75" hidden="false" customHeight="false" outlineLevel="0" collapsed="false">
      <c r="A1153" s="43" t="n">
        <v>1151</v>
      </c>
    </row>
    <row r="1154" customFormat="false" ht="12.75" hidden="false" customHeight="false" outlineLevel="0" collapsed="false">
      <c r="A1154" s="43" t="n">
        <v>1152</v>
      </c>
    </row>
    <row r="1155" customFormat="false" ht="12.75" hidden="false" customHeight="false" outlineLevel="0" collapsed="false">
      <c r="A1155" s="43" t="n">
        <v>1153</v>
      </c>
    </row>
    <row r="1156" customFormat="false" ht="12.75" hidden="false" customHeight="false" outlineLevel="0" collapsed="false">
      <c r="A1156" s="43" t="n">
        <v>1154</v>
      </c>
    </row>
    <row r="1157" customFormat="false" ht="12.75" hidden="false" customHeight="false" outlineLevel="0" collapsed="false">
      <c r="A1157" s="43" t="n">
        <v>1155</v>
      </c>
    </row>
    <row r="1158" customFormat="false" ht="12.75" hidden="false" customHeight="false" outlineLevel="0" collapsed="false">
      <c r="A1158" s="43" t="n">
        <v>1156</v>
      </c>
    </row>
    <row r="1159" customFormat="false" ht="12.75" hidden="false" customHeight="false" outlineLevel="0" collapsed="false">
      <c r="A1159" s="43" t="n">
        <v>1157</v>
      </c>
    </row>
    <row r="1160" customFormat="false" ht="12.75" hidden="false" customHeight="false" outlineLevel="0" collapsed="false">
      <c r="A1160" s="43" t="n">
        <v>1158</v>
      </c>
    </row>
    <row r="1161" customFormat="false" ht="12.75" hidden="false" customHeight="false" outlineLevel="0" collapsed="false">
      <c r="A1161" s="43" t="n">
        <v>1159</v>
      </c>
    </row>
    <row r="1162" customFormat="false" ht="12.75" hidden="false" customHeight="false" outlineLevel="0" collapsed="false">
      <c r="A1162" s="43" t="n">
        <v>1160</v>
      </c>
    </row>
    <row r="1163" customFormat="false" ht="12.75" hidden="false" customHeight="false" outlineLevel="0" collapsed="false">
      <c r="A1163" s="43" t="n">
        <v>1161</v>
      </c>
    </row>
    <row r="1164" customFormat="false" ht="12.75" hidden="false" customHeight="false" outlineLevel="0" collapsed="false">
      <c r="A1164" s="43" t="n">
        <v>1162</v>
      </c>
    </row>
    <row r="1165" customFormat="false" ht="12.75" hidden="false" customHeight="false" outlineLevel="0" collapsed="false">
      <c r="A1165" s="43" t="n">
        <v>1163</v>
      </c>
    </row>
    <row r="1166" customFormat="false" ht="12.75" hidden="false" customHeight="false" outlineLevel="0" collapsed="false">
      <c r="A1166" s="43" t="n">
        <v>1164</v>
      </c>
    </row>
    <row r="1167" customFormat="false" ht="12.75" hidden="false" customHeight="false" outlineLevel="0" collapsed="false">
      <c r="A1167" s="43" t="n">
        <v>1165</v>
      </c>
    </row>
    <row r="1168" customFormat="false" ht="12.75" hidden="false" customHeight="false" outlineLevel="0" collapsed="false">
      <c r="A1168" s="43" t="n">
        <v>1166</v>
      </c>
    </row>
    <row r="1169" customFormat="false" ht="12.75" hidden="false" customHeight="false" outlineLevel="0" collapsed="false">
      <c r="A1169" s="43" t="n">
        <v>1167</v>
      </c>
    </row>
    <row r="1170" customFormat="false" ht="12.75" hidden="false" customHeight="false" outlineLevel="0" collapsed="false">
      <c r="A1170" s="43" t="n">
        <v>1168</v>
      </c>
    </row>
    <row r="1171" customFormat="false" ht="12.75" hidden="false" customHeight="false" outlineLevel="0" collapsed="false">
      <c r="A1171" s="43" t="n">
        <v>1169</v>
      </c>
    </row>
    <row r="1172" customFormat="false" ht="12.75" hidden="false" customHeight="false" outlineLevel="0" collapsed="false">
      <c r="A1172" s="43" t="n">
        <v>1170</v>
      </c>
    </row>
    <row r="1173" customFormat="false" ht="12.75" hidden="false" customHeight="false" outlineLevel="0" collapsed="false">
      <c r="A1173" s="43" t="n">
        <v>1171</v>
      </c>
    </row>
    <row r="1174" customFormat="false" ht="12.75" hidden="false" customHeight="false" outlineLevel="0" collapsed="false">
      <c r="A1174" s="43" t="n">
        <v>1172</v>
      </c>
    </row>
    <row r="1175" customFormat="false" ht="12.75" hidden="false" customHeight="false" outlineLevel="0" collapsed="false">
      <c r="A1175" s="43" t="n">
        <v>1173</v>
      </c>
    </row>
    <row r="1176" customFormat="false" ht="12.75" hidden="false" customHeight="false" outlineLevel="0" collapsed="false">
      <c r="A1176" s="43" t="n">
        <v>1174</v>
      </c>
    </row>
    <row r="1177" customFormat="false" ht="12.75" hidden="false" customHeight="false" outlineLevel="0" collapsed="false">
      <c r="A1177" s="43" t="n">
        <v>1175</v>
      </c>
    </row>
    <row r="1178" customFormat="false" ht="12.75" hidden="false" customHeight="false" outlineLevel="0" collapsed="false">
      <c r="A1178" s="43" t="n">
        <v>1176</v>
      </c>
    </row>
    <row r="1179" customFormat="false" ht="12.75" hidden="false" customHeight="false" outlineLevel="0" collapsed="false">
      <c r="A1179" s="43" t="n">
        <v>1177</v>
      </c>
    </row>
    <row r="1180" customFormat="false" ht="12.75" hidden="false" customHeight="false" outlineLevel="0" collapsed="false">
      <c r="A1180" s="43" t="n">
        <v>1178</v>
      </c>
    </row>
    <row r="1181" customFormat="false" ht="12.75" hidden="false" customHeight="false" outlineLevel="0" collapsed="false">
      <c r="A1181" s="43" t="n">
        <v>1179</v>
      </c>
    </row>
    <row r="1182" customFormat="false" ht="12.75" hidden="false" customHeight="false" outlineLevel="0" collapsed="false">
      <c r="A1182" s="43" t="n">
        <v>1180</v>
      </c>
    </row>
    <row r="1183" customFormat="false" ht="12.75" hidden="false" customHeight="false" outlineLevel="0" collapsed="false">
      <c r="A1183" s="43" t="n">
        <v>1181</v>
      </c>
    </row>
    <row r="1184" customFormat="false" ht="12.75" hidden="false" customHeight="false" outlineLevel="0" collapsed="false">
      <c r="A1184" s="43" t="n">
        <v>1182</v>
      </c>
    </row>
    <row r="1185" customFormat="false" ht="12.75" hidden="false" customHeight="false" outlineLevel="0" collapsed="false">
      <c r="A1185" s="43" t="n">
        <v>1183</v>
      </c>
    </row>
    <row r="1186" customFormat="false" ht="12.75" hidden="false" customHeight="false" outlineLevel="0" collapsed="false">
      <c r="A1186" s="43" t="n">
        <v>1184</v>
      </c>
    </row>
    <row r="1187" customFormat="false" ht="12.75" hidden="false" customHeight="false" outlineLevel="0" collapsed="false">
      <c r="A1187" s="43" t="n">
        <v>1185</v>
      </c>
    </row>
    <row r="1188" customFormat="false" ht="12.75" hidden="false" customHeight="false" outlineLevel="0" collapsed="false">
      <c r="A1188" s="43" t="n">
        <v>1186</v>
      </c>
    </row>
    <row r="1189" customFormat="false" ht="12.75" hidden="false" customHeight="false" outlineLevel="0" collapsed="false">
      <c r="A1189" s="43" t="n">
        <v>1187</v>
      </c>
    </row>
    <row r="1190" customFormat="false" ht="12.75" hidden="false" customHeight="false" outlineLevel="0" collapsed="false">
      <c r="A1190" s="43" t="n">
        <v>1188</v>
      </c>
    </row>
    <row r="1191" customFormat="false" ht="12.75" hidden="false" customHeight="false" outlineLevel="0" collapsed="false">
      <c r="A1191" s="43" t="n">
        <v>1189</v>
      </c>
    </row>
    <row r="1192" customFormat="false" ht="12.75" hidden="false" customHeight="false" outlineLevel="0" collapsed="false">
      <c r="A1192" s="43" t="n">
        <v>1190</v>
      </c>
    </row>
    <row r="1193" customFormat="false" ht="12.75" hidden="false" customHeight="false" outlineLevel="0" collapsed="false">
      <c r="A1193" s="43" t="n">
        <v>1191</v>
      </c>
    </row>
    <row r="1194" customFormat="false" ht="12.75" hidden="false" customHeight="false" outlineLevel="0" collapsed="false">
      <c r="A1194" s="43" t="n">
        <v>1192</v>
      </c>
    </row>
    <row r="1195" customFormat="false" ht="12.75" hidden="false" customHeight="false" outlineLevel="0" collapsed="false">
      <c r="A1195" s="43" t="n">
        <v>1193</v>
      </c>
    </row>
    <row r="1196" customFormat="false" ht="12.75" hidden="false" customHeight="false" outlineLevel="0" collapsed="false">
      <c r="A1196" s="43" t="n">
        <v>1194</v>
      </c>
    </row>
    <row r="1197" customFormat="false" ht="12.75" hidden="false" customHeight="false" outlineLevel="0" collapsed="false">
      <c r="A1197" s="43" t="n">
        <v>1195</v>
      </c>
    </row>
    <row r="1198" customFormat="false" ht="12.75" hidden="false" customHeight="false" outlineLevel="0" collapsed="false">
      <c r="A1198" s="43" t="n">
        <v>1196</v>
      </c>
    </row>
    <row r="1199" customFormat="false" ht="12.75" hidden="false" customHeight="false" outlineLevel="0" collapsed="false">
      <c r="A1199" s="43" t="n">
        <v>1197</v>
      </c>
    </row>
    <row r="1200" customFormat="false" ht="12.75" hidden="false" customHeight="false" outlineLevel="0" collapsed="false">
      <c r="A1200" s="43" t="n">
        <v>1198</v>
      </c>
    </row>
    <row r="1201" customFormat="false" ht="12.75" hidden="false" customHeight="false" outlineLevel="0" collapsed="false">
      <c r="A1201" s="43" t="n">
        <v>1199</v>
      </c>
    </row>
    <row r="1202" customFormat="false" ht="12.75" hidden="false" customHeight="false" outlineLevel="0" collapsed="false">
      <c r="A1202" s="43" t="n">
        <v>1200</v>
      </c>
    </row>
    <row r="1203" customFormat="false" ht="12.75" hidden="false" customHeight="false" outlineLevel="0" collapsed="false">
      <c r="A1203" s="43" t="n">
        <v>1201</v>
      </c>
    </row>
    <row r="1204" customFormat="false" ht="12.75" hidden="false" customHeight="false" outlineLevel="0" collapsed="false">
      <c r="A1204" s="43" t="n">
        <v>1202</v>
      </c>
    </row>
    <row r="1205" customFormat="false" ht="12.75" hidden="false" customHeight="false" outlineLevel="0" collapsed="false">
      <c r="A1205" s="43" t="n">
        <v>1203</v>
      </c>
    </row>
    <row r="1206" customFormat="false" ht="12.75" hidden="false" customHeight="false" outlineLevel="0" collapsed="false">
      <c r="A1206" s="43" t="n">
        <v>1204</v>
      </c>
    </row>
    <row r="1207" customFormat="false" ht="12.75" hidden="false" customHeight="false" outlineLevel="0" collapsed="false">
      <c r="A1207" s="43" t="n">
        <v>1205</v>
      </c>
    </row>
    <row r="1208" customFormat="false" ht="12.75" hidden="false" customHeight="false" outlineLevel="0" collapsed="false">
      <c r="A1208" s="43" t="n">
        <v>1206</v>
      </c>
    </row>
    <row r="1209" customFormat="false" ht="12.75" hidden="false" customHeight="false" outlineLevel="0" collapsed="false">
      <c r="A1209" s="43" t="n">
        <v>1207</v>
      </c>
    </row>
    <row r="1210" customFormat="false" ht="12.75" hidden="false" customHeight="false" outlineLevel="0" collapsed="false">
      <c r="A1210" s="43" t="n">
        <v>1208</v>
      </c>
    </row>
    <row r="1211" customFormat="false" ht="12.75" hidden="false" customHeight="false" outlineLevel="0" collapsed="false">
      <c r="A1211" s="43" t="n">
        <v>1209</v>
      </c>
    </row>
    <row r="1212" customFormat="false" ht="12.75" hidden="false" customHeight="false" outlineLevel="0" collapsed="false">
      <c r="A1212" s="43" t="n">
        <v>1210</v>
      </c>
    </row>
    <row r="1213" customFormat="false" ht="12.75" hidden="false" customHeight="false" outlineLevel="0" collapsed="false">
      <c r="A1213" s="43" t="n">
        <v>1211</v>
      </c>
    </row>
    <row r="1214" customFormat="false" ht="12.75" hidden="false" customHeight="false" outlineLevel="0" collapsed="false">
      <c r="A1214" s="43" t="n">
        <v>1212</v>
      </c>
    </row>
    <row r="1215" customFormat="false" ht="12.75" hidden="false" customHeight="false" outlineLevel="0" collapsed="false">
      <c r="A1215" s="43" t="n">
        <v>1213</v>
      </c>
    </row>
    <row r="1216" customFormat="false" ht="12.75" hidden="false" customHeight="false" outlineLevel="0" collapsed="false">
      <c r="A1216" s="43" t="n">
        <v>1214</v>
      </c>
    </row>
    <row r="1217" customFormat="false" ht="12.75" hidden="false" customHeight="false" outlineLevel="0" collapsed="false">
      <c r="A1217" s="43" t="n">
        <v>1215</v>
      </c>
    </row>
    <row r="1218" customFormat="false" ht="12.75" hidden="false" customHeight="false" outlineLevel="0" collapsed="false">
      <c r="A1218" s="43" t="n">
        <v>1216</v>
      </c>
    </row>
    <row r="1219" customFormat="false" ht="12.75" hidden="false" customHeight="false" outlineLevel="0" collapsed="false">
      <c r="A1219" s="43" t="n">
        <v>1217</v>
      </c>
    </row>
    <row r="1220" customFormat="false" ht="12.75" hidden="false" customHeight="false" outlineLevel="0" collapsed="false">
      <c r="A1220" s="43" t="n">
        <v>1218</v>
      </c>
    </row>
    <row r="1221" customFormat="false" ht="12.75" hidden="false" customHeight="false" outlineLevel="0" collapsed="false">
      <c r="A1221" s="43" t="n">
        <v>1219</v>
      </c>
    </row>
    <row r="1222" customFormat="false" ht="12.75" hidden="false" customHeight="false" outlineLevel="0" collapsed="false">
      <c r="A1222" s="43" t="n">
        <v>1220</v>
      </c>
    </row>
    <row r="1223" customFormat="false" ht="12.75" hidden="false" customHeight="false" outlineLevel="0" collapsed="false">
      <c r="A1223" s="43" t="n">
        <v>1221</v>
      </c>
    </row>
    <row r="1224" customFormat="false" ht="12.75" hidden="false" customHeight="false" outlineLevel="0" collapsed="false">
      <c r="A1224" s="43" t="n">
        <v>1222</v>
      </c>
    </row>
    <row r="1225" customFormat="false" ht="12.75" hidden="false" customHeight="false" outlineLevel="0" collapsed="false">
      <c r="A1225" s="43" t="n">
        <v>1223</v>
      </c>
    </row>
    <row r="1226" customFormat="false" ht="12.75" hidden="false" customHeight="false" outlineLevel="0" collapsed="false">
      <c r="A1226" s="43" t="n">
        <v>1224</v>
      </c>
    </row>
    <row r="1227" customFormat="false" ht="12.75" hidden="false" customHeight="false" outlineLevel="0" collapsed="false">
      <c r="A1227" s="43" t="n">
        <v>1225</v>
      </c>
    </row>
    <row r="1228" customFormat="false" ht="12.75" hidden="false" customHeight="false" outlineLevel="0" collapsed="false">
      <c r="A1228" s="43" t="n">
        <v>1226</v>
      </c>
    </row>
    <row r="1229" customFormat="false" ht="12.75" hidden="false" customHeight="false" outlineLevel="0" collapsed="false">
      <c r="A1229" s="43" t="n">
        <v>1227</v>
      </c>
    </row>
    <row r="1230" customFormat="false" ht="12.75" hidden="false" customHeight="false" outlineLevel="0" collapsed="false">
      <c r="A1230" s="43" t="n">
        <v>1228</v>
      </c>
    </row>
    <row r="1231" customFormat="false" ht="12.75" hidden="false" customHeight="false" outlineLevel="0" collapsed="false">
      <c r="A1231" s="43" t="n">
        <v>1229</v>
      </c>
    </row>
    <row r="1232" customFormat="false" ht="12.75" hidden="false" customHeight="false" outlineLevel="0" collapsed="false">
      <c r="A1232" s="43" t="n">
        <v>1230</v>
      </c>
    </row>
    <row r="1233" customFormat="false" ht="12.75" hidden="false" customHeight="false" outlineLevel="0" collapsed="false">
      <c r="A1233" s="43" t="n">
        <v>1231</v>
      </c>
    </row>
    <row r="1234" customFormat="false" ht="12.75" hidden="false" customHeight="false" outlineLevel="0" collapsed="false">
      <c r="A1234" s="43" t="n">
        <v>1232</v>
      </c>
    </row>
    <row r="1235" customFormat="false" ht="12.75" hidden="false" customHeight="false" outlineLevel="0" collapsed="false">
      <c r="A1235" s="43" t="n">
        <v>1233</v>
      </c>
    </row>
    <row r="1236" customFormat="false" ht="12.75" hidden="false" customHeight="false" outlineLevel="0" collapsed="false">
      <c r="A1236" s="43" t="n">
        <v>1234</v>
      </c>
    </row>
    <row r="1237" customFormat="false" ht="12.75" hidden="false" customHeight="false" outlineLevel="0" collapsed="false">
      <c r="A1237" s="43" t="n">
        <v>1235</v>
      </c>
    </row>
    <row r="1238" customFormat="false" ht="12.75" hidden="false" customHeight="false" outlineLevel="0" collapsed="false">
      <c r="A1238" s="43" t="n">
        <v>1236</v>
      </c>
    </row>
    <row r="1239" customFormat="false" ht="12.75" hidden="false" customHeight="false" outlineLevel="0" collapsed="false">
      <c r="A1239" s="43" t="n">
        <v>1237</v>
      </c>
    </row>
    <row r="1240" customFormat="false" ht="12.75" hidden="false" customHeight="false" outlineLevel="0" collapsed="false">
      <c r="A1240" s="43" t="n">
        <v>1238</v>
      </c>
    </row>
    <row r="1241" customFormat="false" ht="12.75" hidden="false" customHeight="false" outlineLevel="0" collapsed="false">
      <c r="A1241" s="43" t="n">
        <v>1239</v>
      </c>
    </row>
    <row r="1242" customFormat="false" ht="12.75" hidden="false" customHeight="false" outlineLevel="0" collapsed="false">
      <c r="A1242" s="43" t="n">
        <v>1240</v>
      </c>
    </row>
    <row r="1243" customFormat="false" ht="12.75" hidden="false" customHeight="false" outlineLevel="0" collapsed="false">
      <c r="A1243" s="43" t="n">
        <v>1241</v>
      </c>
    </row>
    <row r="1244" customFormat="false" ht="12.75" hidden="false" customHeight="false" outlineLevel="0" collapsed="false">
      <c r="A1244" s="43" t="n">
        <v>1242</v>
      </c>
    </row>
    <row r="1245" customFormat="false" ht="12.75" hidden="false" customHeight="false" outlineLevel="0" collapsed="false">
      <c r="A1245" s="43" t="n">
        <v>1243</v>
      </c>
    </row>
    <row r="1246" customFormat="false" ht="12.75" hidden="false" customHeight="false" outlineLevel="0" collapsed="false">
      <c r="A1246" s="43" t="n">
        <v>1244</v>
      </c>
    </row>
    <row r="1247" customFormat="false" ht="12.75" hidden="false" customHeight="false" outlineLevel="0" collapsed="false">
      <c r="A1247" s="43" t="n">
        <v>1245</v>
      </c>
    </row>
    <row r="1248" customFormat="false" ht="12.75" hidden="false" customHeight="false" outlineLevel="0" collapsed="false">
      <c r="A1248" s="43" t="n">
        <v>1246</v>
      </c>
    </row>
    <row r="1249" customFormat="false" ht="12.75" hidden="false" customHeight="false" outlineLevel="0" collapsed="false">
      <c r="A1249" s="43" t="n">
        <v>1247</v>
      </c>
    </row>
    <row r="1250" customFormat="false" ht="12.75" hidden="false" customHeight="false" outlineLevel="0" collapsed="false">
      <c r="A1250" s="43" t="n">
        <v>1248</v>
      </c>
    </row>
    <row r="1251" customFormat="false" ht="12.75" hidden="false" customHeight="false" outlineLevel="0" collapsed="false">
      <c r="A1251" s="43" t="n">
        <v>1249</v>
      </c>
    </row>
    <row r="1252" customFormat="false" ht="12.75" hidden="false" customHeight="false" outlineLevel="0" collapsed="false">
      <c r="A1252" s="43" t="n">
        <v>1250</v>
      </c>
    </row>
    <row r="1253" customFormat="false" ht="12.75" hidden="false" customHeight="false" outlineLevel="0" collapsed="false">
      <c r="A1253" s="43" t="n">
        <v>1251</v>
      </c>
    </row>
    <row r="1254" customFormat="false" ht="12.75" hidden="false" customHeight="false" outlineLevel="0" collapsed="false">
      <c r="A1254" s="43" t="n">
        <v>1252</v>
      </c>
    </row>
    <row r="1255" customFormat="false" ht="12.75" hidden="false" customHeight="false" outlineLevel="0" collapsed="false">
      <c r="A1255" s="43" t="n">
        <v>1253</v>
      </c>
    </row>
    <row r="1256" customFormat="false" ht="12.75" hidden="false" customHeight="false" outlineLevel="0" collapsed="false">
      <c r="A1256" s="43" t="n">
        <v>1254</v>
      </c>
    </row>
    <row r="1257" customFormat="false" ht="12.75" hidden="false" customHeight="false" outlineLevel="0" collapsed="false">
      <c r="A1257" s="43" t="n">
        <v>1255</v>
      </c>
    </row>
    <row r="1258" customFormat="false" ht="12.75" hidden="false" customHeight="false" outlineLevel="0" collapsed="false">
      <c r="A1258" s="43" t="n">
        <v>1256</v>
      </c>
    </row>
    <row r="1259" customFormat="false" ht="12.75" hidden="false" customHeight="false" outlineLevel="0" collapsed="false">
      <c r="A1259" s="43" t="n">
        <v>1257</v>
      </c>
    </row>
    <row r="1260" customFormat="false" ht="12.75" hidden="false" customHeight="false" outlineLevel="0" collapsed="false">
      <c r="A1260" s="43" t="n">
        <v>1258</v>
      </c>
    </row>
    <row r="1261" customFormat="false" ht="12.75" hidden="false" customHeight="false" outlineLevel="0" collapsed="false">
      <c r="A1261" s="43" t="n">
        <v>1259</v>
      </c>
    </row>
    <row r="1262" customFormat="false" ht="12.75" hidden="false" customHeight="false" outlineLevel="0" collapsed="false">
      <c r="A1262" s="43" t="n">
        <v>1260</v>
      </c>
    </row>
    <row r="1263" customFormat="false" ht="12.75" hidden="false" customHeight="false" outlineLevel="0" collapsed="false">
      <c r="A1263" s="43" t="n">
        <v>1261</v>
      </c>
    </row>
    <row r="1264" customFormat="false" ht="12.75" hidden="false" customHeight="false" outlineLevel="0" collapsed="false">
      <c r="A1264" s="43" t="n">
        <v>1262</v>
      </c>
    </row>
    <row r="1265" customFormat="false" ht="12.75" hidden="false" customHeight="false" outlineLevel="0" collapsed="false">
      <c r="A1265" s="43" t="n">
        <v>1263</v>
      </c>
    </row>
    <row r="1266" customFormat="false" ht="12.75" hidden="false" customHeight="false" outlineLevel="0" collapsed="false">
      <c r="A1266" s="43" t="n">
        <v>1264</v>
      </c>
    </row>
    <row r="1267" customFormat="false" ht="12.75" hidden="false" customHeight="false" outlineLevel="0" collapsed="false">
      <c r="A1267" s="43" t="n">
        <v>1265</v>
      </c>
    </row>
    <row r="1268" customFormat="false" ht="12.75" hidden="false" customHeight="false" outlineLevel="0" collapsed="false">
      <c r="A1268" s="43" t="n">
        <v>1266</v>
      </c>
    </row>
    <row r="1269" customFormat="false" ht="12.75" hidden="false" customHeight="false" outlineLevel="0" collapsed="false">
      <c r="A1269" s="43" t="n">
        <v>1267</v>
      </c>
    </row>
    <row r="1270" customFormat="false" ht="12.75" hidden="false" customHeight="false" outlineLevel="0" collapsed="false">
      <c r="A1270" s="43" t="n">
        <v>1268</v>
      </c>
    </row>
    <row r="1271" customFormat="false" ht="12.75" hidden="false" customHeight="false" outlineLevel="0" collapsed="false">
      <c r="A1271" s="43" t="n">
        <v>1269</v>
      </c>
    </row>
    <row r="1272" customFormat="false" ht="12.75" hidden="false" customHeight="false" outlineLevel="0" collapsed="false">
      <c r="A1272" s="43" t="n">
        <v>1270</v>
      </c>
    </row>
    <row r="1273" customFormat="false" ht="12.75" hidden="false" customHeight="false" outlineLevel="0" collapsed="false">
      <c r="A1273" s="43" t="n">
        <v>1271</v>
      </c>
    </row>
    <row r="1274" customFormat="false" ht="12.75" hidden="false" customHeight="false" outlineLevel="0" collapsed="false">
      <c r="A1274" s="43" t="n">
        <v>1272</v>
      </c>
    </row>
    <row r="1275" customFormat="false" ht="12.75" hidden="false" customHeight="false" outlineLevel="0" collapsed="false">
      <c r="A1275" s="43" t="n">
        <v>1273</v>
      </c>
    </row>
    <row r="1276" customFormat="false" ht="12.75" hidden="false" customHeight="false" outlineLevel="0" collapsed="false">
      <c r="A1276" s="43" t="n">
        <v>1274</v>
      </c>
    </row>
    <row r="1277" customFormat="false" ht="12.75" hidden="false" customHeight="false" outlineLevel="0" collapsed="false">
      <c r="A1277" s="43" t="n">
        <v>1275</v>
      </c>
    </row>
    <row r="1278" customFormat="false" ht="12.75" hidden="false" customHeight="false" outlineLevel="0" collapsed="false">
      <c r="A1278" s="43" t="n">
        <v>1276</v>
      </c>
    </row>
    <row r="1279" customFormat="false" ht="12.75" hidden="false" customHeight="false" outlineLevel="0" collapsed="false">
      <c r="A1279" s="43" t="n">
        <v>1277</v>
      </c>
    </row>
    <row r="1280" customFormat="false" ht="12.75" hidden="false" customHeight="false" outlineLevel="0" collapsed="false">
      <c r="A1280" s="43" t="n">
        <v>1278</v>
      </c>
    </row>
    <row r="1281" customFormat="false" ht="12.75" hidden="false" customHeight="false" outlineLevel="0" collapsed="false">
      <c r="A1281" s="43" t="n">
        <v>1279</v>
      </c>
    </row>
    <row r="1282" customFormat="false" ht="12.75" hidden="false" customHeight="false" outlineLevel="0" collapsed="false">
      <c r="A1282" s="43" t="n">
        <v>1280</v>
      </c>
    </row>
    <row r="1283" customFormat="false" ht="12.75" hidden="false" customHeight="false" outlineLevel="0" collapsed="false">
      <c r="A1283" s="43" t="n">
        <v>1281</v>
      </c>
    </row>
    <row r="1284" customFormat="false" ht="12.75" hidden="false" customHeight="false" outlineLevel="0" collapsed="false">
      <c r="A1284" s="43" t="n">
        <v>1282</v>
      </c>
    </row>
    <row r="1285" customFormat="false" ht="12.75" hidden="false" customHeight="false" outlineLevel="0" collapsed="false">
      <c r="A1285" s="43" t="n">
        <v>1283</v>
      </c>
    </row>
    <row r="1286" customFormat="false" ht="12.75" hidden="false" customHeight="false" outlineLevel="0" collapsed="false">
      <c r="A1286" s="43" t="n">
        <v>1284</v>
      </c>
    </row>
    <row r="1287" customFormat="false" ht="12.75" hidden="false" customHeight="false" outlineLevel="0" collapsed="false">
      <c r="A1287" s="43" t="n">
        <v>1285</v>
      </c>
    </row>
    <row r="1288" customFormat="false" ht="12.75" hidden="false" customHeight="false" outlineLevel="0" collapsed="false">
      <c r="A1288" s="43" t="n">
        <v>1286</v>
      </c>
    </row>
    <row r="1289" customFormat="false" ht="12.75" hidden="false" customHeight="false" outlineLevel="0" collapsed="false">
      <c r="A1289" s="43" t="n">
        <v>1287</v>
      </c>
    </row>
    <row r="1290" customFormat="false" ht="12.75" hidden="false" customHeight="false" outlineLevel="0" collapsed="false">
      <c r="A1290" s="43" t="n">
        <v>1288</v>
      </c>
    </row>
    <row r="1291" customFormat="false" ht="12.75" hidden="false" customHeight="false" outlineLevel="0" collapsed="false">
      <c r="A1291" s="43" t="n">
        <v>1289</v>
      </c>
    </row>
    <row r="1292" customFormat="false" ht="12.75" hidden="false" customHeight="false" outlineLevel="0" collapsed="false">
      <c r="A1292" s="43" t="n">
        <v>1290</v>
      </c>
    </row>
    <row r="1293" customFormat="false" ht="12.75" hidden="false" customHeight="false" outlineLevel="0" collapsed="false">
      <c r="A1293" s="43" t="n">
        <v>1291</v>
      </c>
    </row>
    <row r="1294" customFormat="false" ht="12.75" hidden="false" customHeight="false" outlineLevel="0" collapsed="false">
      <c r="A1294" s="43" t="n">
        <v>1292</v>
      </c>
    </row>
    <row r="1295" customFormat="false" ht="12.75" hidden="false" customHeight="false" outlineLevel="0" collapsed="false">
      <c r="A1295" s="43" t="n">
        <v>1293</v>
      </c>
    </row>
    <row r="1296" customFormat="false" ht="12.75" hidden="false" customHeight="false" outlineLevel="0" collapsed="false">
      <c r="A1296" s="43" t="n">
        <v>1294</v>
      </c>
    </row>
    <row r="1297" customFormat="false" ht="12.75" hidden="false" customHeight="false" outlineLevel="0" collapsed="false">
      <c r="A1297" s="43" t="n">
        <v>1295</v>
      </c>
    </row>
    <row r="1298" customFormat="false" ht="12.75" hidden="false" customHeight="false" outlineLevel="0" collapsed="false">
      <c r="A1298" s="43" t="n">
        <v>1296</v>
      </c>
    </row>
    <row r="1299" customFormat="false" ht="12.75" hidden="false" customHeight="false" outlineLevel="0" collapsed="false">
      <c r="A1299" s="43" t="n">
        <v>1297</v>
      </c>
    </row>
    <row r="1300" customFormat="false" ht="12.75" hidden="false" customHeight="false" outlineLevel="0" collapsed="false">
      <c r="A1300" s="43" t="n">
        <v>1298</v>
      </c>
    </row>
    <row r="1301" customFormat="false" ht="12.75" hidden="false" customHeight="false" outlineLevel="0" collapsed="false">
      <c r="A1301" s="43" t="n">
        <v>1299</v>
      </c>
    </row>
    <row r="1302" customFormat="false" ht="12.75" hidden="false" customHeight="false" outlineLevel="0" collapsed="false">
      <c r="A1302" s="43" t="n">
        <v>1300</v>
      </c>
    </row>
    <row r="1303" customFormat="false" ht="12.75" hidden="false" customHeight="false" outlineLevel="0" collapsed="false">
      <c r="A1303" s="43" t="n">
        <v>1301</v>
      </c>
    </row>
    <row r="1304" customFormat="false" ht="12.75" hidden="false" customHeight="false" outlineLevel="0" collapsed="false">
      <c r="A1304" s="43" t="n">
        <v>1302</v>
      </c>
    </row>
    <row r="1305" customFormat="false" ht="12.75" hidden="false" customHeight="false" outlineLevel="0" collapsed="false">
      <c r="A1305" s="43" t="n">
        <v>1303</v>
      </c>
    </row>
    <row r="1306" customFormat="false" ht="12.75" hidden="false" customHeight="false" outlineLevel="0" collapsed="false">
      <c r="A1306" s="43" t="n">
        <v>1304</v>
      </c>
    </row>
    <row r="1307" customFormat="false" ht="12.75" hidden="false" customHeight="false" outlineLevel="0" collapsed="false">
      <c r="A1307" s="43" t="n">
        <v>1305</v>
      </c>
    </row>
    <row r="1308" customFormat="false" ht="12.75" hidden="false" customHeight="false" outlineLevel="0" collapsed="false">
      <c r="A1308" s="43" t="n">
        <v>1306</v>
      </c>
    </row>
    <row r="1309" customFormat="false" ht="12.75" hidden="false" customHeight="false" outlineLevel="0" collapsed="false">
      <c r="A1309" s="43" t="n">
        <v>1307</v>
      </c>
    </row>
    <row r="1310" customFormat="false" ht="12.75" hidden="false" customHeight="false" outlineLevel="0" collapsed="false">
      <c r="A1310" s="43" t="n">
        <v>1308</v>
      </c>
    </row>
    <row r="1311" customFormat="false" ht="12.75" hidden="false" customHeight="false" outlineLevel="0" collapsed="false">
      <c r="A1311" s="43" t="n">
        <v>1309</v>
      </c>
    </row>
    <row r="1312" customFormat="false" ht="12.75" hidden="false" customHeight="false" outlineLevel="0" collapsed="false">
      <c r="A1312" s="43" t="n">
        <v>1310</v>
      </c>
    </row>
    <row r="1313" customFormat="false" ht="12.75" hidden="false" customHeight="false" outlineLevel="0" collapsed="false">
      <c r="A1313" s="43" t="n">
        <v>1311</v>
      </c>
    </row>
    <row r="1314" customFormat="false" ht="12.75" hidden="false" customHeight="false" outlineLevel="0" collapsed="false">
      <c r="A1314" s="43" t="n">
        <v>1312</v>
      </c>
    </row>
    <row r="1315" customFormat="false" ht="12.75" hidden="false" customHeight="false" outlineLevel="0" collapsed="false">
      <c r="A1315" s="43" t="n">
        <v>1313</v>
      </c>
    </row>
    <row r="1316" customFormat="false" ht="12.75" hidden="false" customHeight="false" outlineLevel="0" collapsed="false">
      <c r="A1316" s="43" t="n">
        <v>1314</v>
      </c>
    </row>
    <row r="1317" customFormat="false" ht="12.75" hidden="false" customHeight="false" outlineLevel="0" collapsed="false">
      <c r="A1317" s="43" t="n">
        <v>1315</v>
      </c>
    </row>
    <row r="1318" customFormat="false" ht="12.75" hidden="false" customHeight="false" outlineLevel="0" collapsed="false">
      <c r="A1318" s="43" t="n">
        <v>1316</v>
      </c>
    </row>
    <row r="1319" customFormat="false" ht="12.75" hidden="false" customHeight="false" outlineLevel="0" collapsed="false">
      <c r="A1319" s="43" t="n">
        <v>1317</v>
      </c>
    </row>
    <row r="1320" customFormat="false" ht="12.75" hidden="false" customHeight="false" outlineLevel="0" collapsed="false">
      <c r="A1320" s="43" t="n">
        <v>1318</v>
      </c>
    </row>
    <row r="1321" customFormat="false" ht="12.75" hidden="false" customHeight="false" outlineLevel="0" collapsed="false">
      <c r="A1321" s="43" t="n">
        <v>1319</v>
      </c>
    </row>
    <row r="1322" customFormat="false" ht="12.75" hidden="false" customHeight="false" outlineLevel="0" collapsed="false">
      <c r="A1322" s="43" t="n">
        <v>1320</v>
      </c>
    </row>
    <row r="1323" customFormat="false" ht="12.75" hidden="false" customHeight="false" outlineLevel="0" collapsed="false">
      <c r="A1323" s="43" t="n">
        <v>1321</v>
      </c>
    </row>
    <row r="1324" customFormat="false" ht="12.75" hidden="false" customHeight="false" outlineLevel="0" collapsed="false">
      <c r="A1324" s="43" t="n">
        <v>1322</v>
      </c>
    </row>
    <row r="1325" customFormat="false" ht="12.75" hidden="false" customHeight="false" outlineLevel="0" collapsed="false">
      <c r="A1325" s="43" t="n">
        <v>1323</v>
      </c>
    </row>
    <row r="1326" customFormat="false" ht="12.75" hidden="false" customHeight="false" outlineLevel="0" collapsed="false">
      <c r="A1326" s="43" t="n">
        <v>1324</v>
      </c>
    </row>
    <row r="1327" customFormat="false" ht="12.75" hidden="false" customHeight="false" outlineLevel="0" collapsed="false">
      <c r="A1327" s="43" t="n">
        <v>1325</v>
      </c>
    </row>
    <row r="1328" customFormat="false" ht="12.75" hidden="false" customHeight="false" outlineLevel="0" collapsed="false">
      <c r="A1328" s="43" t="n">
        <v>1326</v>
      </c>
    </row>
    <row r="1329" customFormat="false" ht="12.75" hidden="false" customHeight="false" outlineLevel="0" collapsed="false">
      <c r="A1329" s="43" t="n">
        <v>1327</v>
      </c>
    </row>
    <row r="1330" customFormat="false" ht="12.75" hidden="false" customHeight="false" outlineLevel="0" collapsed="false">
      <c r="A1330" s="43" t="n">
        <v>1328</v>
      </c>
    </row>
    <row r="1331" customFormat="false" ht="12.75" hidden="false" customHeight="false" outlineLevel="0" collapsed="false">
      <c r="A1331" s="43" t="n">
        <v>1329</v>
      </c>
    </row>
    <row r="1332" customFormat="false" ht="12.75" hidden="false" customHeight="false" outlineLevel="0" collapsed="false">
      <c r="A1332" s="43" t="n">
        <v>1330</v>
      </c>
    </row>
    <row r="1333" customFormat="false" ht="12.75" hidden="false" customHeight="false" outlineLevel="0" collapsed="false">
      <c r="A1333" s="43" t="n">
        <v>1331</v>
      </c>
    </row>
    <row r="1334" customFormat="false" ht="12.75" hidden="false" customHeight="false" outlineLevel="0" collapsed="false">
      <c r="A1334" s="43" t="n">
        <v>1332</v>
      </c>
    </row>
    <row r="1335" customFormat="false" ht="12.75" hidden="false" customHeight="false" outlineLevel="0" collapsed="false">
      <c r="A1335" s="43" t="n">
        <v>1333</v>
      </c>
    </row>
    <row r="1336" customFormat="false" ht="12.75" hidden="false" customHeight="false" outlineLevel="0" collapsed="false">
      <c r="A1336" s="43" t="n">
        <v>1334</v>
      </c>
    </row>
    <row r="1337" customFormat="false" ht="12.75" hidden="false" customHeight="false" outlineLevel="0" collapsed="false">
      <c r="A1337" s="43" t="n">
        <v>1335</v>
      </c>
    </row>
    <row r="1338" customFormat="false" ht="12.75" hidden="false" customHeight="false" outlineLevel="0" collapsed="false">
      <c r="A1338" s="43" t="n">
        <v>1336</v>
      </c>
    </row>
    <row r="1339" customFormat="false" ht="12.75" hidden="false" customHeight="false" outlineLevel="0" collapsed="false">
      <c r="A1339" s="43" t="n">
        <v>1337</v>
      </c>
    </row>
    <row r="1340" customFormat="false" ht="12.75" hidden="false" customHeight="false" outlineLevel="0" collapsed="false">
      <c r="A1340" s="43" t="n">
        <v>1338</v>
      </c>
    </row>
    <row r="1341" customFormat="false" ht="12.75" hidden="false" customHeight="false" outlineLevel="0" collapsed="false">
      <c r="A1341" s="43" t="n">
        <v>1339</v>
      </c>
    </row>
    <row r="1342" customFormat="false" ht="12.75" hidden="false" customHeight="false" outlineLevel="0" collapsed="false">
      <c r="A1342" s="43" t="n">
        <v>1340</v>
      </c>
    </row>
    <row r="1343" customFormat="false" ht="12.75" hidden="false" customHeight="false" outlineLevel="0" collapsed="false">
      <c r="A1343" s="43" t="n">
        <v>1341</v>
      </c>
    </row>
    <row r="1344" customFormat="false" ht="12.75" hidden="false" customHeight="false" outlineLevel="0" collapsed="false">
      <c r="A1344" s="43" t="n">
        <v>1342</v>
      </c>
    </row>
    <row r="1345" customFormat="false" ht="12.75" hidden="false" customHeight="false" outlineLevel="0" collapsed="false">
      <c r="A1345" s="43" t="n">
        <v>1343</v>
      </c>
    </row>
    <row r="1346" customFormat="false" ht="12.75" hidden="false" customHeight="false" outlineLevel="0" collapsed="false">
      <c r="A1346" s="43" t="n">
        <v>1344</v>
      </c>
    </row>
    <row r="1347" customFormat="false" ht="12.75" hidden="false" customHeight="false" outlineLevel="0" collapsed="false">
      <c r="A1347" s="43" t="n">
        <v>1345</v>
      </c>
    </row>
    <row r="1348" customFormat="false" ht="12.75" hidden="false" customHeight="false" outlineLevel="0" collapsed="false">
      <c r="A1348" s="43" t="n">
        <v>1346</v>
      </c>
    </row>
    <row r="1349" customFormat="false" ht="12.75" hidden="false" customHeight="false" outlineLevel="0" collapsed="false">
      <c r="A1349" s="43" t="n">
        <v>1347</v>
      </c>
    </row>
    <row r="1350" customFormat="false" ht="12.75" hidden="false" customHeight="false" outlineLevel="0" collapsed="false">
      <c r="A1350" s="43" t="n">
        <v>1348</v>
      </c>
    </row>
    <row r="1351" customFormat="false" ht="12.75" hidden="false" customHeight="false" outlineLevel="0" collapsed="false">
      <c r="A1351" s="43" t="n">
        <v>1349</v>
      </c>
    </row>
    <row r="1352" customFormat="false" ht="12.75" hidden="false" customHeight="false" outlineLevel="0" collapsed="false">
      <c r="A1352" s="43" t="n">
        <v>1350</v>
      </c>
    </row>
    <row r="1353" customFormat="false" ht="12.75" hidden="false" customHeight="false" outlineLevel="0" collapsed="false">
      <c r="A1353" s="43" t="n">
        <v>1351</v>
      </c>
    </row>
    <row r="1354" customFormat="false" ht="12.75" hidden="false" customHeight="false" outlineLevel="0" collapsed="false">
      <c r="A1354" s="43" t="n">
        <v>1352</v>
      </c>
    </row>
    <row r="1355" customFormat="false" ht="12.75" hidden="false" customHeight="false" outlineLevel="0" collapsed="false">
      <c r="A1355" s="43" t="n">
        <v>1353</v>
      </c>
    </row>
    <row r="1356" customFormat="false" ht="12.75" hidden="false" customHeight="false" outlineLevel="0" collapsed="false">
      <c r="A1356" s="43" t="n">
        <v>1354</v>
      </c>
    </row>
    <row r="1357" customFormat="false" ht="12.75" hidden="false" customHeight="false" outlineLevel="0" collapsed="false">
      <c r="A1357" s="43" t="n">
        <v>1355</v>
      </c>
    </row>
    <row r="1358" customFormat="false" ht="12.75" hidden="false" customHeight="false" outlineLevel="0" collapsed="false">
      <c r="A1358" s="43" t="n">
        <v>1356</v>
      </c>
    </row>
    <row r="1359" customFormat="false" ht="12.75" hidden="false" customHeight="false" outlineLevel="0" collapsed="false">
      <c r="A1359" s="43" t="n">
        <v>1357</v>
      </c>
    </row>
    <row r="1360" customFormat="false" ht="12.75" hidden="false" customHeight="false" outlineLevel="0" collapsed="false">
      <c r="A1360" s="43" t="n">
        <v>1358</v>
      </c>
    </row>
    <row r="1361" customFormat="false" ht="12.75" hidden="false" customHeight="false" outlineLevel="0" collapsed="false">
      <c r="A1361" s="43" t="n">
        <v>1359</v>
      </c>
    </row>
    <row r="1362" customFormat="false" ht="12.75" hidden="false" customHeight="false" outlineLevel="0" collapsed="false">
      <c r="A1362" s="43" t="n">
        <v>1360</v>
      </c>
    </row>
    <row r="1363" customFormat="false" ht="12.75" hidden="false" customHeight="false" outlineLevel="0" collapsed="false">
      <c r="A1363" s="43" t="n">
        <v>1361</v>
      </c>
    </row>
    <row r="1364" customFormat="false" ht="12.75" hidden="false" customHeight="false" outlineLevel="0" collapsed="false">
      <c r="A1364" s="43" t="n">
        <v>1362</v>
      </c>
    </row>
    <row r="1365" customFormat="false" ht="12.75" hidden="false" customHeight="false" outlineLevel="0" collapsed="false">
      <c r="A1365" s="43" t="n">
        <v>1363</v>
      </c>
    </row>
    <row r="1366" customFormat="false" ht="12.75" hidden="false" customHeight="false" outlineLevel="0" collapsed="false">
      <c r="A1366" s="43" t="n">
        <v>1364</v>
      </c>
    </row>
    <row r="1367" customFormat="false" ht="12.75" hidden="false" customHeight="false" outlineLevel="0" collapsed="false">
      <c r="A1367" s="43" t="n">
        <v>1365</v>
      </c>
    </row>
    <row r="1368" customFormat="false" ht="12.75" hidden="false" customHeight="false" outlineLevel="0" collapsed="false">
      <c r="A1368" s="43" t="n">
        <v>1366</v>
      </c>
    </row>
    <row r="1369" customFormat="false" ht="12.75" hidden="false" customHeight="false" outlineLevel="0" collapsed="false">
      <c r="A1369" s="43" t="n">
        <v>1367</v>
      </c>
    </row>
    <row r="1370" customFormat="false" ht="12.75" hidden="false" customHeight="false" outlineLevel="0" collapsed="false">
      <c r="A1370" s="43" t="n">
        <v>1368</v>
      </c>
    </row>
    <row r="1371" customFormat="false" ht="12.75" hidden="false" customHeight="false" outlineLevel="0" collapsed="false">
      <c r="A1371" s="43" t="n">
        <v>1369</v>
      </c>
    </row>
    <row r="1372" customFormat="false" ht="12.75" hidden="false" customHeight="false" outlineLevel="0" collapsed="false">
      <c r="A1372" s="43" t="n">
        <v>1370</v>
      </c>
    </row>
    <row r="1373" customFormat="false" ht="12.75" hidden="false" customHeight="false" outlineLevel="0" collapsed="false">
      <c r="A1373" s="43" t="n">
        <v>1371</v>
      </c>
    </row>
    <row r="1374" customFormat="false" ht="12.75" hidden="false" customHeight="false" outlineLevel="0" collapsed="false">
      <c r="A1374" s="43" t="n">
        <v>1372</v>
      </c>
    </row>
    <row r="1375" customFormat="false" ht="12.75" hidden="false" customHeight="false" outlineLevel="0" collapsed="false">
      <c r="A1375" s="43" t="n">
        <v>1373</v>
      </c>
    </row>
    <row r="1376" customFormat="false" ht="12.75" hidden="false" customHeight="false" outlineLevel="0" collapsed="false">
      <c r="A1376" s="43" t="n">
        <v>1374</v>
      </c>
    </row>
    <row r="1377" customFormat="false" ht="12.75" hidden="false" customHeight="false" outlineLevel="0" collapsed="false">
      <c r="A1377" s="43" t="n">
        <v>1375</v>
      </c>
    </row>
    <row r="1378" customFormat="false" ht="12.75" hidden="false" customHeight="false" outlineLevel="0" collapsed="false">
      <c r="A1378" s="43" t="n">
        <v>1376</v>
      </c>
    </row>
    <row r="1379" customFormat="false" ht="12.75" hidden="false" customHeight="false" outlineLevel="0" collapsed="false">
      <c r="A1379" s="43" t="n">
        <v>1377</v>
      </c>
    </row>
    <row r="1380" customFormat="false" ht="12.75" hidden="false" customHeight="false" outlineLevel="0" collapsed="false">
      <c r="A1380" s="43" t="n">
        <v>1378</v>
      </c>
    </row>
    <row r="1381" customFormat="false" ht="12.75" hidden="false" customHeight="false" outlineLevel="0" collapsed="false">
      <c r="A1381" s="43" t="n">
        <v>1379</v>
      </c>
    </row>
    <row r="1382" customFormat="false" ht="12.75" hidden="false" customHeight="false" outlineLevel="0" collapsed="false">
      <c r="A1382" s="43" t="n">
        <v>1380</v>
      </c>
    </row>
    <row r="1383" customFormat="false" ht="12.75" hidden="false" customHeight="false" outlineLevel="0" collapsed="false">
      <c r="A1383" s="43" t="n">
        <v>1381</v>
      </c>
    </row>
    <row r="1384" customFormat="false" ht="12.75" hidden="false" customHeight="false" outlineLevel="0" collapsed="false">
      <c r="A1384" s="43" t="n">
        <v>1382</v>
      </c>
    </row>
    <row r="1385" customFormat="false" ht="12.75" hidden="false" customHeight="false" outlineLevel="0" collapsed="false">
      <c r="A1385" s="43" t="n">
        <v>1383</v>
      </c>
    </row>
    <row r="1386" customFormat="false" ht="12.75" hidden="false" customHeight="false" outlineLevel="0" collapsed="false">
      <c r="A1386" s="43" t="n">
        <v>1384</v>
      </c>
    </row>
    <row r="1387" customFormat="false" ht="12.75" hidden="false" customHeight="false" outlineLevel="0" collapsed="false">
      <c r="A1387" s="43" t="n">
        <v>1385</v>
      </c>
    </row>
    <row r="1388" customFormat="false" ht="12.75" hidden="false" customHeight="false" outlineLevel="0" collapsed="false">
      <c r="A1388" s="43" t="n">
        <v>1386</v>
      </c>
    </row>
    <row r="1389" customFormat="false" ht="12.75" hidden="false" customHeight="false" outlineLevel="0" collapsed="false">
      <c r="A1389" s="43" t="n">
        <v>1387</v>
      </c>
    </row>
    <row r="1390" customFormat="false" ht="12.75" hidden="false" customHeight="false" outlineLevel="0" collapsed="false">
      <c r="A1390" s="43" t="n">
        <v>1388</v>
      </c>
    </row>
    <row r="1391" customFormat="false" ht="12.75" hidden="false" customHeight="false" outlineLevel="0" collapsed="false">
      <c r="A1391" s="43" t="n">
        <v>1389</v>
      </c>
    </row>
    <row r="1392" customFormat="false" ht="12.75" hidden="false" customHeight="false" outlineLevel="0" collapsed="false">
      <c r="A1392" s="43" t="n">
        <v>1390</v>
      </c>
    </row>
    <row r="1393" customFormat="false" ht="12.75" hidden="false" customHeight="false" outlineLevel="0" collapsed="false">
      <c r="A1393" s="43" t="n">
        <v>1391</v>
      </c>
    </row>
    <row r="1394" customFormat="false" ht="12.75" hidden="false" customHeight="false" outlineLevel="0" collapsed="false">
      <c r="A1394" s="43" t="n">
        <v>1392</v>
      </c>
    </row>
    <row r="1395" customFormat="false" ht="12.75" hidden="false" customHeight="false" outlineLevel="0" collapsed="false">
      <c r="A1395" s="43" t="n">
        <v>1393</v>
      </c>
    </row>
    <row r="1396" customFormat="false" ht="12.75" hidden="false" customHeight="false" outlineLevel="0" collapsed="false">
      <c r="A1396" s="43" t="n">
        <v>1394</v>
      </c>
    </row>
    <row r="1397" customFormat="false" ht="12.75" hidden="false" customHeight="false" outlineLevel="0" collapsed="false">
      <c r="A1397" s="43" t="n">
        <v>1395</v>
      </c>
    </row>
    <row r="1398" customFormat="false" ht="12.75" hidden="false" customHeight="false" outlineLevel="0" collapsed="false">
      <c r="A1398" s="43" t="n">
        <v>1396</v>
      </c>
    </row>
    <row r="1399" customFormat="false" ht="12.75" hidden="false" customHeight="false" outlineLevel="0" collapsed="false">
      <c r="A1399" s="43" t="n">
        <v>1397</v>
      </c>
    </row>
    <row r="1400" customFormat="false" ht="12.75" hidden="false" customHeight="false" outlineLevel="0" collapsed="false">
      <c r="A1400" s="43" t="n">
        <v>1398</v>
      </c>
    </row>
    <row r="1401" customFormat="false" ht="12.75" hidden="false" customHeight="false" outlineLevel="0" collapsed="false">
      <c r="A1401" s="43" t="n">
        <v>1399</v>
      </c>
    </row>
    <row r="1402" customFormat="false" ht="12.75" hidden="false" customHeight="false" outlineLevel="0" collapsed="false">
      <c r="A1402" s="43" t="n">
        <v>1400</v>
      </c>
    </row>
    <row r="1403" customFormat="false" ht="12.75" hidden="false" customHeight="false" outlineLevel="0" collapsed="false">
      <c r="A1403" s="43" t="n">
        <v>1401</v>
      </c>
    </row>
    <row r="1404" customFormat="false" ht="12.75" hidden="false" customHeight="false" outlineLevel="0" collapsed="false">
      <c r="A1404" s="43" t="n">
        <v>1402</v>
      </c>
    </row>
    <row r="1405" customFormat="false" ht="12.75" hidden="false" customHeight="false" outlineLevel="0" collapsed="false">
      <c r="A1405" s="43" t="n">
        <v>1403</v>
      </c>
    </row>
    <row r="1406" customFormat="false" ht="12.75" hidden="false" customHeight="false" outlineLevel="0" collapsed="false">
      <c r="A1406" s="43" t="n">
        <v>1404</v>
      </c>
    </row>
    <row r="1407" customFormat="false" ht="12.75" hidden="false" customHeight="false" outlineLevel="0" collapsed="false">
      <c r="A1407" s="43" t="n">
        <v>1405</v>
      </c>
    </row>
    <row r="1408" customFormat="false" ht="12.75" hidden="false" customHeight="false" outlineLevel="0" collapsed="false">
      <c r="A1408" s="43" t="n">
        <v>1406</v>
      </c>
    </row>
    <row r="1409" customFormat="false" ht="12.75" hidden="false" customHeight="false" outlineLevel="0" collapsed="false">
      <c r="A1409" s="43" t="n">
        <v>1407</v>
      </c>
    </row>
    <row r="1410" customFormat="false" ht="12.75" hidden="false" customHeight="false" outlineLevel="0" collapsed="false">
      <c r="A1410" s="43" t="n">
        <v>1408</v>
      </c>
    </row>
    <row r="1411" customFormat="false" ht="12.75" hidden="false" customHeight="false" outlineLevel="0" collapsed="false">
      <c r="A1411" s="43" t="n">
        <v>1409</v>
      </c>
    </row>
    <row r="1412" customFormat="false" ht="12.75" hidden="false" customHeight="false" outlineLevel="0" collapsed="false">
      <c r="A1412" s="43" t="n">
        <v>1410</v>
      </c>
    </row>
    <row r="1413" customFormat="false" ht="12.75" hidden="false" customHeight="false" outlineLevel="0" collapsed="false">
      <c r="A1413" s="43" t="n">
        <v>1411</v>
      </c>
    </row>
    <row r="1414" customFormat="false" ht="12.75" hidden="false" customHeight="false" outlineLevel="0" collapsed="false">
      <c r="A1414" s="43" t="n">
        <v>1412</v>
      </c>
    </row>
    <row r="1415" customFormat="false" ht="12.75" hidden="false" customHeight="false" outlineLevel="0" collapsed="false">
      <c r="A1415" s="43" t="n">
        <v>1413</v>
      </c>
    </row>
    <row r="1416" customFormat="false" ht="12.75" hidden="false" customHeight="false" outlineLevel="0" collapsed="false">
      <c r="A1416" s="43" t="n">
        <v>1414</v>
      </c>
    </row>
    <row r="1417" customFormat="false" ht="12.75" hidden="false" customHeight="false" outlineLevel="0" collapsed="false">
      <c r="A1417" s="43" t="n">
        <v>1415</v>
      </c>
    </row>
    <row r="1418" customFormat="false" ht="12.75" hidden="false" customHeight="false" outlineLevel="0" collapsed="false">
      <c r="A1418" s="43" t="n">
        <v>1416</v>
      </c>
    </row>
    <row r="1419" customFormat="false" ht="12.75" hidden="false" customHeight="false" outlineLevel="0" collapsed="false">
      <c r="A1419" s="43" t="n">
        <v>1417</v>
      </c>
    </row>
    <row r="1420" customFormat="false" ht="12.75" hidden="false" customHeight="false" outlineLevel="0" collapsed="false">
      <c r="A1420" s="43" t="n">
        <v>1418</v>
      </c>
    </row>
    <row r="1421" customFormat="false" ht="12.75" hidden="false" customHeight="false" outlineLevel="0" collapsed="false">
      <c r="A1421" s="43" t="n">
        <v>1419</v>
      </c>
    </row>
    <row r="1422" customFormat="false" ht="12.75" hidden="false" customHeight="false" outlineLevel="0" collapsed="false">
      <c r="A1422" s="43" t="n">
        <v>1420</v>
      </c>
    </row>
    <row r="1423" customFormat="false" ht="12.75" hidden="false" customHeight="false" outlineLevel="0" collapsed="false">
      <c r="A1423" s="43" t="n">
        <v>1421</v>
      </c>
    </row>
    <row r="1424" customFormat="false" ht="12.75" hidden="false" customHeight="false" outlineLevel="0" collapsed="false">
      <c r="A1424" s="43" t="n">
        <v>1422</v>
      </c>
    </row>
    <row r="1425" customFormat="false" ht="12.75" hidden="false" customHeight="false" outlineLevel="0" collapsed="false">
      <c r="A1425" s="43" t="n">
        <v>1423</v>
      </c>
    </row>
    <row r="1426" customFormat="false" ht="12.75" hidden="false" customHeight="false" outlineLevel="0" collapsed="false">
      <c r="A1426" s="43" t="n">
        <v>1424</v>
      </c>
    </row>
    <row r="1427" customFormat="false" ht="12.75" hidden="false" customHeight="false" outlineLevel="0" collapsed="false">
      <c r="A1427" s="43" t="n">
        <v>1425</v>
      </c>
    </row>
    <row r="1428" customFormat="false" ht="12.75" hidden="false" customHeight="false" outlineLevel="0" collapsed="false">
      <c r="A1428" s="43" t="n">
        <v>1426</v>
      </c>
    </row>
    <row r="1429" customFormat="false" ht="12.75" hidden="false" customHeight="false" outlineLevel="0" collapsed="false">
      <c r="A1429" s="43" t="n">
        <v>1427</v>
      </c>
    </row>
    <row r="1430" customFormat="false" ht="12.75" hidden="false" customHeight="false" outlineLevel="0" collapsed="false">
      <c r="A1430" s="43" t="n">
        <v>1428</v>
      </c>
    </row>
    <row r="1431" customFormat="false" ht="12.75" hidden="false" customHeight="false" outlineLevel="0" collapsed="false">
      <c r="A1431" s="43" t="n">
        <v>1429</v>
      </c>
    </row>
    <row r="1432" customFormat="false" ht="12.75" hidden="false" customHeight="false" outlineLevel="0" collapsed="false">
      <c r="A1432" s="43" t="n">
        <v>1430</v>
      </c>
    </row>
    <row r="1433" customFormat="false" ht="12.75" hidden="false" customHeight="false" outlineLevel="0" collapsed="false">
      <c r="A1433" s="43" t="n">
        <v>1431</v>
      </c>
    </row>
    <row r="1434" customFormat="false" ht="12.75" hidden="false" customHeight="false" outlineLevel="0" collapsed="false">
      <c r="A1434" s="43" t="n">
        <v>1432</v>
      </c>
    </row>
    <row r="1435" customFormat="false" ht="12.75" hidden="false" customHeight="false" outlineLevel="0" collapsed="false">
      <c r="A1435" s="43" t="n">
        <v>1433</v>
      </c>
    </row>
    <row r="1436" customFormat="false" ht="12.75" hidden="false" customHeight="false" outlineLevel="0" collapsed="false">
      <c r="A1436" s="43" t="n">
        <v>1434</v>
      </c>
    </row>
    <row r="1437" customFormat="false" ht="12.75" hidden="false" customHeight="false" outlineLevel="0" collapsed="false">
      <c r="A1437" s="43" t="n">
        <v>1435</v>
      </c>
    </row>
    <row r="1438" customFormat="false" ht="12.75" hidden="false" customHeight="false" outlineLevel="0" collapsed="false">
      <c r="A1438" s="43" t="n">
        <v>1436</v>
      </c>
    </row>
    <row r="1439" customFormat="false" ht="12.75" hidden="false" customHeight="false" outlineLevel="0" collapsed="false">
      <c r="A1439" s="43" t="n">
        <v>1437</v>
      </c>
    </row>
    <row r="1440" customFormat="false" ht="12.75" hidden="false" customHeight="false" outlineLevel="0" collapsed="false">
      <c r="A1440" s="43" t="n">
        <v>1438</v>
      </c>
    </row>
    <row r="1441" customFormat="false" ht="12.75" hidden="false" customHeight="false" outlineLevel="0" collapsed="false">
      <c r="A1441" s="43" t="n">
        <v>1439</v>
      </c>
    </row>
    <row r="1442" customFormat="false" ht="12.75" hidden="false" customHeight="false" outlineLevel="0" collapsed="false">
      <c r="A1442" s="43" t="n">
        <v>1440</v>
      </c>
    </row>
    <row r="1443" customFormat="false" ht="12.75" hidden="false" customHeight="false" outlineLevel="0" collapsed="false">
      <c r="A1443" s="43" t="n">
        <v>1441</v>
      </c>
    </row>
    <row r="1444" customFormat="false" ht="12.75" hidden="false" customHeight="false" outlineLevel="0" collapsed="false">
      <c r="A1444" s="43" t="n">
        <v>1442</v>
      </c>
    </row>
    <row r="1445" customFormat="false" ht="12.75" hidden="false" customHeight="false" outlineLevel="0" collapsed="false">
      <c r="A1445" s="43" t="n">
        <v>1443</v>
      </c>
    </row>
    <row r="1446" customFormat="false" ht="12.75" hidden="false" customHeight="false" outlineLevel="0" collapsed="false">
      <c r="A1446" s="43" t="n">
        <v>1444</v>
      </c>
    </row>
    <row r="1447" customFormat="false" ht="12.75" hidden="false" customHeight="false" outlineLevel="0" collapsed="false">
      <c r="A1447" s="43" t="n">
        <v>1445</v>
      </c>
    </row>
    <row r="1448" customFormat="false" ht="12.75" hidden="false" customHeight="false" outlineLevel="0" collapsed="false">
      <c r="A1448" s="43" t="n">
        <v>1446</v>
      </c>
    </row>
    <row r="1449" customFormat="false" ht="12.75" hidden="false" customHeight="false" outlineLevel="0" collapsed="false">
      <c r="A1449" s="43" t="n">
        <v>1447</v>
      </c>
    </row>
    <row r="1450" customFormat="false" ht="12.75" hidden="false" customHeight="false" outlineLevel="0" collapsed="false">
      <c r="A1450" s="43" t="n">
        <v>1448</v>
      </c>
    </row>
    <row r="1451" customFormat="false" ht="12.75" hidden="false" customHeight="false" outlineLevel="0" collapsed="false">
      <c r="A1451" s="43" t="n">
        <v>1449</v>
      </c>
    </row>
    <row r="1452" customFormat="false" ht="12.75" hidden="false" customHeight="false" outlineLevel="0" collapsed="false">
      <c r="A1452" s="43" t="n">
        <v>1450</v>
      </c>
    </row>
    <row r="1453" customFormat="false" ht="12.75" hidden="false" customHeight="false" outlineLevel="0" collapsed="false">
      <c r="A1453" s="43" t="n">
        <v>1451</v>
      </c>
    </row>
    <row r="1454" customFormat="false" ht="12.75" hidden="false" customHeight="false" outlineLevel="0" collapsed="false">
      <c r="A1454" s="43" t="n">
        <v>1452</v>
      </c>
    </row>
    <row r="1455" customFormat="false" ht="12.75" hidden="false" customHeight="false" outlineLevel="0" collapsed="false">
      <c r="A1455" s="43" t="n">
        <v>1453</v>
      </c>
    </row>
    <row r="1456" customFormat="false" ht="12.75" hidden="false" customHeight="false" outlineLevel="0" collapsed="false">
      <c r="A1456" s="43" t="n">
        <v>1454</v>
      </c>
    </row>
    <row r="1457" customFormat="false" ht="12.75" hidden="false" customHeight="false" outlineLevel="0" collapsed="false">
      <c r="A1457" s="43" t="n">
        <v>1455</v>
      </c>
    </row>
    <row r="1458" customFormat="false" ht="12.75" hidden="false" customHeight="false" outlineLevel="0" collapsed="false">
      <c r="A1458" s="43" t="n">
        <v>1456</v>
      </c>
    </row>
    <row r="1459" customFormat="false" ht="12.75" hidden="false" customHeight="false" outlineLevel="0" collapsed="false">
      <c r="A1459" s="43" t="n">
        <v>1457</v>
      </c>
    </row>
    <row r="1460" customFormat="false" ht="12.75" hidden="false" customHeight="false" outlineLevel="0" collapsed="false">
      <c r="A1460" s="43" t="n">
        <v>1458</v>
      </c>
    </row>
    <row r="1461" customFormat="false" ht="12.75" hidden="false" customHeight="false" outlineLevel="0" collapsed="false">
      <c r="A1461" s="43" t="n">
        <v>1459</v>
      </c>
    </row>
    <row r="1462" customFormat="false" ht="12.75" hidden="false" customHeight="false" outlineLevel="0" collapsed="false">
      <c r="A1462" s="43" t="n">
        <v>1460</v>
      </c>
    </row>
    <row r="1463" customFormat="false" ht="12.75" hidden="false" customHeight="false" outlineLevel="0" collapsed="false">
      <c r="A1463" s="43" t="n">
        <v>1461</v>
      </c>
    </row>
    <row r="1464" customFormat="false" ht="12.75" hidden="false" customHeight="false" outlineLevel="0" collapsed="false">
      <c r="A1464" s="43" t="n">
        <v>1462</v>
      </c>
    </row>
    <row r="1465" customFormat="false" ht="12.75" hidden="false" customHeight="false" outlineLevel="0" collapsed="false">
      <c r="A1465" s="43" t="n">
        <v>1463</v>
      </c>
    </row>
    <row r="1466" customFormat="false" ht="12.75" hidden="false" customHeight="false" outlineLevel="0" collapsed="false">
      <c r="A1466" s="43" t="n">
        <v>1464</v>
      </c>
    </row>
    <row r="1467" customFormat="false" ht="12.75" hidden="false" customHeight="false" outlineLevel="0" collapsed="false">
      <c r="A1467" s="43" t="n">
        <v>1465</v>
      </c>
    </row>
    <row r="1468" customFormat="false" ht="12.75" hidden="false" customHeight="false" outlineLevel="0" collapsed="false">
      <c r="A1468" s="43" t="n">
        <v>1466</v>
      </c>
    </row>
    <row r="1469" customFormat="false" ht="12.75" hidden="false" customHeight="false" outlineLevel="0" collapsed="false">
      <c r="A1469" s="43" t="n">
        <v>1467</v>
      </c>
    </row>
    <row r="1470" customFormat="false" ht="12.75" hidden="false" customHeight="false" outlineLevel="0" collapsed="false">
      <c r="A1470" s="43" t="n">
        <v>1468</v>
      </c>
    </row>
    <row r="1471" customFormat="false" ht="12.75" hidden="false" customHeight="false" outlineLevel="0" collapsed="false">
      <c r="A1471" s="43" t="n">
        <v>1469</v>
      </c>
    </row>
    <row r="1472" customFormat="false" ht="12.75" hidden="false" customHeight="false" outlineLevel="0" collapsed="false">
      <c r="A1472" s="43" t="n">
        <v>1470</v>
      </c>
    </row>
    <row r="1473" customFormat="false" ht="12.75" hidden="false" customHeight="false" outlineLevel="0" collapsed="false">
      <c r="A1473" s="43" t="n">
        <v>1471</v>
      </c>
    </row>
    <row r="1474" customFormat="false" ht="12.75" hidden="false" customHeight="false" outlineLevel="0" collapsed="false">
      <c r="A1474" s="43" t="n">
        <v>1472</v>
      </c>
    </row>
    <row r="1475" customFormat="false" ht="12.75" hidden="false" customHeight="false" outlineLevel="0" collapsed="false">
      <c r="A1475" s="43" t="n">
        <v>1473</v>
      </c>
    </row>
    <row r="1476" customFormat="false" ht="12.75" hidden="false" customHeight="false" outlineLevel="0" collapsed="false">
      <c r="A1476" s="43" t="n">
        <v>1474</v>
      </c>
    </row>
    <row r="1477" customFormat="false" ht="12.75" hidden="false" customHeight="false" outlineLevel="0" collapsed="false">
      <c r="A1477" s="43" t="n">
        <v>1475</v>
      </c>
    </row>
    <row r="1478" customFormat="false" ht="12.75" hidden="false" customHeight="false" outlineLevel="0" collapsed="false">
      <c r="A1478" s="43" t="n">
        <v>1476</v>
      </c>
    </row>
    <row r="1479" customFormat="false" ht="12.75" hidden="false" customHeight="false" outlineLevel="0" collapsed="false">
      <c r="A1479" s="43" t="n">
        <v>1477</v>
      </c>
    </row>
    <row r="1480" customFormat="false" ht="12.75" hidden="false" customHeight="false" outlineLevel="0" collapsed="false">
      <c r="A1480" s="43" t="n">
        <v>1478</v>
      </c>
    </row>
    <row r="1481" customFormat="false" ht="12.75" hidden="false" customHeight="false" outlineLevel="0" collapsed="false">
      <c r="A1481" s="43" t="n">
        <v>1479</v>
      </c>
    </row>
    <row r="1482" customFormat="false" ht="12.75" hidden="false" customHeight="false" outlineLevel="0" collapsed="false">
      <c r="A1482" s="43" t="n">
        <v>1480</v>
      </c>
    </row>
    <row r="1483" customFormat="false" ht="12.75" hidden="false" customHeight="false" outlineLevel="0" collapsed="false">
      <c r="A1483" s="43" t="n">
        <v>1481</v>
      </c>
    </row>
    <row r="1484" customFormat="false" ht="12.75" hidden="false" customHeight="false" outlineLevel="0" collapsed="false">
      <c r="A1484" s="43" t="n">
        <v>1482</v>
      </c>
    </row>
    <row r="1485" customFormat="false" ht="12.75" hidden="false" customHeight="false" outlineLevel="0" collapsed="false">
      <c r="A1485" s="43" t="n">
        <v>1483</v>
      </c>
    </row>
    <row r="1486" customFormat="false" ht="12.75" hidden="false" customHeight="false" outlineLevel="0" collapsed="false">
      <c r="A1486" s="43" t="n">
        <v>1484</v>
      </c>
    </row>
    <row r="1487" customFormat="false" ht="12.75" hidden="false" customHeight="false" outlineLevel="0" collapsed="false">
      <c r="A1487" s="43" t="n">
        <v>1485</v>
      </c>
    </row>
    <row r="1488" customFormat="false" ht="12.75" hidden="false" customHeight="false" outlineLevel="0" collapsed="false">
      <c r="A1488" s="43" t="n">
        <v>1486</v>
      </c>
    </row>
    <row r="1489" customFormat="false" ht="12.75" hidden="false" customHeight="false" outlineLevel="0" collapsed="false">
      <c r="A1489" s="43" t="n">
        <v>1487</v>
      </c>
    </row>
    <row r="1490" customFormat="false" ht="12.75" hidden="false" customHeight="false" outlineLevel="0" collapsed="false">
      <c r="A1490" s="43" t="n">
        <v>1488</v>
      </c>
    </row>
    <row r="1491" customFormat="false" ht="12.75" hidden="false" customHeight="false" outlineLevel="0" collapsed="false">
      <c r="A1491" s="43" t="n">
        <v>1489</v>
      </c>
    </row>
    <row r="1492" customFormat="false" ht="12.75" hidden="false" customHeight="false" outlineLevel="0" collapsed="false">
      <c r="A1492" s="43" t="n">
        <v>1490</v>
      </c>
    </row>
    <row r="1493" customFormat="false" ht="12.75" hidden="false" customHeight="false" outlineLevel="0" collapsed="false">
      <c r="A1493" s="43" t="n">
        <v>1491</v>
      </c>
    </row>
    <row r="1494" customFormat="false" ht="12.75" hidden="false" customHeight="false" outlineLevel="0" collapsed="false">
      <c r="A1494" s="43" t="n">
        <v>1492</v>
      </c>
    </row>
    <row r="1495" customFormat="false" ht="12.75" hidden="false" customHeight="false" outlineLevel="0" collapsed="false">
      <c r="A1495" s="43" t="n">
        <v>1493</v>
      </c>
    </row>
    <row r="1496" customFormat="false" ht="12.75" hidden="false" customHeight="false" outlineLevel="0" collapsed="false">
      <c r="A1496" s="43" t="n">
        <v>1494</v>
      </c>
    </row>
    <row r="1497" customFormat="false" ht="12.75" hidden="false" customHeight="false" outlineLevel="0" collapsed="false">
      <c r="A1497" s="43" t="n">
        <v>1495</v>
      </c>
    </row>
    <row r="1498" customFormat="false" ht="12.75" hidden="false" customHeight="false" outlineLevel="0" collapsed="false">
      <c r="A1498" s="43" t="n">
        <v>1496</v>
      </c>
    </row>
    <row r="1499" customFormat="false" ht="12.75" hidden="false" customHeight="false" outlineLevel="0" collapsed="false">
      <c r="A1499" s="43" t="n">
        <v>1497</v>
      </c>
    </row>
    <row r="1500" customFormat="false" ht="12.75" hidden="false" customHeight="false" outlineLevel="0" collapsed="false">
      <c r="A1500" s="43" t="n">
        <v>1498</v>
      </c>
    </row>
    <row r="1501" customFormat="false" ht="12.75" hidden="false" customHeight="false" outlineLevel="0" collapsed="false">
      <c r="A1501" s="43" t="n">
        <v>1499</v>
      </c>
    </row>
    <row r="1502" customFormat="false" ht="12.75" hidden="false" customHeight="false" outlineLevel="0" collapsed="false">
      <c r="A1502" s="43" t="n">
        <v>1500</v>
      </c>
    </row>
    <row r="1503" customFormat="false" ht="12.75" hidden="false" customHeight="false" outlineLevel="0" collapsed="false">
      <c r="A1503" s="43" t="n">
        <v>1501</v>
      </c>
    </row>
    <row r="1504" customFormat="false" ht="12.75" hidden="false" customHeight="false" outlineLevel="0" collapsed="false">
      <c r="A1504" s="43" t="n">
        <v>1502</v>
      </c>
    </row>
    <row r="1505" customFormat="false" ht="12.75" hidden="false" customHeight="false" outlineLevel="0" collapsed="false">
      <c r="A1505" s="43" t="n">
        <v>1503</v>
      </c>
    </row>
    <row r="1506" customFormat="false" ht="12.75" hidden="false" customHeight="false" outlineLevel="0" collapsed="false">
      <c r="A1506" s="43" t="n">
        <v>1504</v>
      </c>
    </row>
    <row r="1507" customFormat="false" ht="12.75" hidden="false" customHeight="false" outlineLevel="0" collapsed="false">
      <c r="A1507" s="43" t="n">
        <v>1505</v>
      </c>
    </row>
    <row r="1508" customFormat="false" ht="12.75" hidden="false" customHeight="false" outlineLevel="0" collapsed="false">
      <c r="A1508" s="43" t="n">
        <v>1506</v>
      </c>
    </row>
    <row r="1509" customFormat="false" ht="12.75" hidden="false" customHeight="false" outlineLevel="0" collapsed="false">
      <c r="A1509" s="43" t="n">
        <v>1507</v>
      </c>
    </row>
    <row r="1510" customFormat="false" ht="12.75" hidden="false" customHeight="false" outlineLevel="0" collapsed="false">
      <c r="A1510" s="43" t="n">
        <v>1508</v>
      </c>
    </row>
    <row r="1511" customFormat="false" ht="12.75" hidden="false" customHeight="false" outlineLevel="0" collapsed="false">
      <c r="A1511" s="43" t="n">
        <v>1509</v>
      </c>
    </row>
    <row r="1512" customFormat="false" ht="12.75" hidden="false" customHeight="false" outlineLevel="0" collapsed="false">
      <c r="A1512" s="43" t="n">
        <v>1510</v>
      </c>
    </row>
    <row r="1513" customFormat="false" ht="12.75" hidden="false" customHeight="false" outlineLevel="0" collapsed="false">
      <c r="A1513" s="43" t="n">
        <v>1511</v>
      </c>
    </row>
    <row r="1514" customFormat="false" ht="12.75" hidden="false" customHeight="false" outlineLevel="0" collapsed="false">
      <c r="A1514" s="43" t="n">
        <v>1512</v>
      </c>
    </row>
    <row r="1515" customFormat="false" ht="12.75" hidden="false" customHeight="false" outlineLevel="0" collapsed="false">
      <c r="A1515" s="43" t="n">
        <v>1513</v>
      </c>
    </row>
    <row r="1516" customFormat="false" ht="12.75" hidden="false" customHeight="false" outlineLevel="0" collapsed="false">
      <c r="A1516" s="43" t="n">
        <v>1514</v>
      </c>
    </row>
    <row r="1517" customFormat="false" ht="12.75" hidden="false" customHeight="false" outlineLevel="0" collapsed="false">
      <c r="A1517" s="43" t="n">
        <v>1515</v>
      </c>
    </row>
    <row r="1518" customFormat="false" ht="12.75" hidden="false" customHeight="false" outlineLevel="0" collapsed="false">
      <c r="A1518" s="43" t="n">
        <v>1516</v>
      </c>
    </row>
    <row r="1519" customFormat="false" ht="12.75" hidden="false" customHeight="false" outlineLevel="0" collapsed="false">
      <c r="A1519" s="43" t="n">
        <v>1517</v>
      </c>
    </row>
    <row r="1520" customFormat="false" ht="12.75" hidden="false" customHeight="false" outlineLevel="0" collapsed="false">
      <c r="A1520" s="43" t="n">
        <v>1518</v>
      </c>
    </row>
    <row r="1521" customFormat="false" ht="12.75" hidden="false" customHeight="false" outlineLevel="0" collapsed="false">
      <c r="A1521" s="43" t="n">
        <v>1519</v>
      </c>
    </row>
    <row r="1522" customFormat="false" ht="12.75" hidden="false" customHeight="false" outlineLevel="0" collapsed="false">
      <c r="A1522" s="43" t="n">
        <v>1520</v>
      </c>
    </row>
    <row r="1523" customFormat="false" ht="12.75" hidden="false" customHeight="false" outlineLevel="0" collapsed="false">
      <c r="A1523" s="43" t="n">
        <v>1521</v>
      </c>
    </row>
    <row r="1524" customFormat="false" ht="12.75" hidden="false" customHeight="false" outlineLevel="0" collapsed="false">
      <c r="A1524" s="43" t="n">
        <v>1522</v>
      </c>
    </row>
    <row r="1525" customFormat="false" ht="12.75" hidden="false" customHeight="false" outlineLevel="0" collapsed="false">
      <c r="A1525" s="43" t="n">
        <v>1523</v>
      </c>
    </row>
    <row r="1526" customFormat="false" ht="12.75" hidden="false" customHeight="false" outlineLevel="0" collapsed="false">
      <c r="A1526" s="43" t="n">
        <v>1524</v>
      </c>
    </row>
    <row r="1527" customFormat="false" ht="12.75" hidden="false" customHeight="false" outlineLevel="0" collapsed="false">
      <c r="A1527" s="43" t="n">
        <v>1525</v>
      </c>
    </row>
    <row r="1528" customFormat="false" ht="12.75" hidden="false" customHeight="false" outlineLevel="0" collapsed="false">
      <c r="A1528" s="43" t="n">
        <v>1526</v>
      </c>
    </row>
    <row r="1529" customFormat="false" ht="12.75" hidden="false" customHeight="false" outlineLevel="0" collapsed="false">
      <c r="A1529" s="43" t="n">
        <v>1527</v>
      </c>
    </row>
    <row r="1530" customFormat="false" ht="12.75" hidden="false" customHeight="false" outlineLevel="0" collapsed="false">
      <c r="A1530" s="43" t="n">
        <v>1528</v>
      </c>
    </row>
    <row r="1531" customFormat="false" ht="12.75" hidden="false" customHeight="false" outlineLevel="0" collapsed="false">
      <c r="A1531" s="43" t="n">
        <v>1529</v>
      </c>
    </row>
    <row r="1532" customFormat="false" ht="12.75" hidden="false" customHeight="false" outlineLevel="0" collapsed="false">
      <c r="A1532" s="43" t="n">
        <v>1530</v>
      </c>
    </row>
    <row r="1533" customFormat="false" ht="12.75" hidden="false" customHeight="false" outlineLevel="0" collapsed="false">
      <c r="A1533" s="43" t="n">
        <v>1531</v>
      </c>
    </row>
    <row r="1534" customFormat="false" ht="12.75" hidden="false" customHeight="false" outlineLevel="0" collapsed="false">
      <c r="A1534" s="43" t="n">
        <v>1532</v>
      </c>
    </row>
    <row r="1535" customFormat="false" ht="12.75" hidden="false" customHeight="false" outlineLevel="0" collapsed="false">
      <c r="A1535" s="43" t="n">
        <v>1533</v>
      </c>
    </row>
    <row r="1536" customFormat="false" ht="12.75" hidden="false" customHeight="false" outlineLevel="0" collapsed="false">
      <c r="A1536" s="43" t="n">
        <v>1534</v>
      </c>
    </row>
    <row r="1537" customFormat="false" ht="12.75" hidden="false" customHeight="false" outlineLevel="0" collapsed="false">
      <c r="A1537" s="43" t="n">
        <v>1535</v>
      </c>
    </row>
    <row r="1538" customFormat="false" ht="12.75" hidden="false" customHeight="false" outlineLevel="0" collapsed="false">
      <c r="A1538" s="43" t="n">
        <v>1536</v>
      </c>
    </row>
    <row r="1539" customFormat="false" ht="12.75" hidden="false" customHeight="false" outlineLevel="0" collapsed="false">
      <c r="A1539" s="43" t="n">
        <v>1537</v>
      </c>
    </row>
    <row r="1540" customFormat="false" ht="12.75" hidden="false" customHeight="false" outlineLevel="0" collapsed="false">
      <c r="A1540" s="43" t="n">
        <v>1538</v>
      </c>
    </row>
    <row r="1541" customFormat="false" ht="12.75" hidden="false" customHeight="false" outlineLevel="0" collapsed="false">
      <c r="A1541" s="43" t="n">
        <v>1539</v>
      </c>
    </row>
    <row r="1542" customFormat="false" ht="12.75" hidden="false" customHeight="false" outlineLevel="0" collapsed="false">
      <c r="A1542" s="43" t="n">
        <v>1540</v>
      </c>
    </row>
    <row r="1543" customFormat="false" ht="12.75" hidden="false" customHeight="false" outlineLevel="0" collapsed="false">
      <c r="A1543" s="43" t="n">
        <v>1541</v>
      </c>
    </row>
    <row r="1544" customFormat="false" ht="12.75" hidden="false" customHeight="false" outlineLevel="0" collapsed="false">
      <c r="A1544" s="43" t="n">
        <v>1542</v>
      </c>
    </row>
    <row r="1545" customFormat="false" ht="12.75" hidden="false" customHeight="false" outlineLevel="0" collapsed="false">
      <c r="A1545" s="43" t="n">
        <v>1543</v>
      </c>
    </row>
    <row r="1546" customFormat="false" ht="12.75" hidden="false" customHeight="false" outlineLevel="0" collapsed="false">
      <c r="A1546" s="43" t="n">
        <v>1544</v>
      </c>
    </row>
    <row r="1547" customFormat="false" ht="12.75" hidden="false" customHeight="false" outlineLevel="0" collapsed="false">
      <c r="A1547" s="43" t="n">
        <v>1545</v>
      </c>
    </row>
    <row r="1548" customFormat="false" ht="12.75" hidden="false" customHeight="false" outlineLevel="0" collapsed="false">
      <c r="A1548" s="43" t="n">
        <v>1546</v>
      </c>
    </row>
    <row r="1549" customFormat="false" ht="12.75" hidden="false" customHeight="false" outlineLevel="0" collapsed="false">
      <c r="A1549" s="43" t="n">
        <v>1547</v>
      </c>
    </row>
    <row r="1550" customFormat="false" ht="12.75" hidden="false" customHeight="false" outlineLevel="0" collapsed="false">
      <c r="A1550" s="43" t="n">
        <v>1548</v>
      </c>
    </row>
    <row r="1551" customFormat="false" ht="12.75" hidden="false" customHeight="false" outlineLevel="0" collapsed="false">
      <c r="A1551" s="43" t="n">
        <v>1549</v>
      </c>
    </row>
    <row r="1552" customFormat="false" ht="12.75" hidden="false" customHeight="false" outlineLevel="0" collapsed="false">
      <c r="A1552" s="43" t="n">
        <v>1550</v>
      </c>
    </row>
    <row r="1553" customFormat="false" ht="12.75" hidden="false" customHeight="false" outlineLevel="0" collapsed="false">
      <c r="A1553" s="43" t="n">
        <v>1551</v>
      </c>
    </row>
    <row r="1554" customFormat="false" ht="12.75" hidden="false" customHeight="false" outlineLevel="0" collapsed="false">
      <c r="A1554" s="43" t="n">
        <v>1552</v>
      </c>
    </row>
    <row r="1555" customFormat="false" ht="12.75" hidden="false" customHeight="false" outlineLevel="0" collapsed="false">
      <c r="A1555" s="43" t="n">
        <v>1553</v>
      </c>
    </row>
    <row r="1556" customFormat="false" ht="12.75" hidden="false" customHeight="false" outlineLevel="0" collapsed="false">
      <c r="A1556" s="43" t="n">
        <v>1554</v>
      </c>
    </row>
    <row r="1557" customFormat="false" ht="12.75" hidden="false" customHeight="false" outlineLevel="0" collapsed="false">
      <c r="A1557" s="43" t="n">
        <v>1555</v>
      </c>
    </row>
    <row r="1558" customFormat="false" ht="12.75" hidden="false" customHeight="false" outlineLevel="0" collapsed="false">
      <c r="A1558" s="43" t="n">
        <v>1556</v>
      </c>
    </row>
    <row r="1559" customFormat="false" ht="12.75" hidden="false" customHeight="false" outlineLevel="0" collapsed="false">
      <c r="A1559" s="43" t="n">
        <v>1557</v>
      </c>
    </row>
    <row r="1560" customFormat="false" ht="12.75" hidden="false" customHeight="false" outlineLevel="0" collapsed="false">
      <c r="A1560" s="43" t="n">
        <v>1558</v>
      </c>
    </row>
    <row r="1561" customFormat="false" ht="12.75" hidden="false" customHeight="false" outlineLevel="0" collapsed="false">
      <c r="A1561" s="43" t="n">
        <v>1559</v>
      </c>
    </row>
    <row r="1562" customFormat="false" ht="12.75" hidden="false" customHeight="false" outlineLevel="0" collapsed="false">
      <c r="A1562" s="43" t="n">
        <v>1560</v>
      </c>
    </row>
    <row r="1563" customFormat="false" ht="12.75" hidden="false" customHeight="false" outlineLevel="0" collapsed="false">
      <c r="A1563" s="43" t="n">
        <v>1561</v>
      </c>
    </row>
    <row r="1564" customFormat="false" ht="12.75" hidden="false" customHeight="false" outlineLevel="0" collapsed="false">
      <c r="A1564" s="43" t="n">
        <v>1562</v>
      </c>
    </row>
    <row r="1565" customFormat="false" ht="12.75" hidden="false" customHeight="false" outlineLevel="0" collapsed="false">
      <c r="A1565" s="43" t="n">
        <v>1563</v>
      </c>
    </row>
    <row r="1566" customFormat="false" ht="12.75" hidden="false" customHeight="false" outlineLevel="0" collapsed="false">
      <c r="A1566" s="43" t="n">
        <v>1564</v>
      </c>
    </row>
    <row r="1567" customFormat="false" ht="12.75" hidden="false" customHeight="false" outlineLevel="0" collapsed="false">
      <c r="A1567" s="43" t="n">
        <v>1565</v>
      </c>
    </row>
    <row r="1568" customFormat="false" ht="12.75" hidden="false" customHeight="false" outlineLevel="0" collapsed="false">
      <c r="A1568" s="43" t="n">
        <v>1566</v>
      </c>
    </row>
    <row r="1569" customFormat="false" ht="12.75" hidden="false" customHeight="false" outlineLevel="0" collapsed="false">
      <c r="A1569" s="43" t="n">
        <v>1567</v>
      </c>
    </row>
    <row r="1570" customFormat="false" ht="12.75" hidden="false" customHeight="false" outlineLevel="0" collapsed="false">
      <c r="A1570" s="43" t="n">
        <v>1568</v>
      </c>
    </row>
    <row r="1571" customFormat="false" ht="12.75" hidden="false" customHeight="false" outlineLevel="0" collapsed="false">
      <c r="A1571" s="43" t="n">
        <v>1569</v>
      </c>
    </row>
    <row r="1572" customFormat="false" ht="12.75" hidden="false" customHeight="false" outlineLevel="0" collapsed="false">
      <c r="A1572" s="43" t="n">
        <v>1570</v>
      </c>
    </row>
    <row r="1573" customFormat="false" ht="12.75" hidden="false" customHeight="false" outlineLevel="0" collapsed="false">
      <c r="A1573" s="43" t="n">
        <v>1571</v>
      </c>
    </row>
    <row r="1574" customFormat="false" ht="12.75" hidden="false" customHeight="false" outlineLevel="0" collapsed="false">
      <c r="A1574" s="43" t="n">
        <v>1572</v>
      </c>
    </row>
    <row r="1575" customFormat="false" ht="12.75" hidden="false" customHeight="false" outlineLevel="0" collapsed="false">
      <c r="A1575" s="43" t="n">
        <v>1573</v>
      </c>
    </row>
    <row r="1576" customFormat="false" ht="12.75" hidden="false" customHeight="false" outlineLevel="0" collapsed="false">
      <c r="A1576" s="43" t="n">
        <v>1574</v>
      </c>
    </row>
    <row r="1577" customFormat="false" ht="12.75" hidden="false" customHeight="false" outlineLevel="0" collapsed="false">
      <c r="A1577" s="43" t="n">
        <v>1575</v>
      </c>
    </row>
    <row r="1578" customFormat="false" ht="12.75" hidden="false" customHeight="false" outlineLevel="0" collapsed="false">
      <c r="A1578" s="43" t="n">
        <v>1576</v>
      </c>
    </row>
    <row r="1579" customFormat="false" ht="12.75" hidden="false" customHeight="false" outlineLevel="0" collapsed="false">
      <c r="A1579" s="43" t="n">
        <v>1577</v>
      </c>
    </row>
    <row r="1580" customFormat="false" ht="12.75" hidden="false" customHeight="false" outlineLevel="0" collapsed="false">
      <c r="A1580" s="43" t="n">
        <v>1578</v>
      </c>
    </row>
    <row r="1581" customFormat="false" ht="12.75" hidden="false" customHeight="false" outlineLevel="0" collapsed="false">
      <c r="A1581" s="43" t="n">
        <v>1579</v>
      </c>
    </row>
    <row r="1582" customFormat="false" ht="12.75" hidden="false" customHeight="false" outlineLevel="0" collapsed="false">
      <c r="A1582" s="43" t="n">
        <v>1580</v>
      </c>
    </row>
    <row r="1583" customFormat="false" ht="12.75" hidden="false" customHeight="false" outlineLevel="0" collapsed="false">
      <c r="A1583" s="43" t="n">
        <v>1581</v>
      </c>
    </row>
    <row r="1584" customFormat="false" ht="12.75" hidden="false" customHeight="false" outlineLevel="0" collapsed="false">
      <c r="A1584" s="43" t="n">
        <v>1582</v>
      </c>
    </row>
    <row r="1585" customFormat="false" ht="12.75" hidden="false" customHeight="false" outlineLevel="0" collapsed="false">
      <c r="A1585" s="43" t="n">
        <v>1583</v>
      </c>
    </row>
    <row r="1586" customFormat="false" ht="12.75" hidden="false" customHeight="false" outlineLevel="0" collapsed="false">
      <c r="A1586" s="43" t="n">
        <v>1584</v>
      </c>
    </row>
    <row r="1587" customFormat="false" ht="12.75" hidden="false" customHeight="false" outlineLevel="0" collapsed="false">
      <c r="A1587" s="43" t="n">
        <v>1585</v>
      </c>
    </row>
    <row r="1588" customFormat="false" ht="12.75" hidden="false" customHeight="false" outlineLevel="0" collapsed="false">
      <c r="A1588" s="43" t="n">
        <v>1586</v>
      </c>
    </row>
    <row r="1589" customFormat="false" ht="12.75" hidden="false" customHeight="false" outlineLevel="0" collapsed="false">
      <c r="A1589" s="43" t="n">
        <v>1587</v>
      </c>
    </row>
    <row r="1590" customFormat="false" ht="12.75" hidden="false" customHeight="false" outlineLevel="0" collapsed="false">
      <c r="A1590" s="43" t="n">
        <v>1588</v>
      </c>
    </row>
    <row r="1591" customFormat="false" ht="12.75" hidden="false" customHeight="false" outlineLevel="0" collapsed="false">
      <c r="A1591" s="43" t="n">
        <v>1589</v>
      </c>
    </row>
    <row r="1592" customFormat="false" ht="12.75" hidden="false" customHeight="false" outlineLevel="0" collapsed="false">
      <c r="A1592" s="43" t="n">
        <v>1590</v>
      </c>
    </row>
    <row r="1593" customFormat="false" ht="12.75" hidden="false" customHeight="false" outlineLevel="0" collapsed="false">
      <c r="A1593" s="43" t="n">
        <v>1591</v>
      </c>
    </row>
    <row r="1594" customFormat="false" ht="12.75" hidden="false" customHeight="false" outlineLevel="0" collapsed="false">
      <c r="A1594" s="43" t="n">
        <v>1592</v>
      </c>
    </row>
    <row r="1595" customFormat="false" ht="12.75" hidden="false" customHeight="false" outlineLevel="0" collapsed="false">
      <c r="A1595" s="43" t="n">
        <v>1593</v>
      </c>
    </row>
    <row r="1596" customFormat="false" ht="12.75" hidden="false" customHeight="false" outlineLevel="0" collapsed="false">
      <c r="A1596" s="43" t="n">
        <v>1594</v>
      </c>
    </row>
    <row r="1597" customFormat="false" ht="12.75" hidden="false" customHeight="false" outlineLevel="0" collapsed="false">
      <c r="A1597" s="43" t="n">
        <v>1595</v>
      </c>
    </row>
    <row r="1598" customFormat="false" ht="12.75" hidden="false" customHeight="false" outlineLevel="0" collapsed="false">
      <c r="A1598" s="43" t="n">
        <v>1596</v>
      </c>
    </row>
    <row r="1599" customFormat="false" ht="12.75" hidden="false" customHeight="false" outlineLevel="0" collapsed="false">
      <c r="A1599" s="43" t="n">
        <v>1597</v>
      </c>
    </row>
    <row r="1600" customFormat="false" ht="12.75" hidden="false" customHeight="false" outlineLevel="0" collapsed="false">
      <c r="A1600" s="43" t="n">
        <v>1598</v>
      </c>
    </row>
    <row r="1601" customFormat="false" ht="12.75" hidden="false" customHeight="false" outlineLevel="0" collapsed="false">
      <c r="A1601" s="43" t="n">
        <v>1599</v>
      </c>
    </row>
    <row r="1602" customFormat="false" ht="12.75" hidden="false" customHeight="false" outlineLevel="0" collapsed="false">
      <c r="A1602" s="43" t="n">
        <v>1600</v>
      </c>
    </row>
    <row r="1603" customFormat="false" ht="12.75" hidden="false" customHeight="false" outlineLevel="0" collapsed="false">
      <c r="A1603" s="43" t="n">
        <v>1601</v>
      </c>
    </row>
    <row r="1604" customFormat="false" ht="12.75" hidden="false" customHeight="false" outlineLevel="0" collapsed="false">
      <c r="A1604" s="43" t="n">
        <v>1602</v>
      </c>
    </row>
    <row r="1605" customFormat="false" ht="12.75" hidden="false" customHeight="false" outlineLevel="0" collapsed="false">
      <c r="A1605" s="43" t="n">
        <v>1603</v>
      </c>
    </row>
    <row r="1606" customFormat="false" ht="12.75" hidden="false" customHeight="false" outlineLevel="0" collapsed="false">
      <c r="A1606" s="43" t="n">
        <v>1604</v>
      </c>
    </row>
    <row r="1607" customFormat="false" ht="12.75" hidden="false" customHeight="false" outlineLevel="0" collapsed="false">
      <c r="A1607" s="43" t="n">
        <v>1605</v>
      </c>
    </row>
    <row r="1608" customFormat="false" ht="12.75" hidden="false" customHeight="false" outlineLevel="0" collapsed="false">
      <c r="A1608" s="43" t="n">
        <v>1606</v>
      </c>
    </row>
    <row r="1609" customFormat="false" ht="12.75" hidden="false" customHeight="false" outlineLevel="0" collapsed="false">
      <c r="A1609" s="43" t="n">
        <v>1607</v>
      </c>
    </row>
    <row r="1610" customFormat="false" ht="12.75" hidden="false" customHeight="false" outlineLevel="0" collapsed="false">
      <c r="A1610" s="43" t="n">
        <v>1608</v>
      </c>
    </row>
    <row r="1611" customFormat="false" ht="12.75" hidden="false" customHeight="false" outlineLevel="0" collapsed="false">
      <c r="A1611" s="43" t="n">
        <v>1609</v>
      </c>
    </row>
    <row r="1612" customFormat="false" ht="12.75" hidden="false" customHeight="false" outlineLevel="0" collapsed="false">
      <c r="A1612" s="43" t="n">
        <v>1610</v>
      </c>
    </row>
    <row r="1613" customFormat="false" ht="12.75" hidden="false" customHeight="false" outlineLevel="0" collapsed="false">
      <c r="A1613" s="43" t="n">
        <v>1611</v>
      </c>
    </row>
    <row r="1614" customFormat="false" ht="12.75" hidden="false" customHeight="false" outlineLevel="0" collapsed="false">
      <c r="A1614" s="43" t="n">
        <v>1612</v>
      </c>
    </row>
    <row r="1615" customFormat="false" ht="12.75" hidden="false" customHeight="false" outlineLevel="0" collapsed="false">
      <c r="A1615" s="43" t="n">
        <v>1613</v>
      </c>
    </row>
    <row r="1616" customFormat="false" ht="12.75" hidden="false" customHeight="false" outlineLevel="0" collapsed="false">
      <c r="A1616" s="43" t="n">
        <v>1614</v>
      </c>
    </row>
    <row r="1617" customFormat="false" ht="12.75" hidden="false" customHeight="false" outlineLevel="0" collapsed="false">
      <c r="A1617" s="43" t="n">
        <v>1615</v>
      </c>
    </row>
    <row r="1618" customFormat="false" ht="12.75" hidden="false" customHeight="false" outlineLevel="0" collapsed="false">
      <c r="A1618" s="43" t="n">
        <v>1616</v>
      </c>
    </row>
    <row r="1619" customFormat="false" ht="12.75" hidden="false" customHeight="false" outlineLevel="0" collapsed="false">
      <c r="A1619" s="43" t="n">
        <v>1617</v>
      </c>
    </row>
    <row r="1620" customFormat="false" ht="12.75" hidden="false" customHeight="false" outlineLevel="0" collapsed="false">
      <c r="A1620" s="43" t="n">
        <v>1618</v>
      </c>
    </row>
    <row r="1621" customFormat="false" ht="12.75" hidden="false" customHeight="false" outlineLevel="0" collapsed="false">
      <c r="A1621" s="43" t="n">
        <v>1619</v>
      </c>
    </row>
    <row r="1622" customFormat="false" ht="12.75" hidden="false" customHeight="false" outlineLevel="0" collapsed="false">
      <c r="A1622" s="43" t="n">
        <v>1620</v>
      </c>
    </row>
    <row r="1623" customFormat="false" ht="12.75" hidden="false" customHeight="false" outlineLevel="0" collapsed="false">
      <c r="A1623" s="43" t="n">
        <v>1621</v>
      </c>
    </row>
    <row r="1624" customFormat="false" ht="12.75" hidden="false" customHeight="false" outlineLevel="0" collapsed="false">
      <c r="A1624" s="43" t="n">
        <v>1622</v>
      </c>
    </row>
    <row r="1625" customFormat="false" ht="12.75" hidden="false" customHeight="false" outlineLevel="0" collapsed="false">
      <c r="A1625" s="43" t="n">
        <v>1623</v>
      </c>
    </row>
    <row r="1626" customFormat="false" ht="12.75" hidden="false" customHeight="false" outlineLevel="0" collapsed="false">
      <c r="A1626" s="43" t="n">
        <v>1624</v>
      </c>
    </row>
    <row r="1627" customFormat="false" ht="12.75" hidden="false" customHeight="false" outlineLevel="0" collapsed="false">
      <c r="A1627" s="43" t="n">
        <v>1625</v>
      </c>
    </row>
    <row r="1628" customFormat="false" ht="12.75" hidden="false" customHeight="false" outlineLevel="0" collapsed="false">
      <c r="A1628" s="43" t="n">
        <v>1626</v>
      </c>
    </row>
    <row r="1629" customFormat="false" ht="12.75" hidden="false" customHeight="false" outlineLevel="0" collapsed="false">
      <c r="A1629" s="43" t="n">
        <v>1627</v>
      </c>
    </row>
    <row r="1630" customFormat="false" ht="12.75" hidden="false" customHeight="false" outlineLevel="0" collapsed="false">
      <c r="A1630" s="43" t="n">
        <v>1628</v>
      </c>
    </row>
    <row r="1631" customFormat="false" ht="12.75" hidden="false" customHeight="false" outlineLevel="0" collapsed="false">
      <c r="A1631" s="43" t="n">
        <v>1629</v>
      </c>
    </row>
    <row r="1632" customFormat="false" ht="12.75" hidden="false" customHeight="false" outlineLevel="0" collapsed="false">
      <c r="A1632" s="43" t="n">
        <v>1630</v>
      </c>
    </row>
    <row r="1633" customFormat="false" ht="12.75" hidden="false" customHeight="false" outlineLevel="0" collapsed="false">
      <c r="A1633" s="43" t="n">
        <v>1631</v>
      </c>
    </row>
    <row r="1634" customFormat="false" ht="12.75" hidden="false" customHeight="false" outlineLevel="0" collapsed="false">
      <c r="A1634" s="43" t="n">
        <v>1632</v>
      </c>
    </row>
    <row r="1635" customFormat="false" ht="12.75" hidden="false" customHeight="false" outlineLevel="0" collapsed="false">
      <c r="A1635" s="43" t="n">
        <v>1633</v>
      </c>
    </row>
    <row r="1636" customFormat="false" ht="12.75" hidden="false" customHeight="false" outlineLevel="0" collapsed="false">
      <c r="A1636" s="43" t="n">
        <v>1634</v>
      </c>
    </row>
    <row r="1637" customFormat="false" ht="12.75" hidden="false" customHeight="false" outlineLevel="0" collapsed="false">
      <c r="A1637" s="43" t="n">
        <v>1635</v>
      </c>
    </row>
    <row r="1638" customFormat="false" ht="12.75" hidden="false" customHeight="false" outlineLevel="0" collapsed="false">
      <c r="A1638" s="43" t="n">
        <v>1636</v>
      </c>
    </row>
    <row r="1639" customFormat="false" ht="12.75" hidden="false" customHeight="false" outlineLevel="0" collapsed="false">
      <c r="A1639" s="43" t="n">
        <v>1637</v>
      </c>
    </row>
    <row r="1640" customFormat="false" ht="12.75" hidden="false" customHeight="false" outlineLevel="0" collapsed="false">
      <c r="A1640" s="43" t="n">
        <v>1638</v>
      </c>
    </row>
    <row r="1641" customFormat="false" ht="12.75" hidden="false" customHeight="false" outlineLevel="0" collapsed="false">
      <c r="A1641" s="43" t="n">
        <v>1639</v>
      </c>
    </row>
    <row r="1642" customFormat="false" ht="12.75" hidden="false" customHeight="false" outlineLevel="0" collapsed="false">
      <c r="A1642" s="43" t="n">
        <v>1640</v>
      </c>
    </row>
    <row r="1643" customFormat="false" ht="12.75" hidden="false" customHeight="false" outlineLevel="0" collapsed="false">
      <c r="A1643" s="43" t="n">
        <v>1641</v>
      </c>
    </row>
    <row r="1644" customFormat="false" ht="12.75" hidden="false" customHeight="false" outlineLevel="0" collapsed="false">
      <c r="A1644" s="43" t="n">
        <v>1642</v>
      </c>
    </row>
    <row r="1645" customFormat="false" ht="12.75" hidden="false" customHeight="false" outlineLevel="0" collapsed="false">
      <c r="A1645" s="43" t="n">
        <v>1643</v>
      </c>
    </row>
    <row r="1646" customFormat="false" ht="12.75" hidden="false" customHeight="false" outlineLevel="0" collapsed="false">
      <c r="A1646" s="43" t="n">
        <v>1644</v>
      </c>
    </row>
    <row r="1647" customFormat="false" ht="12.75" hidden="false" customHeight="false" outlineLevel="0" collapsed="false">
      <c r="A1647" s="43" t="n">
        <v>1645</v>
      </c>
    </row>
    <row r="1648" customFormat="false" ht="12.75" hidden="false" customHeight="false" outlineLevel="0" collapsed="false">
      <c r="A1648" s="43" t="n">
        <v>1646</v>
      </c>
    </row>
    <row r="1649" customFormat="false" ht="12.75" hidden="false" customHeight="false" outlineLevel="0" collapsed="false">
      <c r="A1649" s="43" t="n">
        <v>1647</v>
      </c>
    </row>
    <row r="1650" customFormat="false" ht="12.75" hidden="false" customHeight="false" outlineLevel="0" collapsed="false">
      <c r="A1650" s="43" t="n">
        <v>1648</v>
      </c>
    </row>
    <row r="1651" customFormat="false" ht="12.75" hidden="false" customHeight="false" outlineLevel="0" collapsed="false">
      <c r="A1651" s="43" t="n">
        <v>1649</v>
      </c>
    </row>
    <row r="1652" customFormat="false" ht="12.75" hidden="false" customHeight="false" outlineLevel="0" collapsed="false">
      <c r="A1652" s="43" t="n">
        <v>1650</v>
      </c>
    </row>
    <row r="1653" customFormat="false" ht="12.75" hidden="false" customHeight="false" outlineLevel="0" collapsed="false">
      <c r="A1653" s="43" t="n">
        <v>1651</v>
      </c>
    </row>
    <row r="1654" customFormat="false" ht="12.75" hidden="false" customHeight="false" outlineLevel="0" collapsed="false">
      <c r="A1654" s="43" t="n">
        <v>1652</v>
      </c>
    </row>
    <row r="1655" customFormat="false" ht="12.75" hidden="false" customHeight="false" outlineLevel="0" collapsed="false">
      <c r="A1655" s="43" t="n">
        <v>1653</v>
      </c>
    </row>
    <row r="1656" customFormat="false" ht="12.75" hidden="false" customHeight="false" outlineLevel="0" collapsed="false">
      <c r="A1656" s="43" t="n">
        <v>1654</v>
      </c>
    </row>
    <row r="1657" customFormat="false" ht="12.75" hidden="false" customHeight="false" outlineLevel="0" collapsed="false">
      <c r="A1657" s="43" t="n">
        <v>1655</v>
      </c>
    </row>
    <row r="1658" customFormat="false" ht="12.75" hidden="false" customHeight="false" outlineLevel="0" collapsed="false">
      <c r="A1658" s="43" t="n">
        <v>1656</v>
      </c>
    </row>
    <row r="1659" customFormat="false" ht="12.75" hidden="false" customHeight="false" outlineLevel="0" collapsed="false">
      <c r="A1659" s="43" t="n">
        <v>1657</v>
      </c>
    </row>
    <row r="1660" customFormat="false" ht="12.75" hidden="false" customHeight="false" outlineLevel="0" collapsed="false">
      <c r="A1660" s="43" t="n">
        <v>1658</v>
      </c>
    </row>
    <row r="1661" customFormat="false" ht="12.75" hidden="false" customHeight="false" outlineLevel="0" collapsed="false">
      <c r="A1661" s="43" t="n">
        <v>1659</v>
      </c>
    </row>
    <row r="1662" customFormat="false" ht="12.75" hidden="false" customHeight="false" outlineLevel="0" collapsed="false">
      <c r="A1662" s="43" t="n">
        <v>1660</v>
      </c>
    </row>
    <row r="1663" customFormat="false" ht="12.75" hidden="false" customHeight="false" outlineLevel="0" collapsed="false">
      <c r="A1663" s="43" t="n">
        <v>1661</v>
      </c>
    </row>
    <row r="1664" customFormat="false" ht="12.75" hidden="false" customHeight="false" outlineLevel="0" collapsed="false">
      <c r="A1664" s="43" t="n">
        <v>1662</v>
      </c>
    </row>
    <row r="1665" customFormat="false" ht="12.75" hidden="false" customHeight="false" outlineLevel="0" collapsed="false">
      <c r="A1665" s="43" t="n">
        <v>1663</v>
      </c>
    </row>
    <row r="1666" customFormat="false" ht="12.75" hidden="false" customHeight="false" outlineLevel="0" collapsed="false">
      <c r="A1666" s="43" t="n">
        <v>1664</v>
      </c>
    </row>
    <row r="1667" customFormat="false" ht="12.75" hidden="false" customHeight="false" outlineLevel="0" collapsed="false">
      <c r="A1667" s="43" t="n">
        <v>1665</v>
      </c>
    </row>
    <row r="1668" customFormat="false" ht="12.75" hidden="false" customHeight="false" outlineLevel="0" collapsed="false">
      <c r="A1668" s="43" t="n">
        <v>1666</v>
      </c>
    </row>
    <row r="1669" customFormat="false" ht="12.75" hidden="false" customHeight="false" outlineLevel="0" collapsed="false">
      <c r="A1669" s="43" t="n">
        <v>1667</v>
      </c>
    </row>
    <row r="1670" customFormat="false" ht="12.75" hidden="false" customHeight="false" outlineLevel="0" collapsed="false">
      <c r="A1670" s="43" t="n">
        <v>1668</v>
      </c>
    </row>
    <row r="1671" customFormat="false" ht="12.75" hidden="false" customHeight="false" outlineLevel="0" collapsed="false">
      <c r="A1671" s="43" t="n">
        <v>1669</v>
      </c>
    </row>
    <row r="1672" customFormat="false" ht="12.75" hidden="false" customHeight="false" outlineLevel="0" collapsed="false">
      <c r="A1672" s="43" t="n">
        <v>1670</v>
      </c>
    </row>
    <row r="1673" customFormat="false" ht="12.75" hidden="false" customHeight="false" outlineLevel="0" collapsed="false">
      <c r="A1673" s="43" t="n">
        <v>1671</v>
      </c>
    </row>
    <row r="1674" customFormat="false" ht="12.75" hidden="false" customHeight="false" outlineLevel="0" collapsed="false">
      <c r="A1674" s="43" t="n">
        <v>1672</v>
      </c>
    </row>
    <row r="1675" customFormat="false" ht="12.75" hidden="false" customHeight="false" outlineLevel="0" collapsed="false">
      <c r="A1675" s="43" t="n">
        <v>1673</v>
      </c>
    </row>
    <row r="1676" customFormat="false" ht="12.75" hidden="false" customHeight="false" outlineLevel="0" collapsed="false">
      <c r="A1676" s="43" t="n">
        <v>1674</v>
      </c>
    </row>
    <row r="1677" customFormat="false" ht="12.75" hidden="false" customHeight="false" outlineLevel="0" collapsed="false">
      <c r="A1677" s="43" t="n">
        <v>1675</v>
      </c>
    </row>
    <row r="1678" customFormat="false" ht="12.75" hidden="false" customHeight="false" outlineLevel="0" collapsed="false">
      <c r="A1678" s="43" t="n">
        <v>1676</v>
      </c>
    </row>
    <row r="1679" customFormat="false" ht="12.75" hidden="false" customHeight="false" outlineLevel="0" collapsed="false">
      <c r="A1679" s="43" t="n">
        <v>1677</v>
      </c>
    </row>
    <row r="1680" customFormat="false" ht="12.75" hidden="false" customHeight="false" outlineLevel="0" collapsed="false">
      <c r="A1680" s="43" t="n">
        <v>1678</v>
      </c>
    </row>
    <row r="1681" customFormat="false" ht="12.75" hidden="false" customHeight="false" outlineLevel="0" collapsed="false">
      <c r="A1681" s="43" t="n">
        <v>1679</v>
      </c>
    </row>
    <row r="1682" customFormat="false" ht="12.75" hidden="false" customHeight="false" outlineLevel="0" collapsed="false">
      <c r="A1682" s="43" t="n">
        <v>1680</v>
      </c>
    </row>
    <row r="1683" customFormat="false" ht="12.75" hidden="false" customHeight="false" outlineLevel="0" collapsed="false">
      <c r="A1683" s="43" t="n">
        <v>1681</v>
      </c>
    </row>
    <row r="1684" customFormat="false" ht="12.75" hidden="false" customHeight="false" outlineLevel="0" collapsed="false">
      <c r="A1684" s="43" t="n">
        <v>1682</v>
      </c>
    </row>
    <row r="1685" customFormat="false" ht="12.75" hidden="false" customHeight="false" outlineLevel="0" collapsed="false">
      <c r="A1685" s="43" t="n">
        <v>1683</v>
      </c>
    </row>
    <row r="1686" customFormat="false" ht="12.75" hidden="false" customHeight="false" outlineLevel="0" collapsed="false">
      <c r="A1686" s="43" t="n">
        <v>1684</v>
      </c>
    </row>
    <row r="1687" customFormat="false" ht="12.75" hidden="false" customHeight="false" outlineLevel="0" collapsed="false">
      <c r="A1687" s="43" t="n">
        <v>1685</v>
      </c>
    </row>
    <row r="1688" customFormat="false" ht="12.75" hidden="false" customHeight="false" outlineLevel="0" collapsed="false">
      <c r="A1688" s="43" t="n">
        <v>1686</v>
      </c>
    </row>
    <row r="1689" customFormat="false" ht="12.75" hidden="false" customHeight="false" outlineLevel="0" collapsed="false">
      <c r="A1689" s="43" t="n">
        <v>1687</v>
      </c>
    </row>
    <row r="1690" customFormat="false" ht="12.75" hidden="false" customHeight="false" outlineLevel="0" collapsed="false">
      <c r="A1690" s="43" t="n">
        <v>1688</v>
      </c>
    </row>
    <row r="1691" customFormat="false" ht="12.75" hidden="false" customHeight="false" outlineLevel="0" collapsed="false">
      <c r="A1691" s="43" t="n">
        <v>1689</v>
      </c>
    </row>
    <row r="1692" customFormat="false" ht="12.75" hidden="false" customHeight="false" outlineLevel="0" collapsed="false">
      <c r="A1692" s="43" t="n">
        <v>1690</v>
      </c>
    </row>
    <row r="1693" customFormat="false" ht="12.75" hidden="false" customHeight="false" outlineLevel="0" collapsed="false">
      <c r="A1693" s="43" t="n">
        <v>1691</v>
      </c>
    </row>
    <row r="1694" customFormat="false" ht="12.75" hidden="false" customHeight="false" outlineLevel="0" collapsed="false">
      <c r="A1694" s="43" t="n">
        <v>1692</v>
      </c>
    </row>
    <row r="1695" customFormat="false" ht="12.75" hidden="false" customHeight="false" outlineLevel="0" collapsed="false">
      <c r="A1695" s="43" t="n">
        <v>1693</v>
      </c>
    </row>
    <row r="1696" customFormat="false" ht="12.75" hidden="false" customHeight="false" outlineLevel="0" collapsed="false">
      <c r="A1696" s="43" t="n">
        <v>1694</v>
      </c>
    </row>
    <row r="1697" customFormat="false" ht="12.75" hidden="false" customHeight="false" outlineLevel="0" collapsed="false">
      <c r="A1697" s="43" t="n">
        <v>1695</v>
      </c>
    </row>
    <row r="1698" customFormat="false" ht="12.75" hidden="false" customHeight="false" outlineLevel="0" collapsed="false">
      <c r="A1698" s="43" t="n">
        <v>1696</v>
      </c>
    </row>
    <row r="1699" customFormat="false" ht="12.75" hidden="false" customHeight="false" outlineLevel="0" collapsed="false">
      <c r="A1699" s="43" t="n">
        <v>1697</v>
      </c>
    </row>
    <row r="1700" customFormat="false" ht="12.75" hidden="false" customHeight="false" outlineLevel="0" collapsed="false">
      <c r="A1700" s="43" t="n">
        <v>1698</v>
      </c>
    </row>
    <row r="1701" customFormat="false" ht="12.75" hidden="false" customHeight="false" outlineLevel="0" collapsed="false">
      <c r="A1701" s="43" t="n">
        <v>1699</v>
      </c>
    </row>
    <row r="1702" customFormat="false" ht="12.75" hidden="false" customHeight="false" outlineLevel="0" collapsed="false">
      <c r="A1702" s="43" t="n">
        <v>1700</v>
      </c>
    </row>
    <row r="1703" customFormat="false" ht="12.75" hidden="false" customHeight="false" outlineLevel="0" collapsed="false">
      <c r="A1703" s="43" t="n">
        <v>1701</v>
      </c>
    </row>
    <row r="1704" customFormat="false" ht="12.75" hidden="false" customHeight="false" outlineLevel="0" collapsed="false">
      <c r="A1704" s="43" t="n">
        <v>1702</v>
      </c>
    </row>
    <row r="1705" customFormat="false" ht="12.75" hidden="false" customHeight="false" outlineLevel="0" collapsed="false">
      <c r="A1705" s="43" t="n">
        <v>1703</v>
      </c>
    </row>
    <row r="1706" customFormat="false" ht="12.75" hidden="false" customHeight="false" outlineLevel="0" collapsed="false">
      <c r="A1706" s="43" t="n">
        <v>1704</v>
      </c>
    </row>
    <row r="1707" customFormat="false" ht="12.75" hidden="false" customHeight="false" outlineLevel="0" collapsed="false">
      <c r="A1707" s="43" t="n">
        <v>1705</v>
      </c>
    </row>
    <row r="1708" customFormat="false" ht="12.75" hidden="false" customHeight="false" outlineLevel="0" collapsed="false">
      <c r="A1708" s="43" t="n">
        <v>1706</v>
      </c>
    </row>
    <row r="1709" customFormat="false" ht="12.75" hidden="false" customHeight="false" outlineLevel="0" collapsed="false">
      <c r="A1709" s="43" t="n">
        <v>1707</v>
      </c>
    </row>
    <row r="1710" customFormat="false" ht="12.75" hidden="false" customHeight="false" outlineLevel="0" collapsed="false">
      <c r="A1710" s="43" t="n">
        <v>1708</v>
      </c>
    </row>
    <row r="1711" customFormat="false" ht="12.75" hidden="false" customHeight="false" outlineLevel="0" collapsed="false">
      <c r="A1711" s="43" t="n">
        <v>1709</v>
      </c>
    </row>
    <row r="1712" customFormat="false" ht="12.75" hidden="false" customHeight="false" outlineLevel="0" collapsed="false">
      <c r="A1712" s="43" t="n">
        <v>1710</v>
      </c>
    </row>
    <row r="1713" customFormat="false" ht="12.75" hidden="false" customHeight="false" outlineLevel="0" collapsed="false">
      <c r="A1713" s="43" t="n">
        <v>1711</v>
      </c>
    </row>
    <row r="1714" customFormat="false" ht="12.75" hidden="false" customHeight="false" outlineLevel="0" collapsed="false">
      <c r="A1714" s="43" t="n">
        <v>1712</v>
      </c>
    </row>
    <row r="1715" customFormat="false" ht="12.75" hidden="false" customHeight="false" outlineLevel="0" collapsed="false">
      <c r="A1715" s="43" t="n">
        <v>1713</v>
      </c>
    </row>
    <row r="1716" customFormat="false" ht="12.75" hidden="false" customHeight="false" outlineLevel="0" collapsed="false">
      <c r="A1716" s="43" t="n">
        <v>1714</v>
      </c>
    </row>
    <row r="1717" customFormat="false" ht="12.75" hidden="false" customHeight="false" outlineLevel="0" collapsed="false">
      <c r="A1717" s="43" t="n">
        <v>1715</v>
      </c>
    </row>
    <row r="1718" customFormat="false" ht="12.75" hidden="false" customHeight="false" outlineLevel="0" collapsed="false">
      <c r="A1718" s="43" t="n">
        <v>1716</v>
      </c>
    </row>
    <row r="1719" customFormat="false" ht="12.75" hidden="false" customHeight="false" outlineLevel="0" collapsed="false">
      <c r="A1719" s="43" t="n">
        <v>1717</v>
      </c>
    </row>
    <row r="1720" customFormat="false" ht="12.75" hidden="false" customHeight="false" outlineLevel="0" collapsed="false">
      <c r="A1720" s="43" t="n">
        <v>1718</v>
      </c>
    </row>
    <row r="1721" customFormat="false" ht="12.75" hidden="false" customHeight="false" outlineLevel="0" collapsed="false">
      <c r="A1721" s="43" t="n">
        <v>1719</v>
      </c>
    </row>
    <row r="1722" customFormat="false" ht="12.75" hidden="false" customHeight="false" outlineLevel="0" collapsed="false">
      <c r="A1722" s="43" t="n">
        <v>1720</v>
      </c>
    </row>
    <row r="1723" customFormat="false" ht="12.75" hidden="false" customHeight="false" outlineLevel="0" collapsed="false">
      <c r="A1723" s="43" t="n">
        <v>1721</v>
      </c>
    </row>
    <row r="1724" customFormat="false" ht="12.75" hidden="false" customHeight="false" outlineLevel="0" collapsed="false">
      <c r="A1724" s="43" t="n">
        <v>1722</v>
      </c>
    </row>
    <row r="1725" customFormat="false" ht="12.75" hidden="false" customHeight="false" outlineLevel="0" collapsed="false">
      <c r="A1725" s="43" t="n">
        <v>1723</v>
      </c>
    </row>
    <row r="1726" customFormat="false" ht="12.75" hidden="false" customHeight="false" outlineLevel="0" collapsed="false">
      <c r="A1726" s="43" t="n">
        <v>1724</v>
      </c>
    </row>
    <row r="1727" customFormat="false" ht="12.75" hidden="false" customHeight="false" outlineLevel="0" collapsed="false">
      <c r="A1727" s="43" t="n">
        <v>1725</v>
      </c>
    </row>
    <row r="1728" customFormat="false" ht="12.75" hidden="false" customHeight="false" outlineLevel="0" collapsed="false">
      <c r="A1728" s="43" t="n">
        <v>1726</v>
      </c>
    </row>
    <row r="1729" customFormat="false" ht="12.75" hidden="false" customHeight="false" outlineLevel="0" collapsed="false">
      <c r="A1729" s="43" t="n">
        <v>1727</v>
      </c>
    </row>
    <row r="1730" customFormat="false" ht="12.75" hidden="false" customHeight="false" outlineLevel="0" collapsed="false">
      <c r="A1730" s="43" t="n">
        <v>1728</v>
      </c>
    </row>
    <row r="1731" customFormat="false" ht="12.75" hidden="false" customHeight="false" outlineLevel="0" collapsed="false">
      <c r="A1731" s="43" t="n">
        <v>1729</v>
      </c>
    </row>
    <row r="1732" customFormat="false" ht="12.75" hidden="false" customHeight="false" outlineLevel="0" collapsed="false">
      <c r="A1732" s="43" t="n">
        <v>1730</v>
      </c>
    </row>
    <row r="1733" customFormat="false" ht="12.75" hidden="false" customHeight="false" outlineLevel="0" collapsed="false">
      <c r="A1733" s="43" t="n">
        <v>1731</v>
      </c>
    </row>
    <row r="1734" customFormat="false" ht="12.75" hidden="false" customHeight="false" outlineLevel="0" collapsed="false">
      <c r="A1734" s="43" t="n">
        <v>1732</v>
      </c>
    </row>
    <row r="1735" customFormat="false" ht="12.75" hidden="false" customHeight="false" outlineLevel="0" collapsed="false">
      <c r="A1735" s="43" t="n">
        <v>1733</v>
      </c>
    </row>
    <row r="1736" customFormat="false" ht="12.75" hidden="false" customHeight="false" outlineLevel="0" collapsed="false">
      <c r="A1736" s="43" t="n">
        <v>1734</v>
      </c>
    </row>
    <row r="1737" customFormat="false" ht="12.75" hidden="false" customHeight="false" outlineLevel="0" collapsed="false">
      <c r="A1737" s="43" t="n">
        <v>1735</v>
      </c>
    </row>
    <row r="1738" customFormat="false" ht="12.75" hidden="false" customHeight="false" outlineLevel="0" collapsed="false">
      <c r="A1738" s="43" t="n">
        <v>1736</v>
      </c>
    </row>
    <row r="1739" customFormat="false" ht="12.75" hidden="false" customHeight="false" outlineLevel="0" collapsed="false">
      <c r="A1739" s="43" t="n">
        <v>1737</v>
      </c>
    </row>
    <row r="1740" customFormat="false" ht="12.75" hidden="false" customHeight="false" outlineLevel="0" collapsed="false">
      <c r="A1740" s="43" t="n">
        <v>1738</v>
      </c>
    </row>
    <row r="1741" customFormat="false" ht="12.75" hidden="false" customHeight="false" outlineLevel="0" collapsed="false">
      <c r="A1741" s="43" t="n">
        <v>1739</v>
      </c>
    </row>
    <row r="1742" customFormat="false" ht="12.75" hidden="false" customHeight="false" outlineLevel="0" collapsed="false">
      <c r="A1742" s="43" t="n">
        <v>1740</v>
      </c>
    </row>
    <row r="1743" customFormat="false" ht="12.75" hidden="false" customHeight="false" outlineLevel="0" collapsed="false">
      <c r="A1743" s="43" t="n">
        <v>1741</v>
      </c>
    </row>
    <row r="1744" customFormat="false" ht="12.75" hidden="false" customHeight="false" outlineLevel="0" collapsed="false">
      <c r="A1744" s="43" t="n">
        <v>1742</v>
      </c>
    </row>
    <row r="1745" customFormat="false" ht="12.75" hidden="false" customHeight="false" outlineLevel="0" collapsed="false">
      <c r="A1745" s="43" t="n">
        <v>1743</v>
      </c>
    </row>
    <row r="1746" customFormat="false" ht="12.75" hidden="false" customHeight="false" outlineLevel="0" collapsed="false">
      <c r="A1746" s="43" t="n">
        <v>1744</v>
      </c>
    </row>
    <row r="1747" customFormat="false" ht="12.75" hidden="false" customHeight="false" outlineLevel="0" collapsed="false">
      <c r="A1747" s="43" t="n">
        <v>1745</v>
      </c>
    </row>
    <row r="1748" customFormat="false" ht="12.75" hidden="false" customHeight="false" outlineLevel="0" collapsed="false">
      <c r="A1748" s="43" t="n">
        <v>1746</v>
      </c>
    </row>
    <row r="1749" customFormat="false" ht="12.75" hidden="false" customHeight="false" outlineLevel="0" collapsed="false">
      <c r="A1749" s="43" t="n">
        <v>1747</v>
      </c>
    </row>
    <row r="1750" customFormat="false" ht="12.75" hidden="false" customHeight="false" outlineLevel="0" collapsed="false">
      <c r="A1750" s="43" t="n">
        <v>1748</v>
      </c>
    </row>
    <row r="1751" customFormat="false" ht="12.75" hidden="false" customHeight="false" outlineLevel="0" collapsed="false">
      <c r="A1751" s="43" t="n">
        <v>1749</v>
      </c>
    </row>
    <row r="1752" customFormat="false" ht="12.75" hidden="false" customHeight="false" outlineLevel="0" collapsed="false">
      <c r="A1752" s="43" t="n">
        <v>1750</v>
      </c>
    </row>
    <row r="1753" customFormat="false" ht="12.75" hidden="false" customHeight="false" outlineLevel="0" collapsed="false">
      <c r="A1753" s="43" t="n">
        <v>1751</v>
      </c>
    </row>
    <row r="1754" customFormat="false" ht="12.75" hidden="false" customHeight="false" outlineLevel="0" collapsed="false">
      <c r="A1754" s="43" t="n">
        <v>1752</v>
      </c>
    </row>
    <row r="1755" customFormat="false" ht="12.75" hidden="false" customHeight="false" outlineLevel="0" collapsed="false">
      <c r="A1755" s="43" t="n">
        <v>1753</v>
      </c>
    </row>
    <row r="1756" customFormat="false" ht="12.75" hidden="false" customHeight="false" outlineLevel="0" collapsed="false">
      <c r="A1756" s="43" t="n">
        <v>1754</v>
      </c>
    </row>
    <row r="1757" customFormat="false" ht="12.75" hidden="false" customHeight="false" outlineLevel="0" collapsed="false">
      <c r="A1757" s="43" t="n">
        <v>1755</v>
      </c>
    </row>
    <row r="1758" customFormat="false" ht="12.75" hidden="false" customHeight="false" outlineLevel="0" collapsed="false">
      <c r="A1758" s="43" t="n">
        <v>1756</v>
      </c>
    </row>
    <row r="1759" customFormat="false" ht="12.75" hidden="false" customHeight="false" outlineLevel="0" collapsed="false">
      <c r="A1759" s="43" t="n">
        <v>1757</v>
      </c>
    </row>
    <row r="1760" customFormat="false" ht="12.75" hidden="false" customHeight="false" outlineLevel="0" collapsed="false">
      <c r="A1760" s="43" t="n">
        <v>1758</v>
      </c>
    </row>
    <row r="1761" customFormat="false" ht="12.75" hidden="false" customHeight="false" outlineLevel="0" collapsed="false">
      <c r="A1761" s="43" t="n">
        <v>1759</v>
      </c>
    </row>
    <row r="1762" customFormat="false" ht="12.75" hidden="false" customHeight="false" outlineLevel="0" collapsed="false">
      <c r="A1762" s="43" t="n">
        <v>1760</v>
      </c>
    </row>
    <row r="1763" customFormat="false" ht="12.75" hidden="false" customHeight="false" outlineLevel="0" collapsed="false">
      <c r="A1763" s="43" t="n">
        <v>1761</v>
      </c>
    </row>
    <row r="1764" customFormat="false" ht="12.75" hidden="false" customHeight="false" outlineLevel="0" collapsed="false">
      <c r="A1764" s="43" t="n">
        <v>1762</v>
      </c>
    </row>
    <row r="1765" customFormat="false" ht="12.75" hidden="false" customHeight="false" outlineLevel="0" collapsed="false">
      <c r="A1765" s="43" t="n">
        <v>1763</v>
      </c>
    </row>
    <row r="1766" customFormat="false" ht="12.75" hidden="false" customHeight="false" outlineLevel="0" collapsed="false">
      <c r="A1766" s="43" t="n">
        <v>1764</v>
      </c>
    </row>
    <row r="1767" customFormat="false" ht="12.75" hidden="false" customHeight="false" outlineLevel="0" collapsed="false">
      <c r="A1767" s="43" t="n">
        <v>1765</v>
      </c>
    </row>
    <row r="1768" customFormat="false" ht="12.75" hidden="false" customHeight="false" outlineLevel="0" collapsed="false">
      <c r="A1768" s="43" t="n">
        <v>1766</v>
      </c>
    </row>
    <row r="1769" customFormat="false" ht="12.75" hidden="false" customHeight="false" outlineLevel="0" collapsed="false">
      <c r="A1769" s="43" t="n">
        <v>1767</v>
      </c>
    </row>
    <row r="1770" customFormat="false" ht="12.75" hidden="false" customHeight="false" outlineLevel="0" collapsed="false">
      <c r="A1770" s="43" t="n">
        <v>1768</v>
      </c>
    </row>
    <row r="1771" customFormat="false" ht="12.75" hidden="false" customHeight="false" outlineLevel="0" collapsed="false">
      <c r="A1771" s="43" t="n">
        <v>1769</v>
      </c>
    </row>
    <row r="1772" customFormat="false" ht="12.75" hidden="false" customHeight="false" outlineLevel="0" collapsed="false">
      <c r="A1772" s="43" t="n">
        <v>1770</v>
      </c>
    </row>
    <row r="1773" customFormat="false" ht="12.75" hidden="false" customHeight="false" outlineLevel="0" collapsed="false">
      <c r="A1773" s="43" t="n">
        <v>1771</v>
      </c>
    </row>
    <row r="1774" customFormat="false" ht="12.75" hidden="false" customHeight="false" outlineLevel="0" collapsed="false">
      <c r="A1774" s="43" t="n">
        <v>1772</v>
      </c>
    </row>
    <row r="1775" customFormat="false" ht="12.75" hidden="false" customHeight="false" outlineLevel="0" collapsed="false">
      <c r="A1775" s="43" t="n">
        <v>1773</v>
      </c>
    </row>
    <row r="1776" customFormat="false" ht="12.75" hidden="false" customHeight="false" outlineLevel="0" collapsed="false">
      <c r="A1776" s="43" t="n">
        <v>1774</v>
      </c>
    </row>
    <row r="1777" customFormat="false" ht="12.75" hidden="false" customHeight="false" outlineLevel="0" collapsed="false">
      <c r="A1777" s="43" t="n">
        <v>1775</v>
      </c>
    </row>
    <row r="1778" customFormat="false" ht="12.75" hidden="false" customHeight="false" outlineLevel="0" collapsed="false">
      <c r="A1778" s="43" t="n">
        <v>1776</v>
      </c>
    </row>
    <row r="1779" customFormat="false" ht="12.75" hidden="false" customHeight="false" outlineLevel="0" collapsed="false">
      <c r="A1779" s="43" t="n">
        <v>1777</v>
      </c>
    </row>
    <row r="1780" customFormat="false" ht="12.75" hidden="false" customHeight="false" outlineLevel="0" collapsed="false">
      <c r="A1780" s="43" t="n">
        <v>1778</v>
      </c>
    </row>
    <row r="1781" customFormat="false" ht="12.75" hidden="false" customHeight="false" outlineLevel="0" collapsed="false">
      <c r="A1781" s="43" t="n">
        <v>1779</v>
      </c>
    </row>
    <row r="1782" customFormat="false" ht="12.75" hidden="false" customHeight="false" outlineLevel="0" collapsed="false">
      <c r="A1782" s="43" t="n">
        <v>1780</v>
      </c>
    </row>
    <row r="1783" customFormat="false" ht="12.75" hidden="false" customHeight="false" outlineLevel="0" collapsed="false">
      <c r="A1783" s="43" t="n">
        <v>1781</v>
      </c>
    </row>
    <row r="1784" customFormat="false" ht="12.75" hidden="false" customHeight="false" outlineLevel="0" collapsed="false">
      <c r="A1784" s="43" t="n">
        <v>1782</v>
      </c>
    </row>
    <row r="1785" customFormat="false" ht="12.75" hidden="false" customHeight="false" outlineLevel="0" collapsed="false">
      <c r="A1785" s="43" t="n">
        <v>1783</v>
      </c>
    </row>
    <row r="1786" customFormat="false" ht="12.75" hidden="false" customHeight="false" outlineLevel="0" collapsed="false">
      <c r="A1786" s="43" t="n">
        <v>1784</v>
      </c>
    </row>
    <row r="1787" customFormat="false" ht="12.75" hidden="false" customHeight="false" outlineLevel="0" collapsed="false">
      <c r="A1787" s="43" t="n">
        <v>1785</v>
      </c>
    </row>
    <row r="1788" customFormat="false" ht="12.75" hidden="false" customHeight="false" outlineLevel="0" collapsed="false">
      <c r="A1788" s="43" t="n">
        <v>1786</v>
      </c>
    </row>
    <row r="1789" customFormat="false" ht="12.75" hidden="false" customHeight="false" outlineLevel="0" collapsed="false">
      <c r="A1789" s="43" t="n">
        <v>1787</v>
      </c>
    </row>
    <row r="1790" customFormat="false" ht="12.75" hidden="false" customHeight="false" outlineLevel="0" collapsed="false">
      <c r="A1790" s="43" t="n">
        <v>1788</v>
      </c>
    </row>
    <row r="1791" customFormat="false" ht="12.75" hidden="false" customHeight="false" outlineLevel="0" collapsed="false">
      <c r="A1791" s="43" t="n">
        <v>1789</v>
      </c>
    </row>
    <row r="1792" customFormat="false" ht="12.75" hidden="false" customHeight="false" outlineLevel="0" collapsed="false">
      <c r="A1792" s="43" t="n">
        <v>1790</v>
      </c>
    </row>
    <row r="1793" customFormat="false" ht="12.75" hidden="false" customHeight="false" outlineLevel="0" collapsed="false">
      <c r="A1793" s="43" t="n">
        <v>1791</v>
      </c>
    </row>
    <row r="1794" customFormat="false" ht="12.75" hidden="false" customHeight="false" outlineLevel="0" collapsed="false">
      <c r="A1794" s="43" t="n">
        <v>1792</v>
      </c>
    </row>
    <row r="1795" customFormat="false" ht="12.75" hidden="false" customHeight="false" outlineLevel="0" collapsed="false">
      <c r="A1795" s="43" t="n">
        <v>1793</v>
      </c>
    </row>
    <row r="1796" customFormat="false" ht="12.75" hidden="false" customHeight="false" outlineLevel="0" collapsed="false">
      <c r="A1796" s="43" t="n">
        <v>1794</v>
      </c>
    </row>
    <row r="1797" customFormat="false" ht="12.75" hidden="false" customHeight="false" outlineLevel="0" collapsed="false">
      <c r="A1797" s="43" t="n">
        <v>1795</v>
      </c>
    </row>
    <row r="1798" customFormat="false" ht="12.75" hidden="false" customHeight="false" outlineLevel="0" collapsed="false">
      <c r="A1798" s="43" t="n">
        <v>1796</v>
      </c>
    </row>
    <row r="1799" customFormat="false" ht="12.75" hidden="false" customHeight="false" outlineLevel="0" collapsed="false">
      <c r="A1799" s="43" t="n">
        <v>1797</v>
      </c>
    </row>
    <row r="1800" customFormat="false" ht="12.75" hidden="false" customHeight="false" outlineLevel="0" collapsed="false">
      <c r="A1800" s="43" t="n">
        <v>1798</v>
      </c>
    </row>
    <row r="1801" customFormat="false" ht="12.75" hidden="false" customHeight="false" outlineLevel="0" collapsed="false">
      <c r="A1801" s="43" t="n">
        <v>1799</v>
      </c>
    </row>
    <row r="1802" customFormat="false" ht="12.75" hidden="false" customHeight="false" outlineLevel="0" collapsed="false">
      <c r="A1802" s="43" t="n">
        <v>1800</v>
      </c>
    </row>
    <row r="1803" customFormat="false" ht="12.75" hidden="false" customHeight="false" outlineLevel="0" collapsed="false">
      <c r="A1803" s="43" t="n">
        <v>1801</v>
      </c>
    </row>
    <row r="1804" customFormat="false" ht="12.75" hidden="false" customHeight="false" outlineLevel="0" collapsed="false">
      <c r="A1804" s="43" t="n">
        <v>1802</v>
      </c>
    </row>
    <row r="1805" customFormat="false" ht="12.75" hidden="false" customHeight="false" outlineLevel="0" collapsed="false">
      <c r="A1805" s="43" t="n">
        <v>1803</v>
      </c>
    </row>
    <row r="1806" customFormat="false" ht="12.75" hidden="false" customHeight="false" outlineLevel="0" collapsed="false">
      <c r="A1806" s="43" t="n">
        <v>1804</v>
      </c>
    </row>
    <row r="1807" customFormat="false" ht="12.75" hidden="false" customHeight="false" outlineLevel="0" collapsed="false">
      <c r="A1807" s="43" t="n">
        <v>1805</v>
      </c>
    </row>
    <row r="1808" customFormat="false" ht="12.75" hidden="false" customHeight="false" outlineLevel="0" collapsed="false">
      <c r="A1808" s="43" t="n">
        <v>1806</v>
      </c>
    </row>
    <row r="1809" customFormat="false" ht="12.75" hidden="false" customHeight="false" outlineLevel="0" collapsed="false">
      <c r="A1809" s="43" t="n">
        <v>1807</v>
      </c>
    </row>
    <row r="1810" customFormat="false" ht="12.75" hidden="false" customHeight="false" outlineLevel="0" collapsed="false">
      <c r="A1810" s="43" t="n">
        <v>1808</v>
      </c>
    </row>
    <row r="1811" customFormat="false" ht="12.75" hidden="false" customHeight="false" outlineLevel="0" collapsed="false">
      <c r="A1811" s="43" t="n">
        <v>1809</v>
      </c>
    </row>
    <row r="1812" customFormat="false" ht="12.75" hidden="false" customHeight="false" outlineLevel="0" collapsed="false">
      <c r="A1812" s="43" t="n">
        <v>1810</v>
      </c>
    </row>
    <row r="1813" customFormat="false" ht="12.75" hidden="false" customHeight="false" outlineLevel="0" collapsed="false">
      <c r="A1813" s="43" t="n">
        <v>1811</v>
      </c>
    </row>
    <row r="1814" customFormat="false" ht="12.75" hidden="false" customHeight="false" outlineLevel="0" collapsed="false">
      <c r="A1814" s="43" t="n">
        <v>1812</v>
      </c>
    </row>
    <row r="1815" customFormat="false" ht="12.75" hidden="false" customHeight="false" outlineLevel="0" collapsed="false">
      <c r="A1815" s="43" t="n">
        <v>1813</v>
      </c>
    </row>
    <row r="1816" customFormat="false" ht="12.75" hidden="false" customHeight="false" outlineLevel="0" collapsed="false">
      <c r="A1816" s="43" t="n">
        <v>1814</v>
      </c>
    </row>
    <row r="1817" customFormat="false" ht="12.75" hidden="false" customHeight="false" outlineLevel="0" collapsed="false">
      <c r="A1817" s="43" t="n">
        <v>1815</v>
      </c>
    </row>
    <row r="1818" customFormat="false" ht="12.75" hidden="false" customHeight="false" outlineLevel="0" collapsed="false">
      <c r="A1818" s="43" t="n">
        <v>1816</v>
      </c>
    </row>
    <row r="1819" customFormat="false" ht="12.75" hidden="false" customHeight="false" outlineLevel="0" collapsed="false">
      <c r="A1819" s="43" t="n">
        <v>1817</v>
      </c>
    </row>
    <row r="1820" customFormat="false" ht="12.75" hidden="false" customHeight="false" outlineLevel="0" collapsed="false">
      <c r="A1820" s="43" t="n">
        <v>1818</v>
      </c>
    </row>
    <row r="1821" customFormat="false" ht="12.75" hidden="false" customHeight="false" outlineLevel="0" collapsed="false">
      <c r="A1821" s="43" t="n">
        <v>1819</v>
      </c>
    </row>
    <row r="1822" customFormat="false" ht="12.75" hidden="false" customHeight="false" outlineLevel="0" collapsed="false">
      <c r="A1822" s="43" t="n">
        <v>1820</v>
      </c>
    </row>
    <row r="1823" customFormat="false" ht="12.75" hidden="false" customHeight="false" outlineLevel="0" collapsed="false">
      <c r="A1823" s="43" t="n">
        <v>1821</v>
      </c>
    </row>
    <row r="1824" customFormat="false" ht="12.75" hidden="false" customHeight="false" outlineLevel="0" collapsed="false">
      <c r="A1824" s="43" t="n">
        <v>1822</v>
      </c>
    </row>
    <row r="1825" customFormat="false" ht="12.75" hidden="false" customHeight="false" outlineLevel="0" collapsed="false">
      <c r="A1825" s="43" t="n">
        <v>1823</v>
      </c>
    </row>
    <row r="1826" customFormat="false" ht="12.75" hidden="false" customHeight="false" outlineLevel="0" collapsed="false">
      <c r="A1826" s="43" t="n">
        <v>1824</v>
      </c>
    </row>
    <row r="1827" customFormat="false" ht="12.75" hidden="false" customHeight="false" outlineLevel="0" collapsed="false">
      <c r="A1827" s="43" t="n">
        <v>1825</v>
      </c>
    </row>
    <row r="1828" customFormat="false" ht="12.75" hidden="false" customHeight="false" outlineLevel="0" collapsed="false">
      <c r="A1828" s="43" t="n">
        <v>1826</v>
      </c>
    </row>
    <row r="1829" customFormat="false" ht="12.75" hidden="false" customHeight="false" outlineLevel="0" collapsed="false">
      <c r="A1829" s="43" t="n">
        <v>1827</v>
      </c>
    </row>
    <row r="1830" customFormat="false" ht="12.75" hidden="false" customHeight="false" outlineLevel="0" collapsed="false">
      <c r="A1830" s="43" t="n">
        <v>1828</v>
      </c>
    </row>
    <row r="1831" customFormat="false" ht="12.75" hidden="false" customHeight="false" outlineLevel="0" collapsed="false">
      <c r="A1831" s="43" t="n">
        <v>1829</v>
      </c>
    </row>
    <row r="1832" customFormat="false" ht="12.75" hidden="false" customHeight="false" outlineLevel="0" collapsed="false">
      <c r="A1832" s="43" t="n">
        <v>1830</v>
      </c>
    </row>
    <row r="1833" customFormat="false" ht="12.75" hidden="false" customHeight="false" outlineLevel="0" collapsed="false">
      <c r="A1833" s="43" t="n">
        <v>1831</v>
      </c>
    </row>
    <row r="1834" customFormat="false" ht="12.75" hidden="false" customHeight="false" outlineLevel="0" collapsed="false">
      <c r="A1834" s="43" t="n">
        <v>1832</v>
      </c>
    </row>
    <row r="1835" customFormat="false" ht="12.75" hidden="false" customHeight="false" outlineLevel="0" collapsed="false">
      <c r="A1835" s="43" t="n">
        <v>1833</v>
      </c>
    </row>
    <row r="1836" customFormat="false" ht="12.75" hidden="false" customHeight="false" outlineLevel="0" collapsed="false">
      <c r="A1836" s="43" t="n">
        <v>1834</v>
      </c>
    </row>
    <row r="1837" customFormat="false" ht="12.75" hidden="false" customHeight="false" outlineLevel="0" collapsed="false">
      <c r="A1837" s="43" t="n">
        <v>1835</v>
      </c>
    </row>
    <row r="1838" customFormat="false" ht="12.75" hidden="false" customHeight="false" outlineLevel="0" collapsed="false">
      <c r="A1838" s="43" t="n">
        <v>1836</v>
      </c>
    </row>
    <row r="1839" customFormat="false" ht="12.75" hidden="false" customHeight="false" outlineLevel="0" collapsed="false">
      <c r="A1839" s="43" t="n">
        <v>1837</v>
      </c>
    </row>
    <row r="1840" customFormat="false" ht="12.75" hidden="false" customHeight="false" outlineLevel="0" collapsed="false">
      <c r="A1840" s="43" t="n">
        <v>1838</v>
      </c>
    </row>
    <row r="1841" customFormat="false" ht="12.75" hidden="false" customHeight="false" outlineLevel="0" collapsed="false">
      <c r="A1841" s="43" t="n">
        <v>1839</v>
      </c>
    </row>
    <row r="1842" customFormat="false" ht="12.75" hidden="false" customHeight="false" outlineLevel="0" collapsed="false">
      <c r="A1842" s="43" t="n">
        <v>1840</v>
      </c>
    </row>
    <row r="1843" customFormat="false" ht="12.75" hidden="false" customHeight="false" outlineLevel="0" collapsed="false">
      <c r="A1843" s="43" t="n">
        <v>1841</v>
      </c>
    </row>
    <row r="1844" customFormat="false" ht="12.75" hidden="false" customHeight="false" outlineLevel="0" collapsed="false">
      <c r="A1844" s="43" t="n">
        <v>1842</v>
      </c>
    </row>
    <row r="1845" customFormat="false" ht="12.75" hidden="false" customHeight="false" outlineLevel="0" collapsed="false">
      <c r="A1845" s="43" t="n">
        <v>1843</v>
      </c>
    </row>
    <row r="1846" customFormat="false" ht="12.75" hidden="false" customHeight="false" outlineLevel="0" collapsed="false">
      <c r="A1846" s="43" t="n">
        <v>1844</v>
      </c>
    </row>
    <row r="1847" customFormat="false" ht="12.75" hidden="false" customHeight="false" outlineLevel="0" collapsed="false">
      <c r="A1847" s="43" t="n">
        <v>1845</v>
      </c>
    </row>
    <row r="1848" customFormat="false" ht="12.75" hidden="false" customHeight="false" outlineLevel="0" collapsed="false">
      <c r="A1848" s="43" t="n">
        <v>1846</v>
      </c>
    </row>
    <row r="1849" customFormat="false" ht="12.75" hidden="false" customHeight="false" outlineLevel="0" collapsed="false">
      <c r="A1849" s="43" t="n">
        <v>1847</v>
      </c>
    </row>
    <row r="1850" customFormat="false" ht="12.75" hidden="false" customHeight="false" outlineLevel="0" collapsed="false">
      <c r="A1850" s="43" t="n">
        <v>1848</v>
      </c>
    </row>
    <row r="1851" customFormat="false" ht="12.75" hidden="false" customHeight="false" outlineLevel="0" collapsed="false">
      <c r="A1851" s="43" t="n">
        <v>1849</v>
      </c>
    </row>
    <row r="1852" customFormat="false" ht="12.75" hidden="false" customHeight="false" outlineLevel="0" collapsed="false">
      <c r="A1852" s="43" t="n">
        <v>1850</v>
      </c>
    </row>
    <row r="1853" customFormat="false" ht="12.75" hidden="false" customHeight="false" outlineLevel="0" collapsed="false">
      <c r="A1853" s="43" t="n">
        <v>1851</v>
      </c>
    </row>
    <row r="1854" customFormat="false" ht="12.75" hidden="false" customHeight="false" outlineLevel="0" collapsed="false">
      <c r="A1854" s="43" t="n">
        <v>1852</v>
      </c>
    </row>
    <row r="1855" customFormat="false" ht="12.75" hidden="false" customHeight="false" outlineLevel="0" collapsed="false">
      <c r="A1855" s="43" t="n">
        <v>1853</v>
      </c>
    </row>
    <row r="1856" customFormat="false" ht="12.75" hidden="false" customHeight="false" outlineLevel="0" collapsed="false">
      <c r="A1856" s="43" t="n">
        <v>1854</v>
      </c>
    </row>
    <row r="1857" customFormat="false" ht="12.75" hidden="false" customHeight="false" outlineLevel="0" collapsed="false">
      <c r="A1857" s="43" t="n">
        <v>1855</v>
      </c>
    </row>
    <row r="1858" customFormat="false" ht="12.75" hidden="false" customHeight="false" outlineLevel="0" collapsed="false">
      <c r="A1858" s="43" t="n">
        <v>1856</v>
      </c>
    </row>
    <row r="1859" customFormat="false" ht="12.75" hidden="false" customHeight="false" outlineLevel="0" collapsed="false">
      <c r="A1859" s="43" t="n">
        <v>1857</v>
      </c>
    </row>
    <row r="1860" customFormat="false" ht="12.75" hidden="false" customHeight="false" outlineLevel="0" collapsed="false">
      <c r="A1860" s="43" t="n">
        <v>1858</v>
      </c>
    </row>
    <row r="1861" customFormat="false" ht="12.75" hidden="false" customHeight="false" outlineLevel="0" collapsed="false">
      <c r="A1861" s="43" t="n">
        <v>1859</v>
      </c>
    </row>
    <row r="1862" customFormat="false" ht="12.75" hidden="false" customHeight="false" outlineLevel="0" collapsed="false">
      <c r="A1862" s="43" t="n">
        <v>1860</v>
      </c>
    </row>
    <row r="1863" customFormat="false" ht="12.75" hidden="false" customHeight="false" outlineLevel="0" collapsed="false">
      <c r="A1863" s="43" t="n">
        <v>1861</v>
      </c>
    </row>
    <row r="1864" customFormat="false" ht="12.75" hidden="false" customHeight="false" outlineLevel="0" collapsed="false">
      <c r="A1864" s="43" t="n">
        <v>1862</v>
      </c>
    </row>
    <row r="1865" customFormat="false" ht="12.75" hidden="false" customHeight="false" outlineLevel="0" collapsed="false">
      <c r="A1865" s="43" t="n">
        <v>1863</v>
      </c>
    </row>
    <row r="1866" customFormat="false" ht="12.75" hidden="false" customHeight="false" outlineLevel="0" collapsed="false">
      <c r="A1866" s="43" t="n">
        <v>1864</v>
      </c>
    </row>
    <row r="1867" customFormat="false" ht="12.75" hidden="false" customHeight="false" outlineLevel="0" collapsed="false">
      <c r="A1867" s="43" t="n">
        <v>1865</v>
      </c>
    </row>
    <row r="1868" customFormat="false" ht="12.75" hidden="false" customHeight="false" outlineLevel="0" collapsed="false">
      <c r="A1868" s="43" t="n">
        <v>1866</v>
      </c>
    </row>
    <row r="1869" customFormat="false" ht="12.75" hidden="false" customHeight="false" outlineLevel="0" collapsed="false">
      <c r="A1869" s="43" t="n">
        <v>1867</v>
      </c>
    </row>
    <row r="1870" customFormat="false" ht="12.75" hidden="false" customHeight="false" outlineLevel="0" collapsed="false">
      <c r="A1870" s="43" t="n">
        <v>1868</v>
      </c>
    </row>
    <row r="1871" customFormat="false" ht="12.75" hidden="false" customHeight="false" outlineLevel="0" collapsed="false">
      <c r="A1871" s="43" t="n">
        <v>1869</v>
      </c>
    </row>
    <row r="1872" customFormat="false" ht="12.75" hidden="false" customHeight="false" outlineLevel="0" collapsed="false">
      <c r="A1872" s="43" t="n">
        <v>1870</v>
      </c>
    </row>
    <row r="1873" customFormat="false" ht="12.75" hidden="false" customHeight="false" outlineLevel="0" collapsed="false">
      <c r="A1873" s="43" t="n">
        <v>1871</v>
      </c>
    </row>
    <row r="1874" customFormat="false" ht="12.75" hidden="false" customHeight="false" outlineLevel="0" collapsed="false">
      <c r="A1874" s="43" t="n">
        <v>1872</v>
      </c>
    </row>
    <row r="1875" customFormat="false" ht="12.75" hidden="false" customHeight="false" outlineLevel="0" collapsed="false">
      <c r="A1875" s="43" t="n">
        <v>1873</v>
      </c>
    </row>
    <row r="1876" customFormat="false" ht="12.75" hidden="false" customHeight="false" outlineLevel="0" collapsed="false">
      <c r="A1876" s="43" t="n">
        <v>1874</v>
      </c>
    </row>
    <row r="1877" customFormat="false" ht="12.75" hidden="false" customHeight="false" outlineLevel="0" collapsed="false">
      <c r="A1877" s="43" t="n">
        <v>1875</v>
      </c>
    </row>
    <row r="1878" customFormat="false" ht="12.75" hidden="false" customHeight="false" outlineLevel="0" collapsed="false">
      <c r="A1878" s="43" t="n">
        <v>1876</v>
      </c>
    </row>
    <row r="1879" customFormat="false" ht="12.75" hidden="false" customHeight="false" outlineLevel="0" collapsed="false">
      <c r="A1879" s="43" t="n">
        <v>1877</v>
      </c>
    </row>
    <row r="1880" customFormat="false" ht="12.75" hidden="false" customHeight="false" outlineLevel="0" collapsed="false">
      <c r="A1880" s="43" t="n">
        <v>1878</v>
      </c>
    </row>
    <row r="1881" customFormat="false" ht="12.75" hidden="false" customHeight="false" outlineLevel="0" collapsed="false">
      <c r="A1881" s="43" t="n">
        <v>1879</v>
      </c>
    </row>
    <row r="1882" customFormat="false" ht="12.75" hidden="false" customHeight="false" outlineLevel="0" collapsed="false">
      <c r="A1882" s="43" t="n">
        <v>1880</v>
      </c>
    </row>
    <row r="1883" customFormat="false" ht="12.75" hidden="false" customHeight="false" outlineLevel="0" collapsed="false">
      <c r="A1883" s="43" t="n">
        <v>1881</v>
      </c>
    </row>
    <row r="1884" customFormat="false" ht="12.75" hidden="false" customHeight="false" outlineLevel="0" collapsed="false">
      <c r="A1884" s="43" t="n">
        <v>1882</v>
      </c>
    </row>
    <row r="1885" customFormat="false" ht="12.75" hidden="false" customHeight="false" outlineLevel="0" collapsed="false">
      <c r="A1885" s="43" t="n">
        <v>1883</v>
      </c>
    </row>
    <row r="1886" customFormat="false" ht="12.75" hidden="false" customHeight="false" outlineLevel="0" collapsed="false">
      <c r="A1886" s="43" t="n">
        <v>1884</v>
      </c>
    </row>
    <row r="1887" customFormat="false" ht="12.75" hidden="false" customHeight="false" outlineLevel="0" collapsed="false">
      <c r="A1887" s="43" t="n">
        <v>1885</v>
      </c>
    </row>
    <row r="1888" customFormat="false" ht="12.75" hidden="false" customHeight="false" outlineLevel="0" collapsed="false">
      <c r="A1888" s="43" t="n">
        <v>1886</v>
      </c>
    </row>
    <row r="1889" customFormat="false" ht="12.75" hidden="false" customHeight="false" outlineLevel="0" collapsed="false">
      <c r="A1889" s="43" t="n">
        <v>1887</v>
      </c>
    </row>
    <row r="1890" customFormat="false" ht="12.75" hidden="false" customHeight="false" outlineLevel="0" collapsed="false">
      <c r="A1890" s="43" t="n">
        <v>1888</v>
      </c>
    </row>
    <row r="1891" customFormat="false" ht="12.75" hidden="false" customHeight="false" outlineLevel="0" collapsed="false">
      <c r="A1891" s="43" t="n">
        <v>1889</v>
      </c>
    </row>
    <row r="1892" customFormat="false" ht="12.75" hidden="false" customHeight="false" outlineLevel="0" collapsed="false">
      <c r="A1892" s="43" t="n">
        <v>1890</v>
      </c>
    </row>
    <row r="1893" customFormat="false" ht="12.75" hidden="false" customHeight="false" outlineLevel="0" collapsed="false">
      <c r="A1893" s="43" t="n">
        <v>1891</v>
      </c>
    </row>
    <row r="1894" customFormat="false" ht="12.75" hidden="false" customHeight="false" outlineLevel="0" collapsed="false">
      <c r="A1894" s="43" t="n">
        <v>1892</v>
      </c>
    </row>
    <row r="1895" customFormat="false" ht="12.75" hidden="false" customHeight="false" outlineLevel="0" collapsed="false">
      <c r="A1895" s="43" t="n">
        <v>1893</v>
      </c>
    </row>
    <row r="1896" customFormat="false" ht="12.75" hidden="false" customHeight="false" outlineLevel="0" collapsed="false">
      <c r="A1896" s="43" t="n">
        <v>1894</v>
      </c>
    </row>
    <row r="1897" customFormat="false" ht="12.75" hidden="false" customHeight="false" outlineLevel="0" collapsed="false">
      <c r="A1897" s="43" t="n">
        <v>1895</v>
      </c>
    </row>
    <row r="1898" customFormat="false" ht="12.75" hidden="false" customHeight="false" outlineLevel="0" collapsed="false">
      <c r="A1898" s="43" t="n">
        <v>1896</v>
      </c>
    </row>
    <row r="1899" customFormat="false" ht="12.75" hidden="false" customHeight="false" outlineLevel="0" collapsed="false">
      <c r="A1899" s="43" t="n">
        <v>1897</v>
      </c>
    </row>
    <row r="1900" customFormat="false" ht="12.75" hidden="false" customHeight="false" outlineLevel="0" collapsed="false">
      <c r="A1900" s="43" t="n">
        <v>1898</v>
      </c>
    </row>
    <row r="1901" customFormat="false" ht="12.75" hidden="false" customHeight="false" outlineLevel="0" collapsed="false">
      <c r="A1901" s="43" t="n">
        <v>1899</v>
      </c>
    </row>
    <row r="1902" customFormat="false" ht="12.75" hidden="false" customHeight="false" outlineLevel="0" collapsed="false">
      <c r="A1902" s="43" t="n">
        <v>1900</v>
      </c>
    </row>
    <row r="1903" customFormat="false" ht="12.75" hidden="false" customHeight="false" outlineLevel="0" collapsed="false">
      <c r="A1903" s="43" t="n">
        <v>1901</v>
      </c>
    </row>
    <row r="1904" customFormat="false" ht="12.75" hidden="false" customHeight="false" outlineLevel="0" collapsed="false">
      <c r="A1904" s="43" t="n">
        <v>1902</v>
      </c>
    </row>
    <row r="1905" customFormat="false" ht="12.75" hidden="false" customHeight="false" outlineLevel="0" collapsed="false">
      <c r="A1905" s="43" t="n">
        <v>1903</v>
      </c>
    </row>
    <row r="1906" customFormat="false" ht="12.75" hidden="false" customHeight="false" outlineLevel="0" collapsed="false">
      <c r="A1906" s="43" t="n">
        <v>1904</v>
      </c>
    </row>
    <row r="1907" customFormat="false" ht="12.75" hidden="false" customHeight="false" outlineLevel="0" collapsed="false">
      <c r="A1907" s="43" t="n">
        <v>1905</v>
      </c>
    </row>
    <row r="1908" customFormat="false" ht="12.75" hidden="false" customHeight="false" outlineLevel="0" collapsed="false">
      <c r="A1908" s="43" t="n">
        <v>1906</v>
      </c>
    </row>
    <row r="1909" customFormat="false" ht="12.75" hidden="false" customHeight="false" outlineLevel="0" collapsed="false">
      <c r="A1909" s="43" t="n">
        <v>1907</v>
      </c>
    </row>
    <row r="1910" customFormat="false" ht="12.75" hidden="false" customHeight="false" outlineLevel="0" collapsed="false">
      <c r="A1910" s="43" t="n">
        <v>1908</v>
      </c>
    </row>
    <row r="1911" customFormat="false" ht="12.75" hidden="false" customHeight="false" outlineLevel="0" collapsed="false">
      <c r="A1911" s="43" t="n">
        <v>1909</v>
      </c>
    </row>
    <row r="1912" customFormat="false" ht="12.75" hidden="false" customHeight="false" outlineLevel="0" collapsed="false">
      <c r="A1912" s="43" t="n">
        <v>1910</v>
      </c>
    </row>
    <row r="1913" customFormat="false" ht="12.75" hidden="false" customHeight="false" outlineLevel="0" collapsed="false">
      <c r="A1913" s="43" t="n">
        <v>1911</v>
      </c>
    </row>
    <row r="1914" customFormat="false" ht="12.75" hidden="false" customHeight="false" outlineLevel="0" collapsed="false">
      <c r="A1914" s="43" t="n">
        <v>1912</v>
      </c>
    </row>
    <row r="1915" customFormat="false" ht="12.75" hidden="false" customHeight="false" outlineLevel="0" collapsed="false">
      <c r="A1915" s="43" t="n">
        <v>1913</v>
      </c>
    </row>
    <row r="1916" customFormat="false" ht="12.75" hidden="false" customHeight="false" outlineLevel="0" collapsed="false">
      <c r="A1916" s="43" t="n">
        <v>1914</v>
      </c>
    </row>
    <row r="1917" customFormat="false" ht="12.75" hidden="false" customHeight="false" outlineLevel="0" collapsed="false">
      <c r="A1917" s="43" t="n">
        <v>1915</v>
      </c>
    </row>
    <row r="1918" customFormat="false" ht="12.75" hidden="false" customHeight="false" outlineLevel="0" collapsed="false">
      <c r="A1918" s="43" t="n">
        <v>1916</v>
      </c>
    </row>
    <row r="1919" customFormat="false" ht="12.75" hidden="false" customHeight="false" outlineLevel="0" collapsed="false">
      <c r="A1919" s="43" t="n">
        <v>1917</v>
      </c>
    </row>
    <row r="1920" customFormat="false" ht="12.75" hidden="false" customHeight="false" outlineLevel="0" collapsed="false">
      <c r="A1920" s="43" t="n">
        <v>1918</v>
      </c>
    </row>
    <row r="1921" customFormat="false" ht="12.75" hidden="false" customHeight="false" outlineLevel="0" collapsed="false">
      <c r="A1921" s="43" t="n">
        <v>1919</v>
      </c>
    </row>
    <row r="1922" customFormat="false" ht="12.75" hidden="false" customHeight="false" outlineLevel="0" collapsed="false">
      <c r="A1922" s="43" t="n">
        <v>1920</v>
      </c>
    </row>
    <row r="1923" customFormat="false" ht="12.75" hidden="false" customHeight="false" outlineLevel="0" collapsed="false">
      <c r="A1923" s="43" t="n">
        <v>1921</v>
      </c>
    </row>
    <row r="1924" customFormat="false" ht="12.75" hidden="false" customHeight="false" outlineLevel="0" collapsed="false">
      <c r="A1924" s="43" t="n">
        <v>1922</v>
      </c>
    </row>
    <row r="1925" customFormat="false" ht="12.75" hidden="false" customHeight="false" outlineLevel="0" collapsed="false">
      <c r="A1925" s="43" t="n">
        <v>1923</v>
      </c>
    </row>
    <row r="1926" customFormat="false" ht="12.75" hidden="false" customHeight="false" outlineLevel="0" collapsed="false">
      <c r="A1926" s="43" t="n">
        <v>1924</v>
      </c>
    </row>
    <row r="1927" customFormat="false" ht="12.75" hidden="false" customHeight="false" outlineLevel="0" collapsed="false">
      <c r="A1927" s="43" t="n">
        <v>1925</v>
      </c>
    </row>
    <row r="1928" customFormat="false" ht="12.75" hidden="false" customHeight="false" outlineLevel="0" collapsed="false">
      <c r="A1928" s="43" t="n">
        <v>1926</v>
      </c>
    </row>
    <row r="1929" customFormat="false" ht="12.75" hidden="false" customHeight="false" outlineLevel="0" collapsed="false">
      <c r="A1929" s="43" t="n">
        <v>1927</v>
      </c>
    </row>
    <row r="1930" customFormat="false" ht="12.75" hidden="false" customHeight="false" outlineLevel="0" collapsed="false">
      <c r="A1930" s="43" t="n">
        <v>1928</v>
      </c>
    </row>
    <row r="1931" customFormat="false" ht="12.75" hidden="false" customHeight="false" outlineLevel="0" collapsed="false">
      <c r="A1931" s="43" t="n">
        <v>1929</v>
      </c>
    </row>
    <row r="1932" customFormat="false" ht="12.75" hidden="false" customHeight="false" outlineLevel="0" collapsed="false">
      <c r="A1932" s="43" t="n">
        <v>1930</v>
      </c>
    </row>
    <row r="1933" customFormat="false" ht="12.75" hidden="false" customHeight="false" outlineLevel="0" collapsed="false">
      <c r="A1933" s="43" t="n">
        <v>1931</v>
      </c>
    </row>
    <row r="1934" customFormat="false" ht="12.75" hidden="false" customHeight="false" outlineLevel="0" collapsed="false">
      <c r="A1934" s="43" t="n">
        <v>1932</v>
      </c>
    </row>
    <row r="1935" customFormat="false" ht="12.75" hidden="false" customHeight="false" outlineLevel="0" collapsed="false">
      <c r="A1935" s="43" t="n">
        <v>1933</v>
      </c>
    </row>
    <row r="1936" customFormat="false" ht="12.75" hidden="false" customHeight="false" outlineLevel="0" collapsed="false">
      <c r="A1936" s="43" t="n">
        <v>1934</v>
      </c>
    </row>
    <row r="1937" customFormat="false" ht="12.75" hidden="false" customHeight="false" outlineLevel="0" collapsed="false">
      <c r="A1937" s="43" t="n">
        <v>1935</v>
      </c>
    </row>
    <row r="1938" customFormat="false" ht="12.75" hidden="false" customHeight="false" outlineLevel="0" collapsed="false">
      <c r="A1938" s="43" t="n">
        <v>1936</v>
      </c>
    </row>
    <row r="1939" customFormat="false" ht="12.75" hidden="false" customHeight="false" outlineLevel="0" collapsed="false">
      <c r="A1939" s="43" t="n">
        <v>1937</v>
      </c>
    </row>
    <row r="1940" customFormat="false" ht="12.75" hidden="false" customHeight="false" outlineLevel="0" collapsed="false">
      <c r="A1940" s="43" t="n">
        <v>1938</v>
      </c>
    </row>
    <row r="1941" customFormat="false" ht="12.75" hidden="false" customHeight="false" outlineLevel="0" collapsed="false">
      <c r="A1941" s="43" t="n">
        <v>1939</v>
      </c>
    </row>
    <row r="1942" customFormat="false" ht="12.75" hidden="false" customHeight="false" outlineLevel="0" collapsed="false">
      <c r="A1942" s="43" t="n">
        <v>1940</v>
      </c>
    </row>
    <row r="1943" customFormat="false" ht="12.75" hidden="false" customHeight="false" outlineLevel="0" collapsed="false">
      <c r="A1943" s="43" t="n">
        <v>1941</v>
      </c>
    </row>
    <row r="1944" customFormat="false" ht="12.75" hidden="false" customHeight="false" outlineLevel="0" collapsed="false">
      <c r="A1944" s="43" t="n">
        <v>1942</v>
      </c>
    </row>
    <row r="1945" customFormat="false" ht="12.75" hidden="false" customHeight="false" outlineLevel="0" collapsed="false">
      <c r="A1945" s="43" t="n">
        <v>1943</v>
      </c>
    </row>
    <row r="1946" customFormat="false" ht="12.75" hidden="false" customHeight="false" outlineLevel="0" collapsed="false">
      <c r="A1946" s="43" t="n">
        <v>1944</v>
      </c>
    </row>
    <row r="1947" customFormat="false" ht="12.75" hidden="false" customHeight="false" outlineLevel="0" collapsed="false">
      <c r="A1947" s="43" t="n">
        <v>1945</v>
      </c>
    </row>
    <row r="1948" customFormat="false" ht="12.75" hidden="false" customHeight="false" outlineLevel="0" collapsed="false">
      <c r="A1948" s="43" t="n">
        <v>1946</v>
      </c>
    </row>
    <row r="1949" customFormat="false" ht="12.75" hidden="false" customHeight="false" outlineLevel="0" collapsed="false">
      <c r="A1949" s="43" t="n">
        <v>1947</v>
      </c>
    </row>
    <row r="1950" customFormat="false" ht="12.75" hidden="false" customHeight="false" outlineLevel="0" collapsed="false">
      <c r="A1950" s="43" t="n">
        <v>1948</v>
      </c>
    </row>
    <row r="1951" customFormat="false" ht="12.75" hidden="false" customHeight="false" outlineLevel="0" collapsed="false">
      <c r="A1951" s="43" t="n">
        <v>1949</v>
      </c>
    </row>
    <row r="1952" customFormat="false" ht="12.75" hidden="false" customHeight="false" outlineLevel="0" collapsed="false">
      <c r="A1952" s="43" t="n">
        <v>1950</v>
      </c>
    </row>
    <row r="1953" customFormat="false" ht="12.75" hidden="false" customHeight="false" outlineLevel="0" collapsed="false">
      <c r="A1953" s="43" t="n">
        <v>1951</v>
      </c>
    </row>
    <row r="1954" customFormat="false" ht="12.75" hidden="false" customHeight="false" outlineLevel="0" collapsed="false">
      <c r="A1954" s="43" t="n">
        <v>1952</v>
      </c>
    </row>
    <row r="1955" customFormat="false" ht="12.75" hidden="false" customHeight="false" outlineLevel="0" collapsed="false">
      <c r="A1955" s="43" t="n">
        <v>1953</v>
      </c>
    </row>
    <row r="1956" customFormat="false" ht="12.75" hidden="false" customHeight="false" outlineLevel="0" collapsed="false">
      <c r="A1956" s="43" t="n">
        <v>1954</v>
      </c>
    </row>
    <row r="1957" customFormat="false" ht="12.75" hidden="false" customHeight="false" outlineLevel="0" collapsed="false">
      <c r="A1957" s="43" t="n">
        <v>1955</v>
      </c>
    </row>
    <row r="1958" customFormat="false" ht="12.75" hidden="false" customHeight="false" outlineLevel="0" collapsed="false">
      <c r="A1958" s="43" t="n">
        <v>1956</v>
      </c>
    </row>
    <row r="1959" customFormat="false" ht="12.75" hidden="false" customHeight="false" outlineLevel="0" collapsed="false">
      <c r="A1959" s="43" t="n">
        <v>1957</v>
      </c>
    </row>
    <row r="1960" customFormat="false" ht="12.75" hidden="false" customHeight="false" outlineLevel="0" collapsed="false">
      <c r="A1960" s="43" t="n">
        <v>1958</v>
      </c>
    </row>
    <row r="1961" customFormat="false" ht="12.75" hidden="false" customHeight="false" outlineLevel="0" collapsed="false">
      <c r="A1961" s="43" t="n">
        <v>1959</v>
      </c>
    </row>
    <row r="1962" customFormat="false" ht="12.75" hidden="false" customHeight="false" outlineLevel="0" collapsed="false">
      <c r="A1962" s="43" t="n">
        <v>1960</v>
      </c>
    </row>
    <row r="1963" customFormat="false" ht="12.75" hidden="false" customHeight="false" outlineLevel="0" collapsed="false">
      <c r="A1963" s="43" t="n">
        <v>1961</v>
      </c>
    </row>
    <row r="1964" customFormat="false" ht="12.75" hidden="false" customHeight="false" outlineLevel="0" collapsed="false">
      <c r="A1964" s="43" t="n">
        <v>1962</v>
      </c>
    </row>
    <row r="1965" customFormat="false" ht="12.75" hidden="false" customHeight="false" outlineLevel="0" collapsed="false">
      <c r="A1965" s="43" t="n">
        <v>1963</v>
      </c>
    </row>
    <row r="1966" customFormat="false" ht="12.75" hidden="false" customHeight="false" outlineLevel="0" collapsed="false">
      <c r="A1966" s="43" t="n">
        <v>1964</v>
      </c>
    </row>
    <row r="1967" customFormat="false" ht="12.75" hidden="false" customHeight="false" outlineLevel="0" collapsed="false">
      <c r="A1967" s="43" t="n">
        <v>1965</v>
      </c>
    </row>
    <row r="1968" customFormat="false" ht="12.75" hidden="false" customHeight="false" outlineLevel="0" collapsed="false">
      <c r="A1968" s="43" t="n">
        <v>1966</v>
      </c>
    </row>
    <row r="1969" customFormat="false" ht="12.75" hidden="false" customHeight="false" outlineLevel="0" collapsed="false">
      <c r="A1969" s="43" t="n">
        <v>1967</v>
      </c>
    </row>
    <row r="1970" customFormat="false" ht="12.75" hidden="false" customHeight="false" outlineLevel="0" collapsed="false">
      <c r="A1970" s="43" t="n">
        <v>1968</v>
      </c>
    </row>
    <row r="1971" customFormat="false" ht="12.75" hidden="false" customHeight="false" outlineLevel="0" collapsed="false">
      <c r="A1971" s="43" t="n">
        <v>1969</v>
      </c>
    </row>
    <row r="1972" customFormat="false" ht="12.75" hidden="false" customHeight="false" outlineLevel="0" collapsed="false">
      <c r="A1972" s="43" t="n">
        <v>1970</v>
      </c>
    </row>
    <row r="1973" customFormat="false" ht="12.75" hidden="false" customHeight="false" outlineLevel="0" collapsed="false">
      <c r="A1973" s="43" t="n">
        <v>1971</v>
      </c>
    </row>
    <row r="1974" customFormat="false" ht="12.75" hidden="false" customHeight="false" outlineLevel="0" collapsed="false">
      <c r="A1974" s="43" t="n">
        <v>1972</v>
      </c>
    </row>
    <row r="1975" customFormat="false" ht="12.75" hidden="false" customHeight="false" outlineLevel="0" collapsed="false">
      <c r="A1975" s="43" t="n">
        <v>1973</v>
      </c>
    </row>
    <row r="1976" customFormat="false" ht="12.75" hidden="false" customHeight="false" outlineLevel="0" collapsed="false">
      <c r="A1976" s="43" t="n">
        <v>1974</v>
      </c>
    </row>
    <row r="1977" customFormat="false" ht="12.75" hidden="false" customHeight="false" outlineLevel="0" collapsed="false">
      <c r="A1977" s="43" t="n">
        <v>1975</v>
      </c>
    </row>
    <row r="1978" customFormat="false" ht="12.75" hidden="false" customHeight="false" outlineLevel="0" collapsed="false">
      <c r="A1978" s="43" t="n">
        <v>1976</v>
      </c>
    </row>
    <row r="1979" customFormat="false" ht="12.75" hidden="false" customHeight="false" outlineLevel="0" collapsed="false">
      <c r="A1979" s="43" t="n">
        <v>1977</v>
      </c>
    </row>
    <row r="1980" customFormat="false" ht="12.75" hidden="false" customHeight="false" outlineLevel="0" collapsed="false">
      <c r="A1980" s="43" t="n">
        <v>1978</v>
      </c>
    </row>
    <row r="1981" customFormat="false" ht="12.75" hidden="false" customHeight="false" outlineLevel="0" collapsed="false">
      <c r="A1981" s="43" t="n">
        <v>1979</v>
      </c>
    </row>
    <row r="1982" customFormat="false" ht="12.75" hidden="false" customHeight="false" outlineLevel="0" collapsed="false">
      <c r="A1982" s="43" t="n">
        <v>1980</v>
      </c>
    </row>
    <row r="1983" customFormat="false" ht="12.75" hidden="false" customHeight="false" outlineLevel="0" collapsed="false">
      <c r="A1983" s="43" t="n">
        <v>1981</v>
      </c>
    </row>
    <row r="1984" customFormat="false" ht="12.75" hidden="false" customHeight="false" outlineLevel="0" collapsed="false">
      <c r="A1984" s="43" t="n">
        <v>1982</v>
      </c>
    </row>
    <row r="1985" customFormat="false" ht="12.75" hidden="false" customHeight="false" outlineLevel="0" collapsed="false">
      <c r="A1985" s="43" t="n">
        <v>1983</v>
      </c>
    </row>
    <row r="1986" customFormat="false" ht="12.75" hidden="false" customHeight="false" outlineLevel="0" collapsed="false">
      <c r="A1986" s="43" t="n">
        <v>1984</v>
      </c>
    </row>
    <row r="1987" customFormat="false" ht="12.75" hidden="false" customHeight="false" outlineLevel="0" collapsed="false">
      <c r="A1987" s="43" t="n">
        <v>1985</v>
      </c>
    </row>
    <row r="1988" customFormat="false" ht="12.75" hidden="false" customHeight="false" outlineLevel="0" collapsed="false">
      <c r="A1988" s="43" t="n">
        <v>1986</v>
      </c>
    </row>
    <row r="1989" customFormat="false" ht="12.75" hidden="false" customHeight="false" outlineLevel="0" collapsed="false">
      <c r="A1989" s="43" t="n">
        <v>1987</v>
      </c>
    </row>
    <row r="1990" customFormat="false" ht="12.75" hidden="false" customHeight="false" outlineLevel="0" collapsed="false">
      <c r="A1990" s="43" t="n">
        <v>1988</v>
      </c>
    </row>
    <row r="1991" customFormat="false" ht="12.75" hidden="false" customHeight="false" outlineLevel="0" collapsed="false">
      <c r="A1991" s="43" t="n">
        <v>1989</v>
      </c>
    </row>
    <row r="1992" customFormat="false" ht="12.75" hidden="false" customHeight="false" outlineLevel="0" collapsed="false">
      <c r="A1992" s="43" t="n">
        <v>1990</v>
      </c>
    </row>
    <row r="1993" customFormat="false" ht="12.75" hidden="false" customHeight="false" outlineLevel="0" collapsed="false">
      <c r="A1993" s="43" t="n">
        <v>1991</v>
      </c>
    </row>
    <row r="1994" customFormat="false" ht="12.75" hidden="false" customHeight="false" outlineLevel="0" collapsed="false">
      <c r="A1994" s="43" t="n">
        <v>1992</v>
      </c>
    </row>
    <row r="1995" customFormat="false" ht="12.75" hidden="false" customHeight="false" outlineLevel="0" collapsed="false">
      <c r="A1995" s="43" t="n">
        <v>1993</v>
      </c>
    </row>
    <row r="1996" customFormat="false" ht="12.75" hidden="false" customHeight="false" outlineLevel="0" collapsed="false">
      <c r="A1996" s="43" t="n">
        <v>1994</v>
      </c>
    </row>
    <row r="1997" customFormat="false" ht="12.75" hidden="false" customHeight="false" outlineLevel="0" collapsed="false">
      <c r="A1997" s="43" t="n">
        <v>1995</v>
      </c>
    </row>
    <row r="1998" customFormat="false" ht="12.75" hidden="false" customHeight="false" outlineLevel="0" collapsed="false">
      <c r="A1998" s="43" t="n">
        <v>1996</v>
      </c>
    </row>
    <row r="1999" customFormat="false" ht="12.75" hidden="false" customHeight="false" outlineLevel="0" collapsed="false">
      <c r="A1999" s="43" t="n">
        <v>1997</v>
      </c>
    </row>
    <row r="2000" customFormat="false" ht="12.75" hidden="false" customHeight="false" outlineLevel="0" collapsed="false">
      <c r="A2000" s="43" t="n">
        <v>1998</v>
      </c>
    </row>
    <row r="2001" customFormat="false" ht="12.75" hidden="false" customHeight="false" outlineLevel="0" collapsed="false">
      <c r="A2001" s="43" t="n">
        <v>1999</v>
      </c>
    </row>
    <row r="2002" customFormat="false" ht="12.75" hidden="false" customHeight="false" outlineLevel="0" collapsed="false">
      <c r="A2002" s="43" t="n">
        <v>2000</v>
      </c>
    </row>
    <row r="2003" customFormat="false" ht="12.75" hidden="false" customHeight="false" outlineLevel="0" collapsed="false">
      <c r="A2003" s="43" t="n">
        <v>2001</v>
      </c>
    </row>
    <row r="2004" customFormat="false" ht="12.75" hidden="false" customHeight="false" outlineLevel="0" collapsed="false">
      <c r="A2004" s="43" t="n">
        <v>2002</v>
      </c>
    </row>
    <row r="2005" customFormat="false" ht="12.75" hidden="false" customHeight="false" outlineLevel="0" collapsed="false">
      <c r="A2005" s="43" t="n">
        <v>2003</v>
      </c>
    </row>
    <row r="2006" customFormat="false" ht="12.75" hidden="false" customHeight="false" outlineLevel="0" collapsed="false">
      <c r="A2006" s="43" t="n">
        <v>2004</v>
      </c>
    </row>
    <row r="2007" customFormat="false" ht="12.75" hidden="false" customHeight="false" outlineLevel="0" collapsed="false">
      <c r="A2007" s="43" t="n">
        <v>2005</v>
      </c>
    </row>
    <row r="2008" customFormat="false" ht="12.75" hidden="false" customHeight="false" outlineLevel="0" collapsed="false">
      <c r="A2008" s="43" t="n">
        <v>2006</v>
      </c>
    </row>
    <row r="2009" customFormat="false" ht="12.75" hidden="false" customHeight="false" outlineLevel="0" collapsed="false">
      <c r="A2009" s="43" t="n">
        <v>2007</v>
      </c>
    </row>
    <row r="2010" customFormat="false" ht="12.75" hidden="false" customHeight="false" outlineLevel="0" collapsed="false">
      <c r="A2010" s="43" t="n">
        <v>2008</v>
      </c>
    </row>
    <row r="2011" customFormat="false" ht="12.75" hidden="false" customHeight="false" outlineLevel="0" collapsed="false">
      <c r="A2011" s="43" t="n">
        <v>2009</v>
      </c>
    </row>
    <row r="2012" customFormat="false" ht="12.75" hidden="false" customHeight="false" outlineLevel="0" collapsed="false">
      <c r="A2012" s="43" t="n">
        <v>2010</v>
      </c>
    </row>
    <row r="2013" customFormat="false" ht="12.75" hidden="false" customHeight="false" outlineLevel="0" collapsed="false">
      <c r="A2013" s="43" t="n">
        <v>2011</v>
      </c>
    </row>
    <row r="2014" customFormat="false" ht="12.75" hidden="false" customHeight="false" outlineLevel="0" collapsed="false">
      <c r="A2014" s="43" t="n">
        <v>2012</v>
      </c>
    </row>
    <row r="2015" customFormat="false" ht="12.75" hidden="false" customHeight="false" outlineLevel="0" collapsed="false">
      <c r="A2015" s="43" t="n">
        <v>2013</v>
      </c>
    </row>
    <row r="2016" customFormat="false" ht="12.75" hidden="false" customHeight="false" outlineLevel="0" collapsed="false">
      <c r="A2016" s="43" t="n">
        <v>2014</v>
      </c>
    </row>
    <row r="2017" customFormat="false" ht="12.75" hidden="false" customHeight="false" outlineLevel="0" collapsed="false">
      <c r="A2017" s="43" t="n">
        <v>2015</v>
      </c>
    </row>
    <row r="2018" customFormat="false" ht="12.75" hidden="false" customHeight="false" outlineLevel="0" collapsed="false">
      <c r="A2018" s="43" t="n">
        <v>2016</v>
      </c>
    </row>
    <row r="2019" customFormat="false" ht="12.75" hidden="false" customHeight="false" outlineLevel="0" collapsed="false">
      <c r="A2019" s="43" t="n">
        <v>2017</v>
      </c>
    </row>
    <row r="2020" customFormat="false" ht="12.75" hidden="false" customHeight="false" outlineLevel="0" collapsed="false">
      <c r="A2020" s="43" t="n">
        <v>2018</v>
      </c>
    </row>
    <row r="2021" customFormat="false" ht="12.75" hidden="false" customHeight="false" outlineLevel="0" collapsed="false">
      <c r="A2021" s="43" t="n">
        <v>2019</v>
      </c>
    </row>
    <row r="2022" customFormat="false" ht="12.75" hidden="false" customHeight="false" outlineLevel="0" collapsed="false">
      <c r="A2022" s="43" t="n">
        <v>2020</v>
      </c>
    </row>
    <row r="2023" customFormat="false" ht="12.75" hidden="false" customHeight="false" outlineLevel="0" collapsed="false">
      <c r="A2023" s="43" t="n">
        <v>2021</v>
      </c>
    </row>
    <row r="2024" customFormat="false" ht="12.75" hidden="false" customHeight="false" outlineLevel="0" collapsed="false">
      <c r="A2024" s="43" t="n">
        <v>2022</v>
      </c>
    </row>
    <row r="2025" customFormat="false" ht="12.75" hidden="false" customHeight="false" outlineLevel="0" collapsed="false">
      <c r="A2025" s="43" t="n">
        <v>2023</v>
      </c>
    </row>
    <row r="2026" customFormat="false" ht="12.75" hidden="false" customHeight="false" outlineLevel="0" collapsed="false">
      <c r="A2026" s="43" t="n">
        <v>2024</v>
      </c>
    </row>
    <row r="2027" customFormat="false" ht="12.75" hidden="false" customHeight="false" outlineLevel="0" collapsed="false">
      <c r="A2027" s="43" t="n">
        <v>2025</v>
      </c>
    </row>
    <row r="2028" customFormat="false" ht="12.75" hidden="false" customHeight="false" outlineLevel="0" collapsed="false">
      <c r="A2028" s="43" t="n">
        <v>2026</v>
      </c>
    </row>
    <row r="2029" customFormat="false" ht="12.75" hidden="false" customHeight="false" outlineLevel="0" collapsed="false">
      <c r="A2029" s="43" t="n">
        <v>2027</v>
      </c>
    </row>
    <row r="2030" customFormat="false" ht="12.75" hidden="false" customHeight="false" outlineLevel="0" collapsed="false">
      <c r="A2030" s="43" t="n">
        <v>2028</v>
      </c>
    </row>
    <row r="2031" customFormat="false" ht="12.75" hidden="false" customHeight="false" outlineLevel="0" collapsed="false">
      <c r="A2031" s="43" t="n">
        <v>2029</v>
      </c>
    </row>
    <row r="2032" customFormat="false" ht="12.75" hidden="false" customHeight="false" outlineLevel="0" collapsed="false">
      <c r="A2032" s="43" t="n">
        <v>2030</v>
      </c>
    </row>
    <row r="2033" customFormat="false" ht="12.75" hidden="false" customHeight="false" outlineLevel="0" collapsed="false">
      <c r="A2033" s="43" t="n">
        <v>2031</v>
      </c>
    </row>
    <row r="2034" customFormat="false" ht="12.75" hidden="false" customHeight="false" outlineLevel="0" collapsed="false">
      <c r="A2034" s="43" t="n">
        <v>2032</v>
      </c>
    </row>
    <row r="2035" customFormat="false" ht="12.75" hidden="false" customHeight="false" outlineLevel="0" collapsed="false">
      <c r="A2035" s="43" t="n">
        <v>2033</v>
      </c>
    </row>
    <row r="2036" customFormat="false" ht="12.75" hidden="false" customHeight="false" outlineLevel="0" collapsed="false">
      <c r="A2036" s="43" t="n">
        <v>2034</v>
      </c>
    </row>
    <row r="2037" customFormat="false" ht="12.75" hidden="false" customHeight="false" outlineLevel="0" collapsed="false">
      <c r="A2037" s="43" t="n">
        <v>2035</v>
      </c>
    </row>
    <row r="2038" customFormat="false" ht="12.75" hidden="false" customHeight="false" outlineLevel="0" collapsed="false">
      <c r="A2038" s="43" t="n">
        <v>2036</v>
      </c>
    </row>
    <row r="2039" customFormat="false" ht="12.75" hidden="false" customHeight="false" outlineLevel="0" collapsed="false">
      <c r="A2039" s="43" t="n">
        <v>2037</v>
      </c>
    </row>
    <row r="2040" customFormat="false" ht="12.75" hidden="false" customHeight="false" outlineLevel="0" collapsed="false">
      <c r="A2040" s="43" t="n">
        <v>2038</v>
      </c>
    </row>
    <row r="2041" customFormat="false" ht="12.75" hidden="false" customHeight="false" outlineLevel="0" collapsed="false">
      <c r="A2041" s="43" t="n">
        <v>2039</v>
      </c>
    </row>
    <row r="2042" customFormat="false" ht="12.75" hidden="false" customHeight="false" outlineLevel="0" collapsed="false">
      <c r="A2042" s="43" t="n">
        <v>2040</v>
      </c>
    </row>
    <row r="2043" customFormat="false" ht="12.75" hidden="false" customHeight="false" outlineLevel="0" collapsed="false">
      <c r="A2043" s="43" t="n">
        <v>2041</v>
      </c>
    </row>
    <row r="2044" customFormat="false" ht="12.75" hidden="false" customHeight="false" outlineLevel="0" collapsed="false">
      <c r="A2044" s="43" t="n">
        <v>2042</v>
      </c>
    </row>
    <row r="2045" customFormat="false" ht="12.75" hidden="false" customHeight="false" outlineLevel="0" collapsed="false">
      <c r="A2045" s="43" t="n">
        <v>2043</v>
      </c>
    </row>
    <row r="2046" customFormat="false" ht="12.75" hidden="false" customHeight="false" outlineLevel="0" collapsed="false">
      <c r="A2046" s="43" t="n">
        <v>2044</v>
      </c>
    </row>
    <row r="2047" customFormat="false" ht="12.75" hidden="false" customHeight="false" outlineLevel="0" collapsed="false">
      <c r="A2047" s="43" t="n">
        <v>2045</v>
      </c>
    </row>
    <row r="2048" customFormat="false" ht="12.75" hidden="false" customHeight="false" outlineLevel="0" collapsed="false">
      <c r="A2048" s="43" t="n">
        <v>2046</v>
      </c>
    </row>
    <row r="2049" customFormat="false" ht="12.75" hidden="false" customHeight="false" outlineLevel="0" collapsed="false">
      <c r="A2049" s="43" t="n">
        <v>2047</v>
      </c>
    </row>
    <row r="2050" customFormat="false" ht="12.75" hidden="false" customHeight="false" outlineLevel="0" collapsed="false">
      <c r="A2050" s="43" t="n">
        <v>2048</v>
      </c>
    </row>
    <row r="2051" customFormat="false" ht="12.75" hidden="false" customHeight="false" outlineLevel="0" collapsed="false">
      <c r="A2051" s="43" t="n">
        <v>2049</v>
      </c>
    </row>
    <row r="2052" customFormat="false" ht="12.75" hidden="false" customHeight="false" outlineLevel="0" collapsed="false">
      <c r="A2052" s="43" t="n">
        <v>2050</v>
      </c>
    </row>
    <row r="2053" customFormat="false" ht="12.75" hidden="false" customHeight="false" outlineLevel="0" collapsed="false">
      <c r="A2053" s="43" t="n">
        <v>2051</v>
      </c>
    </row>
    <row r="2054" customFormat="false" ht="12.75" hidden="false" customHeight="false" outlineLevel="0" collapsed="false">
      <c r="A2054" s="43" t="n">
        <v>2052</v>
      </c>
    </row>
    <row r="2055" customFormat="false" ht="12.75" hidden="false" customHeight="false" outlineLevel="0" collapsed="false">
      <c r="A2055" s="43" t="n">
        <v>2053</v>
      </c>
    </row>
    <row r="2056" customFormat="false" ht="12.75" hidden="false" customHeight="false" outlineLevel="0" collapsed="false">
      <c r="A2056" s="43" t="n">
        <v>2054</v>
      </c>
    </row>
    <row r="2057" customFormat="false" ht="12.75" hidden="false" customHeight="false" outlineLevel="0" collapsed="false">
      <c r="A2057" s="43" t="n">
        <v>2055</v>
      </c>
    </row>
    <row r="2058" customFormat="false" ht="12.75" hidden="false" customHeight="false" outlineLevel="0" collapsed="false">
      <c r="A2058" s="43" t="n">
        <v>2056</v>
      </c>
    </row>
    <row r="2059" customFormat="false" ht="12.75" hidden="false" customHeight="false" outlineLevel="0" collapsed="false">
      <c r="A2059" s="43" t="n">
        <v>2057</v>
      </c>
    </row>
    <row r="2060" customFormat="false" ht="12.75" hidden="false" customHeight="false" outlineLevel="0" collapsed="false">
      <c r="A2060" s="43" t="n">
        <v>2058</v>
      </c>
    </row>
    <row r="2061" customFormat="false" ht="12.75" hidden="false" customHeight="false" outlineLevel="0" collapsed="false">
      <c r="A2061" s="43" t="n">
        <v>2059</v>
      </c>
    </row>
    <row r="2062" customFormat="false" ht="12.75" hidden="false" customHeight="false" outlineLevel="0" collapsed="false">
      <c r="A2062" s="43" t="n">
        <v>2060</v>
      </c>
    </row>
    <row r="2063" customFormat="false" ht="12.75" hidden="false" customHeight="false" outlineLevel="0" collapsed="false">
      <c r="A2063" s="43" t="n">
        <v>2061</v>
      </c>
    </row>
    <row r="2064" customFormat="false" ht="12.75" hidden="false" customHeight="false" outlineLevel="0" collapsed="false">
      <c r="A2064" s="43" t="n">
        <v>2062</v>
      </c>
    </row>
    <row r="2065" customFormat="false" ht="12.75" hidden="false" customHeight="false" outlineLevel="0" collapsed="false">
      <c r="A2065" s="43" t="n">
        <v>2063</v>
      </c>
    </row>
    <row r="2066" customFormat="false" ht="12.75" hidden="false" customHeight="false" outlineLevel="0" collapsed="false">
      <c r="A2066" s="43" t="n">
        <v>2064</v>
      </c>
    </row>
    <row r="2067" customFormat="false" ht="12.75" hidden="false" customHeight="false" outlineLevel="0" collapsed="false">
      <c r="A2067" s="43" t="n">
        <v>2065</v>
      </c>
    </row>
    <row r="2068" customFormat="false" ht="12.75" hidden="false" customHeight="false" outlineLevel="0" collapsed="false">
      <c r="A2068" s="43" t="n">
        <v>2066</v>
      </c>
    </row>
    <row r="2069" customFormat="false" ht="12.75" hidden="false" customHeight="false" outlineLevel="0" collapsed="false">
      <c r="A2069" s="43" t="n">
        <v>2067</v>
      </c>
    </row>
    <row r="2070" customFormat="false" ht="12.75" hidden="false" customHeight="false" outlineLevel="0" collapsed="false">
      <c r="A2070" s="43" t="n">
        <v>2068</v>
      </c>
    </row>
    <row r="2071" customFormat="false" ht="12.75" hidden="false" customHeight="false" outlineLevel="0" collapsed="false">
      <c r="A2071" s="43" t="n">
        <v>2069</v>
      </c>
    </row>
    <row r="2072" customFormat="false" ht="12.75" hidden="false" customHeight="false" outlineLevel="0" collapsed="false">
      <c r="A2072" s="43" t="n">
        <v>2070</v>
      </c>
    </row>
    <row r="2073" customFormat="false" ht="12.75" hidden="false" customHeight="false" outlineLevel="0" collapsed="false">
      <c r="A2073" s="43" t="n">
        <v>2071</v>
      </c>
    </row>
    <row r="2074" customFormat="false" ht="12.75" hidden="false" customHeight="false" outlineLevel="0" collapsed="false">
      <c r="A2074" s="43" t="n">
        <v>2072</v>
      </c>
    </row>
    <row r="2075" customFormat="false" ht="12.75" hidden="false" customHeight="false" outlineLevel="0" collapsed="false">
      <c r="A2075" s="43" t="n">
        <v>2073</v>
      </c>
    </row>
    <row r="2076" customFormat="false" ht="12.75" hidden="false" customHeight="false" outlineLevel="0" collapsed="false">
      <c r="A2076" s="43" t="n">
        <v>2074</v>
      </c>
    </row>
    <row r="2077" customFormat="false" ht="12.75" hidden="false" customHeight="false" outlineLevel="0" collapsed="false">
      <c r="A2077" s="43" t="n">
        <v>2075</v>
      </c>
    </row>
    <row r="2078" customFormat="false" ht="12.75" hidden="false" customHeight="false" outlineLevel="0" collapsed="false">
      <c r="A2078" s="43" t="n">
        <v>2076</v>
      </c>
    </row>
    <row r="2079" customFormat="false" ht="12.75" hidden="false" customHeight="false" outlineLevel="0" collapsed="false">
      <c r="A2079" s="43" t="n">
        <v>2077</v>
      </c>
    </row>
    <row r="2080" customFormat="false" ht="12.75" hidden="false" customHeight="false" outlineLevel="0" collapsed="false">
      <c r="A2080" s="43" t="n">
        <v>2078</v>
      </c>
    </row>
    <row r="2081" customFormat="false" ht="12.75" hidden="false" customHeight="false" outlineLevel="0" collapsed="false">
      <c r="A2081" s="43" t="n">
        <v>2079</v>
      </c>
    </row>
    <row r="2082" customFormat="false" ht="12.75" hidden="false" customHeight="false" outlineLevel="0" collapsed="false">
      <c r="A2082" s="43" t="n">
        <v>2080</v>
      </c>
    </row>
    <row r="2083" customFormat="false" ht="12.75" hidden="false" customHeight="false" outlineLevel="0" collapsed="false">
      <c r="A2083" s="43" t="n">
        <v>2081</v>
      </c>
    </row>
    <row r="2084" customFormat="false" ht="12.75" hidden="false" customHeight="false" outlineLevel="0" collapsed="false">
      <c r="A2084" s="43" t="n">
        <v>2082</v>
      </c>
    </row>
    <row r="2085" customFormat="false" ht="12.75" hidden="false" customHeight="false" outlineLevel="0" collapsed="false">
      <c r="A2085" s="43" t="n">
        <v>2083</v>
      </c>
    </row>
    <row r="2086" customFormat="false" ht="12.75" hidden="false" customHeight="false" outlineLevel="0" collapsed="false">
      <c r="A2086" s="43" t="n">
        <v>2084</v>
      </c>
    </row>
    <row r="2087" customFormat="false" ht="12.75" hidden="false" customHeight="false" outlineLevel="0" collapsed="false">
      <c r="A2087" s="43" t="n">
        <v>2085</v>
      </c>
    </row>
    <row r="2088" customFormat="false" ht="12.75" hidden="false" customHeight="false" outlineLevel="0" collapsed="false">
      <c r="A2088" s="43" t="n">
        <v>2086</v>
      </c>
    </row>
    <row r="2089" customFormat="false" ht="12.75" hidden="false" customHeight="false" outlineLevel="0" collapsed="false">
      <c r="A2089" s="43" t="n">
        <v>2087</v>
      </c>
    </row>
    <row r="2090" customFormat="false" ht="12.75" hidden="false" customHeight="false" outlineLevel="0" collapsed="false">
      <c r="A2090" s="43" t="n">
        <v>2088</v>
      </c>
    </row>
    <row r="2091" customFormat="false" ht="12.75" hidden="false" customHeight="false" outlineLevel="0" collapsed="false">
      <c r="A2091" s="43" t="n">
        <v>2089</v>
      </c>
    </row>
    <row r="2092" customFormat="false" ht="12.75" hidden="false" customHeight="false" outlineLevel="0" collapsed="false">
      <c r="A2092" s="43" t="n">
        <v>2090</v>
      </c>
    </row>
    <row r="2093" customFormat="false" ht="12.75" hidden="false" customHeight="false" outlineLevel="0" collapsed="false">
      <c r="A2093" s="43" t="n">
        <v>2091</v>
      </c>
    </row>
    <row r="2094" customFormat="false" ht="12.75" hidden="false" customHeight="false" outlineLevel="0" collapsed="false">
      <c r="A2094" s="43" t="n">
        <v>2092</v>
      </c>
    </row>
    <row r="2095" customFormat="false" ht="12.75" hidden="false" customHeight="false" outlineLevel="0" collapsed="false">
      <c r="A2095" s="43" t="n">
        <v>2093</v>
      </c>
    </row>
    <row r="2096" customFormat="false" ht="12.75" hidden="false" customHeight="false" outlineLevel="0" collapsed="false">
      <c r="A2096" s="43" t="n">
        <v>2094</v>
      </c>
    </row>
    <row r="2097" customFormat="false" ht="12.75" hidden="false" customHeight="false" outlineLevel="0" collapsed="false">
      <c r="A2097" s="43" t="n">
        <v>2095</v>
      </c>
    </row>
    <row r="2098" customFormat="false" ht="12.75" hidden="false" customHeight="false" outlineLevel="0" collapsed="false">
      <c r="A2098" s="43" t="n">
        <v>2096</v>
      </c>
    </row>
    <row r="2099" customFormat="false" ht="12.75" hidden="false" customHeight="false" outlineLevel="0" collapsed="false">
      <c r="A2099" s="43" t="n">
        <v>2097</v>
      </c>
    </row>
    <row r="2100" customFormat="false" ht="12.75" hidden="false" customHeight="false" outlineLevel="0" collapsed="false">
      <c r="A2100" s="43" t="n">
        <v>2098</v>
      </c>
    </row>
    <row r="2101" customFormat="false" ht="12.75" hidden="false" customHeight="false" outlineLevel="0" collapsed="false">
      <c r="A2101" s="43" t="n">
        <v>2099</v>
      </c>
    </row>
    <row r="2102" customFormat="false" ht="12.75" hidden="false" customHeight="false" outlineLevel="0" collapsed="false">
      <c r="A2102" s="43" t="n">
        <v>2100</v>
      </c>
    </row>
    <row r="2103" customFormat="false" ht="12.75" hidden="false" customHeight="false" outlineLevel="0" collapsed="false">
      <c r="A2103" s="43" t="n">
        <v>2101</v>
      </c>
    </row>
    <row r="2104" customFormat="false" ht="12.75" hidden="false" customHeight="false" outlineLevel="0" collapsed="false">
      <c r="A2104" s="43" t="n">
        <v>2102</v>
      </c>
    </row>
    <row r="2105" customFormat="false" ht="12.75" hidden="false" customHeight="false" outlineLevel="0" collapsed="false">
      <c r="A2105" s="43" t="n">
        <v>2103</v>
      </c>
    </row>
    <row r="2106" customFormat="false" ht="12.75" hidden="false" customHeight="false" outlineLevel="0" collapsed="false">
      <c r="A2106" s="43" t="n">
        <v>2104</v>
      </c>
    </row>
    <row r="2107" customFormat="false" ht="12.75" hidden="false" customHeight="false" outlineLevel="0" collapsed="false">
      <c r="A2107" s="43" t="n">
        <v>2105</v>
      </c>
    </row>
    <row r="2108" customFormat="false" ht="12.75" hidden="false" customHeight="false" outlineLevel="0" collapsed="false">
      <c r="A2108" s="43" t="n">
        <v>2106</v>
      </c>
    </row>
    <row r="2109" customFormat="false" ht="12.75" hidden="false" customHeight="false" outlineLevel="0" collapsed="false">
      <c r="A2109" s="43" t="n">
        <v>2107</v>
      </c>
    </row>
    <row r="2110" customFormat="false" ht="12.75" hidden="false" customHeight="false" outlineLevel="0" collapsed="false">
      <c r="A2110" s="43" t="n">
        <v>2108</v>
      </c>
    </row>
    <row r="2111" customFormat="false" ht="12.75" hidden="false" customHeight="false" outlineLevel="0" collapsed="false">
      <c r="A2111" s="43" t="n">
        <v>2109</v>
      </c>
    </row>
    <row r="2112" customFormat="false" ht="12.75" hidden="false" customHeight="false" outlineLevel="0" collapsed="false">
      <c r="A2112" s="43" t="n">
        <v>2110</v>
      </c>
    </row>
    <row r="2113" customFormat="false" ht="12.75" hidden="false" customHeight="false" outlineLevel="0" collapsed="false">
      <c r="A2113" s="43" t="n">
        <v>2111</v>
      </c>
    </row>
    <row r="2114" customFormat="false" ht="12.75" hidden="false" customHeight="false" outlineLevel="0" collapsed="false">
      <c r="A2114" s="43" t="n">
        <v>2112</v>
      </c>
    </row>
    <row r="2115" customFormat="false" ht="12.75" hidden="false" customHeight="false" outlineLevel="0" collapsed="false">
      <c r="A2115" s="43" t="n">
        <v>2113</v>
      </c>
    </row>
    <row r="2116" customFormat="false" ht="12.75" hidden="false" customHeight="false" outlineLevel="0" collapsed="false">
      <c r="A2116" s="43" t="n">
        <v>2114</v>
      </c>
    </row>
    <row r="2117" customFormat="false" ht="12.75" hidden="false" customHeight="false" outlineLevel="0" collapsed="false">
      <c r="A2117" s="43" t="n">
        <v>2115</v>
      </c>
    </row>
    <row r="2118" customFormat="false" ht="12.75" hidden="false" customHeight="false" outlineLevel="0" collapsed="false">
      <c r="A2118" s="43" t="n">
        <v>2116</v>
      </c>
    </row>
    <row r="2119" customFormat="false" ht="12.75" hidden="false" customHeight="false" outlineLevel="0" collapsed="false">
      <c r="A2119" s="43" t="n">
        <v>2117</v>
      </c>
    </row>
    <row r="2120" customFormat="false" ht="12.75" hidden="false" customHeight="false" outlineLevel="0" collapsed="false">
      <c r="A2120" s="43" t="n">
        <v>2118</v>
      </c>
    </row>
    <row r="2121" customFormat="false" ht="12.75" hidden="false" customHeight="false" outlineLevel="0" collapsed="false">
      <c r="A2121" s="43" t="n">
        <v>2119</v>
      </c>
    </row>
    <row r="2122" customFormat="false" ht="12.75" hidden="false" customHeight="false" outlineLevel="0" collapsed="false">
      <c r="A2122" s="43" t="n">
        <v>2120</v>
      </c>
    </row>
    <row r="2123" customFormat="false" ht="12.75" hidden="false" customHeight="false" outlineLevel="0" collapsed="false">
      <c r="A2123" s="43" t="n">
        <v>2121</v>
      </c>
    </row>
    <row r="2124" customFormat="false" ht="12.75" hidden="false" customHeight="false" outlineLevel="0" collapsed="false">
      <c r="A2124" s="43" t="n">
        <v>2122</v>
      </c>
    </row>
    <row r="2125" customFormat="false" ht="12.75" hidden="false" customHeight="false" outlineLevel="0" collapsed="false">
      <c r="A2125" s="43" t="n">
        <v>2123</v>
      </c>
    </row>
    <row r="2126" customFormat="false" ht="12.75" hidden="false" customHeight="false" outlineLevel="0" collapsed="false">
      <c r="A2126" s="43" t="n">
        <v>2124</v>
      </c>
    </row>
    <row r="2127" customFormat="false" ht="12.75" hidden="false" customHeight="false" outlineLevel="0" collapsed="false">
      <c r="A2127" s="43" t="n">
        <v>2125</v>
      </c>
    </row>
    <row r="2128" customFormat="false" ht="12.75" hidden="false" customHeight="false" outlineLevel="0" collapsed="false">
      <c r="A2128" s="43" t="n">
        <v>2126</v>
      </c>
    </row>
    <row r="2129" customFormat="false" ht="12.75" hidden="false" customHeight="false" outlineLevel="0" collapsed="false">
      <c r="A2129" s="43" t="n">
        <v>2127</v>
      </c>
    </row>
    <row r="2130" customFormat="false" ht="12.75" hidden="false" customHeight="false" outlineLevel="0" collapsed="false">
      <c r="A2130" s="43" t="n">
        <v>2128</v>
      </c>
    </row>
    <row r="2131" customFormat="false" ht="12.75" hidden="false" customHeight="false" outlineLevel="0" collapsed="false">
      <c r="A2131" s="43" t="n">
        <v>2129</v>
      </c>
    </row>
    <row r="2132" customFormat="false" ht="12.75" hidden="false" customHeight="false" outlineLevel="0" collapsed="false">
      <c r="A2132" s="43" t="n">
        <v>2130</v>
      </c>
    </row>
    <row r="2133" customFormat="false" ht="12.75" hidden="false" customHeight="false" outlineLevel="0" collapsed="false">
      <c r="A2133" s="43" t="n">
        <v>2131</v>
      </c>
    </row>
    <row r="2134" customFormat="false" ht="12.75" hidden="false" customHeight="false" outlineLevel="0" collapsed="false">
      <c r="A2134" s="43" t="n">
        <v>2132</v>
      </c>
    </row>
    <row r="2135" customFormat="false" ht="12.75" hidden="false" customHeight="false" outlineLevel="0" collapsed="false">
      <c r="A2135" s="43" t="n">
        <v>2133</v>
      </c>
    </row>
    <row r="2136" customFormat="false" ht="12.75" hidden="false" customHeight="false" outlineLevel="0" collapsed="false">
      <c r="A2136" s="43" t="n">
        <v>2134</v>
      </c>
    </row>
    <row r="2137" customFormat="false" ht="12.75" hidden="false" customHeight="false" outlineLevel="0" collapsed="false">
      <c r="A2137" s="43" t="n">
        <v>2135</v>
      </c>
    </row>
    <row r="2138" customFormat="false" ht="12.75" hidden="false" customHeight="false" outlineLevel="0" collapsed="false">
      <c r="A2138" s="43" t="n">
        <v>2136</v>
      </c>
    </row>
    <row r="2139" customFormat="false" ht="12.75" hidden="false" customHeight="false" outlineLevel="0" collapsed="false">
      <c r="A2139" s="43" t="n">
        <v>2137</v>
      </c>
    </row>
    <row r="2140" customFormat="false" ht="12.75" hidden="false" customHeight="false" outlineLevel="0" collapsed="false">
      <c r="A2140" s="43" t="n">
        <v>2138</v>
      </c>
    </row>
    <row r="2141" customFormat="false" ht="12.75" hidden="false" customHeight="false" outlineLevel="0" collapsed="false">
      <c r="A2141" s="43" t="n">
        <v>2139</v>
      </c>
    </row>
    <row r="2142" customFormat="false" ht="12.75" hidden="false" customHeight="false" outlineLevel="0" collapsed="false">
      <c r="A2142" s="43" t="n">
        <v>2140</v>
      </c>
    </row>
    <row r="2143" customFormat="false" ht="12.75" hidden="false" customHeight="false" outlineLevel="0" collapsed="false">
      <c r="A2143" s="43" t="n">
        <v>2141</v>
      </c>
    </row>
    <row r="2144" customFormat="false" ht="12.75" hidden="false" customHeight="false" outlineLevel="0" collapsed="false">
      <c r="A2144" s="43" t="n">
        <v>2142</v>
      </c>
    </row>
    <row r="2145" customFormat="false" ht="12.75" hidden="false" customHeight="false" outlineLevel="0" collapsed="false">
      <c r="A2145" s="43" t="n">
        <v>2143</v>
      </c>
    </row>
    <row r="2146" customFormat="false" ht="12.75" hidden="false" customHeight="false" outlineLevel="0" collapsed="false">
      <c r="A2146" s="43" t="n">
        <v>2144</v>
      </c>
    </row>
    <row r="2147" customFormat="false" ht="12.75" hidden="false" customHeight="false" outlineLevel="0" collapsed="false">
      <c r="A2147" s="43" t="n">
        <v>2145</v>
      </c>
    </row>
    <row r="2148" customFormat="false" ht="12.75" hidden="false" customHeight="false" outlineLevel="0" collapsed="false">
      <c r="A2148" s="43" t="n">
        <v>2146</v>
      </c>
    </row>
    <row r="2149" customFormat="false" ht="12.75" hidden="false" customHeight="false" outlineLevel="0" collapsed="false">
      <c r="A2149" s="43" t="n">
        <v>2147</v>
      </c>
    </row>
    <row r="2150" customFormat="false" ht="12.75" hidden="false" customHeight="false" outlineLevel="0" collapsed="false">
      <c r="A2150" s="43" t="n">
        <v>2148</v>
      </c>
    </row>
    <row r="2151" customFormat="false" ht="12.75" hidden="false" customHeight="false" outlineLevel="0" collapsed="false">
      <c r="A2151" s="43" t="n">
        <v>2149</v>
      </c>
    </row>
    <row r="2152" customFormat="false" ht="12.75" hidden="false" customHeight="false" outlineLevel="0" collapsed="false">
      <c r="A2152" s="43" t="n">
        <v>2150</v>
      </c>
    </row>
    <row r="2153" customFormat="false" ht="12.75" hidden="false" customHeight="false" outlineLevel="0" collapsed="false">
      <c r="A2153" s="43" t="n">
        <v>2151</v>
      </c>
    </row>
    <row r="2154" customFormat="false" ht="12.75" hidden="false" customHeight="false" outlineLevel="0" collapsed="false">
      <c r="A2154" s="43" t="n">
        <v>2152</v>
      </c>
    </row>
    <row r="2155" customFormat="false" ht="12.75" hidden="false" customHeight="false" outlineLevel="0" collapsed="false">
      <c r="A2155" s="43" t="n">
        <v>2153</v>
      </c>
    </row>
    <row r="2156" customFormat="false" ht="12.75" hidden="false" customHeight="false" outlineLevel="0" collapsed="false">
      <c r="A2156" s="43" t="n">
        <v>2154</v>
      </c>
    </row>
    <row r="2157" customFormat="false" ht="12.75" hidden="false" customHeight="false" outlineLevel="0" collapsed="false">
      <c r="A2157" s="43" t="n">
        <v>2155</v>
      </c>
    </row>
    <row r="2158" customFormat="false" ht="12.75" hidden="false" customHeight="false" outlineLevel="0" collapsed="false">
      <c r="A2158" s="43" t="n">
        <v>2156</v>
      </c>
    </row>
    <row r="2159" customFormat="false" ht="12.75" hidden="false" customHeight="false" outlineLevel="0" collapsed="false">
      <c r="A2159" s="43" t="n">
        <v>2157</v>
      </c>
    </row>
    <row r="2160" customFormat="false" ht="12.75" hidden="false" customHeight="false" outlineLevel="0" collapsed="false">
      <c r="A2160" s="43" t="n">
        <v>2158</v>
      </c>
    </row>
    <row r="2161" customFormat="false" ht="12.75" hidden="false" customHeight="false" outlineLevel="0" collapsed="false">
      <c r="A2161" s="43" t="n">
        <v>2159</v>
      </c>
    </row>
    <row r="2162" customFormat="false" ht="12.75" hidden="false" customHeight="false" outlineLevel="0" collapsed="false">
      <c r="A2162" s="43" t="n">
        <v>2160</v>
      </c>
    </row>
    <row r="2163" customFormat="false" ht="12.75" hidden="false" customHeight="false" outlineLevel="0" collapsed="false">
      <c r="A2163" s="43" t="n">
        <v>2161</v>
      </c>
    </row>
    <row r="2164" customFormat="false" ht="12.75" hidden="false" customHeight="false" outlineLevel="0" collapsed="false">
      <c r="A2164" s="43" t="n">
        <v>2162</v>
      </c>
    </row>
    <row r="2165" customFormat="false" ht="12.75" hidden="false" customHeight="false" outlineLevel="0" collapsed="false">
      <c r="A2165" s="43" t="n">
        <v>2163</v>
      </c>
    </row>
    <row r="2166" customFormat="false" ht="12.75" hidden="false" customHeight="false" outlineLevel="0" collapsed="false">
      <c r="A2166" s="43" t="n">
        <v>2164</v>
      </c>
    </row>
    <row r="2167" customFormat="false" ht="12.75" hidden="false" customHeight="false" outlineLevel="0" collapsed="false">
      <c r="A2167" s="43" t="n">
        <v>2165</v>
      </c>
    </row>
    <row r="2168" customFormat="false" ht="12.75" hidden="false" customHeight="false" outlineLevel="0" collapsed="false">
      <c r="A2168" s="43" t="n">
        <v>2166</v>
      </c>
    </row>
    <row r="2169" customFormat="false" ht="12.75" hidden="false" customHeight="false" outlineLevel="0" collapsed="false">
      <c r="A2169" s="43" t="n">
        <v>2167</v>
      </c>
    </row>
    <row r="2170" customFormat="false" ht="12.75" hidden="false" customHeight="false" outlineLevel="0" collapsed="false">
      <c r="A2170" s="43" t="n">
        <v>2168</v>
      </c>
    </row>
    <row r="2171" customFormat="false" ht="12.75" hidden="false" customHeight="false" outlineLevel="0" collapsed="false">
      <c r="A2171" s="43" t="n">
        <v>2169</v>
      </c>
    </row>
    <row r="2172" customFormat="false" ht="12.75" hidden="false" customHeight="false" outlineLevel="0" collapsed="false">
      <c r="A2172" s="43" t="n">
        <v>2170</v>
      </c>
    </row>
    <row r="2173" customFormat="false" ht="12.75" hidden="false" customHeight="false" outlineLevel="0" collapsed="false">
      <c r="A2173" s="43" t="n">
        <v>2171</v>
      </c>
    </row>
    <row r="2174" customFormat="false" ht="12.75" hidden="false" customHeight="false" outlineLevel="0" collapsed="false">
      <c r="A2174" s="43" t="n">
        <v>2172</v>
      </c>
    </row>
    <row r="2175" customFormat="false" ht="12.75" hidden="false" customHeight="false" outlineLevel="0" collapsed="false">
      <c r="A2175" s="43" t="n">
        <v>2173</v>
      </c>
    </row>
    <row r="2176" customFormat="false" ht="12.75" hidden="false" customHeight="false" outlineLevel="0" collapsed="false">
      <c r="A2176" s="43" t="n">
        <v>2174</v>
      </c>
    </row>
    <row r="2177" customFormat="false" ht="12.75" hidden="false" customHeight="false" outlineLevel="0" collapsed="false">
      <c r="A2177" s="43" t="n">
        <v>2175</v>
      </c>
    </row>
    <row r="2178" customFormat="false" ht="12.75" hidden="false" customHeight="false" outlineLevel="0" collapsed="false">
      <c r="A2178" s="43" t="n">
        <v>2176</v>
      </c>
    </row>
    <row r="2179" customFormat="false" ht="12.75" hidden="false" customHeight="false" outlineLevel="0" collapsed="false">
      <c r="A2179" s="43" t="n">
        <v>2177</v>
      </c>
    </row>
    <row r="2180" customFormat="false" ht="12.75" hidden="false" customHeight="false" outlineLevel="0" collapsed="false">
      <c r="A2180" s="43" t="n">
        <v>2178</v>
      </c>
    </row>
    <row r="2181" customFormat="false" ht="12.75" hidden="false" customHeight="false" outlineLevel="0" collapsed="false">
      <c r="A2181" s="43" t="n">
        <v>2179</v>
      </c>
    </row>
    <row r="2182" customFormat="false" ht="12.75" hidden="false" customHeight="false" outlineLevel="0" collapsed="false">
      <c r="A2182" s="43" t="n">
        <v>2180</v>
      </c>
    </row>
    <row r="2183" customFormat="false" ht="12.75" hidden="false" customHeight="false" outlineLevel="0" collapsed="false">
      <c r="A2183" s="43" t="n">
        <v>2181</v>
      </c>
    </row>
    <row r="2184" customFormat="false" ht="12.75" hidden="false" customHeight="false" outlineLevel="0" collapsed="false">
      <c r="A2184" s="43" t="n">
        <v>2182</v>
      </c>
    </row>
    <row r="2185" customFormat="false" ht="12.75" hidden="false" customHeight="false" outlineLevel="0" collapsed="false">
      <c r="A2185" s="43" t="n">
        <v>2183</v>
      </c>
    </row>
    <row r="2186" customFormat="false" ht="12.75" hidden="false" customHeight="false" outlineLevel="0" collapsed="false">
      <c r="A2186" s="43" t="n">
        <v>2184</v>
      </c>
    </row>
    <row r="2187" customFormat="false" ht="12.75" hidden="false" customHeight="false" outlineLevel="0" collapsed="false">
      <c r="A2187" s="43" t="n">
        <v>2185</v>
      </c>
    </row>
    <row r="2188" customFormat="false" ht="12.75" hidden="false" customHeight="false" outlineLevel="0" collapsed="false">
      <c r="A2188" s="43" t="n">
        <v>2186</v>
      </c>
    </row>
    <row r="2189" customFormat="false" ht="12.75" hidden="false" customHeight="false" outlineLevel="0" collapsed="false">
      <c r="A2189" s="43" t="n">
        <v>2187</v>
      </c>
    </row>
    <row r="2190" customFormat="false" ht="12.75" hidden="false" customHeight="false" outlineLevel="0" collapsed="false">
      <c r="A2190" s="43" t="n">
        <v>2188</v>
      </c>
    </row>
    <row r="2191" customFormat="false" ht="12.75" hidden="false" customHeight="false" outlineLevel="0" collapsed="false">
      <c r="A2191" s="43" t="n">
        <v>2189</v>
      </c>
    </row>
    <row r="2192" customFormat="false" ht="12.75" hidden="false" customHeight="false" outlineLevel="0" collapsed="false">
      <c r="A2192" s="43" t="n">
        <v>2190</v>
      </c>
    </row>
    <row r="2193" customFormat="false" ht="12.75" hidden="false" customHeight="false" outlineLevel="0" collapsed="false">
      <c r="A2193" s="43" t="n">
        <v>2191</v>
      </c>
    </row>
    <row r="2194" customFormat="false" ht="12.75" hidden="false" customHeight="false" outlineLevel="0" collapsed="false">
      <c r="A2194" s="43" t="n">
        <v>2192</v>
      </c>
    </row>
    <row r="2195" customFormat="false" ht="12.75" hidden="false" customHeight="false" outlineLevel="0" collapsed="false">
      <c r="A2195" s="43" t="n">
        <v>2193</v>
      </c>
    </row>
    <row r="2196" customFormat="false" ht="12.75" hidden="false" customHeight="false" outlineLevel="0" collapsed="false">
      <c r="A2196" s="43" t="n">
        <v>2194</v>
      </c>
    </row>
    <row r="2197" customFormat="false" ht="12.75" hidden="false" customHeight="false" outlineLevel="0" collapsed="false">
      <c r="A2197" s="43" t="n">
        <v>2195</v>
      </c>
    </row>
    <row r="2198" customFormat="false" ht="12.75" hidden="false" customHeight="false" outlineLevel="0" collapsed="false">
      <c r="A2198" s="43" t="n">
        <v>2196</v>
      </c>
    </row>
    <row r="2199" customFormat="false" ht="12.75" hidden="false" customHeight="false" outlineLevel="0" collapsed="false">
      <c r="A2199" s="43" t="n">
        <v>2197</v>
      </c>
    </row>
    <row r="2200" customFormat="false" ht="12.75" hidden="false" customHeight="false" outlineLevel="0" collapsed="false">
      <c r="A2200" s="43" t="n">
        <v>2198</v>
      </c>
    </row>
    <row r="2201" customFormat="false" ht="12.75" hidden="false" customHeight="false" outlineLevel="0" collapsed="false">
      <c r="A2201" s="43" t="n">
        <v>2199</v>
      </c>
    </row>
    <row r="2202" customFormat="false" ht="12.75" hidden="false" customHeight="false" outlineLevel="0" collapsed="false">
      <c r="A2202" s="43" t="n">
        <v>2200</v>
      </c>
    </row>
    <row r="2203" customFormat="false" ht="12.75" hidden="false" customHeight="false" outlineLevel="0" collapsed="false">
      <c r="A2203" s="43" t="n">
        <v>2201</v>
      </c>
    </row>
    <row r="2204" customFormat="false" ht="12.75" hidden="false" customHeight="false" outlineLevel="0" collapsed="false">
      <c r="A2204" s="43" t="n">
        <v>2202</v>
      </c>
    </row>
    <row r="2205" customFormat="false" ht="12.75" hidden="false" customHeight="false" outlineLevel="0" collapsed="false">
      <c r="A2205" s="43" t="n">
        <v>2203</v>
      </c>
    </row>
    <row r="2206" customFormat="false" ht="12.75" hidden="false" customHeight="false" outlineLevel="0" collapsed="false">
      <c r="A2206" s="43" t="n">
        <v>2204</v>
      </c>
    </row>
    <row r="2207" customFormat="false" ht="12.75" hidden="false" customHeight="false" outlineLevel="0" collapsed="false">
      <c r="A2207" s="43" t="n">
        <v>2205</v>
      </c>
    </row>
    <row r="2208" customFormat="false" ht="12.75" hidden="false" customHeight="false" outlineLevel="0" collapsed="false">
      <c r="A2208" s="43" t="n">
        <v>2206</v>
      </c>
    </row>
    <row r="2209" customFormat="false" ht="12.75" hidden="false" customHeight="false" outlineLevel="0" collapsed="false">
      <c r="A2209" s="43" t="n">
        <v>2207</v>
      </c>
    </row>
    <row r="2210" customFormat="false" ht="12.75" hidden="false" customHeight="false" outlineLevel="0" collapsed="false">
      <c r="A2210" s="43" t="n">
        <v>2208</v>
      </c>
    </row>
    <row r="2211" customFormat="false" ht="12.75" hidden="false" customHeight="false" outlineLevel="0" collapsed="false">
      <c r="A2211" s="43" t="n">
        <v>2209</v>
      </c>
    </row>
    <row r="2212" customFormat="false" ht="12.75" hidden="false" customHeight="false" outlineLevel="0" collapsed="false">
      <c r="A2212" s="43" t="n">
        <v>2210</v>
      </c>
    </row>
    <row r="2213" customFormat="false" ht="12.75" hidden="false" customHeight="false" outlineLevel="0" collapsed="false">
      <c r="A2213" s="43" t="n">
        <v>2211</v>
      </c>
    </row>
    <row r="2214" customFormat="false" ht="12.75" hidden="false" customHeight="false" outlineLevel="0" collapsed="false">
      <c r="A2214" s="43" t="n">
        <v>2212</v>
      </c>
    </row>
    <row r="2215" customFormat="false" ht="12.75" hidden="false" customHeight="false" outlineLevel="0" collapsed="false">
      <c r="A2215" s="43" t="n">
        <v>2213</v>
      </c>
    </row>
    <row r="2216" customFormat="false" ht="12.75" hidden="false" customHeight="false" outlineLevel="0" collapsed="false">
      <c r="A2216" s="43" t="n">
        <v>2214</v>
      </c>
    </row>
    <row r="2217" customFormat="false" ht="12.75" hidden="false" customHeight="false" outlineLevel="0" collapsed="false">
      <c r="A2217" s="43" t="n">
        <v>2215</v>
      </c>
    </row>
    <row r="2218" customFormat="false" ht="12.75" hidden="false" customHeight="false" outlineLevel="0" collapsed="false">
      <c r="A2218" s="43" t="n">
        <v>2216</v>
      </c>
    </row>
    <row r="2219" customFormat="false" ht="12.75" hidden="false" customHeight="false" outlineLevel="0" collapsed="false">
      <c r="A2219" s="43" t="n">
        <v>2217</v>
      </c>
    </row>
    <row r="2220" customFormat="false" ht="12.75" hidden="false" customHeight="false" outlineLevel="0" collapsed="false">
      <c r="A2220" s="43" t="n">
        <v>2218</v>
      </c>
    </row>
    <row r="2221" customFormat="false" ht="12.75" hidden="false" customHeight="false" outlineLevel="0" collapsed="false">
      <c r="A2221" s="43" t="n">
        <v>2219</v>
      </c>
    </row>
    <row r="2222" customFormat="false" ht="12.75" hidden="false" customHeight="false" outlineLevel="0" collapsed="false">
      <c r="A2222" s="43" t="n">
        <v>2220</v>
      </c>
    </row>
    <row r="2223" customFormat="false" ht="12.75" hidden="false" customHeight="false" outlineLevel="0" collapsed="false">
      <c r="A2223" s="43" t="n">
        <v>2221</v>
      </c>
    </row>
    <row r="2224" customFormat="false" ht="12.75" hidden="false" customHeight="false" outlineLevel="0" collapsed="false">
      <c r="A2224" s="43" t="n">
        <v>2222</v>
      </c>
    </row>
    <row r="2225" customFormat="false" ht="12.75" hidden="false" customHeight="false" outlineLevel="0" collapsed="false">
      <c r="A2225" s="43" t="n">
        <v>2223</v>
      </c>
    </row>
    <row r="2226" customFormat="false" ht="12.75" hidden="false" customHeight="false" outlineLevel="0" collapsed="false">
      <c r="A2226" s="43" t="n">
        <v>2224</v>
      </c>
    </row>
    <row r="2227" customFormat="false" ht="12.75" hidden="false" customHeight="false" outlineLevel="0" collapsed="false">
      <c r="A2227" s="43" t="n">
        <v>2225</v>
      </c>
    </row>
    <row r="2228" customFormat="false" ht="12.75" hidden="false" customHeight="false" outlineLevel="0" collapsed="false">
      <c r="A2228" s="43" t="n">
        <v>2226</v>
      </c>
    </row>
    <row r="2229" customFormat="false" ht="12.75" hidden="false" customHeight="false" outlineLevel="0" collapsed="false">
      <c r="A2229" s="43" t="n">
        <v>2227</v>
      </c>
    </row>
    <row r="2230" customFormat="false" ht="12.75" hidden="false" customHeight="false" outlineLevel="0" collapsed="false">
      <c r="A2230" s="43" t="n">
        <v>2228</v>
      </c>
    </row>
    <row r="2231" customFormat="false" ht="12.75" hidden="false" customHeight="false" outlineLevel="0" collapsed="false">
      <c r="A2231" s="43" t="n">
        <v>2229</v>
      </c>
    </row>
    <row r="2232" customFormat="false" ht="12.75" hidden="false" customHeight="false" outlineLevel="0" collapsed="false">
      <c r="A2232" s="43" t="n">
        <v>2230</v>
      </c>
    </row>
    <row r="2233" customFormat="false" ht="12.75" hidden="false" customHeight="false" outlineLevel="0" collapsed="false">
      <c r="A2233" s="43" t="n">
        <v>2231</v>
      </c>
    </row>
    <row r="2234" customFormat="false" ht="12.75" hidden="false" customHeight="false" outlineLevel="0" collapsed="false">
      <c r="A2234" s="43" t="n">
        <v>2232</v>
      </c>
    </row>
    <row r="2235" customFormat="false" ht="12.75" hidden="false" customHeight="false" outlineLevel="0" collapsed="false">
      <c r="A2235" s="43" t="n">
        <v>2233</v>
      </c>
    </row>
    <row r="2236" customFormat="false" ht="12.75" hidden="false" customHeight="false" outlineLevel="0" collapsed="false">
      <c r="A2236" s="43" t="n">
        <v>2234</v>
      </c>
    </row>
    <row r="2237" customFormat="false" ht="12.75" hidden="false" customHeight="false" outlineLevel="0" collapsed="false">
      <c r="A2237" s="43" t="n">
        <v>2235</v>
      </c>
    </row>
    <row r="2238" customFormat="false" ht="12.75" hidden="false" customHeight="false" outlineLevel="0" collapsed="false">
      <c r="A2238" s="43" t="n">
        <v>2236</v>
      </c>
    </row>
    <row r="2239" customFormat="false" ht="12.75" hidden="false" customHeight="false" outlineLevel="0" collapsed="false">
      <c r="A2239" s="43" t="n">
        <v>2237</v>
      </c>
    </row>
    <row r="2240" customFormat="false" ht="12.75" hidden="false" customHeight="false" outlineLevel="0" collapsed="false">
      <c r="A2240" s="43" t="n">
        <v>2238</v>
      </c>
    </row>
    <row r="2241" customFormat="false" ht="12.75" hidden="false" customHeight="false" outlineLevel="0" collapsed="false">
      <c r="A2241" s="43" t="n">
        <v>2239</v>
      </c>
    </row>
    <row r="2242" customFormat="false" ht="12.75" hidden="false" customHeight="false" outlineLevel="0" collapsed="false">
      <c r="A2242" s="43" t="n">
        <v>2240</v>
      </c>
    </row>
    <row r="2243" customFormat="false" ht="12.75" hidden="false" customHeight="false" outlineLevel="0" collapsed="false">
      <c r="A2243" s="43" t="n">
        <v>2241</v>
      </c>
    </row>
    <row r="2244" customFormat="false" ht="12.75" hidden="false" customHeight="false" outlineLevel="0" collapsed="false">
      <c r="A2244" s="43" t="n">
        <v>2242</v>
      </c>
    </row>
    <row r="2245" customFormat="false" ht="12.75" hidden="false" customHeight="false" outlineLevel="0" collapsed="false">
      <c r="A2245" s="43" t="n">
        <v>2243</v>
      </c>
    </row>
    <row r="2246" customFormat="false" ht="12.75" hidden="false" customHeight="false" outlineLevel="0" collapsed="false">
      <c r="A2246" s="43" t="n">
        <v>2244</v>
      </c>
    </row>
    <row r="2247" customFormat="false" ht="12.75" hidden="false" customHeight="false" outlineLevel="0" collapsed="false">
      <c r="A2247" s="43" t="n">
        <v>2245</v>
      </c>
    </row>
    <row r="2248" customFormat="false" ht="12.75" hidden="false" customHeight="false" outlineLevel="0" collapsed="false">
      <c r="A2248" s="43" t="n">
        <v>2246</v>
      </c>
    </row>
    <row r="2249" customFormat="false" ht="12.75" hidden="false" customHeight="false" outlineLevel="0" collapsed="false">
      <c r="A2249" s="43" t="n">
        <v>2247</v>
      </c>
    </row>
    <row r="2250" customFormat="false" ht="12.75" hidden="false" customHeight="false" outlineLevel="0" collapsed="false">
      <c r="A2250" s="43" t="n">
        <v>2248</v>
      </c>
    </row>
    <row r="2251" customFormat="false" ht="12.75" hidden="false" customHeight="false" outlineLevel="0" collapsed="false">
      <c r="A2251" s="43" t="n">
        <v>2249</v>
      </c>
    </row>
    <row r="2252" customFormat="false" ht="12.75" hidden="false" customHeight="false" outlineLevel="0" collapsed="false">
      <c r="A2252" s="43" t="n">
        <v>2250</v>
      </c>
    </row>
    <row r="2253" customFormat="false" ht="12.75" hidden="false" customHeight="false" outlineLevel="0" collapsed="false">
      <c r="A2253" s="43" t="n">
        <v>2251</v>
      </c>
    </row>
    <row r="2254" customFormat="false" ht="12.75" hidden="false" customHeight="false" outlineLevel="0" collapsed="false">
      <c r="A2254" s="43" t="n">
        <v>2252</v>
      </c>
    </row>
    <row r="2255" customFormat="false" ht="12.75" hidden="false" customHeight="false" outlineLevel="0" collapsed="false">
      <c r="A2255" s="43" t="n">
        <v>2253</v>
      </c>
    </row>
    <row r="2256" customFormat="false" ht="12.75" hidden="false" customHeight="false" outlineLevel="0" collapsed="false">
      <c r="A2256" s="43" t="n">
        <v>2254</v>
      </c>
    </row>
    <row r="2257" customFormat="false" ht="12.75" hidden="false" customHeight="false" outlineLevel="0" collapsed="false">
      <c r="A2257" s="43" t="n">
        <v>2255</v>
      </c>
    </row>
    <row r="2258" customFormat="false" ht="12.75" hidden="false" customHeight="false" outlineLevel="0" collapsed="false">
      <c r="A2258" s="43" t="n">
        <v>2256</v>
      </c>
    </row>
    <row r="2259" customFormat="false" ht="12.75" hidden="false" customHeight="false" outlineLevel="0" collapsed="false">
      <c r="A2259" s="43" t="n">
        <v>2257</v>
      </c>
    </row>
    <row r="2260" customFormat="false" ht="12.75" hidden="false" customHeight="false" outlineLevel="0" collapsed="false">
      <c r="A2260" s="43" t="n">
        <v>2258</v>
      </c>
    </row>
    <row r="2261" customFormat="false" ht="12.75" hidden="false" customHeight="false" outlineLevel="0" collapsed="false">
      <c r="A2261" s="43" t="n">
        <v>2259</v>
      </c>
    </row>
    <row r="2262" customFormat="false" ht="12.75" hidden="false" customHeight="false" outlineLevel="0" collapsed="false">
      <c r="A2262" s="43" t="n">
        <v>2260</v>
      </c>
    </row>
    <row r="2263" customFormat="false" ht="12.75" hidden="false" customHeight="false" outlineLevel="0" collapsed="false">
      <c r="A2263" s="43" t="n">
        <v>2261</v>
      </c>
    </row>
    <row r="2264" customFormat="false" ht="12.75" hidden="false" customHeight="false" outlineLevel="0" collapsed="false">
      <c r="A2264" s="43" t="n">
        <v>2262</v>
      </c>
    </row>
    <row r="2265" customFormat="false" ht="12.75" hidden="false" customHeight="false" outlineLevel="0" collapsed="false">
      <c r="A2265" s="43" t="n">
        <v>2263</v>
      </c>
    </row>
    <row r="2266" customFormat="false" ht="12.75" hidden="false" customHeight="false" outlineLevel="0" collapsed="false">
      <c r="A2266" s="43" t="n">
        <v>2264</v>
      </c>
    </row>
    <row r="2267" customFormat="false" ht="12.75" hidden="false" customHeight="false" outlineLevel="0" collapsed="false">
      <c r="A2267" s="43" t="n">
        <v>2265</v>
      </c>
    </row>
    <row r="2268" customFormat="false" ht="12.75" hidden="false" customHeight="false" outlineLevel="0" collapsed="false">
      <c r="A2268" s="43" t="n">
        <v>2266</v>
      </c>
    </row>
    <row r="2269" customFormat="false" ht="12.75" hidden="false" customHeight="false" outlineLevel="0" collapsed="false">
      <c r="A2269" s="43" t="n">
        <v>2267</v>
      </c>
    </row>
    <row r="2270" customFormat="false" ht="12.75" hidden="false" customHeight="false" outlineLevel="0" collapsed="false">
      <c r="A2270" s="43" t="n">
        <v>2268</v>
      </c>
    </row>
    <row r="2271" customFormat="false" ht="12.75" hidden="false" customHeight="false" outlineLevel="0" collapsed="false">
      <c r="A2271" s="43" t="n">
        <v>2269</v>
      </c>
    </row>
    <row r="2272" customFormat="false" ht="12.75" hidden="false" customHeight="false" outlineLevel="0" collapsed="false">
      <c r="A2272" s="43" t="n">
        <v>2270</v>
      </c>
    </row>
    <row r="2273" customFormat="false" ht="12.75" hidden="false" customHeight="false" outlineLevel="0" collapsed="false">
      <c r="A2273" s="43" t="n">
        <v>2271</v>
      </c>
    </row>
    <row r="2274" customFormat="false" ht="12.75" hidden="false" customHeight="false" outlineLevel="0" collapsed="false">
      <c r="A2274" s="43" t="n">
        <v>2272</v>
      </c>
    </row>
    <row r="2275" customFormat="false" ht="12.75" hidden="false" customHeight="false" outlineLevel="0" collapsed="false">
      <c r="A2275" s="43" t="n">
        <v>2273</v>
      </c>
    </row>
    <row r="2276" customFormat="false" ht="12.75" hidden="false" customHeight="false" outlineLevel="0" collapsed="false">
      <c r="A2276" s="43" t="n">
        <v>2274</v>
      </c>
    </row>
    <row r="2277" customFormat="false" ht="12.75" hidden="false" customHeight="false" outlineLevel="0" collapsed="false">
      <c r="A2277" s="43" t="n">
        <v>2275</v>
      </c>
    </row>
    <row r="2278" customFormat="false" ht="12.75" hidden="false" customHeight="false" outlineLevel="0" collapsed="false">
      <c r="A2278" s="43" t="n">
        <v>2276</v>
      </c>
    </row>
    <row r="2279" customFormat="false" ht="12.75" hidden="false" customHeight="false" outlineLevel="0" collapsed="false">
      <c r="A2279" s="43" t="n">
        <v>2277</v>
      </c>
    </row>
    <row r="2280" customFormat="false" ht="12.75" hidden="false" customHeight="false" outlineLevel="0" collapsed="false">
      <c r="A2280" s="43" t="n">
        <v>2278</v>
      </c>
    </row>
    <row r="2281" customFormat="false" ht="12.75" hidden="false" customHeight="false" outlineLevel="0" collapsed="false">
      <c r="A2281" s="43" t="n">
        <v>2279</v>
      </c>
    </row>
    <row r="2282" customFormat="false" ht="12.75" hidden="false" customHeight="false" outlineLevel="0" collapsed="false">
      <c r="A2282" s="43" t="n">
        <v>2280</v>
      </c>
    </row>
    <row r="2283" customFormat="false" ht="12.75" hidden="false" customHeight="false" outlineLevel="0" collapsed="false">
      <c r="A2283" s="43" t="n">
        <v>2281</v>
      </c>
    </row>
    <row r="2284" customFormat="false" ht="12.75" hidden="false" customHeight="false" outlineLevel="0" collapsed="false">
      <c r="A2284" s="43" t="n">
        <v>2282</v>
      </c>
    </row>
    <row r="2285" customFormat="false" ht="12.75" hidden="false" customHeight="false" outlineLevel="0" collapsed="false">
      <c r="A2285" s="43" t="n">
        <v>2283</v>
      </c>
    </row>
    <row r="2286" customFormat="false" ht="12.75" hidden="false" customHeight="false" outlineLevel="0" collapsed="false">
      <c r="A2286" s="43" t="n">
        <v>2284</v>
      </c>
    </row>
    <row r="2287" customFormat="false" ht="12.75" hidden="false" customHeight="false" outlineLevel="0" collapsed="false">
      <c r="A2287" s="43" t="n">
        <v>2285</v>
      </c>
    </row>
    <row r="2288" customFormat="false" ht="12.75" hidden="false" customHeight="false" outlineLevel="0" collapsed="false">
      <c r="A2288" s="43" t="n">
        <v>2286</v>
      </c>
    </row>
    <row r="2289" customFormat="false" ht="12.75" hidden="false" customHeight="false" outlineLevel="0" collapsed="false">
      <c r="A2289" s="43" t="n">
        <v>2287</v>
      </c>
    </row>
    <row r="2290" customFormat="false" ht="12.75" hidden="false" customHeight="false" outlineLevel="0" collapsed="false">
      <c r="A2290" s="43" t="n">
        <v>2288</v>
      </c>
    </row>
    <row r="2291" customFormat="false" ht="12.75" hidden="false" customHeight="false" outlineLevel="0" collapsed="false">
      <c r="A2291" s="43" t="n">
        <v>2289</v>
      </c>
    </row>
    <row r="2292" customFormat="false" ht="12.75" hidden="false" customHeight="false" outlineLevel="0" collapsed="false">
      <c r="A2292" s="43" t="n">
        <v>2290</v>
      </c>
    </row>
    <row r="2293" customFormat="false" ht="12.75" hidden="false" customHeight="false" outlineLevel="0" collapsed="false">
      <c r="A2293" s="43" t="n">
        <v>2291</v>
      </c>
    </row>
    <row r="2294" customFormat="false" ht="12.75" hidden="false" customHeight="false" outlineLevel="0" collapsed="false">
      <c r="A2294" s="43" t="n">
        <v>2292</v>
      </c>
    </row>
    <row r="2295" customFormat="false" ht="12.75" hidden="false" customHeight="false" outlineLevel="0" collapsed="false">
      <c r="A2295" s="43" t="n">
        <v>2293</v>
      </c>
    </row>
    <row r="2296" customFormat="false" ht="12.75" hidden="false" customHeight="false" outlineLevel="0" collapsed="false">
      <c r="A2296" s="43" t="n">
        <v>2294</v>
      </c>
    </row>
    <row r="2297" customFormat="false" ht="12.75" hidden="false" customHeight="false" outlineLevel="0" collapsed="false">
      <c r="A2297" s="43" t="n">
        <v>2295</v>
      </c>
    </row>
    <row r="2298" customFormat="false" ht="12.75" hidden="false" customHeight="false" outlineLevel="0" collapsed="false">
      <c r="A2298" s="43" t="n">
        <v>2296</v>
      </c>
    </row>
    <row r="2299" customFormat="false" ht="12.75" hidden="false" customHeight="false" outlineLevel="0" collapsed="false">
      <c r="A2299" s="43" t="n">
        <v>2297</v>
      </c>
    </row>
    <row r="2300" customFormat="false" ht="12.75" hidden="false" customHeight="false" outlineLevel="0" collapsed="false">
      <c r="A2300" s="43" t="n">
        <v>2298</v>
      </c>
    </row>
    <row r="2301" customFormat="false" ht="12.75" hidden="false" customHeight="false" outlineLevel="0" collapsed="false">
      <c r="A2301" s="43" t="n">
        <v>2299</v>
      </c>
    </row>
    <row r="2302" customFormat="false" ht="12.75" hidden="false" customHeight="false" outlineLevel="0" collapsed="false">
      <c r="A2302" s="43" t="n">
        <v>2300</v>
      </c>
    </row>
    <row r="2303" customFormat="false" ht="12.75" hidden="false" customHeight="false" outlineLevel="0" collapsed="false">
      <c r="A2303" s="43" t="n">
        <v>2301</v>
      </c>
    </row>
    <row r="2304" customFormat="false" ht="12.75" hidden="false" customHeight="false" outlineLevel="0" collapsed="false">
      <c r="A2304" s="43" t="n">
        <v>2302</v>
      </c>
    </row>
    <row r="2305" customFormat="false" ht="12.75" hidden="false" customHeight="false" outlineLevel="0" collapsed="false">
      <c r="A2305" s="43" t="n">
        <v>2303</v>
      </c>
    </row>
    <row r="2306" customFormat="false" ht="12.75" hidden="false" customHeight="false" outlineLevel="0" collapsed="false">
      <c r="A2306" s="43" t="n">
        <v>2304</v>
      </c>
    </row>
    <row r="2307" customFormat="false" ht="12.75" hidden="false" customHeight="false" outlineLevel="0" collapsed="false">
      <c r="A2307" s="43" t="n">
        <v>2305</v>
      </c>
    </row>
    <row r="2308" customFormat="false" ht="12.75" hidden="false" customHeight="false" outlineLevel="0" collapsed="false">
      <c r="A2308" s="43" t="n">
        <v>2306</v>
      </c>
    </row>
    <row r="2309" customFormat="false" ht="12.75" hidden="false" customHeight="false" outlineLevel="0" collapsed="false">
      <c r="A2309" s="43" t="n">
        <v>2307</v>
      </c>
    </row>
    <row r="2310" customFormat="false" ht="12.75" hidden="false" customHeight="false" outlineLevel="0" collapsed="false">
      <c r="A2310" s="43" t="n">
        <v>2308</v>
      </c>
    </row>
    <row r="2311" customFormat="false" ht="12.75" hidden="false" customHeight="false" outlineLevel="0" collapsed="false">
      <c r="A2311" s="43" t="n">
        <v>2309</v>
      </c>
    </row>
    <row r="2312" customFormat="false" ht="12.75" hidden="false" customHeight="false" outlineLevel="0" collapsed="false">
      <c r="A2312" s="43" t="n">
        <v>2310</v>
      </c>
    </row>
    <row r="2313" customFormat="false" ht="12.75" hidden="false" customHeight="false" outlineLevel="0" collapsed="false">
      <c r="A2313" s="43" t="n">
        <v>2311</v>
      </c>
    </row>
    <row r="2314" customFormat="false" ht="12.75" hidden="false" customHeight="false" outlineLevel="0" collapsed="false">
      <c r="A2314" s="43" t="n">
        <v>2312</v>
      </c>
    </row>
    <row r="2315" customFormat="false" ht="12.75" hidden="false" customHeight="false" outlineLevel="0" collapsed="false">
      <c r="A2315" s="43" t="n">
        <v>2313</v>
      </c>
    </row>
    <row r="2316" customFormat="false" ht="12.75" hidden="false" customHeight="false" outlineLevel="0" collapsed="false">
      <c r="A2316" s="43" t="n">
        <v>2314</v>
      </c>
    </row>
    <row r="2317" customFormat="false" ht="12.75" hidden="false" customHeight="false" outlineLevel="0" collapsed="false">
      <c r="A2317" s="43" t="n">
        <v>2315</v>
      </c>
    </row>
    <row r="2318" customFormat="false" ht="12.75" hidden="false" customHeight="false" outlineLevel="0" collapsed="false">
      <c r="A2318" s="43" t="n">
        <v>2316</v>
      </c>
    </row>
    <row r="2319" customFormat="false" ht="12.75" hidden="false" customHeight="false" outlineLevel="0" collapsed="false">
      <c r="A2319" s="43" t="n">
        <v>2317</v>
      </c>
    </row>
    <row r="2320" customFormat="false" ht="12.75" hidden="false" customHeight="false" outlineLevel="0" collapsed="false">
      <c r="A2320" s="43" t="n">
        <v>2318</v>
      </c>
    </row>
    <row r="2321" customFormat="false" ht="12.75" hidden="false" customHeight="false" outlineLevel="0" collapsed="false">
      <c r="A2321" s="43" t="n">
        <v>2319</v>
      </c>
    </row>
    <row r="2322" customFormat="false" ht="12.75" hidden="false" customHeight="false" outlineLevel="0" collapsed="false">
      <c r="A2322" s="43" t="n">
        <v>2320</v>
      </c>
    </row>
    <row r="2323" customFormat="false" ht="12.75" hidden="false" customHeight="false" outlineLevel="0" collapsed="false">
      <c r="A2323" s="43" t="n">
        <v>2321</v>
      </c>
    </row>
    <row r="2324" customFormat="false" ht="12.75" hidden="false" customHeight="false" outlineLevel="0" collapsed="false">
      <c r="A2324" s="43" t="n">
        <v>2322</v>
      </c>
    </row>
    <row r="2325" customFormat="false" ht="12.75" hidden="false" customHeight="false" outlineLevel="0" collapsed="false">
      <c r="A2325" s="43" t="n">
        <v>2323</v>
      </c>
    </row>
    <row r="2326" customFormat="false" ht="12.75" hidden="false" customHeight="false" outlineLevel="0" collapsed="false">
      <c r="A2326" s="43" t="n">
        <v>2324</v>
      </c>
    </row>
    <row r="2327" customFormat="false" ht="12.75" hidden="false" customHeight="false" outlineLevel="0" collapsed="false">
      <c r="A2327" s="43" t="n">
        <v>2325</v>
      </c>
    </row>
    <row r="2328" customFormat="false" ht="12.75" hidden="false" customHeight="false" outlineLevel="0" collapsed="false">
      <c r="A2328" s="43" t="n">
        <v>2326</v>
      </c>
    </row>
    <row r="2329" customFormat="false" ht="12.75" hidden="false" customHeight="false" outlineLevel="0" collapsed="false">
      <c r="A2329" s="43" t="n">
        <v>2327</v>
      </c>
    </row>
    <row r="2330" customFormat="false" ht="12.75" hidden="false" customHeight="false" outlineLevel="0" collapsed="false">
      <c r="A2330" s="43" t="n">
        <v>2328</v>
      </c>
    </row>
    <row r="2331" customFormat="false" ht="12.75" hidden="false" customHeight="false" outlineLevel="0" collapsed="false">
      <c r="A2331" s="43" t="n">
        <v>2329</v>
      </c>
    </row>
    <row r="2332" customFormat="false" ht="12.75" hidden="false" customHeight="false" outlineLevel="0" collapsed="false">
      <c r="A2332" s="43" t="n">
        <v>2330</v>
      </c>
    </row>
    <row r="2333" customFormat="false" ht="12.75" hidden="false" customHeight="false" outlineLevel="0" collapsed="false">
      <c r="A2333" s="43" t="n">
        <v>2331</v>
      </c>
    </row>
    <row r="2334" customFormat="false" ht="12.75" hidden="false" customHeight="false" outlineLevel="0" collapsed="false">
      <c r="A2334" s="43" t="n">
        <v>2332</v>
      </c>
    </row>
    <row r="2335" customFormat="false" ht="12.75" hidden="false" customHeight="false" outlineLevel="0" collapsed="false">
      <c r="A2335" s="43" t="n">
        <v>2333</v>
      </c>
    </row>
    <row r="2336" customFormat="false" ht="12.75" hidden="false" customHeight="false" outlineLevel="0" collapsed="false">
      <c r="A2336" s="43" t="n">
        <v>2334</v>
      </c>
    </row>
    <row r="2337" customFormat="false" ht="12.75" hidden="false" customHeight="false" outlineLevel="0" collapsed="false">
      <c r="A2337" s="43" t="n">
        <v>2335</v>
      </c>
    </row>
    <row r="2338" customFormat="false" ht="12.75" hidden="false" customHeight="false" outlineLevel="0" collapsed="false">
      <c r="A2338" s="43" t="n">
        <v>2336</v>
      </c>
    </row>
    <row r="2339" customFormat="false" ht="12.75" hidden="false" customHeight="false" outlineLevel="0" collapsed="false">
      <c r="A2339" s="43" t="n">
        <v>2337</v>
      </c>
    </row>
    <row r="2340" customFormat="false" ht="12.75" hidden="false" customHeight="false" outlineLevel="0" collapsed="false">
      <c r="A2340" s="43" t="n">
        <v>2338</v>
      </c>
    </row>
    <row r="2341" customFormat="false" ht="12.75" hidden="false" customHeight="false" outlineLevel="0" collapsed="false">
      <c r="A2341" s="43" t="n">
        <v>2339</v>
      </c>
    </row>
    <row r="2342" customFormat="false" ht="12.75" hidden="false" customHeight="false" outlineLevel="0" collapsed="false">
      <c r="A2342" s="43" t="n">
        <v>2340</v>
      </c>
    </row>
    <row r="2343" customFormat="false" ht="12.75" hidden="false" customHeight="false" outlineLevel="0" collapsed="false">
      <c r="A2343" s="43" t="n">
        <v>2341</v>
      </c>
    </row>
    <row r="2344" customFormat="false" ht="12.75" hidden="false" customHeight="false" outlineLevel="0" collapsed="false">
      <c r="A2344" s="43" t="n">
        <v>2342</v>
      </c>
    </row>
    <row r="2345" customFormat="false" ht="12.75" hidden="false" customHeight="false" outlineLevel="0" collapsed="false">
      <c r="A2345" s="43" t="n">
        <v>2343</v>
      </c>
    </row>
    <row r="2346" customFormat="false" ht="12.75" hidden="false" customHeight="false" outlineLevel="0" collapsed="false">
      <c r="A2346" s="43" t="n">
        <v>2344</v>
      </c>
    </row>
    <row r="2347" customFormat="false" ht="12.75" hidden="false" customHeight="false" outlineLevel="0" collapsed="false">
      <c r="A2347" s="43" t="n">
        <v>2345</v>
      </c>
    </row>
    <row r="2348" customFormat="false" ht="12.75" hidden="false" customHeight="false" outlineLevel="0" collapsed="false">
      <c r="A2348" s="43" t="n">
        <v>2346</v>
      </c>
    </row>
    <row r="2349" customFormat="false" ht="12.75" hidden="false" customHeight="false" outlineLevel="0" collapsed="false">
      <c r="A2349" s="43" t="n">
        <v>2347</v>
      </c>
    </row>
    <row r="2350" customFormat="false" ht="12.75" hidden="false" customHeight="false" outlineLevel="0" collapsed="false">
      <c r="A2350" s="43" t="n">
        <v>2348</v>
      </c>
    </row>
    <row r="2351" customFormat="false" ht="12.75" hidden="false" customHeight="false" outlineLevel="0" collapsed="false">
      <c r="A2351" s="43" t="n">
        <v>2349</v>
      </c>
    </row>
    <row r="2352" customFormat="false" ht="12.75" hidden="false" customHeight="false" outlineLevel="0" collapsed="false">
      <c r="A2352" s="43" t="n">
        <v>2350</v>
      </c>
    </row>
    <row r="2353" customFormat="false" ht="12.75" hidden="false" customHeight="false" outlineLevel="0" collapsed="false">
      <c r="A2353" s="43" t="n">
        <v>2351</v>
      </c>
    </row>
    <row r="2354" customFormat="false" ht="12.75" hidden="false" customHeight="false" outlineLevel="0" collapsed="false">
      <c r="A2354" s="43" t="n">
        <v>2352</v>
      </c>
    </row>
    <row r="2355" customFormat="false" ht="12.75" hidden="false" customHeight="false" outlineLevel="0" collapsed="false">
      <c r="A2355" s="43" t="n">
        <v>2353</v>
      </c>
    </row>
    <row r="2356" customFormat="false" ht="12.75" hidden="false" customHeight="false" outlineLevel="0" collapsed="false">
      <c r="A2356" s="43" t="n">
        <v>2354</v>
      </c>
    </row>
    <row r="2357" customFormat="false" ht="12.75" hidden="false" customHeight="false" outlineLevel="0" collapsed="false">
      <c r="A2357" s="43" t="n">
        <v>2355</v>
      </c>
    </row>
    <row r="2358" customFormat="false" ht="12.75" hidden="false" customHeight="false" outlineLevel="0" collapsed="false">
      <c r="A2358" s="43" t="n">
        <v>2356</v>
      </c>
    </row>
    <row r="2359" customFormat="false" ht="12.75" hidden="false" customHeight="false" outlineLevel="0" collapsed="false">
      <c r="A2359" s="43" t="n">
        <v>2357</v>
      </c>
    </row>
    <row r="2360" customFormat="false" ht="12.75" hidden="false" customHeight="false" outlineLevel="0" collapsed="false">
      <c r="A2360" s="43" t="n">
        <v>2358</v>
      </c>
    </row>
    <row r="2361" customFormat="false" ht="12.75" hidden="false" customHeight="false" outlineLevel="0" collapsed="false">
      <c r="A2361" s="43" t="n">
        <v>2359</v>
      </c>
    </row>
    <row r="2362" customFormat="false" ht="12.75" hidden="false" customHeight="false" outlineLevel="0" collapsed="false">
      <c r="A2362" s="43" t="n">
        <v>2360</v>
      </c>
    </row>
    <row r="2363" customFormat="false" ht="12.75" hidden="false" customHeight="false" outlineLevel="0" collapsed="false">
      <c r="A2363" s="43" t="n">
        <v>2361</v>
      </c>
    </row>
    <row r="2364" customFormat="false" ht="12.75" hidden="false" customHeight="false" outlineLevel="0" collapsed="false">
      <c r="A2364" s="43" t="n">
        <v>2362</v>
      </c>
    </row>
    <row r="2365" customFormat="false" ht="12.75" hidden="false" customHeight="false" outlineLevel="0" collapsed="false">
      <c r="A2365" s="43" t="n">
        <v>2363</v>
      </c>
    </row>
    <row r="2366" customFormat="false" ht="12.75" hidden="false" customHeight="false" outlineLevel="0" collapsed="false">
      <c r="A2366" s="43" t="n">
        <v>2364</v>
      </c>
    </row>
    <row r="2367" customFormat="false" ht="12.75" hidden="false" customHeight="false" outlineLevel="0" collapsed="false">
      <c r="A2367" s="43" t="n">
        <v>2365</v>
      </c>
    </row>
    <row r="2368" customFormat="false" ht="12.75" hidden="false" customHeight="false" outlineLevel="0" collapsed="false">
      <c r="A2368" s="43" t="n">
        <v>2366</v>
      </c>
    </row>
    <row r="2369" customFormat="false" ht="12.75" hidden="false" customHeight="false" outlineLevel="0" collapsed="false">
      <c r="A2369" s="43" t="n">
        <v>2367</v>
      </c>
    </row>
    <row r="2370" customFormat="false" ht="12.75" hidden="false" customHeight="false" outlineLevel="0" collapsed="false">
      <c r="A2370" s="43" t="n">
        <v>2368</v>
      </c>
    </row>
    <row r="2371" customFormat="false" ht="12.75" hidden="false" customHeight="false" outlineLevel="0" collapsed="false">
      <c r="A2371" s="43" t="n">
        <v>2369</v>
      </c>
    </row>
    <row r="2372" customFormat="false" ht="12.75" hidden="false" customHeight="false" outlineLevel="0" collapsed="false">
      <c r="A2372" s="43" t="n">
        <v>2370</v>
      </c>
    </row>
    <row r="2373" customFormat="false" ht="12.75" hidden="false" customHeight="false" outlineLevel="0" collapsed="false">
      <c r="A2373" s="43" t="n">
        <v>2371</v>
      </c>
    </row>
    <row r="2374" customFormat="false" ht="12.75" hidden="false" customHeight="false" outlineLevel="0" collapsed="false">
      <c r="A2374" s="43" t="n">
        <v>2372</v>
      </c>
    </row>
    <row r="2375" customFormat="false" ht="12.75" hidden="false" customHeight="false" outlineLevel="0" collapsed="false">
      <c r="A2375" s="43" t="n">
        <v>2373</v>
      </c>
    </row>
    <row r="2376" customFormat="false" ht="12.75" hidden="false" customHeight="false" outlineLevel="0" collapsed="false">
      <c r="A2376" s="43" t="n">
        <v>2374</v>
      </c>
    </row>
    <row r="2377" customFormat="false" ht="12.75" hidden="false" customHeight="false" outlineLevel="0" collapsed="false">
      <c r="A2377" s="43" t="n">
        <v>2375</v>
      </c>
    </row>
    <row r="2378" customFormat="false" ht="12.75" hidden="false" customHeight="false" outlineLevel="0" collapsed="false">
      <c r="A2378" s="43" t="n">
        <v>2376</v>
      </c>
    </row>
    <row r="2379" customFormat="false" ht="12.75" hidden="false" customHeight="false" outlineLevel="0" collapsed="false">
      <c r="A2379" s="43" t="n">
        <v>2377</v>
      </c>
    </row>
    <row r="2380" customFormat="false" ht="12.75" hidden="false" customHeight="false" outlineLevel="0" collapsed="false">
      <c r="A2380" s="43" t="n">
        <v>2378</v>
      </c>
    </row>
    <row r="2381" customFormat="false" ht="12.75" hidden="false" customHeight="false" outlineLevel="0" collapsed="false">
      <c r="A2381" s="43" t="n">
        <v>2379</v>
      </c>
    </row>
    <row r="2382" customFormat="false" ht="12.75" hidden="false" customHeight="false" outlineLevel="0" collapsed="false">
      <c r="A2382" s="43" t="n">
        <v>2380</v>
      </c>
    </row>
    <row r="2383" customFormat="false" ht="12.75" hidden="false" customHeight="false" outlineLevel="0" collapsed="false">
      <c r="A2383" s="43" t="n">
        <v>2381</v>
      </c>
    </row>
    <row r="2384" customFormat="false" ht="12.75" hidden="false" customHeight="false" outlineLevel="0" collapsed="false">
      <c r="A2384" s="43" t="n">
        <v>2382</v>
      </c>
    </row>
    <row r="2385" customFormat="false" ht="12.75" hidden="false" customHeight="false" outlineLevel="0" collapsed="false">
      <c r="A2385" s="43" t="n">
        <v>2383</v>
      </c>
    </row>
    <row r="2386" customFormat="false" ht="12.75" hidden="false" customHeight="false" outlineLevel="0" collapsed="false">
      <c r="A2386" s="43" t="n">
        <v>2384</v>
      </c>
    </row>
    <row r="2387" customFormat="false" ht="12.75" hidden="false" customHeight="false" outlineLevel="0" collapsed="false">
      <c r="A2387" s="43" t="n">
        <v>2385</v>
      </c>
    </row>
    <row r="2388" customFormat="false" ht="12.75" hidden="false" customHeight="false" outlineLevel="0" collapsed="false">
      <c r="A2388" s="43" t="n">
        <v>2386</v>
      </c>
    </row>
    <row r="2389" customFormat="false" ht="12.75" hidden="false" customHeight="false" outlineLevel="0" collapsed="false">
      <c r="A2389" s="43" t="n">
        <v>2387</v>
      </c>
    </row>
    <row r="2390" customFormat="false" ht="12.75" hidden="false" customHeight="false" outlineLevel="0" collapsed="false">
      <c r="A2390" s="43" t="n">
        <v>2388</v>
      </c>
    </row>
    <row r="2391" customFormat="false" ht="12.75" hidden="false" customHeight="false" outlineLevel="0" collapsed="false">
      <c r="A2391" s="43" t="n">
        <v>2389</v>
      </c>
    </row>
    <row r="2392" customFormat="false" ht="12.75" hidden="false" customHeight="false" outlineLevel="0" collapsed="false">
      <c r="A2392" s="43" t="n">
        <v>2390</v>
      </c>
    </row>
    <row r="2393" customFormat="false" ht="12.75" hidden="false" customHeight="false" outlineLevel="0" collapsed="false">
      <c r="A2393" s="43" t="n">
        <v>2391</v>
      </c>
    </row>
    <row r="2394" customFormat="false" ht="12.75" hidden="false" customHeight="false" outlineLevel="0" collapsed="false">
      <c r="A2394" s="43" t="n">
        <v>2392</v>
      </c>
    </row>
    <row r="2395" customFormat="false" ht="12.75" hidden="false" customHeight="false" outlineLevel="0" collapsed="false">
      <c r="A2395" s="43" t="n">
        <v>2393</v>
      </c>
    </row>
    <row r="2396" customFormat="false" ht="12.75" hidden="false" customHeight="false" outlineLevel="0" collapsed="false">
      <c r="A2396" s="43" t="n">
        <v>2394</v>
      </c>
    </row>
    <row r="2397" customFormat="false" ht="12.75" hidden="false" customHeight="false" outlineLevel="0" collapsed="false">
      <c r="A2397" s="43" t="n">
        <v>2395</v>
      </c>
    </row>
    <row r="2398" customFormat="false" ht="12.75" hidden="false" customHeight="false" outlineLevel="0" collapsed="false">
      <c r="A2398" s="43" t="n">
        <v>2396</v>
      </c>
    </row>
    <row r="2399" customFormat="false" ht="12.75" hidden="false" customHeight="false" outlineLevel="0" collapsed="false">
      <c r="A2399" s="43" t="n">
        <v>2397</v>
      </c>
    </row>
    <row r="2400" customFormat="false" ht="12.75" hidden="false" customHeight="false" outlineLevel="0" collapsed="false">
      <c r="A2400" s="43" t="n">
        <v>2398</v>
      </c>
    </row>
    <row r="2401" customFormat="false" ht="12.75" hidden="false" customHeight="false" outlineLevel="0" collapsed="false">
      <c r="A2401" s="43" t="n">
        <v>2399</v>
      </c>
    </row>
    <row r="2402" customFormat="false" ht="12.75" hidden="false" customHeight="false" outlineLevel="0" collapsed="false">
      <c r="A2402" s="43" t="n">
        <v>2400</v>
      </c>
    </row>
    <row r="2403" customFormat="false" ht="12.75" hidden="false" customHeight="false" outlineLevel="0" collapsed="false">
      <c r="A2403" s="43" t="n">
        <v>2401</v>
      </c>
    </row>
    <row r="2404" customFormat="false" ht="12.75" hidden="false" customHeight="false" outlineLevel="0" collapsed="false">
      <c r="A2404" s="43" t="n">
        <v>2402</v>
      </c>
    </row>
    <row r="2405" customFormat="false" ht="12.75" hidden="false" customHeight="false" outlineLevel="0" collapsed="false">
      <c r="A2405" s="43" t="n">
        <v>2403</v>
      </c>
    </row>
    <row r="2406" customFormat="false" ht="12.75" hidden="false" customHeight="false" outlineLevel="0" collapsed="false">
      <c r="A2406" s="43" t="n">
        <v>2404</v>
      </c>
    </row>
    <row r="2407" customFormat="false" ht="12.75" hidden="false" customHeight="false" outlineLevel="0" collapsed="false">
      <c r="A2407" s="43" t="n">
        <v>2405</v>
      </c>
    </row>
    <row r="2408" customFormat="false" ht="12.75" hidden="false" customHeight="false" outlineLevel="0" collapsed="false">
      <c r="A2408" s="43" t="n">
        <v>2406</v>
      </c>
    </row>
    <row r="2409" customFormat="false" ht="12.75" hidden="false" customHeight="false" outlineLevel="0" collapsed="false">
      <c r="A2409" s="43" t="n">
        <v>2407</v>
      </c>
    </row>
    <row r="2410" customFormat="false" ht="12.75" hidden="false" customHeight="false" outlineLevel="0" collapsed="false">
      <c r="A2410" s="43" t="n">
        <v>2408</v>
      </c>
    </row>
    <row r="2411" customFormat="false" ht="12.75" hidden="false" customHeight="false" outlineLevel="0" collapsed="false">
      <c r="A2411" s="43" t="n">
        <v>2409</v>
      </c>
    </row>
    <row r="2412" customFormat="false" ht="12.75" hidden="false" customHeight="false" outlineLevel="0" collapsed="false">
      <c r="A2412" s="43" t="n">
        <v>2410</v>
      </c>
    </row>
    <row r="2413" customFormat="false" ht="12.75" hidden="false" customHeight="false" outlineLevel="0" collapsed="false">
      <c r="A2413" s="43" t="n">
        <v>2411</v>
      </c>
    </row>
    <row r="2414" customFormat="false" ht="12.75" hidden="false" customHeight="false" outlineLevel="0" collapsed="false">
      <c r="A2414" s="43" t="n">
        <v>2412</v>
      </c>
    </row>
    <row r="2415" customFormat="false" ht="12.75" hidden="false" customHeight="false" outlineLevel="0" collapsed="false">
      <c r="A2415" s="43" t="n">
        <v>2413</v>
      </c>
    </row>
    <row r="2416" customFormat="false" ht="12.75" hidden="false" customHeight="false" outlineLevel="0" collapsed="false">
      <c r="A2416" s="43" t="n">
        <v>2414</v>
      </c>
    </row>
    <row r="2417" customFormat="false" ht="12.75" hidden="false" customHeight="false" outlineLevel="0" collapsed="false">
      <c r="A2417" s="43" t="n">
        <v>2415</v>
      </c>
    </row>
    <row r="2418" customFormat="false" ht="12.75" hidden="false" customHeight="false" outlineLevel="0" collapsed="false">
      <c r="A2418" s="43" t="n">
        <v>2416</v>
      </c>
    </row>
    <row r="2419" customFormat="false" ht="12.75" hidden="false" customHeight="false" outlineLevel="0" collapsed="false">
      <c r="A2419" s="43" t="n">
        <v>2417</v>
      </c>
    </row>
    <row r="2420" customFormat="false" ht="12.75" hidden="false" customHeight="false" outlineLevel="0" collapsed="false">
      <c r="A2420" s="43" t="n">
        <v>2418</v>
      </c>
    </row>
    <row r="2421" customFormat="false" ht="12.75" hidden="false" customHeight="false" outlineLevel="0" collapsed="false">
      <c r="A2421" s="43" t="n">
        <v>2419</v>
      </c>
    </row>
    <row r="2422" customFormat="false" ht="12.75" hidden="false" customHeight="false" outlineLevel="0" collapsed="false">
      <c r="A2422" s="43" t="n">
        <v>2420</v>
      </c>
    </row>
    <row r="2423" customFormat="false" ht="12.75" hidden="false" customHeight="false" outlineLevel="0" collapsed="false">
      <c r="A2423" s="43" t="n">
        <v>2421</v>
      </c>
    </row>
    <row r="2424" customFormat="false" ht="12.75" hidden="false" customHeight="false" outlineLevel="0" collapsed="false">
      <c r="A2424" s="43" t="n">
        <v>2422</v>
      </c>
    </row>
    <row r="2425" customFormat="false" ht="12.75" hidden="false" customHeight="false" outlineLevel="0" collapsed="false">
      <c r="A2425" s="43" t="n">
        <v>2423</v>
      </c>
    </row>
    <row r="2426" customFormat="false" ht="12.75" hidden="false" customHeight="false" outlineLevel="0" collapsed="false">
      <c r="A2426" s="43" t="n">
        <v>2424</v>
      </c>
    </row>
    <row r="2427" customFormat="false" ht="12.75" hidden="false" customHeight="false" outlineLevel="0" collapsed="false">
      <c r="A2427" s="43" t="n">
        <v>2425</v>
      </c>
    </row>
    <row r="2428" customFormat="false" ht="12.75" hidden="false" customHeight="false" outlineLevel="0" collapsed="false">
      <c r="A2428" s="43" t="n">
        <v>2426</v>
      </c>
    </row>
    <row r="2429" customFormat="false" ht="12.75" hidden="false" customHeight="false" outlineLevel="0" collapsed="false">
      <c r="A2429" s="43" t="n">
        <v>2427</v>
      </c>
    </row>
    <row r="2430" customFormat="false" ht="12.75" hidden="false" customHeight="false" outlineLevel="0" collapsed="false">
      <c r="A2430" s="43" t="n">
        <v>2428</v>
      </c>
    </row>
    <row r="2431" customFormat="false" ht="12.75" hidden="false" customHeight="false" outlineLevel="0" collapsed="false">
      <c r="A2431" s="43" t="n">
        <v>2429</v>
      </c>
    </row>
    <row r="2432" customFormat="false" ht="12.75" hidden="false" customHeight="false" outlineLevel="0" collapsed="false">
      <c r="A2432" s="43" t="n">
        <v>2430</v>
      </c>
    </row>
    <row r="2433" customFormat="false" ht="12.75" hidden="false" customHeight="false" outlineLevel="0" collapsed="false">
      <c r="A2433" s="43" t="n">
        <v>2431</v>
      </c>
    </row>
    <row r="2434" customFormat="false" ht="12.75" hidden="false" customHeight="false" outlineLevel="0" collapsed="false">
      <c r="A2434" s="43" t="n">
        <v>2432</v>
      </c>
    </row>
    <row r="2435" customFormat="false" ht="12.75" hidden="false" customHeight="false" outlineLevel="0" collapsed="false">
      <c r="A2435" s="43" t="n">
        <v>2433</v>
      </c>
    </row>
    <row r="2436" customFormat="false" ht="12.75" hidden="false" customHeight="false" outlineLevel="0" collapsed="false">
      <c r="A2436" s="43" t="n">
        <v>2434</v>
      </c>
    </row>
    <row r="2437" customFormat="false" ht="12.75" hidden="false" customHeight="false" outlineLevel="0" collapsed="false">
      <c r="A2437" s="43" t="n">
        <v>2435</v>
      </c>
    </row>
    <row r="2438" customFormat="false" ht="12.75" hidden="false" customHeight="false" outlineLevel="0" collapsed="false">
      <c r="A2438" s="43" t="n">
        <v>2436</v>
      </c>
    </row>
    <row r="2439" customFormat="false" ht="12.75" hidden="false" customHeight="false" outlineLevel="0" collapsed="false">
      <c r="A2439" s="43" t="n">
        <v>2437</v>
      </c>
    </row>
    <row r="2440" customFormat="false" ht="12.75" hidden="false" customHeight="false" outlineLevel="0" collapsed="false">
      <c r="A2440" s="43" t="n">
        <v>2438</v>
      </c>
    </row>
    <row r="2441" customFormat="false" ht="12.75" hidden="false" customHeight="false" outlineLevel="0" collapsed="false">
      <c r="A2441" s="43" t="n">
        <v>2439</v>
      </c>
    </row>
    <row r="2442" customFormat="false" ht="12.75" hidden="false" customHeight="false" outlineLevel="0" collapsed="false">
      <c r="A2442" s="43" t="n">
        <v>2440</v>
      </c>
    </row>
    <row r="2443" customFormat="false" ht="12.75" hidden="false" customHeight="false" outlineLevel="0" collapsed="false">
      <c r="A2443" s="43" t="n">
        <v>2441</v>
      </c>
    </row>
    <row r="2444" customFormat="false" ht="12.75" hidden="false" customHeight="false" outlineLevel="0" collapsed="false">
      <c r="A2444" s="43" t="n">
        <v>2442</v>
      </c>
    </row>
    <row r="2445" customFormat="false" ht="12.75" hidden="false" customHeight="false" outlineLevel="0" collapsed="false">
      <c r="A2445" s="43" t="n">
        <v>2443</v>
      </c>
    </row>
    <row r="2446" customFormat="false" ht="12.75" hidden="false" customHeight="false" outlineLevel="0" collapsed="false">
      <c r="A2446" s="43" t="n">
        <v>2444</v>
      </c>
    </row>
    <row r="2447" customFormat="false" ht="12.75" hidden="false" customHeight="false" outlineLevel="0" collapsed="false">
      <c r="A2447" s="43" t="n">
        <v>2445</v>
      </c>
    </row>
    <row r="2448" customFormat="false" ht="12.75" hidden="false" customHeight="false" outlineLevel="0" collapsed="false">
      <c r="A2448" s="43" t="n">
        <v>2446</v>
      </c>
    </row>
    <row r="2449" customFormat="false" ht="12.75" hidden="false" customHeight="false" outlineLevel="0" collapsed="false">
      <c r="A2449" s="43" t="n">
        <v>2447</v>
      </c>
    </row>
    <row r="2450" customFormat="false" ht="12.75" hidden="false" customHeight="false" outlineLevel="0" collapsed="false">
      <c r="A2450" s="43" t="n">
        <v>2448</v>
      </c>
    </row>
    <row r="2451" customFormat="false" ht="12.75" hidden="false" customHeight="false" outlineLevel="0" collapsed="false">
      <c r="A2451" s="43" t="n">
        <v>2449</v>
      </c>
    </row>
    <row r="2452" customFormat="false" ht="12.75" hidden="false" customHeight="false" outlineLevel="0" collapsed="false">
      <c r="A2452" s="43" t="n">
        <v>2450</v>
      </c>
    </row>
    <row r="2453" customFormat="false" ht="12.75" hidden="false" customHeight="false" outlineLevel="0" collapsed="false">
      <c r="A2453" s="43" t="n">
        <v>2451</v>
      </c>
    </row>
    <row r="2454" customFormat="false" ht="12.75" hidden="false" customHeight="false" outlineLevel="0" collapsed="false">
      <c r="A2454" s="43" t="n">
        <v>2452</v>
      </c>
    </row>
    <row r="2455" customFormat="false" ht="12.75" hidden="false" customHeight="false" outlineLevel="0" collapsed="false">
      <c r="A2455" s="43" t="n">
        <v>2453</v>
      </c>
    </row>
    <row r="2456" customFormat="false" ht="12.75" hidden="false" customHeight="false" outlineLevel="0" collapsed="false">
      <c r="A2456" s="43" t="n">
        <v>2454</v>
      </c>
    </row>
    <row r="2457" customFormat="false" ht="12.75" hidden="false" customHeight="false" outlineLevel="0" collapsed="false">
      <c r="A2457" s="43" t="n">
        <v>2455</v>
      </c>
    </row>
    <row r="2458" customFormat="false" ht="12.75" hidden="false" customHeight="false" outlineLevel="0" collapsed="false">
      <c r="A2458" s="43" t="n">
        <v>2456</v>
      </c>
    </row>
    <row r="2459" customFormat="false" ht="12.75" hidden="false" customHeight="false" outlineLevel="0" collapsed="false">
      <c r="A2459" s="43" t="n">
        <v>2457</v>
      </c>
    </row>
    <row r="2460" customFormat="false" ht="12.75" hidden="false" customHeight="false" outlineLevel="0" collapsed="false">
      <c r="A2460" s="43" t="n">
        <v>2458</v>
      </c>
    </row>
    <row r="2461" customFormat="false" ht="12.75" hidden="false" customHeight="false" outlineLevel="0" collapsed="false">
      <c r="A2461" s="43" t="n">
        <v>2459</v>
      </c>
    </row>
    <row r="2462" customFormat="false" ht="12.75" hidden="false" customHeight="false" outlineLevel="0" collapsed="false">
      <c r="A2462" s="43" t="n">
        <v>2460</v>
      </c>
    </row>
    <row r="2463" customFormat="false" ht="12.75" hidden="false" customHeight="false" outlineLevel="0" collapsed="false">
      <c r="A2463" s="43" t="n">
        <v>2461</v>
      </c>
    </row>
    <row r="2464" customFormat="false" ht="12.75" hidden="false" customHeight="false" outlineLevel="0" collapsed="false">
      <c r="A2464" s="43" t="n">
        <v>2462</v>
      </c>
    </row>
    <row r="2465" customFormat="false" ht="12.75" hidden="false" customHeight="false" outlineLevel="0" collapsed="false">
      <c r="A2465" s="43" t="n">
        <v>2463</v>
      </c>
    </row>
    <row r="2466" customFormat="false" ht="12.75" hidden="false" customHeight="false" outlineLevel="0" collapsed="false">
      <c r="A2466" s="43" t="n">
        <v>2464</v>
      </c>
    </row>
    <row r="2467" customFormat="false" ht="12.75" hidden="false" customHeight="false" outlineLevel="0" collapsed="false">
      <c r="A2467" s="43" t="n">
        <v>2465</v>
      </c>
    </row>
    <row r="2468" customFormat="false" ht="12.75" hidden="false" customHeight="false" outlineLevel="0" collapsed="false">
      <c r="A2468" s="43" t="n">
        <v>2466</v>
      </c>
    </row>
    <row r="2469" customFormat="false" ht="12.75" hidden="false" customHeight="false" outlineLevel="0" collapsed="false">
      <c r="A2469" s="43" t="n">
        <v>2467</v>
      </c>
    </row>
    <row r="2470" customFormat="false" ht="12.75" hidden="false" customHeight="false" outlineLevel="0" collapsed="false">
      <c r="A2470" s="43" t="n">
        <v>2468</v>
      </c>
    </row>
    <row r="2471" customFormat="false" ht="12.75" hidden="false" customHeight="false" outlineLevel="0" collapsed="false">
      <c r="A2471" s="43" t="n">
        <v>2469</v>
      </c>
    </row>
    <row r="2472" customFormat="false" ht="12.75" hidden="false" customHeight="false" outlineLevel="0" collapsed="false">
      <c r="A2472" s="43" t="n">
        <v>2470</v>
      </c>
    </row>
    <row r="2473" customFormat="false" ht="12.75" hidden="false" customHeight="false" outlineLevel="0" collapsed="false">
      <c r="A2473" s="43" t="n">
        <v>2471</v>
      </c>
    </row>
    <row r="2474" customFormat="false" ht="12.75" hidden="false" customHeight="false" outlineLevel="0" collapsed="false">
      <c r="A2474" s="43" t="n">
        <v>2472</v>
      </c>
    </row>
    <row r="2475" customFormat="false" ht="12.75" hidden="false" customHeight="false" outlineLevel="0" collapsed="false">
      <c r="A2475" s="43" t="n">
        <v>2473</v>
      </c>
    </row>
    <row r="2476" customFormat="false" ht="12.75" hidden="false" customHeight="false" outlineLevel="0" collapsed="false">
      <c r="A2476" s="43" t="n">
        <v>2474</v>
      </c>
    </row>
    <row r="2477" customFormat="false" ht="12.75" hidden="false" customHeight="false" outlineLevel="0" collapsed="false">
      <c r="A2477" s="43" t="n">
        <v>2475</v>
      </c>
    </row>
    <row r="2478" customFormat="false" ht="12.75" hidden="false" customHeight="false" outlineLevel="0" collapsed="false">
      <c r="A2478" s="43" t="n">
        <v>2476</v>
      </c>
    </row>
    <row r="2479" customFormat="false" ht="12.75" hidden="false" customHeight="false" outlineLevel="0" collapsed="false">
      <c r="A2479" s="43" t="n">
        <v>2477</v>
      </c>
    </row>
    <row r="2480" customFormat="false" ht="12.75" hidden="false" customHeight="false" outlineLevel="0" collapsed="false">
      <c r="A2480" s="43" t="n">
        <v>2478</v>
      </c>
    </row>
    <row r="2481" customFormat="false" ht="12.75" hidden="false" customHeight="false" outlineLevel="0" collapsed="false">
      <c r="A2481" s="43" t="n">
        <v>2479</v>
      </c>
    </row>
    <row r="2482" customFormat="false" ht="12.75" hidden="false" customHeight="false" outlineLevel="0" collapsed="false">
      <c r="A2482" s="43" t="n">
        <v>2480</v>
      </c>
    </row>
    <row r="2483" customFormat="false" ht="12.75" hidden="false" customHeight="false" outlineLevel="0" collapsed="false">
      <c r="A2483" s="43" t="n">
        <v>2481</v>
      </c>
    </row>
    <row r="2484" customFormat="false" ht="12.75" hidden="false" customHeight="false" outlineLevel="0" collapsed="false">
      <c r="A2484" s="43" t="n">
        <v>2482</v>
      </c>
    </row>
    <row r="2485" customFormat="false" ht="12.75" hidden="false" customHeight="false" outlineLevel="0" collapsed="false">
      <c r="A2485" s="43" t="n">
        <v>2483</v>
      </c>
    </row>
    <row r="2486" customFormat="false" ht="12.75" hidden="false" customHeight="false" outlineLevel="0" collapsed="false">
      <c r="A2486" s="43" t="n">
        <v>2484</v>
      </c>
    </row>
    <row r="2487" customFormat="false" ht="12.75" hidden="false" customHeight="false" outlineLevel="0" collapsed="false">
      <c r="A2487" s="43" t="n">
        <v>2485</v>
      </c>
    </row>
    <row r="2488" customFormat="false" ht="12.75" hidden="false" customHeight="false" outlineLevel="0" collapsed="false">
      <c r="A2488" s="43" t="n">
        <v>2486</v>
      </c>
    </row>
    <row r="2489" customFormat="false" ht="12.75" hidden="false" customHeight="false" outlineLevel="0" collapsed="false">
      <c r="A2489" s="43" t="n">
        <v>2487</v>
      </c>
    </row>
    <row r="2490" customFormat="false" ht="12.75" hidden="false" customHeight="false" outlineLevel="0" collapsed="false">
      <c r="A2490" s="43" t="n">
        <v>2488</v>
      </c>
    </row>
    <row r="2491" customFormat="false" ht="12.75" hidden="false" customHeight="false" outlineLevel="0" collapsed="false">
      <c r="A2491" s="43" t="n">
        <v>2489</v>
      </c>
    </row>
    <row r="2492" customFormat="false" ht="12.75" hidden="false" customHeight="false" outlineLevel="0" collapsed="false">
      <c r="A2492" s="43" t="n">
        <v>2490</v>
      </c>
    </row>
    <row r="2493" customFormat="false" ht="12.75" hidden="false" customHeight="false" outlineLevel="0" collapsed="false">
      <c r="A2493" s="43" t="n">
        <v>2491</v>
      </c>
    </row>
    <row r="2494" customFormat="false" ht="12.75" hidden="false" customHeight="false" outlineLevel="0" collapsed="false">
      <c r="A2494" s="43" t="n">
        <v>2492</v>
      </c>
    </row>
    <row r="2495" customFormat="false" ht="12.75" hidden="false" customHeight="false" outlineLevel="0" collapsed="false">
      <c r="A2495" s="43" t="n">
        <v>2493</v>
      </c>
    </row>
    <row r="2496" customFormat="false" ht="12.75" hidden="false" customHeight="false" outlineLevel="0" collapsed="false">
      <c r="A2496" s="43" t="n">
        <v>2494</v>
      </c>
    </row>
    <row r="2497" customFormat="false" ht="12.75" hidden="false" customHeight="false" outlineLevel="0" collapsed="false">
      <c r="A2497" s="43" t="n">
        <v>2495</v>
      </c>
    </row>
    <row r="2498" customFormat="false" ht="12.75" hidden="false" customHeight="false" outlineLevel="0" collapsed="false">
      <c r="A2498" s="43" t="n">
        <v>2496</v>
      </c>
    </row>
    <row r="2499" customFormat="false" ht="12.75" hidden="false" customHeight="false" outlineLevel="0" collapsed="false">
      <c r="A2499" s="43" t="n">
        <v>2497</v>
      </c>
    </row>
    <row r="2500" customFormat="false" ht="12.75" hidden="false" customHeight="false" outlineLevel="0" collapsed="false">
      <c r="A2500" s="43" t="n">
        <v>2498</v>
      </c>
    </row>
    <row r="2501" customFormat="false" ht="12.75" hidden="false" customHeight="false" outlineLevel="0" collapsed="false">
      <c r="A2501" s="43" t="n">
        <v>2499</v>
      </c>
    </row>
    <row r="2502" customFormat="false" ht="12.75" hidden="false" customHeight="false" outlineLevel="0" collapsed="false">
      <c r="A2502" s="43" t="n">
        <v>2500</v>
      </c>
    </row>
    <row r="2503" customFormat="false" ht="12.75" hidden="false" customHeight="false" outlineLevel="0" collapsed="false">
      <c r="A2503" s="43" t="n">
        <v>2501</v>
      </c>
    </row>
    <row r="2504" customFormat="false" ht="12.75" hidden="false" customHeight="false" outlineLevel="0" collapsed="false">
      <c r="A2504" s="43" t="n">
        <v>2502</v>
      </c>
    </row>
    <row r="2505" customFormat="false" ht="12.75" hidden="false" customHeight="false" outlineLevel="0" collapsed="false">
      <c r="A2505" s="43" t="n">
        <v>2503</v>
      </c>
    </row>
    <row r="2506" customFormat="false" ht="12.75" hidden="false" customHeight="false" outlineLevel="0" collapsed="false">
      <c r="A2506" s="43" t="n">
        <v>2504</v>
      </c>
    </row>
    <row r="2507" customFormat="false" ht="12.75" hidden="false" customHeight="false" outlineLevel="0" collapsed="false">
      <c r="A2507" s="43" t="n">
        <v>2505</v>
      </c>
    </row>
    <row r="2508" customFormat="false" ht="12.75" hidden="false" customHeight="false" outlineLevel="0" collapsed="false">
      <c r="A2508" s="43" t="n">
        <v>2506</v>
      </c>
    </row>
    <row r="2509" customFormat="false" ht="12.75" hidden="false" customHeight="false" outlineLevel="0" collapsed="false">
      <c r="A2509" s="43" t="n">
        <v>2507</v>
      </c>
    </row>
    <row r="2510" customFormat="false" ht="12.75" hidden="false" customHeight="false" outlineLevel="0" collapsed="false">
      <c r="A2510" s="43" t="n">
        <v>2508</v>
      </c>
    </row>
    <row r="2511" customFormat="false" ht="12.75" hidden="false" customHeight="false" outlineLevel="0" collapsed="false">
      <c r="A2511" s="43" t="n">
        <v>2509</v>
      </c>
    </row>
    <row r="2512" customFormat="false" ht="12.75" hidden="false" customHeight="false" outlineLevel="0" collapsed="false">
      <c r="A2512" s="43" t="n">
        <v>2510</v>
      </c>
    </row>
    <row r="2513" customFormat="false" ht="12.75" hidden="false" customHeight="false" outlineLevel="0" collapsed="false">
      <c r="A2513" s="43" t="n">
        <v>2511</v>
      </c>
    </row>
    <row r="2514" customFormat="false" ht="12.75" hidden="false" customHeight="false" outlineLevel="0" collapsed="false">
      <c r="A2514" s="43" t="n">
        <v>2512</v>
      </c>
    </row>
    <row r="2515" customFormat="false" ht="12.75" hidden="false" customHeight="false" outlineLevel="0" collapsed="false">
      <c r="A2515" s="43" t="n">
        <v>2513</v>
      </c>
    </row>
    <row r="2516" customFormat="false" ht="12.75" hidden="false" customHeight="false" outlineLevel="0" collapsed="false">
      <c r="A2516" s="43" t="n">
        <v>2514</v>
      </c>
    </row>
    <row r="2517" customFormat="false" ht="12.75" hidden="false" customHeight="false" outlineLevel="0" collapsed="false">
      <c r="A2517" s="43" t="n">
        <v>2515</v>
      </c>
    </row>
    <row r="2518" customFormat="false" ht="12.75" hidden="false" customHeight="false" outlineLevel="0" collapsed="false">
      <c r="A2518" s="43" t="n">
        <v>2516</v>
      </c>
    </row>
    <row r="2519" customFormat="false" ht="12.75" hidden="false" customHeight="false" outlineLevel="0" collapsed="false">
      <c r="A2519" s="43" t="n">
        <v>2517</v>
      </c>
    </row>
    <row r="2520" customFormat="false" ht="12.75" hidden="false" customHeight="false" outlineLevel="0" collapsed="false">
      <c r="A2520" s="43" t="n">
        <v>2518</v>
      </c>
    </row>
    <row r="2521" customFormat="false" ht="12.75" hidden="false" customHeight="false" outlineLevel="0" collapsed="false">
      <c r="A2521" s="43" t="n">
        <v>2519</v>
      </c>
    </row>
    <row r="2522" customFormat="false" ht="12.75" hidden="false" customHeight="false" outlineLevel="0" collapsed="false">
      <c r="A2522" s="43" t="n">
        <v>2520</v>
      </c>
    </row>
    <row r="2523" customFormat="false" ht="12.75" hidden="false" customHeight="false" outlineLevel="0" collapsed="false">
      <c r="A2523" s="43" t="n">
        <v>2521</v>
      </c>
    </row>
    <row r="2524" customFormat="false" ht="12.75" hidden="false" customHeight="false" outlineLevel="0" collapsed="false">
      <c r="A2524" s="43" t="n">
        <v>2522</v>
      </c>
    </row>
    <row r="2525" customFormat="false" ht="12.75" hidden="false" customHeight="false" outlineLevel="0" collapsed="false">
      <c r="A2525" s="43" t="n">
        <v>2523</v>
      </c>
    </row>
    <row r="2526" customFormat="false" ht="12.75" hidden="false" customHeight="false" outlineLevel="0" collapsed="false">
      <c r="A2526" s="43" t="n">
        <v>2524</v>
      </c>
    </row>
    <row r="2527" customFormat="false" ht="12.75" hidden="false" customHeight="false" outlineLevel="0" collapsed="false">
      <c r="A2527" s="43" t="n">
        <v>2525</v>
      </c>
    </row>
    <row r="2528" customFormat="false" ht="12.75" hidden="false" customHeight="false" outlineLevel="0" collapsed="false">
      <c r="A2528" s="43" t="n">
        <v>2526</v>
      </c>
    </row>
    <row r="2529" customFormat="false" ht="12.75" hidden="false" customHeight="false" outlineLevel="0" collapsed="false">
      <c r="A2529" s="43" t="n">
        <v>2527</v>
      </c>
    </row>
    <row r="2530" customFormat="false" ht="12.75" hidden="false" customHeight="false" outlineLevel="0" collapsed="false">
      <c r="A2530" s="43" t="n">
        <v>2528</v>
      </c>
    </row>
    <row r="2531" customFormat="false" ht="12.75" hidden="false" customHeight="false" outlineLevel="0" collapsed="false">
      <c r="A2531" s="43" t="n">
        <v>2529</v>
      </c>
    </row>
    <row r="2532" customFormat="false" ht="12.75" hidden="false" customHeight="false" outlineLevel="0" collapsed="false">
      <c r="A2532" s="43" t="n">
        <v>2530</v>
      </c>
    </row>
    <row r="2533" customFormat="false" ht="12.75" hidden="false" customHeight="false" outlineLevel="0" collapsed="false">
      <c r="A2533" s="43" t="n">
        <v>2531</v>
      </c>
    </row>
    <row r="2534" customFormat="false" ht="12.75" hidden="false" customHeight="false" outlineLevel="0" collapsed="false">
      <c r="A2534" s="43" t="n">
        <v>2532</v>
      </c>
    </row>
    <row r="2535" customFormat="false" ht="12.75" hidden="false" customHeight="false" outlineLevel="0" collapsed="false">
      <c r="A2535" s="43" t="n">
        <v>2533</v>
      </c>
    </row>
    <row r="2536" customFormat="false" ht="12.75" hidden="false" customHeight="false" outlineLevel="0" collapsed="false">
      <c r="A2536" s="43" t="n">
        <v>2534</v>
      </c>
    </row>
    <row r="2537" customFormat="false" ht="12.75" hidden="false" customHeight="false" outlineLevel="0" collapsed="false">
      <c r="A2537" s="43" t="n">
        <v>2535</v>
      </c>
    </row>
    <row r="2538" customFormat="false" ht="12.75" hidden="false" customHeight="false" outlineLevel="0" collapsed="false">
      <c r="A2538" s="43" t="n">
        <v>2536</v>
      </c>
    </row>
    <row r="2539" customFormat="false" ht="12.75" hidden="false" customHeight="false" outlineLevel="0" collapsed="false">
      <c r="A2539" s="43" t="n">
        <v>2537</v>
      </c>
    </row>
    <row r="2540" customFormat="false" ht="12.75" hidden="false" customHeight="false" outlineLevel="0" collapsed="false">
      <c r="A2540" s="43" t="n">
        <v>2538</v>
      </c>
    </row>
    <row r="2541" customFormat="false" ht="12.75" hidden="false" customHeight="false" outlineLevel="0" collapsed="false">
      <c r="A2541" s="43" t="n">
        <v>2539</v>
      </c>
    </row>
    <row r="2542" customFormat="false" ht="12.75" hidden="false" customHeight="false" outlineLevel="0" collapsed="false">
      <c r="A2542" s="43" t="n">
        <v>2540</v>
      </c>
    </row>
    <row r="2543" customFormat="false" ht="12.75" hidden="false" customHeight="false" outlineLevel="0" collapsed="false">
      <c r="A2543" s="43" t="n">
        <v>2541</v>
      </c>
    </row>
    <row r="2544" customFormat="false" ht="12.75" hidden="false" customHeight="false" outlineLevel="0" collapsed="false">
      <c r="A2544" s="43" t="n">
        <v>2542</v>
      </c>
    </row>
    <row r="2545" customFormat="false" ht="12.75" hidden="false" customHeight="false" outlineLevel="0" collapsed="false">
      <c r="A2545" s="43" t="n">
        <v>2543</v>
      </c>
    </row>
    <row r="2546" customFormat="false" ht="12.75" hidden="false" customHeight="false" outlineLevel="0" collapsed="false">
      <c r="A2546" s="43" t="n">
        <v>2544</v>
      </c>
    </row>
    <row r="2547" customFormat="false" ht="12.75" hidden="false" customHeight="false" outlineLevel="0" collapsed="false">
      <c r="A2547" s="43" t="n">
        <v>2545</v>
      </c>
    </row>
    <row r="2548" customFormat="false" ht="12.75" hidden="false" customHeight="false" outlineLevel="0" collapsed="false">
      <c r="A2548" s="43" t="n">
        <v>2546</v>
      </c>
    </row>
    <row r="2549" customFormat="false" ht="12.75" hidden="false" customHeight="false" outlineLevel="0" collapsed="false">
      <c r="A2549" s="43" t="n">
        <v>2547</v>
      </c>
    </row>
    <row r="2550" customFormat="false" ht="12.75" hidden="false" customHeight="false" outlineLevel="0" collapsed="false">
      <c r="A2550" s="43" t="n">
        <v>2548</v>
      </c>
    </row>
    <row r="2551" customFormat="false" ht="12.75" hidden="false" customHeight="false" outlineLevel="0" collapsed="false">
      <c r="A2551" s="43" t="n">
        <v>2549</v>
      </c>
    </row>
    <row r="2552" customFormat="false" ht="12.75" hidden="false" customHeight="false" outlineLevel="0" collapsed="false">
      <c r="A2552" s="43" t="n">
        <v>2550</v>
      </c>
    </row>
    <row r="2553" customFormat="false" ht="12.75" hidden="false" customHeight="false" outlineLevel="0" collapsed="false">
      <c r="A2553" s="43" t="n">
        <v>2551</v>
      </c>
    </row>
    <row r="2554" customFormat="false" ht="12.75" hidden="false" customHeight="false" outlineLevel="0" collapsed="false">
      <c r="A2554" s="43" t="n">
        <v>2552</v>
      </c>
    </row>
    <row r="2555" customFormat="false" ht="12.75" hidden="false" customHeight="false" outlineLevel="0" collapsed="false">
      <c r="A2555" s="43" t="n">
        <v>2553</v>
      </c>
    </row>
    <row r="2556" customFormat="false" ht="12.75" hidden="false" customHeight="false" outlineLevel="0" collapsed="false">
      <c r="A2556" s="43" t="n">
        <v>2554</v>
      </c>
    </row>
    <row r="2557" customFormat="false" ht="12.75" hidden="false" customHeight="false" outlineLevel="0" collapsed="false">
      <c r="A2557" s="43" t="n">
        <v>2555</v>
      </c>
    </row>
    <row r="2558" customFormat="false" ht="12.75" hidden="false" customHeight="false" outlineLevel="0" collapsed="false">
      <c r="A2558" s="43" t="n">
        <v>2556</v>
      </c>
    </row>
    <row r="2559" customFormat="false" ht="12.75" hidden="false" customHeight="false" outlineLevel="0" collapsed="false">
      <c r="A2559" s="43" t="n">
        <v>2557</v>
      </c>
    </row>
    <row r="2560" customFormat="false" ht="12.75" hidden="false" customHeight="false" outlineLevel="0" collapsed="false">
      <c r="A2560" s="43" t="n">
        <v>2558</v>
      </c>
    </row>
    <row r="2561" customFormat="false" ht="12.75" hidden="false" customHeight="false" outlineLevel="0" collapsed="false">
      <c r="A2561" s="43" t="n">
        <v>2559</v>
      </c>
    </row>
    <row r="2562" customFormat="false" ht="12.75" hidden="false" customHeight="false" outlineLevel="0" collapsed="false">
      <c r="A2562" s="43" t="n">
        <v>2560</v>
      </c>
    </row>
    <row r="2563" customFormat="false" ht="12.75" hidden="false" customHeight="false" outlineLevel="0" collapsed="false">
      <c r="A2563" s="43" t="n">
        <v>2561</v>
      </c>
    </row>
    <row r="2564" customFormat="false" ht="12.75" hidden="false" customHeight="false" outlineLevel="0" collapsed="false">
      <c r="A2564" s="43" t="n">
        <v>2562</v>
      </c>
    </row>
    <row r="2565" customFormat="false" ht="12.75" hidden="false" customHeight="false" outlineLevel="0" collapsed="false">
      <c r="A2565" s="43" t="n">
        <v>2563</v>
      </c>
    </row>
    <row r="2566" customFormat="false" ht="12.75" hidden="false" customHeight="false" outlineLevel="0" collapsed="false">
      <c r="A2566" s="43" t="n">
        <v>2564</v>
      </c>
    </row>
    <row r="2567" customFormat="false" ht="12.75" hidden="false" customHeight="false" outlineLevel="0" collapsed="false">
      <c r="A2567" s="43" t="n">
        <v>2565</v>
      </c>
    </row>
    <row r="2568" customFormat="false" ht="12.75" hidden="false" customHeight="false" outlineLevel="0" collapsed="false">
      <c r="A2568" s="43" t="n">
        <v>2566</v>
      </c>
    </row>
    <row r="2569" customFormat="false" ht="12.75" hidden="false" customHeight="false" outlineLevel="0" collapsed="false">
      <c r="A2569" s="43" t="n">
        <v>2567</v>
      </c>
    </row>
    <row r="2570" customFormat="false" ht="12.75" hidden="false" customHeight="false" outlineLevel="0" collapsed="false">
      <c r="A2570" s="43" t="n">
        <v>2568</v>
      </c>
    </row>
    <row r="2571" customFormat="false" ht="12.75" hidden="false" customHeight="false" outlineLevel="0" collapsed="false">
      <c r="A2571" s="43" t="n">
        <v>2569</v>
      </c>
    </row>
    <row r="2572" customFormat="false" ht="12.75" hidden="false" customHeight="false" outlineLevel="0" collapsed="false">
      <c r="A2572" s="43" t="n">
        <v>2570</v>
      </c>
    </row>
    <row r="2573" customFormat="false" ht="12.75" hidden="false" customHeight="false" outlineLevel="0" collapsed="false">
      <c r="A2573" s="43" t="n">
        <v>2571</v>
      </c>
    </row>
    <row r="2574" customFormat="false" ht="12.75" hidden="false" customHeight="false" outlineLevel="0" collapsed="false">
      <c r="A2574" s="43" t="n">
        <v>2572</v>
      </c>
    </row>
    <row r="2575" customFormat="false" ht="12.75" hidden="false" customHeight="false" outlineLevel="0" collapsed="false">
      <c r="A2575" s="43" t="n">
        <v>2573</v>
      </c>
    </row>
    <row r="2576" customFormat="false" ht="12.75" hidden="false" customHeight="false" outlineLevel="0" collapsed="false">
      <c r="A2576" s="43" t="n">
        <v>2574</v>
      </c>
    </row>
    <row r="2577" customFormat="false" ht="12.75" hidden="false" customHeight="false" outlineLevel="0" collapsed="false">
      <c r="A2577" s="43" t="n">
        <v>2575</v>
      </c>
    </row>
    <row r="2578" customFormat="false" ht="12.75" hidden="false" customHeight="false" outlineLevel="0" collapsed="false">
      <c r="A2578" s="43" t="n">
        <v>2576</v>
      </c>
    </row>
    <row r="2579" customFormat="false" ht="12.75" hidden="false" customHeight="false" outlineLevel="0" collapsed="false">
      <c r="A2579" s="43" t="n">
        <v>2577</v>
      </c>
    </row>
    <row r="2580" customFormat="false" ht="12.75" hidden="false" customHeight="false" outlineLevel="0" collapsed="false">
      <c r="A2580" s="43" t="n">
        <v>2578</v>
      </c>
    </row>
    <row r="2581" customFormat="false" ht="12.75" hidden="false" customHeight="false" outlineLevel="0" collapsed="false">
      <c r="A2581" s="43" t="n">
        <v>2579</v>
      </c>
    </row>
    <row r="2582" customFormat="false" ht="12.75" hidden="false" customHeight="false" outlineLevel="0" collapsed="false">
      <c r="A2582" s="43" t="n">
        <v>2580</v>
      </c>
    </row>
    <row r="2583" customFormat="false" ht="12.75" hidden="false" customHeight="false" outlineLevel="0" collapsed="false">
      <c r="A2583" s="43" t="n">
        <v>2581</v>
      </c>
    </row>
    <row r="2584" customFormat="false" ht="12.75" hidden="false" customHeight="false" outlineLevel="0" collapsed="false">
      <c r="A2584" s="43" t="n">
        <v>2582</v>
      </c>
    </row>
    <row r="2585" customFormat="false" ht="12.75" hidden="false" customHeight="false" outlineLevel="0" collapsed="false">
      <c r="A2585" s="43" t="n">
        <v>2583</v>
      </c>
    </row>
    <row r="2586" customFormat="false" ht="12.75" hidden="false" customHeight="false" outlineLevel="0" collapsed="false">
      <c r="A2586" s="43" t="n">
        <v>2584</v>
      </c>
    </row>
    <row r="2587" customFormat="false" ht="12.75" hidden="false" customHeight="false" outlineLevel="0" collapsed="false">
      <c r="A2587" s="43" t="n">
        <v>2585</v>
      </c>
    </row>
    <row r="2588" customFormat="false" ht="12.75" hidden="false" customHeight="false" outlineLevel="0" collapsed="false">
      <c r="A2588" s="43" t="n">
        <v>2586</v>
      </c>
    </row>
    <row r="2589" customFormat="false" ht="12.75" hidden="false" customHeight="false" outlineLevel="0" collapsed="false">
      <c r="A2589" s="43" t="n">
        <v>2587</v>
      </c>
    </row>
    <row r="2590" customFormat="false" ht="12.75" hidden="false" customHeight="false" outlineLevel="0" collapsed="false">
      <c r="A2590" s="43" t="n">
        <v>2588</v>
      </c>
    </row>
    <row r="2591" customFormat="false" ht="12.75" hidden="false" customHeight="false" outlineLevel="0" collapsed="false">
      <c r="A2591" s="43" t="n">
        <v>2589</v>
      </c>
    </row>
    <row r="2592" customFormat="false" ht="12.75" hidden="false" customHeight="false" outlineLevel="0" collapsed="false">
      <c r="A2592" s="43" t="n">
        <v>2590</v>
      </c>
    </row>
    <row r="2593" customFormat="false" ht="12.75" hidden="false" customHeight="false" outlineLevel="0" collapsed="false">
      <c r="A2593" s="43" t="n">
        <v>2591</v>
      </c>
    </row>
    <row r="2594" customFormat="false" ht="12.75" hidden="false" customHeight="false" outlineLevel="0" collapsed="false">
      <c r="A2594" s="43" t="n">
        <v>2592</v>
      </c>
    </row>
    <row r="2595" customFormat="false" ht="12.75" hidden="false" customHeight="false" outlineLevel="0" collapsed="false">
      <c r="A2595" s="43" t="n">
        <v>2593</v>
      </c>
    </row>
    <row r="2596" customFormat="false" ht="12.75" hidden="false" customHeight="false" outlineLevel="0" collapsed="false">
      <c r="A2596" s="43" t="n">
        <v>2594</v>
      </c>
    </row>
    <row r="2597" customFormat="false" ht="12.75" hidden="false" customHeight="false" outlineLevel="0" collapsed="false">
      <c r="A2597" s="43" t="n">
        <v>2595</v>
      </c>
    </row>
    <row r="2598" customFormat="false" ht="12.75" hidden="false" customHeight="false" outlineLevel="0" collapsed="false">
      <c r="A2598" s="43" t="n">
        <v>2596</v>
      </c>
    </row>
    <row r="2599" customFormat="false" ht="12.75" hidden="false" customHeight="false" outlineLevel="0" collapsed="false">
      <c r="A2599" s="43" t="n">
        <v>2597</v>
      </c>
    </row>
    <row r="2600" customFormat="false" ht="12.75" hidden="false" customHeight="false" outlineLevel="0" collapsed="false">
      <c r="A2600" s="43" t="n">
        <v>2598</v>
      </c>
    </row>
    <row r="2601" customFormat="false" ht="12.75" hidden="false" customHeight="false" outlineLevel="0" collapsed="false">
      <c r="A2601" s="43" t="n">
        <v>2599</v>
      </c>
    </row>
    <row r="2602" customFormat="false" ht="12.75" hidden="false" customHeight="false" outlineLevel="0" collapsed="false">
      <c r="A2602" s="43" t="n">
        <v>2600</v>
      </c>
    </row>
    <row r="2603" customFormat="false" ht="12.75" hidden="false" customHeight="false" outlineLevel="0" collapsed="false">
      <c r="A2603" s="43" t="n">
        <v>2601</v>
      </c>
    </row>
    <row r="2604" customFormat="false" ht="12.75" hidden="false" customHeight="false" outlineLevel="0" collapsed="false">
      <c r="A2604" s="43" t="n">
        <v>2602</v>
      </c>
    </row>
    <row r="2605" customFormat="false" ht="12.75" hidden="false" customHeight="false" outlineLevel="0" collapsed="false">
      <c r="A2605" s="43" t="n">
        <v>2603</v>
      </c>
    </row>
    <row r="2606" customFormat="false" ht="12.75" hidden="false" customHeight="false" outlineLevel="0" collapsed="false">
      <c r="A2606" s="43" t="n">
        <v>2604</v>
      </c>
    </row>
    <row r="2607" customFormat="false" ht="12.75" hidden="false" customHeight="false" outlineLevel="0" collapsed="false">
      <c r="A2607" s="43" t="n">
        <v>2605</v>
      </c>
    </row>
    <row r="2608" customFormat="false" ht="12.75" hidden="false" customHeight="false" outlineLevel="0" collapsed="false">
      <c r="A2608" s="43" t="n">
        <v>2606</v>
      </c>
    </row>
    <row r="2609" customFormat="false" ht="12.75" hidden="false" customHeight="false" outlineLevel="0" collapsed="false">
      <c r="A2609" s="43" t="n">
        <v>2607</v>
      </c>
    </row>
    <row r="2610" customFormat="false" ht="12.75" hidden="false" customHeight="false" outlineLevel="0" collapsed="false">
      <c r="A2610" s="43" t="n">
        <v>2608</v>
      </c>
    </row>
    <row r="2611" customFormat="false" ht="12.75" hidden="false" customHeight="false" outlineLevel="0" collapsed="false">
      <c r="A2611" s="43" t="n">
        <v>2609</v>
      </c>
    </row>
    <row r="2612" customFormat="false" ht="12.75" hidden="false" customHeight="false" outlineLevel="0" collapsed="false">
      <c r="A2612" s="43" t="n">
        <v>2610</v>
      </c>
    </row>
    <row r="2613" customFormat="false" ht="12.75" hidden="false" customHeight="false" outlineLevel="0" collapsed="false">
      <c r="A2613" s="43" t="n">
        <v>2611</v>
      </c>
    </row>
    <row r="2614" customFormat="false" ht="12.75" hidden="false" customHeight="false" outlineLevel="0" collapsed="false">
      <c r="A2614" s="43" t="n">
        <v>2612</v>
      </c>
    </row>
    <row r="2615" customFormat="false" ht="12.75" hidden="false" customHeight="false" outlineLevel="0" collapsed="false">
      <c r="A2615" s="43" t="n">
        <v>2613</v>
      </c>
    </row>
    <row r="2616" customFormat="false" ht="12.75" hidden="false" customHeight="false" outlineLevel="0" collapsed="false">
      <c r="A2616" s="43" t="n">
        <v>2614</v>
      </c>
    </row>
    <row r="2617" customFormat="false" ht="12.75" hidden="false" customHeight="false" outlineLevel="0" collapsed="false">
      <c r="A2617" s="43" t="n">
        <v>2615</v>
      </c>
    </row>
    <row r="2618" customFormat="false" ht="12.75" hidden="false" customHeight="false" outlineLevel="0" collapsed="false">
      <c r="A2618" s="43" t="n">
        <v>2616</v>
      </c>
    </row>
    <row r="2619" customFormat="false" ht="12.75" hidden="false" customHeight="false" outlineLevel="0" collapsed="false">
      <c r="A2619" s="43" t="n">
        <v>2617</v>
      </c>
    </row>
    <row r="2620" customFormat="false" ht="12.75" hidden="false" customHeight="false" outlineLevel="0" collapsed="false">
      <c r="A2620" s="43" t="n">
        <v>2618</v>
      </c>
    </row>
    <row r="2621" customFormat="false" ht="12.75" hidden="false" customHeight="false" outlineLevel="0" collapsed="false">
      <c r="A2621" s="43" t="n">
        <v>2619</v>
      </c>
    </row>
    <row r="2622" customFormat="false" ht="12.75" hidden="false" customHeight="false" outlineLevel="0" collapsed="false">
      <c r="A2622" s="43" t="n">
        <v>2620</v>
      </c>
    </row>
    <row r="2623" customFormat="false" ht="12.75" hidden="false" customHeight="false" outlineLevel="0" collapsed="false">
      <c r="A2623" s="43" t="n">
        <v>2621</v>
      </c>
    </row>
    <row r="2624" customFormat="false" ht="12.75" hidden="false" customHeight="false" outlineLevel="0" collapsed="false">
      <c r="A2624" s="43" t="n">
        <v>2622</v>
      </c>
    </row>
    <row r="2625" customFormat="false" ht="12.75" hidden="false" customHeight="false" outlineLevel="0" collapsed="false">
      <c r="A2625" s="43" t="n">
        <v>2623</v>
      </c>
    </row>
    <row r="2626" customFormat="false" ht="12.75" hidden="false" customHeight="false" outlineLevel="0" collapsed="false">
      <c r="A2626" s="43" t="n">
        <v>2624</v>
      </c>
    </row>
    <row r="2627" customFormat="false" ht="12.75" hidden="false" customHeight="false" outlineLevel="0" collapsed="false">
      <c r="A2627" s="43" t="n">
        <v>2625</v>
      </c>
    </row>
    <row r="2628" customFormat="false" ht="12.75" hidden="false" customHeight="false" outlineLevel="0" collapsed="false">
      <c r="A2628" s="43" t="n">
        <v>2626</v>
      </c>
    </row>
    <row r="2629" customFormat="false" ht="12.75" hidden="false" customHeight="false" outlineLevel="0" collapsed="false">
      <c r="A2629" s="43" t="n">
        <v>2627</v>
      </c>
    </row>
    <row r="2630" customFormat="false" ht="12.75" hidden="false" customHeight="false" outlineLevel="0" collapsed="false">
      <c r="A2630" s="43" t="n">
        <v>2628</v>
      </c>
    </row>
    <row r="2631" customFormat="false" ht="12.75" hidden="false" customHeight="false" outlineLevel="0" collapsed="false">
      <c r="A2631" s="43" t="n">
        <v>2629</v>
      </c>
    </row>
    <row r="2632" customFormat="false" ht="12.75" hidden="false" customHeight="false" outlineLevel="0" collapsed="false">
      <c r="A2632" s="43" t="n">
        <v>2630</v>
      </c>
    </row>
    <row r="2633" customFormat="false" ht="12.75" hidden="false" customHeight="false" outlineLevel="0" collapsed="false">
      <c r="A2633" s="43" t="n">
        <v>2631</v>
      </c>
    </row>
    <row r="2634" customFormat="false" ht="12.75" hidden="false" customHeight="false" outlineLevel="0" collapsed="false">
      <c r="A2634" s="43" t="n">
        <v>2632</v>
      </c>
    </row>
    <row r="2635" customFormat="false" ht="12.75" hidden="false" customHeight="false" outlineLevel="0" collapsed="false">
      <c r="A2635" s="43" t="n">
        <v>2633</v>
      </c>
    </row>
    <row r="2636" customFormat="false" ht="12.75" hidden="false" customHeight="false" outlineLevel="0" collapsed="false">
      <c r="A2636" s="43" t="n">
        <v>2634</v>
      </c>
    </row>
    <row r="2637" customFormat="false" ht="12.75" hidden="false" customHeight="false" outlineLevel="0" collapsed="false">
      <c r="A2637" s="43" t="n">
        <v>2635</v>
      </c>
    </row>
    <row r="2638" customFormat="false" ht="12.75" hidden="false" customHeight="false" outlineLevel="0" collapsed="false">
      <c r="A2638" s="43" t="n">
        <v>2636</v>
      </c>
    </row>
    <row r="2639" customFormat="false" ht="12.75" hidden="false" customHeight="false" outlineLevel="0" collapsed="false">
      <c r="A2639" s="43" t="n">
        <v>2637</v>
      </c>
    </row>
    <row r="2640" customFormat="false" ht="12.75" hidden="false" customHeight="false" outlineLevel="0" collapsed="false">
      <c r="A2640" s="43" t="n">
        <v>2638</v>
      </c>
    </row>
    <row r="2641" customFormat="false" ht="12.75" hidden="false" customHeight="false" outlineLevel="0" collapsed="false">
      <c r="A2641" s="43" t="n">
        <v>2639</v>
      </c>
    </row>
    <row r="2642" customFormat="false" ht="12.75" hidden="false" customHeight="false" outlineLevel="0" collapsed="false">
      <c r="A2642" s="43" t="n">
        <v>2640</v>
      </c>
    </row>
    <row r="2643" customFormat="false" ht="12.75" hidden="false" customHeight="false" outlineLevel="0" collapsed="false">
      <c r="A2643" s="43" t="n">
        <v>2641</v>
      </c>
    </row>
    <row r="2644" customFormat="false" ht="12.75" hidden="false" customHeight="false" outlineLevel="0" collapsed="false">
      <c r="A2644" s="43" t="n">
        <v>2642</v>
      </c>
    </row>
    <row r="2645" customFormat="false" ht="12.75" hidden="false" customHeight="false" outlineLevel="0" collapsed="false">
      <c r="A2645" s="43" t="n">
        <v>2643</v>
      </c>
    </row>
    <row r="2646" customFormat="false" ht="12.75" hidden="false" customHeight="false" outlineLevel="0" collapsed="false">
      <c r="A2646" s="43" t="n">
        <v>2644</v>
      </c>
    </row>
    <row r="2647" customFormat="false" ht="12.75" hidden="false" customHeight="false" outlineLevel="0" collapsed="false">
      <c r="A2647" s="43" t="n">
        <v>2645</v>
      </c>
    </row>
    <row r="2648" customFormat="false" ht="12.75" hidden="false" customHeight="false" outlineLevel="0" collapsed="false">
      <c r="A2648" s="43" t="n">
        <v>2646</v>
      </c>
    </row>
    <row r="2649" customFormat="false" ht="12.75" hidden="false" customHeight="false" outlineLevel="0" collapsed="false">
      <c r="A2649" s="43" t="n">
        <v>2647</v>
      </c>
    </row>
    <row r="2650" customFormat="false" ht="12.75" hidden="false" customHeight="false" outlineLevel="0" collapsed="false">
      <c r="A2650" s="43" t="n">
        <v>2648</v>
      </c>
    </row>
    <row r="2651" customFormat="false" ht="12.75" hidden="false" customHeight="false" outlineLevel="0" collapsed="false">
      <c r="A2651" s="43" t="n">
        <v>2649</v>
      </c>
    </row>
    <row r="2652" customFormat="false" ht="12.75" hidden="false" customHeight="false" outlineLevel="0" collapsed="false">
      <c r="A2652" s="43" t="n">
        <v>2650</v>
      </c>
    </row>
    <row r="2653" customFormat="false" ht="12.75" hidden="false" customHeight="false" outlineLevel="0" collapsed="false">
      <c r="A2653" s="43" t="n">
        <v>2651</v>
      </c>
    </row>
    <row r="2654" customFormat="false" ht="12.75" hidden="false" customHeight="false" outlineLevel="0" collapsed="false">
      <c r="A2654" s="43" t="n">
        <v>2652</v>
      </c>
    </row>
    <row r="2655" customFormat="false" ht="12.75" hidden="false" customHeight="false" outlineLevel="0" collapsed="false">
      <c r="A2655" s="43" t="n">
        <v>2653</v>
      </c>
    </row>
    <row r="2656" customFormat="false" ht="12.75" hidden="false" customHeight="false" outlineLevel="0" collapsed="false">
      <c r="A2656" s="43" t="n">
        <v>2654</v>
      </c>
    </row>
    <row r="2657" customFormat="false" ht="12.75" hidden="false" customHeight="false" outlineLevel="0" collapsed="false">
      <c r="A2657" s="43" t="n">
        <v>2655</v>
      </c>
    </row>
    <row r="2658" customFormat="false" ht="12.75" hidden="false" customHeight="false" outlineLevel="0" collapsed="false">
      <c r="A2658" s="43" t="n">
        <v>2656</v>
      </c>
    </row>
    <row r="2659" customFormat="false" ht="12.75" hidden="false" customHeight="false" outlineLevel="0" collapsed="false">
      <c r="A2659" s="43" t="n">
        <v>2657</v>
      </c>
    </row>
    <row r="2660" customFormat="false" ht="12.75" hidden="false" customHeight="false" outlineLevel="0" collapsed="false">
      <c r="A2660" s="43" t="n">
        <v>2658</v>
      </c>
    </row>
    <row r="2661" customFormat="false" ht="12.75" hidden="false" customHeight="false" outlineLevel="0" collapsed="false">
      <c r="A2661" s="43" t="n">
        <v>2659</v>
      </c>
    </row>
    <row r="2662" customFormat="false" ht="12.75" hidden="false" customHeight="false" outlineLevel="0" collapsed="false">
      <c r="A2662" s="43" t="n">
        <v>2660</v>
      </c>
    </row>
    <row r="2663" customFormat="false" ht="12.75" hidden="false" customHeight="false" outlineLevel="0" collapsed="false">
      <c r="A2663" s="43" t="n">
        <v>2661</v>
      </c>
    </row>
    <row r="2664" customFormat="false" ht="12.75" hidden="false" customHeight="false" outlineLevel="0" collapsed="false">
      <c r="A2664" s="43" t="n">
        <v>2662</v>
      </c>
    </row>
    <row r="2665" customFormat="false" ht="12.75" hidden="false" customHeight="false" outlineLevel="0" collapsed="false">
      <c r="A2665" s="43" t="n">
        <v>2663</v>
      </c>
    </row>
    <row r="2666" customFormat="false" ht="12.75" hidden="false" customHeight="false" outlineLevel="0" collapsed="false">
      <c r="A2666" s="43" t="n">
        <v>2664</v>
      </c>
    </row>
    <row r="2667" customFormat="false" ht="12.75" hidden="false" customHeight="false" outlineLevel="0" collapsed="false">
      <c r="A2667" s="43" t="n">
        <v>2665</v>
      </c>
    </row>
    <row r="2668" customFormat="false" ht="12.75" hidden="false" customHeight="false" outlineLevel="0" collapsed="false">
      <c r="A2668" s="43" t="n">
        <v>2666</v>
      </c>
    </row>
    <row r="2669" customFormat="false" ht="12.75" hidden="false" customHeight="false" outlineLevel="0" collapsed="false">
      <c r="A2669" s="43" t="n">
        <v>2667</v>
      </c>
    </row>
    <row r="2670" customFormat="false" ht="12.75" hidden="false" customHeight="false" outlineLevel="0" collapsed="false">
      <c r="A2670" s="43" t="n">
        <v>2668</v>
      </c>
    </row>
    <row r="2671" customFormat="false" ht="12.75" hidden="false" customHeight="false" outlineLevel="0" collapsed="false">
      <c r="A2671" s="43" t="n">
        <v>2669</v>
      </c>
    </row>
    <row r="2672" customFormat="false" ht="12.75" hidden="false" customHeight="false" outlineLevel="0" collapsed="false">
      <c r="A2672" s="43" t="n">
        <v>2670</v>
      </c>
    </row>
    <row r="2673" customFormat="false" ht="12.75" hidden="false" customHeight="false" outlineLevel="0" collapsed="false">
      <c r="A2673" s="43" t="n">
        <v>2671</v>
      </c>
    </row>
    <row r="2674" customFormat="false" ht="12.75" hidden="false" customHeight="false" outlineLevel="0" collapsed="false">
      <c r="A2674" s="43" t="n">
        <v>2672</v>
      </c>
    </row>
    <row r="2675" customFormat="false" ht="12.75" hidden="false" customHeight="false" outlineLevel="0" collapsed="false">
      <c r="A2675" s="43" t="n">
        <v>2673</v>
      </c>
    </row>
    <row r="2676" customFormat="false" ht="12.75" hidden="false" customHeight="false" outlineLevel="0" collapsed="false">
      <c r="A2676" s="43" t="n">
        <v>2674</v>
      </c>
    </row>
    <row r="2677" customFormat="false" ht="12.75" hidden="false" customHeight="false" outlineLevel="0" collapsed="false">
      <c r="A2677" s="43" t="n">
        <v>2675</v>
      </c>
    </row>
    <row r="2678" customFormat="false" ht="12.75" hidden="false" customHeight="false" outlineLevel="0" collapsed="false">
      <c r="A2678" s="43" t="n">
        <v>2676</v>
      </c>
    </row>
    <row r="2679" customFormat="false" ht="12.75" hidden="false" customHeight="false" outlineLevel="0" collapsed="false">
      <c r="A2679" s="43" t="n">
        <v>2677</v>
      </c>
    </row>
    <row r="2680" customFormat="false" ht="12.75" hidden="false" customHeight="false" outlineLevel="0" collapsed="false">
      <c r="A2680" s="43" t="n">
        <v>2678</v>
      </c>
    </row>
    <row r="2681" customFormat="false" ht="12.75" hidden="false" customHeight="false" outlineLevel="0" collapsed="false">
      <c r="A2681" s="43" t="n">
        <v>2679</v>
      </c>
    </row>
    <row r="2682" customFormat="false" ht="12.75" hidden="false" customHeight="false" outlineLevel="0" collapsed="false">
      <c r="A2682" s="43" t="n">
        <v>2680</v>
      </c>
    </row>
    <row r="2683" customFormat="false" ht="12.75" hidden="false" customHeight="false" outlineLevel="0" collapsed="false">
      <c r="A2683" s="43" t="n">
        <v>2681</v>
      </c>
    </row>
    <row r="2684" customFormat="false" ht="12.75" hidden="false" customHeight="false" outlineLevel="0" collapsed="false">
      <c r="A2684" s="43" t="n">
        <v>2682</v>
      </c>
    </row>
    <row r="2685" customFormat="false" ht="12.75" hidden="false" customHeight="false" outlineLevel="0" collapsed="false">
      <c r="A2685" s="43" t="n">
        <v>2683</v>
      </c>
    </row>
    <row r="2686" customFormat="false" ht="12.75" hidden="false" customHeight="false" outlineLevel="0" collapsed="false">
      <c r="A2686" s="43" t="n">
        <v>2684</v>
      </c>
    </row>
    <row r="2687" customFormat="false" ht="12.75" hidden="false" customHeight="false" outlineLevel="0" collapsed="false">
      <c r="A2687" s="43" t="n">
        <v>2685</v>
      </c>
    </row>
    <row r="2688" customFormat="false" ht="12.75" hidden="false" customHeight="false" outlineLevel="0" collapsed="false">
      <c r="A2688" s="43" t="n">
        <v>2686</v>
      </c>
    </row>
    <row r="2689" customFormat="false" ht="12.75" hidden="false" customHeight="false" outlineLevel="0" collapsed="false">
      <c r="A2689" s="43" t="n">
        <v>2687</v>
      </c>
    </row>
    <row r="2690" customFormat="false" ht="12.75" hidden="false" customHeight="false" outlineLevel="0" collapsed="false">
      <c r="A2690" s="43" t="n">
        <v>2688</v>
      </c>
    </row>
    <row r="2691" customFormat="false" ht="12.75" hidden="false" customHeight="false" outlineLevel="0" collapsed="false">
      <c r="A2691" s="43" t="n">
        <v>2689</v>
      </c>
    </row>
    <row r="2692" customFormat="false" ht="12.75" hidden="false" customHeight="false" outlineLevel="0" collapsed="false">
      <c r="A2692" s="43" t="n">
        <v>2690</v>
      </c>
    </row>
    <row r="2693" customFormat="false" ht="12.75" hidden="false" customHeight="false" outlineLevel="0" collapsed="false">
      <c r="A2693" s="43" t="n">
        <v>2691</v>
      </c>
    </row>
    <row r="2694" customFormat="false" ht="12.75" hidden="false" customHeight="false" outlineLevel="0" collapsed="false">
      <c r="A2694" s="43" t="n">
        <v>2692</v>
      </c>
    </row>
    <row r="2695" customFormat="false" ht="12.75" hidden="false" customHeight="false" outlineLevel="0" collapsed="false">
      <c r="A2695" s="43" t="n">
        <v>2693</v>
      </c>
    </row>
    <row r="2696" customFormat="false" ht="12.75" hidden="false" customHeight="false" outlineLevel="0" collapsed="false">
      <c r="A2696" s="43" t="n">
        <v>2694</v>
      </c>
    </row>
    <row r="2697" customFormat="false" ht="12.75" hidden="false" customHeight="false" outlineLevel="0" collapsed="false">
      <c r="A2697" s="43" t="n">
        <v>2695</v>
      </c>
    </row>
    <row r="2698" customFormat="false" ht="12.75" hidden="false" customHeight="false" outlineLevel="0" collapsed="false">
      <c r="A2698" s="43" t="n">
        <v>2696</v>
      </c>
    </row>
    <row r="2699" customFormat="false" ht="12.75" hidden="false" customHeight="false" outlineLevel="0" collapsed="false">
      <c r="A2699" s="43" t="n">
        <v>2697</v>
      </c>
    </row>
    <row r="2700" customFormat="false" ht="12.75" hidden="false" customHeight="false" outlineLevel="0" collapsed="false">
      <c r="A2700" s="43" t="n">
        <v>2698</v>
      </c>
    </row>
    <row r="2701" customFormat="false" ht="12.75" hidden="false" customHeight="false" outlineLevel="0" collapsed="false">
      <c r="A2701" s="43" t="n">
        <v>2699</v>
      </c>
    </row>
    <row r="2702" customFormat="false" ht="12.75" hidden="false" customHeight="false" outlineLevel="0" collapsed="false">
      <c r="A2702" s="43" t="n">
        <v>2700</v>
      </c>
    </row>
    <row r="2703" customFormat="false" ht="12.75" hidden="false" customHeight="false" outlineLevel="0" collapsed="false">
      <c r="A2703" s="43" t="n">
        <v>2701</v>
      </c>
    </row>
    <row r="2704" customFormat="false" ht="12.75" hidden="false" customHeight="false" outlineLevel="0" collapsed="false">
      <c r="A2704" s="43" t="n">
        <v>2702</v>
      </c>
    </row>
    <row r="2705" customFormat="false" ht="12.75" hidden="false" customHeight="false" outlineLevel="0" collapsed="false">
      <c r="A2705" s="43" t="n">
        <v>2703</v>
      </c>
    </row>
    <row r="2706" customFormat="false" ht="12.75" hidden="false" customHeight="false" outlineLevel="0" collapsed="false">
      <c r="A2706" s="43" t="n">
        <v>2704</v>
      </c>
    </row>
    <row r="2707" customFormat="false" ht="12.75" hidden="false" customHeight="false" outlineLevel="0" collapsed="false">
      <c r="A2707" s="43" t="n">
        <v>2705</v>
      </c>
    </row>
    <row r="2708" customFormat="false" ht="12.75" hidden="false" customHeight="false" outlineLevel="0" collapsed="false">
      <c r="A2708" s="43" t="n">
        <v>2706</v>
      </c>
    </row>
    <row r="2709" customFormat="false" ht="12.75" hidden="false" customHeight="false" outlineLevel="0" collapsed="false">
      <c r="A2709" s="43" t="n">
        <v>2707</v>
      </c>
    </row>
    <row r="2710" customFormat="false" ht="12.75" hidden="false" customHeight="false" outlineLevel="0" collapsed="false">
      <c r="A2710" s="43" t="n">
        <v>2708</v>
      </c>
    </row>
    <row r="2711" customFormat="false" ht="12.75" hidden="false" customHeight="false" outlineLevel="0" collapsed="false">
      <c r="A2711" s="43" t="n">
        <v>2709</v>
      </c>
    </row>
    <row r="2712" customFormat="false" ht="12.75" hidden="false" customHeight="false" outlineLevel="0" collapsed="false">
      <c r="A2712" s="43" t="n">
        <v>2710</v>
      </c>
    </row>
    <row r="2713" customFormat="false" ht="12.75" hidden="false" customHeight="false" outlineLevel="0" collapsed="false">
      <c r="A2713" s="43" t="n">
        <v>2711</v>
      </c>
    </row>
    <row r="2714" customFormat="false" ht="12.75" hidden="false" customHeight="false" outlineLevel="0" collapsed="false">
      <c r="A2714" s="43" t="n">
        <v>2712</v>
      </c>
    </row>
    <row r="2715" customFormat="false" ht="12.75" hidden="false" customHeight="false" outlineLevel="0" collapsed="false">
      <c r="A2715" s="43" t="n">
        <v>2713</v>
      </c>
    </row>
    <row r="2716" customFormat="false" ht="12.75" hidden="false" customHeight="false" outlineLevel="0" collapsed="false">
      <c r="A2716" s="43" t="n">
        <v>2714</v>
      </c>
    </row>
    <row r="2717" customFormat="false" ht="12.75" hidden="false" customHeight="false" outlineLevel="0" collapsed="false">
      <c r="A2717" s="43" t="n">
        <v>2715</v>
      </c>
    </row>
    <row r="2718" customFormat="false" ht="12.75" hidden="false" customHeight="false" outlineLevel="0" collapsed="false">
      <c r="A2718" s="43" t="n">
        <v>2716</v>
      </c>
    </row>
    <row r="2719" customFormat="false" ht="12.75" hidden="false" customHeight="false" outlineLevel="0" collapsed="false">
      <c r="A2719" s="43" t="n">
        <v>2717</v>
      </c>
    </row>
    <row r="2720" customFormat="false" ht="12.75" hidden="false" customHeight="false" outlineLevel="0" collapsed="false">
      <c r="A2720" s="43" t="n">
        <v>2718</v>
      </c>
    </row>
    <row r="2721" customFormat="false" ht="12.75" hidden="false" customHeight="false" outlineLevel="0" collapsed="false">
      <c r="A2721" s="43" t="n">
        <v>2719</v>
      </c>
    </row>
    <row r="2722" customFormat="false" ht="12.75" hidden="false" customHeight="false" outlineLevel="0" collapsed="false">
      <c r="A2722" s="43" t="n">
        <v>2720</v>
      </c>
    </row>
    <row r="2723" customFormat="false" ht="12.75" hidden="false" customHeight="false" outlineLevel="0" collapsed="false">
      <c r="A2723" s="43" t="n">
        <v>2721</v>
      </c>
    </row>
    <row r="2724" customFormat="false" ht="12.75" hidden="false" customHeight="false" outlineLevel="0" collapsed="false">
      <c r="A2724" s="43" t="n">
        <v>2722</v>
      </c>
    </row>
    <row r="2725" customFormat="false" ht="12.75" hidden="false" customHeight="false" outlineLevel="0" collapsed="false">
      <c r="A2725" s="43" t="n">
        <v>2723</v>
      </c>
    </row>
    <row r="2726" customFormat="false" ht="12.75" hidden="false" customHeight="false" outlineLevel="0" collapsed="false">
      <c r="A2726" s="43" t="n">
        <v>2724</v>
      </c>
    </row>
    <row r="2727" customFormat="false" ht="12.75" hidden="false" customHeight="false" outlineLevel="0" collapsed="false">
      <c r="A2727" s="43" t="n">
        <v>2725</v>
      </c>
    </row>
    <row r="2728" customFormat="false" ht="12.75" hidden="false" customHeight="false" outlineLevel="0" collapsed="false">
      <c r="A2728" s="43" t="n">
        <v>2726</v>
      </c>
    </row>
    <row r="2729" customFormat="false" ht="12.75" hidden="false" customHeight="false" outlineLevel="0" collapsed="false">
      <c r="A2729" s="43" t="n">
        <v>2727</v>
      </c>
    </row>
    <row r="2730" customFormat="false" ht="12.75" hidden="false" customHeight="false" outlineLevel="0" collapsed="false">
      <c r="A2730" s="43" t="n">
        <v>2728</v>
      </c>
    </row>
    <row r="2731" customFormat="false" ht="12.75" hidden="false" customHeight="false" outlineLevel="0" collapsed="false">
      <c r="A2731" s="43" t="n">
        <v>2729</v>
      </c>
    </row>
    <row r="2732" customFormat="false" ht="12.75" hidden="false" customHeight="false" outlineLevel="0" collapsed="false">
      <c r="A2732" s="43" t="n">
        <v>2730</v>
      </c>
    </row>
    <row r="2733" customFormat="false" ht="12.75" hidden="false" customHeight="false" outlineLevel="0" collapsed="false">
      <c r="A2733" s="43" t="n">
        <v>2731</v>
      </c>
    </row>
    <row r="2734" customFormat="false" ht="12.75" hidden="false" customHeight="false" outlineLevel="0" collapsed="false">
      <c r="A2734" s="43" t="n">
        <v>2732</v>
      </c>
    </row>
    <row r="2735" customFormat="false" ht="12.75" hidden="false" customHeight="false" outlineLevel="0" collapsed="false">
      <c r="A2735" s="43" t="n">
        <v>2733</v>
      </c>
    </row>
    <row r="2736" customFormat="false" ht="12.75" hidden="false" customHeight="false" outlineLevel="0" collapsed="false">
      <c r="A2736" s="43" t="n">
        <v>2734</v>
      </c>
    </row>
    <row r="2737" customFormat="false" ht="12.75" hidden="false" customHeight="false" outlineLevel="0" collapsed="false">
      <c r="A2737" s="43" t="n">
        <v>2735</v>
      </c>
    </row>
    <row r="2738" customFormat="false" ht="12.75" hidden="false" customHeight="false" outlineLevel="0" collapsed="false">
      <c r="A2738" s="43" t="n">
        <v>2736</v>
      </c>
    </row>
    <row r="2739" customFormat="false" ht="12.75" hidden="false" customHeight="false" outlineLevel="0" collapsed="false">
      <c r="A2739" s="43" t="n">
        <v>2737</v>
      </c>
    </row>
    <row r="2740" customFormat="false" ht="12.75" hidden="false" customHeight="false" outlineLevel="0" collapsed="false">
      <c r="A2740" s="43" t="n">
        <v>2738</v>
      </c>
    </row>
    <row r="2741" customFormat="false" ht="12.75" hidden="false" customHeight="false" outlineLevel="0" collapsed="false">
      <c r="A2741" s="43" t="n">
        <v>2739</v>
      </c>
    </row>
    <row r="2742" customFormat="false" ht="12.75" hidden="false" customHeight="false" outlineLevel="0" collapsed="false">
      <c r="A2742" s="43" t="n">
        <v>2740</v>
      </c>
    </row>
    <row r="2743" customFormat="false" ht="12.75" hidden="false" customHeight="false" outlineLevel="0" collapsed="false">
      <c r="A2743" s="43" t="n">
        <v>2741</v>
      </c>
    </row>
    <row r="2744" customFormat="false" ht="12.75" hidden="false" customHeight="false" outlineLevel="0" collapsed="false">
      <c r="A2744" s="43" t="n">
        <v>2742</v>
      </c>
    </row>
    <row r="2745" customFormat="false" ht="12.75" hidden="false" customHeight="false" outlineLevel="0" collapsed="false">
      <c r="A2745" s="43" t="n">
        <v>2743</v>
      </c>
    </row>
    <row r="2746" customFormat="false" ht="12.75" hidden="false" customHeight="false" outlineLevel="0" collapsed="false">
      <c r="A2746" s="43" t="n">
        <v>2744</v>
      </c>
    </row>
    <row r="2747" customFormat="false" ht="12.75" hidden="false" customHeight="false" outlineLevel="0" collapsed="false">
      <c r="A2747" s="43" t="n">
        <v>2745</v>
      </c>
    </row>
    <row r="2748" customFormat="false" ht="12.75" hidden="false" customHeight="false" outlineLevel="0" collapsed="false">
      <c r="A2748" s="43" t="n">
        <v>2746</v>
      </c>
    </row>
    <row r="2749" customFormat="false" ht="12.75" hidden="false" customHeight="false" outlineLevel="0" collapsed="false">
      <c r="A2749" s="43" t="n">
        <v>2747</v>
      </c>
    </row>
    <row r="2750" customFormat="false" ht="12.75" hidden="false" customHeight="false" outlineLevel="0" collapsed="false">
      <c r="A2750" s="43" t="n">
        <v>2748</v>
      </c>
    </row>
    <row r="2751" customFormat="false" ht="12.75" hidden="false" customHeight="false" outlineLevel="0" collapsed="false">
      <c r="A2751" s="43" t="n">
        <v>2749</v>
      </c>
    </row>
    <row r="2752" customFormat="false" ht="12.75" hidden="false" customHeight="false" outlineLevel="0" collapsed="false">
      <c r="A2752" s="43" t="n">
        <v>2750</v>
      </c>
    </row>
    <row r="2753" customFormat="false" ht="12.75" hidden="false" customHeight="false" outlineLevel="0" collapsed="false">
      <c r="A2753" s="43" t="n">
        <v>2751</v>
      </c>
    </row>
    <row r="2754" customFormat="false" ht="12.75" hidden="false" customHeight="false" outlineLevel="0" collapsed="false">
      <c r="A2754" s="43" t="n">
        <v>2752</v>
      </c>
    </row>
    <row r="2755" customFormat="false" ht="12.75" hidden="false" customHeight="false" outlineLevel="0" collapsed="false">
      <c r="A2755" s="43" t="n">
        <v>2753</v>
      </c>
    </row>
    <row r="2756" customFormat="false" ht="12.75" hidden="false" customHeight="false" outlineLevel="0" collapsed="false">
      <c r="A2756" s="43" t="n">
        <v>2754</v>
      </c>
    </row>
    <row r="2757" customFormat="false" ht="12.75" hidden="false" customHeight="false" outlineLevel="0" collapsed="false">
      <c r="A2757" s="43" t="n">
        <v>2755</v>
      </c>
    </row>
    <row r="2758" customFormat="false" ht="12.75" hidden="false" customHeight="false" outlineLevel="0" collapsed="false">
      <c r="A2758" s="43" t="n">
        <v>2756</v>
      </c>
    </row>
    <row r="2759" customFormat="false" ht="12.75" hidden="false" customHeight="false" outlineLevel="0" collapsed="false">
      <c r="A2759" s="43" t="n">
        <v>2757</v>
      </c>
    </row>
    <row r="2760" customFormat="false" ht="12.75" hidden="false" customHeight="false" outlineLevel="0" collapsed="false">
      <c r="A2760" s="43" t="n">
        <v>2758</v>
      </c>
    </row>
    <row r="2761" customFormat="false" ht="12.75" hidden="false" customHeight="false" outlineLevel="0" collapsed="false">
      <c r="A2761" s="43" t="n">
        <v>2759</v>
      </c>
    </row>
    <row r="2762" customFormat="false" ht="12.75" hidden="false" customHeight="false" outlineLevel="0" collapsed="false">
      <c r="A2762" s="43" t="n">
        <v>2760</v>
      </c>
    </row>
    <row r="2763" customFormat="false" ht="12.75" hidden="false" customHeight="false" outlineLevel="0" collapsed="false">
      <c r="A2763" s="43" t="n">
        <v>2761</v>
      </c>
    </row>
    <row r="2764" customFormat="false" ht="12.75" hidden="false" customHeight="false" outlineLevel="0" collapsed="false">
      <c r="A2764" s="43" t="n">
        <v>2762</v>
      </c>
    </row>
    <row r="2765" customFormat="false" ht="12.75" hidden="false" customHeight="false" outlineLevel="0" collapsed="false">
      <c r="A2765" s="43" t="n">
        <v>2763</v>
      </c>
    </row>
    <row r="2766" customFormat="false" ht="12.75" hidden="false" customHeight="false" outlineLevel="0" collapsed="false">
      <c r="A2766" s="43" t="n">
        <v>2764</v>
      </c>
    </row>
    <row r="2767" customFormat="false" ht="12.75" hidden="false" customHeight="false" outlineLevel="0" collapsed="false">
      <c r="A2767" s="43" t="n">
        <v>2765</v>
      </c>
    </row>
    <row r="2768" customFormat="false" ht="12.75" hidden="false" customHeight="false" outlineLevel="0" collapsed="false">
      <c r="A2768" s="43" t="n">
        <v>2766</v>
      </c>
    </row>
    <row r="2769" customFormat="false" ht="12.75" hidden="false" customHeight="false" outlineLevel="0" collapsed="false">
      <c r="A2769" s="43" t="n">
        <v>2767</v>
      </c>
    </row>
    <row r="2770" customFormat="false" ht="12.75" hidden="false" customHeight="false" outlineLevel="0" collapsed="false">
      <c r="A2770" s="43" t="n">
        <v>2768</v>
      </c>
    </row>
    <row r="2771" customFormat="false" ht="12.75" hidden="false" customHeight="false" outlineLevel="0" collapsed="false">
      <c r="A2771" s="43" t="n">
        <v>2769</v>
      </c>
    </row>
    <row r="2772" customFormat="false" ht="12.75" hidden="false" customHeight="false" outlineLevel="0" collapsed="false">
      <c r="A2772" s="43" t="n">
        <v>2770</v>
      </c>
    </row>
    <row r="2773" customFormat="false" ht="12.75" hidden="false" customHeight="false" outlineLevel="0" collapsed="false">
      <c r="A2773" s="43" t="n">
        <v>2771</v>
      </c>
    </row>
    <row r="2774" customFormat="false" ht="12.75" hidden="false" customHeight="false" outlineLevel="0" collapsed="false">
      <c r="A2774" s="43" t="n">
        <v>2772</v>
      </c>
    </row>
    <row r="2775" customFormat="false" ht="12.75" hidden="false" customHeight="false" outlineLevel="0" collapsed="false">
      <c r="A2775" s="43" t="n">
        <v>2773</v>
      </c>
    </row>
    <row r="2776" customFormat="false" ht="12.75" hidden="false" customHeight="false" outlineLevel="0" collapsed="false">
      <c r="A2776" s="43" t="n">
        <v>2774</v>
      </c>
    </row>
    <row r="2777" customFormat="false" ht="12.75" hidden="false" customHeight="false" outlineLevel="0" collapsed="false">
      <c r="A2777" s="43" t="n">
        <v>2775</v>
      </c>
    </row>
    <row r="2778" customFormat="false" ht="12.75" hidden="false" customHeight="false" outlineLevel="0" collapsed="false">
      <c r="A2778" s="43" t="n">
        <v>2776</v>
      </c>
    </row>
    <row r="2779" customFormat="false" ht="12.75" hidden="false" customHeight="false" outlineLevel="0" collapsed="false">
      <c r="A2779" s="43" t="n">
        <v>2777</v>
      </c>
    </row>
    <row r="2780" customFormat="false" ht="12.75" hidden="false" customHeight="false" outlineLevel="0" collapsed="false">
      <c r="A2780" s="43" t="n">
        <v>2778</v>
      </c>
    </row>
    <row r="2781" customFormat="false" ht="12.75" hidden="false" customHeight="false" outlineLevel="0" collapsed="false">
      <c r="A2781" s="43" t="n">
        <v>2779</v>
      </c>
    </row>
    <row r="2782" customFormat="false" ht="12.75" hidden="false" customHeight="false" outlineLevel="0" collapsed="false">
      <c r="A2782" s="43" t="n">
        <v>2780</v>
      </c>
    </row>
    <row r="2783" customFormat="false" ht="12.75" hidden="false" customHeight="false" outlineLevel="0" collapsed="false">
      <c r="A2783" s="43" t="n">
        <v>2781</v>
      </c>
    </row>
    <row r="2784" customFormat="false" ht="12.75" hidden="false" customHeight="false" outlineLevel="0" collapsed="false">
      <c r="A2784" s="43" t="n">
        <v>2782</v>
      </c>
    </row>
    <row r="2785" customFormat="false" ht="12.75" hidden="false" customHeight="false" outlineLevel="0" collapsed="false">
      <c r="A2785" s="43" t="n">
        <v>2783</v>
      </c>
    </row>
    <row r="2786" customFormat="false" ht="12.75" hidden="false" customHeight="false" outlineLevel="0" collapsed="false">
      <c r="A2786" s="43" t="n">
        <v>2784</v>
      </c>
    </row>
    <row r="2787" customFormat="false" ht="12.75" hidden="false" customHeight="false" outlineLevel="0" collapsed="false">
      <c r="A2787" s="43" t="n">
        <v>2785</v>
      </c>
    </row>
    <row r="2788" customFormat="false" ht="12.75" hidden="false" customHeight="false" outlineLevel="0" collapsed="false">
      <c r="A2788" s="43" t="n">
        <v>2786</v>
      </c>
    </row>
    <row r="2789" customFormat="false" ht="12.75" hidden="false" customHeight="false" outlineLevel="0" collapsed="false">
      <c r="A2789" s="43" t="n">
        <v>2787</v>
      </c>
    </row>
    <row r="2790" customFormat="false" ht="12.75" hidden="false" customHeight="false" outlineLevel="0" collapsed="false">
      <c r="A2790" s="43" t="n">
        <v>2788</v>
      </c>
    </row>
    <row r="2791" customFormat="false" ht="12.75" hidden="false" customHeight="false" outlineLevel="0" collapsed="false">
      <c r="A2791" s="43" t="n">
        <v>2789</v>
      </c>
    </row>
    <row r="2792" customFormat="false" ht="12.75" hidden="false" customHeight="false" outlineLevel="0" collapsed="false">
      <c r="A2792" s="43" t="n">
        <v>2790</v>
      </c>
    </row>
    <row r="2793" customFormat="false" ht="12.75" hidden="false" customHeight="false" outlineLevel="0" collapsed="false">
      <c r="A2793" s="43" t="n">
        <v>2791</v>
      </c>
    </row>
    <row r="2794" customFormat="false" ht="12.75" hidden="false" customHeight="false" outlineLevel="0" collapsed="false">
      <c r="A2794" s="43" t="n">
        <v>2792</v>
      </c>
    </row>
    <row r="2795" customFormat="false" ht="12.75" hidden="false" customHeight="false" outlineLevel="0" collapsed="false">
      <c r="A2795" s="43" t="n">
        <v>2793</v>
      </c>
    </row>
    <row r="2796" customFormat="false" ht="12.75" hidden="false" customHeight="false" outlineLevel="0" collapsed="false">
      <c r="A2796" s="43" t="n">
        <v>2794</v>
      </c>
    </row>
    <row r="2797" customFormat="false" ht="12.75" hidden="false" customHeight="false" outlineLevel="0" collapsed="false">
      <c r="A2797" s="43" t="n">
        <v>2795</v>
      </c>
    </row>
    <row r="2798" customFormat="false" ht="12.75" hidden="false" customHeight="false" outlineLevel="0" collapsed="false">
      <c r="A2798" s="43" t="n">
        <v>2796</v>
      </c>
    </row>
    <row r="2799" customFormat="false" ht="12.75" hidden="false" customHeight="false" outlineLevel="0" collapsed="false">
      <c r="A2799" s="43" t="n">
        <v>2797</v>
      </c>
    </row>
    <row r="2800" customFormat="false" ht="12.75" hidden="false" customHeight="false" outlineLevel="0" collapsed="false">
      <c r="A2800" s="43" t="n">
        <v>2798</v>
      </c>
    </row>
    <row r="2801" customFormat="false" ht="12.75" hidden="false" customHeight="false" outlineLevel="0" collapsed="false">
      <c r="A2801" s="43" t="n">
        <v>2799</v>
      </c>
    </row>
    <row r="2802" customFormat="false" ht="12.75" hidden="false" customHeight="false" outlineLevel="0" collapsed="false">
      <c r="A2802" s="43" t="n">
        <v>2800</v>
      </c>
    </row>
    <row r="2803" customFormat="false" ht="12.75" hidden="false" customHeight="false" outlineLevel="0" collapsed="false">
      <c r="A2803" s="43" t="n">
        <v>2801</v>
      </c>
    </row>
    <row r="2804" customFormat="false" ht="12.75" hidden="false" customHeight="false" outlineLevel="0" collapsed="false">
      <c r="A2804" s="43" t="n">
        <v>2802</v>
      </c>
    </row>
    <row r="2805" customFormat="false" ht="12.75" hidden="false" customHeight="false" outlineLevel="0" collapsed="false">
      <c r="A2805" s="43" t="n">
        <v>2803</v>
      </c>
    </row>
    <row r="2806" customFormat="false" ht="12.75" hidden="false" customHeight="false" outlineLevel="0" collapsed="false">
      <c r="A2806" s="43" t="n">
        <v>2804</v>
      </c>
    </row>
    <row r="2807" customFormat="false" ht="12.75" hidden="false" customHeight="false" outlineLevel="0" collapsed="false">
      <c r="A2807" s="43" t="n">
        <v>2805</v>
      </c>
    </row>
    <row r="2808" customFormat="false" ht="12.75" hidden="false" customHeight="false" outlineLevel="0" collapsed="false">
      <c r="A2808" s="43" t="n">
        <v>2806</v>
      </c>
    </row>
    <row r="2809" customFormat="false" ht="12.75" hidden="false" customHeight="false" outlineLevel="0" collapsed="false">
      <c r="A2809" s="43" t="n">
        <v>2807</v>
      </c>
    </row>
    <row r="2810" customFormat="false" ht="12.75" hidden="false" customHeight="false" outlineLevel="0" collapsed="false">
      <c r="A2810" s="43" t="n">
        <v>2808</v>
      </c>
    </row>
    <row r="2811" customFormat="false" ht="12.75" hidden="false" customHeight="false" outlineLevel="0" collapsed="false">
      <c r="A2811" s="43" t="n">
        <v>2809</v>
      </c>
    </row>
    <row r="2812" customFormat="false" ht="12.75" hidden="false" customHeight="false" outlineLevel="0" collapsed="false">
      <c r="A2812" s="43" t="n">
        <v>2810</v>
      </c>
    </row>
    <row r="2813" customFormat="false" ht="12.75" hidden="false" customHeight="false" outlineLevel="0" collapsed="false">
      <c r="A2813" s="43" t="n">
        <v>2811</v>
      </c>
    </row>
    <row r="2814" customFormat="false" ht="12.75" hidden="false" customHeight="false" outlineLevel="0" collapsed="false">
      <c r="A2814" s="43" t="n">
        <v>2812</v>
      </c>
    </row>
    <row r="2815" customFormat="false" ht="12.75" hidden="false" customHeight="false" outlineLevel="0" collapsed="false">
      <c r="A2815" s="43" t="n">
        <v>2813</v>
      </c>
    </row>
    <row r="2816" customFormat="false" ht="12.75" hidden="false" customHeight="false" outlineLevel="0" collapsed="false">
      <c r="A2816" s="43" t="n">
        <v>2814</v>
      </c>
    </row>
    <row r="2817" customFormat="false" ht="12.75" hidden="false" customHeight="false" outlineLevel="0" collapsed="false">
      <c r="A2817" s="43" t="n">
        <v>2815</v>
      </c>
    </row>
    <row r="2818" customFormat="false" ht="12.75" hidden="false" customHeight="false" outlineLevel="0" collapsed="false">
      <c r="A2818" s="43" t="n">
        <v>2816</v>
      </c>
    </row>
    <row r="2819" customFormat="false" ht="12.75" hidden="false" customHeight="false" outlineLevel="0" collapsed="false">
      <c r="A2819" s="43" t="n">
        <v>2817</v>
      </c>
    </row>
    <row r="2820" customFormat="false" ht="12.75" hidden="false" customHeight="false" outlineLevel="0" collapsed="false">
      <c r="A2820" s="43" t="n">
        <v>2818</v>
      </c>
    </row>
    <row r="2821" customFormat="false" ht="12.75" hidden="false" customHeight="false" outlineLevel="0" collapsed="false">
      <c r="A2821" s="43" t="n">
        <v>2819</v>
      </c>
    </row>
    <row r="2822" customFormat="false" ht="12.75" hidden="false" customHeight="false" outlineLevel="0" collapsed="false">
      <c r="A2822" s="43" t="n">
        <v>2820</v>
      </c>
    </row>
    <row r="2823" customFormat="false" ht="12.75" hidden="false" customHeight="false" outlineLevel="0" collapsed="false">
      <c r="A2823" s="43" t="n">
        <v>2821</v>
      </c>
    </row>
    <row r="2824" customFormat="false" ht="12.75" hidden="false" customHeight="false" outlineLevel="0" collapsed="false">
      <c r="A2824" s="43" t="n">
        <v>2822</v>
      </c>
    </row>
    <row r="2825" customFormat="false" ht="12.75" hidden="false" customHeight="false" outlineLevel="0" collapsed="false">
      <c r="A2825" s="43" t="n">
        <v>2823</v>
      </c>
    </row>
    <row r="2826" customFormat="false" ht="12.75" hidden="false" customHeight="false" outlineLevel="0" collapsed="false">
      <c r="A2826" s="43" t="n">
        <v>2824</v>
      </c>
    </row>
    <row r="2827" customFormat="false" ht="12.75" hidden="false" customHeight="false" outlineLevel="0" collapsed="false">
      <c r="A2827" s="43" t="n">
        <v>2825</v>
      </c>
    </row>
    <row r="2828" customFormat="false" ht="12.75" hidden="false" customHeight="false" outlineLevel="0" collapsed="false">
      <c r="A2828" s="43" t="n">
        <v>2826</v>
      </c>
    </row>
    <row r="2829" customFormat="false" ht="12.75" hidden="false" customHeight="false" outlineLevel="0" collapsed="false">
      <c r="A2829" s="43" t="n">
        <v>2827</v>
      </c>
    </row>
    <row r="2830" customFormat="false" ht="12.75" hidden="false" customHeight="false" outlineLevel="0" collapsed="false">
      <c r="A2830" s="43" t="n">
        <v>2828</v>
      </c>
    </row>
    <row r="2831" customFormat="false" ht="12.75" hidden="false" customHeight="false" outlineLevel="0" collapsed="false">
      <c r="A2831" s="43" t="n">
        <v>2829</v>
      </c>
    </row>
    <row r="2832" customFormat="false" ht="12.75" hidden="false" customHeight="false" outlineLevel="0" collapsed="false">
      <c r="A2832" s="43" t="n">
        <v>2830</v>
      </c>
    </row>
    <row r="2833" customFormat="false" ht="12.75" hidden="false" customHeight="false" outlineLevel="0" collapsed="false">
      <c r="A2833" s="43" t="n">
        <v>2831</v>
      </c>
    </row>
    <row r="2834" customFormat="false" ht="12.75" hidden="false" customHeight="false" outlineLevel="0" collapsed="false">
      <c r="A2834" s="43" t="n">
        <v>2832</v>
      </c>
    </row>
    <row r="2835" customFormat="false" ht="12.75" hidden="false" customHeight="false" outlineLevel="0" collapsed="false">
      <c r="A2835" s="43" t="n">
        <v>2833</v>
      </c>
    </row>
    <row r="2836" customFormat="false" ht="12.75" hidden="false" customHeight="false" outlineLevel="0" collapsed="false">
      <c r="A2836" s="43" t="n">
        <v>2834</v>
      </c>
    </row>
    <row r="2837" customFormat="false" ht="12.75" hidden="false" customHeight="false" outlineLevel="0" collapsed="false">
      <c r="A2837" s="43" t="n">
        <v>2835</v>
      </c>
    </row>
    <row r="2838" customFormat="false" ht="12.75" hidden="false" customHeight="false" outlineLevel="0" collapsed="false">
      <c r="A2838" s="43" t="n">
        <v>2836</v>
      </c>
    </row>
    <row r="2839" customFormat="false" ht="12.75" hidden="false" customHeight="false" outlineLevel="0" collapsed="false">
      <c r="A2839" s="43" t="n">
        <v>2837</v>
      </c>
    </row>
    <row r="2840" customFormat="false" ht="12.75" hidden="false" customHeight="false" outlineLevel="0" collapsed="false">
      <c r="A2840" s="43" t="n">
        <v>2838</v>
      </c>
    </row>
    <row r="2841" customFormat="false" ht="12.75" hidden="false" customHeight="false" outlineLevel="0" collapsed="false">
      <c r="A2841" s="43" t="n">
        <v>2839</v>
      </c>
    </row>
    <row r="2842" customFormat="false" ht="12.75" hidden="false" customHeight="false" outlineLevel="0" collapsed="false">
      <c r="A2842" s="43" t="n">
        <v>2840</v>
      </c>
    </row>
    <row r="2843" customFormat="false" ht="12.75" hidden="false" customHeight="false" outlineLevel="0" collapsed="false">
      <c r="A2843" s="43" t="n">
        <v>2841</v>
      </c>
    </row>
    <row r="2844" customFormat="false" ht="12.75" hidden="false" customHeight="false" outlineLevel="0" collapsed="false">
      <c r="A2844" s="43" t="n">
        <v>2842</v>
      </c>
    </row>
    <row r="2845" customFormat="false" ht="12.75" hidden="false" customHeight="false" outlineLevel="0" collapsed="false">
      <c r="A2845" s="43" t="n">
        <v>2843</v>
      </c>
    </row>
    <row r="2846" customFormat="false" ht="12.75" hidden="false" customHeight="false" outlineLevel="0" collapsed="false">
      <c r="A2846" s="43" t="n">
        <v>2844</v>
      </c>
    </row>
    <row r="2847" customFormat="false" ht="12.75" hidden="false" customHeight="false" outlineLevel="0" collapsed="false">
      <c r="A2847" s="43" t="n">
        <v>2845</v>
      </c>
    </row>
    <row r="2848" customFormat="false" ht="12.75" hidden="false" customHeight="false" outlineLevel="0" collapsed="false">
      <c r="A2848" s="43" t="n">
        <v>2846</v>
      </c>
    </row>
    <row r="2849" customFormat="false" ht="12.75" hidden="false" customHeight="false" outlineLevel="0" collapsed="false">
      <c r="A2849" s="43" t="n">
        <v>2847</v>
      </c>
    </row>
    <row r="2850" customFormat="false" ht="12.75" hidden="false" customHeight="false" outlineLevel="0" collapsed="false">
      <c r="A2850" s="43" t="n">
        <v>2848</v>
      </c>
    </row>
    <row r="2851" customFormat="false" ht="12.75" hidden="false" customHeight="false" outlineLevel="0" collapsed="false">
      <c r="A2851" s="43" t="n">
        <v>2849</v>
      </c>
    </row>
    <row r="2852" customFormat="false" ht="12.75" hidden="false" customHeight="false" outlineLevel="0" collapsed="false">
      <c r="A2852" s="43" t="n">
        <v>2850</v>
      </c>
    </row>
    <row r="2853" customFormat="false" ht="12.75" hidden="false" customHeight="false" outlineLevel="0" collapsed="false">
      <c r="A2853" s="43" t="n">
        <v>2851</v>
      </c>
    </row>
    <row r="2854" customFormat="false" ht="12.75" hidden="false" customHeight="false" outlineLevel="0" collapsed="false">
      <c r="A2854" s="43" t="n">
        <v>2852</v>
      </c>
    </row>
    <row r="2855" customFormat="false" ht="12.75" hidden="false" customHeight="false" outlineLevel="0" collapsed="false">
      <c r="A2855" s="43" t="n">
        <v>2853</v>
      </c>
    </row>
    <row r="2856" customFormat="false" ht="12.75" hidden="false" customHeight="false" outlineLevel="0" collapsed="false">
      <c r="A2856" s="43" t="n">
        <v>2854</v>
      </c>
    </row>
    <row r="2857" customFormat="false" ht="12.75" hidden="false" customHeight="false" outlineLevel="0" collapsed="false">
      <c r="A2857" s="43" t="n">
        <v>2855</v>
      </c>
    </row>
    <row r="2858" customFormat="false" ht="12.75" hidden="false" customHeight="false" outlineLevel="0" collapsed="false">
      <c r="A2858" s="43" t="n">
        <v>2856</v>
      </c>
    </row>
    <row r="2859" customFormat="false" ht="12.75" hidden="false" customHeight="false" outlineLevel="0" collapsed="false">
      <c r="A2859" s="43" t="n">
        <v>2857</v>
      </c>
    </row>
    <row r="2860" customFormat="false" ht="12.75" hidden="false" customHeight="false" outlineLevel="0" collapsed="false">
      <c r="A2860" s="43" t="n">
        <v>2858</v>
      </c>
    </row>
    <row r="2861" customFormat="false" ht="12.75" hidden="false" customHeight="false" outlineLevel="0" collapsed="false">
      <c r="A2861" s="43" t="n">
        <v>2859</v>
      </c>
    </row>
    <row r="2862" customFormat="false" ht="12.75" hidden="false" customHeight="false" outlineLevel="0" collapsed="false">
      <c r="A2862" s="43" t="n">
        <v>2860</v>
      </c>
    </row>
    <row r="2863" customFormat="false" ht="12.75" hidden="false" customHeight="false" outlineLevel="0" collapsed="false">
      <c r="A2863" s="43" t="n">
        <v>2861</v>
      </c>
    </row>
    <row r="2864" customFormat="false" ht="12.75" hidden="false" customHeight="false" outlineLevel="0" collapsed="false">
      <c r="A2864" s="43" t="n">
        <v>2862</v>
      </c>
    </row>
    <row r="2865" customFormat="false" ht="12.75" hidden="false" customHeight="false" outlineLevel="0" collapsed="false">
      <c r="A2865" s="43" t="n">
        <v>2863</v>
      </c>
    </row>
    <row r="2866" customFormat="false" ht="12.75" hidden="false" customHeight="false" outlineLevel="0" collapsed="false">
      <c r="A2866" s="43" t="n">
        <v>2864</v>
      </c>
    </row>
    <row r="2867" customFormat="false" ht="12.75" hidden="false" customHeight="false" outlineLevel="0" collapsed="false">
      <c r="A2867" s="43" t="n">
        <v>2865</v>
      </c>
    </row>
    <row r="2868" customFormat="false" ht="12.75" hidden="false" customHeight="false" outlineLevel="0" collapsed="false">
      <c r="A2868" s="43" t="n">
        <v>2866</v>
      </c>
    </row>
    <row r="2869" customFormat="false" ht="12.75" hidden="false" customHeight="false" outlineLevel="0" collapsed="false">
      <c r="A2869" s="43" t="n">
        <v>2867</v>
      </c>
    </row>
    <row r="2870" customFormat="false" ht="12.75" hidden="false" customHeight="false" outlineLevel="0" collapsed="false">
      <c r="A2870" s="43" t="n">
        <v>2868</v>
      </c>
    </row>
    <row r="2871" customFormat="false" ht="12.75" hidden="false" customHeight="false" outlineLevel="0" collapsed="false">
      <c r="A2871" s="43" t="n">
        <v>2869</v>
      </c>
    </row>
    <row r="2872" customFormat="false" ht="12.75" hidden="false" customHeight="false" outlineLevel="0" collapsed="false">
      <c r="A2872" s="43" t="n">
        <v>2870</v>
      </c>
    </row>
    <row r="2873" customFormat="false" ht="12.75" hidden="false" customHeight="false" outlineLevel="0" collapsed="false">
      <c r="A2873" s="43" t="n">
        <v>2871</v>
      </c>
    </row>
    <row r="2874" customFormat="false" ht="12.75" hidden="false" customHeight="false" outlineLevel="0" collapsed="false">
      <c r="A2874" s="43" t="n">
        <v>2872</v>
      </c>
    </row>
    <row r="2875" customFormat="false" ht="12.75" hidden="false" customHeight="false" outlineLevel="0" collapsed="false">
      <c r="A2875" s="43" t="n">
        <v>2873</v>
      </c>
    </row>
    <row r="2876" customFormat="false" ht="12.75" hidden="false" customHeight="false" outlineLevel="0" collapsed="false">
      <c r="A2876" s="43" t="n">
        <v>2874</v>
      </c>
    </row>
    <row r="2877" customFormat="false" ht="12.75" hidden="false" customHeight="false" outlineLevel="0" collapsed="false">
      <c r="A2877" s="43" t="n">
        <v>2875</v>
      </c>
    </row>
    <row r="2878" customFormat="false" ht="12.75" hidden="false" customHeight="false" outlineLevel="0" collapsed="false">
      <c r="A2878" s="43" t="n">
        <v>2876</v>
      </c>
    </row>
    <row r="2879" customFormat="false" ht="12.75" hidden="false" customHeight="false" outlineLevel="0" collapsed="false">
      <c r="A2879" s="43" t="n">
        <v>2877</v>
      </c>
    </row>
    <row r="2880" customFormat="false" ht="12.75" hidden="false" customHeight="false" outlineLevel="0" collapsed="false">
      <c r="A2880" s="43" t="n">
        <v>2878</v>
      </c>
    </row>
    <row r="2881" customFormat="false" ht="12.75" hidden="false" customHeight="false" outlineLevel="0" collapsed="false">
      <c r="A2881" s="43" t="n">
        <v>2879</v>
      </c>
    </row>
    <row r="2882" customFormat="false" ht="12.75" hidden="false" customHeight="false" outlineLevel="0" collapsed="false">
      <c r="A2882" s="43" t="n">
        <v>2880</v>
      </c>
    </row>
    <row r="2883" customFormat="false" ht="12.75" hidden="false" customHeight="false" outlineLevel="0" collapsed="false">
      <c r="A2883" s="43" t="n">
        <v>2881</v>
      </c>
    </row>
    <row r="2884" customFormat="false" ht="12.75" hidden="false" customHeight="false" outlineLevel="0" collapsed="false">
      <c r="A2884" s="43" t="n">
        <v>2882</v>
      </c>
    </row>
    <row r="2885" customFormat="false" ht="12.75" hidden="false" customHeight="false" outlineLevel="0" collapsed="false">
      <c r="A2885" s="43" t="n">
        <v>2883</v>
      </c>
    </row>
    <row r="2886" customFormat="false" ht="12.75" hidden="false" customHeight="false" outlineLevel="0" collapsed="false">
      <c r="A2886" s="43" t="n">
        <v>2884</v>
      </c>
    </row>
    <row r="2887" customFormat="false" ht="12.75" hidden="false" customHeight="false" outlineLevel="0" collapsed="false">
      <c r="A2887" s="43" t="n">
        <v>2885</v>
      </c>
    </row>
    <row r="2888" customFormat="false" ht="12.75" hidden="false" customHeight="false" outlineLevel="0" collapsed="false">
      <c r="A2888" s="43" t="n">
        <v>2886</v>
      </c>
    </row>
    <row r="2889" customFormat="false" ht="12.75" hidden="false" customHeight="false" outlineLevel="0" collapsed="false">
      <c r="A2889" s="43" t="n">
        <v>2887</v>
      </c>
    </row>
    <row r="2890" customFormat="false" ht="12.75" hidden="false" customHeight="false" outlineLevel="0" collapsed="false">
      <c r="A2890" s="43" t="n">
        <v>2888</v>
      </c>
    </row>
    <row r="2891" customFormat="false" ht="12.75" hidden="false" customHeight="false" outlineLevel="0" collapsed="false">
      <c r="A2891" s="43" t="n">
        <v>2889</v>
      </c>
    </row>
    <row r="2892" customFormat="false" ht="12.75" hidden="false" customHeight="false" outlineLevel="0" collapsed="false">
      <c r="A2892" s="43" t="n">
        <v>2890</v>
      </c>
    </row>
    <row r="2893" customFormat="false" ht="12.75" hidden="false" customHeight="false" outlineLevel="0" collapsed="false">
      <c r="A2893" s="43" t="n">
        <v>2891</v>
      </c>
    </row>
    <row r="2894" customFormat="false" ht="12.75" hidden="false" customHeight="false" outlineLevel="0" collapsed="false">
      <c r="A2894" s="43" t="n">
        <v>2892</v>
      </c>
    </row>
    <row r="2895" customFormat="false" ht="12.75" hidden="false" customHeight="false" outlineLevel="0" collapsed="false">
      <c r="A2895" s="43" t="n">
        <v>2893</v>
      </c>
    </row>
    <row r="2896" customFormat="false" ht="12.75" hidden="false" customHeight="false" outlineLevel="0" collapsed="false">
      <c r="A2896" s="43" t="n">
        <v>2894</v>
      </c>
    </row>
    <row r="2897" customFormat="false" ht="12.75" hidden="false" customHeight="false" outlineLevel="0" collapsed="false">
      <c r="A2897" s="43" t="n">
        <v>2895</v>
      </c>
    </row>
    <row r="2898" customFormat="false" ht="12.75" hidden="false" customHeight="false" outlineLevel="0" collapsed="false">
      <c r="A2898" s="43" t="n">
        <v>2896</v>
      </c>
    </row>
    <row r="2899" customFormat="false" ht="12.75" hidden="false" customHeight="false" outlineLevel="0" collapsed="false">
      <c r="A2899" s="43" t="n">
        <v>2897</v>
      </c>
    </row>
    <row r="2900" customFormat="false" ht="12.75" hidden="false" customHeight="false" outlineLevel="0" collapsed="false">
      <c r="A2900" s="43" t="n">
        <v>2898</v>
      </c>
    </row>
    <row r="2901" customFormat="false" ht="12.75" hidden="false" customHeight="false" outlineLevel="0" collapsed="false">
      <c r="A2901" s="43" t="n">
        <v>2899</v>
      </c>
    </row>
    <row r="2902" customFormat="false" ht="12.75" hidden="false" customHeight="false" outlineLevel="0" collapsed="false">
      <c r="A2902" s="43" t="n">
        <v>2900</v>
      </c>
    </row>
    <row r="2903" customFormat="false" ht="12.75" hidden="false" customHeight="false" outlineLevel="0" collapsed="false">
      <c r="A2903" s="43" t="n">
        <v>2901</v>
      </c>
    </row>
    <row r="2904" customFormat="false" ht="12.75" hidden="false" customHeight="false" outlineLevel="0" collapsed="false">
      <c r="A2904" s="43" t="n">
        <v>2902</v>
      </c>
    </row>
    <row r="2905" customFormat="false" ht="12.75" hidden="false" customHeight="false" outlineLevel="0" collapsed="false">
      <c r="A2905" s="43" t="n">
        <v>2903</v>
      </c>
    </row>
    <row r="2906" customFormat="false" ht="12.75" hidden="false" customHeight="false" outlineLevel="0" collapsed="false">
      <c r="A2906" s="43" t="n">
        <v>2904</v>
      </c>
    </row>
    <row r="2907" customFormat="false" ht="12.75" hidden="false" customHeight="false" outlineLevel="0" collapsed="false">
      <c r="A2907" s="43" t="n">
        <v>2905</v>
      </c>
    </row>
    <row r="2908" customFormat="false" ht="12.75" hidden="false" customHeight="false" outlineLevel="0" collapsed="false">
      <c r="A2908" s="43" t="n">
        <v>2906</v>
      </c>
    </row>
    <row r="2909" customFormat="false" ht="12.75" hidden="false" customHeight="false" outlineLevel="0" collapsed="false">
      <c r="A2909" s="43" t="n">
        <v>2907</v>
      </c>
    </row>
    <row r="2910" customFormat="false" ht="12.75" hidden="false" customHeight="false" outlineLevel="0" collapsed="false">
      <c r="A2910" s="43" t="n">
        <v>2908</v>
      </c>
    </row>
    <row r="2911" customFormat="false" ht="12.75" hidden="false" customHeight="false" outlineLevel="0" collapsed="false">
      <c r="A2911" s="43" t="n">
        <v>2909</v>
      </c>
    </row>
    <row r="2912" customFormat="false" ht="12.75" hidden="false" customHeight="false" outlineLevel="0" collapsed="false">
      <c r="A2912" s="43" t="n">
        <v>2910</v>
      </c>
    </row>
    <row r="2913" customFormat="false" ht="12.75" hidden="false" customHeight="false" outlineLevel="0" collapsed="false">
      <c r="A2913" s="43" t="n">
        <v>2911</v>
      </c>
    </row>
    <row r="2914" customFormat="false" ht="12.75" hidden="false" customHeight="false" outlineLevel="0" collapsed="false">
      <c r="A2914" s="43" t="n">
        <v>2912</v>
      </c>
    </row>
    <row r="2915" customFormat="false" ht="12.75" hidden="false" customHeight="false" outlineLevel="0" collapsed="false">
      <c r="A2915" s="43" t="n">
        <v>2913</v>
      </c>
    </row>
    <row r="2916" customFormat="false" ht="12.75" hidden="false" customHeight="false" outlineLevel="0" collapsed="false">
      <c r="A2916" s="43" t="n">
        <v>2914</v>
      </c>
    </row>
    <row r="2917" customFormat="false" ht="12.75" hidden="false" customHeight="false" outlineLevel="0" collapsed="false">
      <c r="A2917" s="43" t="n">
        <v>2915</v>
      </c>
    </row>
    <row r="2918" customFormat="false" ht="12.75" hidden="false" customHeight="false" outlineLevel="0" collapsed="false">
      <c r="A2918" s="43" t="n">
        <v>2916</v>
      </c>
    </row>
    <row r="2919" customFormat="false" ht="12.75" hidden="false" customHeight="false" outlineLevel="0" collapsed="false">
      <c r="A2919" s="43" t="n">
        <v>2917</v>
      </c>
    </row>
    <row r="2920" customFormat="false" ht="12.75" hidden="false" customHeight="false" outlineLevel="0" collapsed="false">
      <c r="A2920" s="43" t="n">
        <v>2918</v>
      </c>
    </row>
    <row r="2921" customFormat="false" ht="12.75" hidden="false" customHeight="false" outlineLevel="0" collapsed="false">
      <c r="A2921" s="43" t="n">
        <v>2919</v>
      </c>
    </row>
    <row r="2922" customFormat="false" ht="12.75" hidden="false" customHeight="false" outlineLevel="0" collapsed="false">
      <c r="A2922" s="43" t="n">
        <v>2920</v>
      </c>
    </row>
    <row r="2923" customFormat="false" ht="12.75" hidden="false" customHeight="false" outlineLevel="0" collapsed="false">
      <c r="A2923" s="43" t="n">
        <v>2921</v>
      </c>
    </row>
    <row r="2924" customFormat="false" ht="12.75" hidden="false" customHeight="false" outlineLevel="0" collapsed="false">
      <c r="A2924" s="43" t="n">
        <v>2922</v>
      </c>
    </row>
    <row r="2925" customFormat="false" ht="12.75" hidden="false" customHeight="false" outlineLevel="0" collapsed="false">
      <c r="A2925" s="43" t="n">
        <v>2923</v>
      </c>
    </row>
    <row r="2926" customFormat="false" ht="12.75" hidden="false" customHeight="false" outlineLevel="0" collapsed="false">
      <c r="A2926" s="43" t="n">
        <v>2924</v>
      </c>
    </row>
    <row r="2927" customFormat="false" ht="12.75" hidden="false" customHeight="false" outlineLevel="0" collapsed="false">
      <c r="A2927" s="43" t="n">
        <v>2925</v>
      </c>
    </row>
    <row r="2928" customFormat="false" ht="12.75" hidden="false" customHeight="false" outlineLevel="0" collapsed="false">
      <c r="A2928" s="43" t="n">
        <v>2926</v>
      </c>
    </row>
    <row r="2929" customFormat="false" ht="12.75" hidden="false" customHeight="false" outlineLevel="0" collapsed="false">
      <c r="A2929" s="43" t="n">
        <v>2927</v>
      </c>
    </row>
    <row r="2930" customFormat="false" ht="12.75" hidden="false" customHeight="false" outlineLevel="0" collapsed="false">
      <c r="A2930" s="43" t="n">
        <v>2928</v>
      </c>
    </row>
    <row r="2931" customFormat="false" ht="12.75" hidden="false" customHeight="false" outlineLevel="0" collapsed="false">
      <c r="A2931" s="43" t="n">
        <v>2929</v>
      </c>
    </row>
    <row r="2932" customFormat="false" ht="12.75" hidden="false" customHeight="false" outlineLevel="0" collapsed="false">
      <c r="A2932" s="43" t="n">
        <v>2930</v>
      </c>
    </row>
    <row r="2933" customFormat="false" ht="12.75" hidden="false" customHeight="false" outlineLevel="0" collapsed="false">
      <c r="A2933" s="43" t="n">
        <v>2931</v>
      </c>
    </row>
    <row r="2934" customFormat="false" ht="12.75" hidden="false" customHeight="false" outlineLevel="0" collapsed="false">
      <c r="A2934" s="43" t="n">
        <v>2932</v>
      </c>
    </row>
    <row r="2935" customFormat="false" ht="12.75" hidden="false" customHeight="false" outlineLevel="0" collapsed="false">
      <c r="A2935" s="43" t="n">
        <v>2933</v>
      </c>
    </row>
    <row r="2936" customFormat="false" ht="12.75" hidden="false" customHeight="false" outlineLevel="0" collapsed="false">
      <c r="A2936" s="43" t="n">
        <v>2934</v>
      </c>
    </row>
    <row r="2937" customFormat="false" ht="12.75" hidden="false" customHeight="false" outlineLevel="0" collapsed="false">
      <c r="A2937" s="43" t="n">
        <v>2935</v>
      </c>
    </row>
    <row r="2938" customFormat="false" ht="12.75" hidden="false" customHeight="false" outlineLevel="0" collapsed="false">
      <c r="A2938" s="43" t="n">
        <v>2936</v>
      </c>
    </row>
    <row r="2939" customFormat="false" ht="12.75" hidden="false" customHeight="false" outlineLevel="0" collapsed="false">
      <c r="A2939" s="43" t="n">
        <v>2937</v>
      </c>
    </row>
    <row r="2940" customFormat="false" ht="12.75" hidden="false" customHeight="false" outlineLevel="0" collapsed="false">
      <c r="A2940" s="43" t="n">
        <v>2938</v>
      </c>
    </row>
    <row r="2941" customFormat="false" ht="12.75" hidden="false" customHeight="false" outlineLevel="0" collapsed="false">
      <c r="A2941" s="43" t="n">
        <v>2939</v>
      </c>
    </row>
    <row r="2942" customFormat="false" ht="12.75" hidden="false" customHeight="false" outlineLevel="0" collapsed="false">
      <c r="A2942" s="43" t="n">
        <v>2940</v>
      </c>
    </row>
    <row r="2943" customFormat="false" ht="12.75" hidden="false" customHeight="false" outlineLevel="0" collapsed="false">
      <c r="A2943" s="43" t="n">
        <v>2941</v>
      </c>
    </row>
    <row r="2944" customFormat="false" ht="12.75" hidden="false" customHeight="false" outlineLevel="0" collapsed="false">
      <c r="A2944" s="43" t="n">
        <v>2942</v>
      </c>
    </row>
    <row r="2945" customFormat="false" ht="12.75" hidden="false" customHeight="false" outlineLevel="0" collapsed="false">
      <c r="A2945" s="43" t="n">
        <v>2943</v>
      </c>
    </row>
    <row r="2946" customFormat="false" ht="12.75" hidden="false" customHeight="false" outlineLevel="0" collapsed="false">
      <c r="A2946" s="43" t="n">
        <v>2944</v>
      </c>
    </row>
    <row r="2947" customFormat="false" ht="12.75" hidden="false" customHeight="false" outlineLevel="0" collapsed="false">
      <c r="A2947" s="43" t="n">
        <v>2945</v>
      </c>
    </row>
    <row r="2948" customFormat="false" ht="12.75" hidden="false" customHeight="false" outlineLevel="0" collapsed="false">
      <c r="A2948" s="43" t="n">
        <v>2946</v>
      </c>
    </row>
    <row r="2949" customFormat="false" ht="12.75" hidden="false" customHeight="false" outlineLevel="0" collapsed="false">
      <c r="A2949" s="43" t="n">
        <v>2947</v>
      </c>
    </row>
    <row r="2950" customFormat="false" ht="12.75" hidden="false" customHeight="false" outlineLevel="0" collapsed="false">
      <c r="A2950" s="43" t="n">
        <v>2948</v>
      </c>
    </row>
    <row r="2951" customFormat="false" ht="12.75" hidden="false" customHeight="false" outlineLevel="0" collapsed="false">
      <c r="A2951" s="43" t="n">
        <v>2949</v>
      </c>
    </row>
    <row r="2952" customFormat="false" ht="12.75" hidden="false" customHeight="false" outlineLevel="0" collapsed="false">
      <c r="A2952" s="43" t="n">
        <v>2950</v>
      </c>
    </row>
    <row r="2953" customFormat="false" ht="12.75" hidden="false" customHeight="false" outlineLevel="0" collapsed="false">
      <c r="A2953" s="43" t="n">
        <v>2951</v>
      </c>
    </row>
    <row r="2954" customFormat="false" ht="12.75" hidden="false" customHeight="false" outlineLevel="0" collapsed="false">
      <c r="A2954" s="43" t="n">
        <v>2952</v>
      </c>
    </row>
    <row r="2955" customFormat="false" ht="12.75" hidden="false" customHeight="false" outlineLevel="0" collapsed="false">
      <c r="A2955" s="43" t="n">
        <v>2953</v>
      </c>
    </row>
    <row r="2956" customFormat="false" ht="12.75" hidden="false" customHeight="false" outlineLevel="0" collapsed="false">
      <c r="A2956" s="43" t="n">
        <v>2954</v>
      </c>
    </row>
    <row r="2957" customFormat="false" ht="12.75" hidden="false" customHeight="false" outlineLevel="0" collapsed="false">
      <c r="A2957" s="43" t="n">
        <v>2955</v>
      </c>
    </row>
    <row r="2958" customFormat="false" ht="12.75" hidden="false" customHeight="false" outlineLevel="0" collapsed="false">
      <c r="A2958" s="43" t="n">
        <v>2956</v>
      </c>
    </row>
    <row r="2959" customFormat="false" ht="12.75" hidden="false" customHeight="false" outlineLevel="0" collapsed="false">
      <c r="A2959" s="43" t="n">
        <v>2957</v>
      </c>
    </row>
    <row r="2960" customFormat="false" ht="12.75" hidden="false" customHeight="false" outlineLevel="0" collapsed="false">
      <c r="A2960" s="43" t="n">
        <v>2958</v>
      </c>
    </row>
    <row r="2961" customFormat="false" ht="12.75" hidden="false" customHeight="false" outlineLevel="0" collapsed="false">
      <c r="A2961" s="43" t="n">
        <v>2959</v>
      </c>
    </row>
    <row r="2962" customFormat="false" ht="12.75" hidden="false" customHeight="false" outlineLevel="0" collapsed="false">
      <c r="A2962" s="43" t="n">
        <v>2960</v>
      </c>
    </row>
    <row r="2963" customFormat="false" ht="12.75" hidden="false" customHeight="false" outlineLevel="0" collapsed="false">
      <c r="A2963" s="43" t="n">
        <v>2961</v>
      </c>
    </row>
    <row r="2964" customFormat="false" ht="12.75" hidden="false" customHeight="false" outlineLevel="0" collapsed="false">
      <c r="A2964" s="43" t="n">
        <v>2962</v>
      </c>
    </row>
    <row r="2965" customFormat="false" ht="12.75" hidden="false" customHeight="false" outlineLevel="0" collapsed="false">
      <c r="A2965" s="43" t="n">
        <v>2963</v>
      </c>
    </row>
    <row r="2966" customFormat="false" ht="12.75" hidden="false" customHeight="false" outlineLevel="0" collapsed="false">
      <c r="A2966" s="43" t="n">
        <v>2964</v>
      </c>
    </row>
    <row r="2967" customFormat="false" ht="12.75" hidden="false" customHeight="false" outlineLevel="0" collapsed="false">
      <c r="A2967" s="43" t="n">
        <v>2965</v>
      </c>
    </row>
    <row r="2968" customFormat="false" ht="12.75" hidden="false" customHeight="false" outlineLevel="0" collapsed="false">
      <c r="A2968" s="43" t="n">
        <v>2966</v>
      </c>
    </row>
    <row r="2969" customFormat="false" ht="12.75" hidden="false" customHeight="false" outlineLevel="0" collapsed="false">
      <c r="A2969" s="43" t="n">
        <v>2967</v>
      </c>
    </row>
    <row r="2970" customFormat="false" ht="12.75" hidden="false" customHeight="false" outlineLevel="0" collapsed="false">
      <c r="A2970" s="43" t="n">
        <v>2968</v>
      </c>
    </row>
    <row r="2971" customFormat="false" ht="12.75" hidden="false" customHeight="false" outlineLevel="0" collapsed="false">
      <c r="A2971" s="43" t="n">
        <v>2969</v>
      </c>
    </row>
    <row r="2972" customFormat="false" ht="12.75" hidden="false" customHeight="false" outlineLevel="0" collapsed="false">
      <c r="A2972" s="43" t="n">
        <v>2970</v>
      </c>
    </row>
    <row r="2973" customFormat="false" ht="12.75" hidden="false" customHeight="false" outlineLevel="0" collapsed="false">
      <c r="A2973" s="43" t="n">
        <v>2971</v>
      </c>
    </row>
    <row r="2974" customFormat="false" ht="12.75" hidden="false" customHeight="false" outlineLevel="0" collapsed="false">
      <c r="A2974" s="43" t="n">
        <v>2972</v>
      </c>
    </row>
    <row r="2975" customFormat="false" ht="12.75" hidden="false" customHeight="false" outlineLevel="0" collapsed="false">
      <c r="A2975" s="43" t="n">
        <v>2973</v>
      </c>
    </row>
    <row r="2976" customFormat="false" ht="12.75" hidden="false" customHeight="false" outlineLevel="0" collapsed="false">
      <c r="A2976" s="43" t="n">
        <v>2974</v>
      </c>
    </row>
    <row r="2977" customFormat="false" ht="12.75" hidden="false" customHeight="false" outlineLevel="0" collapsed="false">
      <c r="A2977" s="43" t="n">
        <v>2975</v>
      </c>
    </row>
    <row r="2978" customFormat="false" ht="12.75" hidden="false" customHeight="false" outlineLevel="0" collapsed="false">
      <c r="A2978" s="43" t="n">
        <v>2976</v>
      </c>
    </row>
    <row r="2979" customFormat="false" ht="12.75" hidden="false" customHeight="false" outlineLevel="0" collapsed="false">
      <c r="A2979" s="43" t="n">
        <v>2977</v>
      </c>
    </row>
    <row r="2980" customFormat="false" ht="12.75" hidden="false" customHeight="false" outlineLevel="0" collapsed="false">
      <c r="A2980" s="43" t="n">
        <v>2978</v>
      </c>
    </row>
    <row r="2981" customFormat="false" ht="12.75" hidden="false" customHeight="false" outlineLevel="0" collapsed="false">
      <c r="A2981" s="43" t="n">
        <v>2979</v>
      </c>
    </row>
    <row r="2982" customFormat="false" ht="12.75" hidden="false" customHeight="false" outlineLevel="0" collapsed="false">
      <c r="A2982" s="43" t="n">
        <v>2980</v>
      </c>
    </row>
    <row r="2983" customFormat="false" ht="12.75" hidden="false" customHeight="false" outlineLevel="0" collapsed="false">
      <c r="A2983" s="43" t="n">
        <v>2981</v>
      </c>
    </row>
    <row r="2984" customFormat="false" ht="12.75" hidden="false" customHeight="false" outlineLevel="0" collapsed="false">
      <c r="A2984" s="43" t="n">
        <v>2982</v>
      </c>
    </row>
    <row r="2985" customFormat="false" ht="12.75" hidden="false" customHeight="false" outlineLevel="0" collapsed="false">
      <c r="A2985" s="43" t="n">
        <v>2983</v>
      </c>
    </row>
    <row r="2986" customFormat="false" ht="12.75" hidden="false" customHeight="false" outlineLevel="0" collapsed="false">
      <c r="A2986" s="43" t="n">
        <v>2984</v>
      </c>
    </row>
    <row r="2987" customFormat="false" ht="12.75" hidden="false" customHeight="false" outlineLevel="0" collapsed="false">
      <c r="A2987" s="43" t="n">
        <v>2985</v>
      </c>
    </row>
    <row r="2988" customFormat="false" ht="12.75" hidden="false" customHeight="false" outlineLevel="0" collapsed="false">
      <c r="A2988" s="43" t="n">
        <v>2986</v>
      </c>
    </row>
    <row r="2989" customFormat="false" ht="12.75" hidden="false" customHeight="false" outlineLevel="0" collapsed="false">
      <c r="A2989" s="43" t="n">
        <v>2987</v>
      </c>
    </row>
    <row r="2990" customFormat="false" ht="12.75" hidden="false" customHeight="false" outlineLevel="0" collapsed="false">
      <c r="A2990" s="43" t="n">
        <v>2988</v>
      </c>
    </row>
    <row r="2991" customFormat="false" ht="12.75" hidden="false" customHeight="false" outlineLevel="0" collapsed="false">
      <c r="A2991" s="43" t="n">
        <v>2989</v>
      </c>
    </row>
    <row r="2992" customFormat="false" ht="12.75" hidden="false" customHeight="false" outlineLevel="0" collapsed="false">
      <c r="A2992" s="43" t="n">
        <v>2990</v>
      </c>
    </row>
    <row r="2993" customFormat="false" ht="12.75" hidden="false" customHeight="false" outlineLevel="0" collapsed="false">
      <c r="A2993" s="43" t="n">
        <v>2991</v>
      </c>
    </row>
    <row r="2994" customFormat="false" ht="12.75" hidden="false" customHeight="false" outlineLevel="0" collapsed="false">
      <c r="A2994" s="43" t="n">
        <v>2992</v>
      </c>
    </row>
    <row r="2995" customFormat="false" ht="12.75" hidden="false" customHeight="false" outlineLevel="0" collapsed="false">
      <c r="A2995" s="43" t="n">
        <v>2993</v>
      </c>
    </row>
    <row r="2996" customFormat="false" ht="12.75" hidden="false" customHeight="false" outlineLevel="0" collapsed="false">
      <c r="A2996" s="43" t="n">
        <v>2994</v>
      </c>
    </row>
    <row r="2997" customFormat="false" ht="12.75" hidden="false" customHeight="false" outlineLevel="0" collapsed="false">
      <c r="A2997" s="43" t="n">
        <v>2995</v>
      </c>
    </row>
    <row r="2998" customFormat="false" ht="12.75" hidden="false" customHeight="false" outlineLevel="0" collapsed="false">
      <c r="A2998" s="43" t="n">
        <v>2996</v>
      </c>
    </row>
    <row r="2999" customFormat="false" ht="12.75" hidden="false" customHeight="false" outlineLevel="0" collapsed="false">
      <c r="A2999" s="43" t="n">
        <v>2997</v>
      </c>
    </row>
    <row r="3000" customFormat="false" ht="12.75" hidden="false" customHeight="false" outlineLevel="0" collapsed="false">
      <c r="A3000" s="43" t="n">
        <v>2998</v>
      </c>
    </row>
    <row r="3001" customFormat="false" ht="12.75" hidden="false" customHeight="false" outlineLevel="0" collapsed="false">
      <c r="A3001" s="43" t="n">
        <v>2999</v>
      </c>
    </row>
    <row r="3002" customFormat="false" ht="12.75" hidden="false" customHeight="false" outlineLevel="0" collapsed="false">
      <c r="A3002" s="43" t="n">
        <v>3000</v>
      </c>
    </row>
    <row r="3003" customFormat="false" ht="12.75" hidden="false" customHeight="false" outlineLevel="0" collapsed="false">
      <c r="A3003" s="43" t="n">
        <v>3001</v>
      </c>
    </row>
    <row r="3004" customFormat="false" ht="12.75" hidden="false" customHeight="false" outlineLevel="0" collapsed="false">
      <c r="A3004" s="43" t="n">
        <v>3002</v>
      </c>
    </row>
    <row r="3005" customFormat="false" ht="12.75" hidden="false" customHeight="false" outlineLevel="0" collapsed="false">
      <c r="A3005" s="43" t="n">
        <v>3003</v>
      </c>
    </row>
    <row r="3006" customFormat="false" ht="12.75" hidden="false" customHeight="false" outlineLevel="0" collapsed="false">
      <c r="A3006" s="43" t="n">
        <v>3004</v>
      </c>
    </row>
    <row r="3007" customFormat="false" ht="12.75" hidden="false" customHeight="false" outlineLevel="0" collapsed="false">
      <c r="A3007" s="43" t="n">
        <v>3005</v>
      </c>
    </row>
    <row r="3008" customFormat="false" ht="12.75" hidden="false" customHeight="false" outlineLevel="0" collapsed="false">
      <c r="A3008" s="43" t="n">
        <v>3006</v>
      </c>
    </row>
    <row r="3009" customFormat="false" ht="12.75" hidden="false" customHeight="false" outlineLevel="0" collapsed="false">
      <c r="A3009" s="43" t="n">
        <v>3007</v>
      </c>
    </row>
    <row r="3010" customFormat="false" ht="12.75" hidden="false" customHeight="false" outlineLevel="0" collapsed="false">
      <c r="A3010" s="43" t="n">
        <v>3008</v>
      </c>
    </row>
    <row r="3011" customFormat="false" ht="12.75" hidden="false" customHeight="false" outlineLevel="0" collapsed="false">
      <c r="A3011" s="43" t="n">
        <v>3009</v>
      </c>
    </row>
    <row r="3012" customFormat="false" ht="12.75" hidden="false" customHeight="false" outlineLevel="0" collapsed="false">
      <c r="A3012" s="43" t="n">
        <v>3010</v>
      </c>
    </row>
    <row r="3013" customFormat="false" ht="12.75" hidden="false" customHeight="false" outlineLevel="0" collapsed="false">
      <c r="A3013" s="43" t="n">
        <v>3011</v>
      </c>
    </row>
    <row r="3014" customFormat="false" ht="12.75" hidden="false" customHeight="false" outlineLevel="0" collapsed="false">
      <c r="A3014" s="43" t="n">
        <v>3012</v>
      </c>
    </row>
    <row r="3015" customFormat="false" ht="12.75" hidden="false" customHeight="false" outlineLevel="0" collapsed="false">
      <c r="A3015" s="43" t="n">
        <v>3013</v>
      </c>
    </row>
    <row r="3016" customFormat="false" ht="12.75" hidden="false" customHeight="false" outlineLevel="0" collapsed="false">
      <c r="A3016" s="43" t="n">
        <v>3014</v>
      </c>
    </row>
    <row r="3017" customFormat="false" ht="12.75" hidden="false" customHeight="false" outlineLevel="0" collapsed="false">
      <c r="A3017" s="43" t="n">
        <v>3015</v>
      </c>
    </row>
    <row r="3018" customFormat="false" ht="12.75" hidden="false" customHeight="false" outlineLevel="0" collapsed="false">
      <c r="A3018" s="43" t="n">
        <v>3016</v>
      </c>
    </row>
    <row r="3019" customFormat="false" ht="12.75" hidden="false" customHeight="false" outlineLevel="0" collapsed="false">
      <c r="A3019" s="43" t="n">
        <v>3017</v>
      </c>
    </row>
    <row r="3020" customFormat="false" ht="12.75" hidden="false" customHeight="false" outlineLevel="0" collapsed="false">
      <c r="A3020" s="43" t="n">
        <v>3018</v>
      </c>
    </row>
    <row r="3021" customFormat="false" ht="12.75" hidden="false" customHeight="false" outlineLevel="0" collapsed="false">
      <c r="A3021" s="43" t="n">
        <v>3019</v>
      </c>
    </row>
    <row r="3022" customFormat="false" ht="12.75" hidden="false" customHeight="false" outlineLevel="0" collapsed="false">
      <c r="A3022" s="43" t="n">
        <v>3020</v>
      </c>
    </row>
    <row r="3023" customFormat="false" ht="12.75" hidden="false" customHeight="false" outlineLevel="0" collapsed="false">
      <c r="A3023" s="43" t="n">
        <v>3021</v>
      </c>
    </row>
    <row r="3024" customFormat="false" ht="12.75" hidden="false" customHeight="false" outlineLevel="0" collapsed="false">
      <c r="A3024" s="43" t="n">
        <v>3022</v>
      </c>
    </row>
    <row r="3025" customFormat="false" ht="12.75" hidden="false" customHeight="false" outlineLevel="0" collapsed="false">
      <c r="A3025" s="43" t="n">
        <v>3023</v>
      </c>
    </row>
    <row r="3026" customFormat="false" ht="12.75" hidden="false" customHeight="false" outlineLevel="0" collapsed="false">
      <c r="A3026" s="43" t="n">
        <v>3024</v>
      </c>
    </row>
    <row r="3027" customFormat="false" ht="12.75" hidden="false" customHeight="false" outlineLevel="0" collapsed="false">
      <c r="A3027" s="43" t="n">
        <v>3025</v>
      </c>
    </row>
    <row r="3028" customFormat="false" ht="12.75" hidden="false" customHeight="false" outlineLevel="0" collapsed="false">
      <c r="A3028" s="43" t="n">
        <v>3026</v>
      </c>
    </row>
    <row r="3029" customFormat="false" ht="12.75" hidden="false" customHeight="false" outlineLevel="0" collapsed="false">
      <c r="A3029" s="43" t="n">
        <v>3027</v>
      </c>
    </row>
    <row r="3030" customFormat="false" ht="12.75" hidden="false" customHeight="false" outlineLevel="0" collapsed="false">
      <c r="A3030" s="43" t="n">
        <v>3028</v>
      </c>
    </row>
    <row r="3031" customFormat="false" ht="12.75" hidden="false" customHeight="false" outlineLevel="0" collapsed="false">
      <c r="A3031" s="43" t="n">
        <v>3029</v>
      </c>
    </row>
    <row r="3032" customFormat="false" ht="12.75" hidden="false" customHeight="false" outlineLevel="0" collapsed="false">
      <c r="A3032" s="43" t="n">
        <v>3030</v>
      </c>
    </row>
    <row r="3033" customFormat="false" ht="12.75" hidden="false" customHeight="false" outlineLevel="0" collapsed="false">
      <c r="A3033" s="43" t="n">
        <v>3031</v>
      </c>
    </row>
    <row r="3034" customFormat="false" ht="12.75" hidden="false" customHeight="false" outlineLevel="0" collapsed="false">
      <c r="A3034" s="43" t="n">
        <v>3032</v>
      </c>
    </row>
    <row r="3035" customFormat="false" ht="12.75" hidden="false" customHeight="false" outlineLevel="0" collapsed="false">
      <c r="A3035" s="43" t="n">
        <v>3033</v>
      </c>
    </row>
    <row r="3036" customFormat="false" ht="12.75" hidden="false" customHeight="false" outlineLevel="0" collapsed="false">
      <c r="A3036" s="43" t="n">
        <v>3034</v>
      </c>
    </row>
    <row r="3037" customFormat="false" ht="12.75" hidden="false" customHeight="false" outlineLevel="0" collapsed="false">
      <c r="A3037" s="43" t="n">
        <v>3035</v>
      </c>
    </row>
    <row r="3038" customFormat="false" ht="12.75" hidden="false" customHeight="false" outlineLevel="0" collapsed="false">
      <c r="A3038" s="43" t="n">
        <v>3036</v>
      </c>
    </row>
    <row r="3039" customFormat="false" ht="12.75" hidden="false" customHeight="false" outlineLevel="0" collapsed="false">
      <c r="A3039" s="43" t="n">
        <v>3037</v>
      </c>
    </row>
    <row r="3040" customFormat="false" ht="12.75" hidden="false" customHeight="false" outlineLevel="0" collapsed="false">
      <c r="A3040" s="43" t="n">
        <v>3038</v>
      </c>
    </row>
    <row r="3041" customFormat="false" ht="12.75" hidden="false" customHeight="false" outlineLevel="0" collapsed="false">
      <c r="A3041" s="43" t="n">
        <v>3039</v>
      </c>
    </row>
    <row r="3042" customFormat="false" ht="12.75" hidden="false" customHeight="false" outlineLevel="0" collapsed="false">
      <c r="A3042" s="43" t="n">
        <v>3040</v>
      </c>
    </row>
    <row r="3043" customFormat="false" ht="12.75" hidden="false" customHeight="false" outlineLevel="0" collapsed="false">
      <c r="A3043" s="43" t="n">
        <v>3041</v>
      </c>
    </row>
    <row r="3044" customFormat="false" ht="12.75" hidden="false" customHeight="false" outlineLevel="0" collapsed="false">
      <c r="A3044" s="43" t="n">
        <v>3042</v>
      </c>
    </row>
    <row r="3045" customFormat="false" ht="12.75" hidden="false" customHeight="false" outlineLevel="0" collapsed="false">
      <c r="A3045" s="43" t="n">
        <v>3043</v>
      </c>
    </row>
    <row r="3046" customFormat="false" ht="12.75" hidden="false" customHeight="false" outlineLevel="0" collapsed="false">
      <c r="A3046" s="43" t="n">
        <v>3044</v>
      </c>
    </row>
    <row r="3047" customFormat="false" ht="12.75" hidden="false" customHeight="false" outlineLevel="0" collapsed="false">
      <c r="A3047" s="43" t="n">
        <v>3045</v>
      </c>
    </row>
    <row r="3048" customFormat="false" ht="12.75" hidden="false" customHeight="false" outlineLevel="0" collapsed="false">
      <c r="A3048" s="43" t="n">
        <v>3046</v>
      </c>
    </row>
    <row r="3049" customFormat="false" ht="12.75" hidden="false" customHeight="false" outlineLevel="0" collapsed="false">
      <c r="A3049" s="43" t="n">
        <v>3047</v>
      </c>
    </row>
    <row r="3050" customFormat="false" ht="12.75" hidden="false" customHeight="false" outlineLevel="0" collapsed="false">
      <c r="A3050" s="43" t="n">
        <v>3048</v>
      </c>
    </row>
    <row r="3051" customFormat="false" ht="12.75" hidden="false" customHeight="false" outlineLevel="0" collapsed="false">
      <c r="A3051" s="43" t="n">
        <v>3049</v>
      </c>
    </row>
    <row r="3052" customFormat="false" ht="12.75" hidden="false" customHeight="false" outlineLevel="0" collapsed="false">
      <c r="A3052" s="43" t="n">
        <v>3050</v>
      </c>
    </row>
    <row r="3053" customFormat="false" ht="12.75" hidden="false" customHeight="false" outlineLevel="0" collapsed="false">
      <c r="A3053" s="43" t="n">
        <v>3051</v>
      </c>
    </row>
    <row r="3054" customFormat="false" ht="12.75" hidden="false" customHeight="false" outlineLevel="0" collapsed="false">
      <c r="A3054" s="43" t="n">
        <v>3052</v>
      </c>
    </row>
    <row r="3055" customFormat="false" ht="12.75" hidden="false" customHeight="false" outlineLevel="0" collapsed="false">
      <c r="A3055" s="43" t="n">
        <v>3053</v>
      </c>
    </row>
    <row r="3056" customFormat="false" ht="12.75" hidden="false" customHeight="false" outlineLevel="0" collapsed="false">
      <c r="A3056" s="43" t="n">
        <v>3054</v>
      </c>
    </row>
    <row r="3057" customFormat="false" ht="12.75" hidden="false" customHeight="false" outlineLevel="0" collapsed="false">
      <c r="A3057" s="43" t="n">
        <v>3055</v>
      </c>
    </row>
    <row r="3058" customFormat="false" ht="12.75" hidden="false" customHeight="false" outlineLevel="0" collapsed="false">
      <c r="A3058" s="43" t="n">
        <v>3056</v>
      </c>
    </row>
    <row r="3059" customFormat="false" ht="12.75" hidden="false" customHeight="false" outlineLevel="0" collapsed="false">
      <c r="A3059" s="43" t="n">
        <v>3057</v>
      </c>
    </row>
    <row r="3060" customFormat="false" ht="12.75" hidden="false" customHeight="false" outlineLevel="0" collapsed="false">
      <c r="A3060" s="43" t="n">
        <v>3058</v>
      </c>
    </row>
    <row r="3061" customFormat="false" ht="12.75" hidden="false" customHeight="false" outlineLevel="0" collapsed="false">
      <c r="A3061" s="43" t="n">
        <v>3059</v>
      </c>
    </row>
    <row r="3062" customFormat="false" ht="12.75" hidden="false" customHeight="false" outlineLevel="0" collapsed="false">
      <c r="A3062" s="43" t="n">
        <v>3060</v>
      </c>
    </row>
    <row r="3063" customFormat="false" ht="12.75" hidden="false" customHeight="false" outlineLevel="0" collapsed="false">
      <c r="A3063" s="43" t="n">
        <v>3061</v>
      </c>
    </row>
    <row r="3064" customFormat="false" ht="12.75" hidden="false" customHeight="false" outlineLevel="0" collapsed="false">
      <c r="A3064" s="43" t="n">
        <v>3062</v>
      </c>
    </row>
    <row r="3065" customFormat="false" ht="12.75" hidden="false" customHeight="false" outlineLevel="0" collapsed="false">
      <c r="A3065" s="43" t="n">
        <v>3063</v>
      </c>
    </row>
    <row r="3066" customFormat="false" ht="12.75" hidden="false" customHeight="false" outlineLevel="0" collapsed="false">
      <c r="A3066" s="43" t="n">
        <v>3064</v>
      </c>
    </row>
    <row r="3067" customFormat="false" ht="12.75" hidden="false" customHeight="false" outlineLevel="0" collapsed="false">
      <c r="A3067" s="43" t="n">
        <v>3065</v>
      </c>
    </row>
    <row r="3068" customFormat="false" ht="12.75" hidden="false" customHeight="false" outlineLevel="0" collapsed="false">
      <c r="A3068" s="43" t="n">
        <v>3066</v>
      </c>
    </row>
    <row r="3069" customFormat="false" ht="12.75" hidden="false" customHeight="false" outlineLevel="0" collapsed="false">
      <c r="A3069" s="43" t="n">
        <v>3067</v>
      </c>
    </row>
    <row r="3070" customFormat="false" ht="12.75" hidden="false" customHeight="false" outlineLevel="0" collapsed="false">
      <c r="A3070" s="43" t="n">
        <v>3068</v>
      </c>
    </row>
    <row r="3071" customFormat="false" ht="12.75" hidden="false" customHeight="false" outlineLevel="0" collapsed="false">
      <c r="A3071" s="43" t="n">
        <v>3069</v>
      </c>
    </row>
    <row r="3072" customFormat="false" ht="12.75" hidden="false" customHeight="false" outlineLevel="0" collapsed="false">
      <c r="A3072" s="43" t="n">
        <v>3070</v>
      </c>
    </row>
    <row r="3073" customFormat="false" ht="12.75" hidden="false" customHeight="false" outlineLevel="0" collapsed="false">
      <c r="A3073" s="43" t="n">
        <v>3071</v>
      </c>
    </row>
    <row r="3074" customFormat="false" ht="12.75" hidden="false" customHeight="false" outlineLevel="0" collapsed="false">
      <c r="A3074" s="43" t="n">
        <v>3072</v>
      </c>
    </row>
    <row r="3075" customFormat="false" ht="12.75" hidden="false" customHeight="false" outlineLevel="0" collapsed="false">
      <c r="A3075" s="43" t="n">
        <v>3073</v>
      </c>
    </row>
    <row r="3076" customFormat="false" ht="12.75" hidden="false" customHeight="false" outlineLevel="0" collapsed="false">
      <c r="A3076" s="43" t="n">
        <v>3074</v>
      </c>
    </row>
    <row r="3077" customFormat="false" ht="12.75" hidden="false" customHeight="false" outlineLevel="0" collapsed="false">
      <c r="A3077" s="43" t="n">
        <v>3075</v>
      </c>
    </row>
    <row r="3078" customFormat="false" ht="12.75" hidden="false" customHeight="false" outlineLevel="0" collapsed="false">
      <c r="A3078" s="43" t="n">
        <v>3076</v>
      </c>
    </row>
    <row r="3079" customFormat="false" ht="12.75" hidden="false" customHeight="false" outlineLevel="0" collapsed="false">
      <c r="A3079" s="43" t="n">
        <v>3077</v>
      </c>
    </row>
    <row r="3080" customFormat="false" ht="12.75" hidden="false" customHeight="false" outlineLevel="0" collapsed="false">
      <c r="A3080" s="43" t="n">
        <v>3078</v>
      </c>
    </row>
    <row r="3081" customFormat="false" ht="12.75" hidden="false" customHeight="false" outlineLevel="0" collapsed="false">
      <c r="A3081" s="43" t="n">
        <v>3079</v>
      </c>
    </row>
    <row r="3082" customFormat="false" ht="12.75" hidden="false" customHeight="false" outlineLevel="0" collapsed="false">
      <c r="A3082" s="43" t="n">
        <v>3080</v>
      </c>
    </row>
    <row r="3083" customFormat="false" ht="12.75" hidden="false" customHeight="false" outlineLevel="0" collapsed="false">
      <c r="A3083" s="43" t="n">
        <v>3081</v>
      </c>
    </row>
    <row r="3084" customFormat="false" ht="12.75" hidden="false" customHeight="false" outlineLevel="0" collapsed="false">
      <c r="A3084" s="43" t="n">
        <v>3082</v>
      </c>
    </row>
    <row r="3085" customFormat="false" ht="12.75" hidden="false" customHeight="false" outlineLevel="0" collapsed="false">
      <c r="A3085" s="43" t="n">
        <v>3083</v>
      </c>
    </row>
    <row r="3086" customFormat="false" ht="12.75" hidden="false" customHeight="false" outlineLevel="0" collapsed="false">
      <c r="A3086" s="43" t="n">
        <v>3084</v>
      </c>
    </row>
    <row r="3087" customFormat="false" ht="12.75" hidden="false" customHeight="false" outlineLevel="0" collapsed="false">
      <c r="A3087" s="43" t="n">
        <v>3085</v>
      </c>
    </row>
    <row r="3088" customFormat="false" ht="12.75" hidden="false" customHeight="false" outlineLevel="0" collapsed="false">
      <c r="A3088" s="43" t="n">
        <v>3086</v>
      </c>
    </row>
    <row r="3089" customFormat="false" ht="12.75" hidden="false" customHeight="false" outlineLevel="0" collapsed="false">
      <c r="A3089" s="43" t="n">
        <v>3087</v>
      </c>
    </row>
    <row r="3090" customFormat="false" ht="12.75" hidden="false" customHeight="false" outlineLevel="0" collapsed="false">
      <c r="A3090" s="43" t="n">
        <v>3088</v>
      </c>
    </row>
    <row r="3091" customFormat="false" ht="12.75" hidden="false" customHeight="false" outlineLevel="0" collapsed="false">
      <c r="A3091" s="43" t="n">
        <v>3089</v>
      </c>
    </row>
    <row r="3092" customFormat="false" ht="12.75" hidden="false" customHeight="false" outlineLevel="0" collapsed="false">
      <c r="A3092" s="43" t="n">
        <v>3090</v>
      </c>
    </row>
    <row r="3093" customFormat="false" ht="12.75" hidden="false" customHeight="false" outlineLevel="0" collapsed="false">
      <c r="A3093" s="43" t="n">
        <v>3091</v>
      </c>
    </row>
    <row r="3094" customFormat="false" ht="12.75" hidden="false" customHeight="false" outlineLevel="0" collapsed="false">
      <c r="A3094" s="43" t="n">
        <v>3092</v>
      </c>
    </row>
    <row r="3095" customFormat="false" ht="12.75" hidden="false" customHeight="false" outlineLevel="0" collapsed="false">
      <c r="A3095" s="43" t="n">
        <v>3093</v>
      </c>
    </row>
    <row r="3096" customFormat="false" ht="12.75" hidden="false" customHeight="false" outlineLevel="0" collapsed="false">
      <c r="A3096" s="43" t="n">
        <v>3094</v>
      </c>
    </row>
    <row r="3097" customFormat="false" ht="12.75" hidden="false" customHeight="false" outlineLevel="0" collapsed="false">
      <c r="A3097" s="43" t="n">
        <v>3095</v>
      </c>
    </row>
    <row r="3098" customFormat="false" ht="12.75" hidden="false" customHeight="false" outlineLevel="0" collapsed="false">
      <c r="A3098" s="43" t="n">
        <v>3096</v>
      </c>
    </row>
    <row r="3099" customFormat="false" ht="12.75" hidden="false" customHeight="false" outlineLevel="0" collapsed="false">
      <c r="A3099" s="43" t="n">
        <v>3097</v>
      </c>
    </row>
    <row r="3100" customFormat="false" ht="12.75" hidden="false" customHeight="false" outlineLevel="0" collapsed="false">
      <c r="A3100" s="43" t="n">
        <v>3098</v>
      </c>
    </row>
    <row r="3101" customFormat="false" ht="12.75" hidden="false" customHeight="false" outlineLevel="0" collapsed="false">
      <c r="A3101" s="43" t="n">
        <v>3099</v>
      </c>
    </row>
    <row r="3102" customFormat="false" ht="12.75" hidden="false" customHeight="false" outlineLevel="0" collapsed="false">
      <c r="A3102" s="43" t="n">
        <v>3100</v>
      </c>
    </row>
    <row r="3103" customFormat="false" ht="12.75" hidden="false" customHeight="false" outlineLevel="0" collapsed="false">
      <c r="A3103" s="43" t="n">
        <v>3101</v>
      </c>
    </row>
    <row r="3104" customFormat="false" ht="12.75" hidden="false" customHeight="false" outlineLevel="0" collapsed="false">
      <c r="A3104" s="43" t="n">
        <v>3102</v>
      </c>
    </row>
    <row r="3105" customFormat="false" ht="12.75" hidden="false" customHeight="false" outlineLevel="0" collapsed="false">
      <c r="A3105" s="43" t="n">
        <v>3103</v>
      </c>
    </row>
    <row r="3106" customFormat="false" ht="12.75" hidden="false" customHeight="false" outlineLevel="0" collapsed="false">
      <c r="A3106" s="43" t="n">
        <v>3104</v>
      </c>
    </row>
    <row r="3107" customFormat="false" ht="12.75" hidden="false" customHeight="false" outlineLevel="0" collapsed="false">
      <c r="A3107" s="43" t="n">
        <v>3105</v>
      </c>
    </row>
    <row r="3108" customFormat="false" ht="12.75" hidden="false" customHeight="false" outlineLevel="0" collapsed="false">
      <c r="A3108" s="43" t="n">
        <v>3106</v>
      </c>
    </row>
    <row r="3109" customFormat="false" ht="12.75" hidden="false" customHeight="false" outlineLevel="0" collapsed="false">
      <c r="A3109" s="43" t="n">
        <v>3107</v>
      </c>
    </row>
    <row r="3110" customFormat="false" ht="12.75" hidden="false" customHeight="false" outlineLevel="0" collapsed="false">
      <c r="A3110" s="43" t="n">
        <v>3108</v>
      </c>
    </row>
    <row r="3111" customFormat="false" ht="12.75" hidden="false" customHeight="false" outlineLevel="0" collapsed="false">
      <c r="A3111" s="43" t="n">
        <v>3109</v>
      </c>
    </row>
    <row r="3112" customFormat="false" ht="12.75" hidden="false" customHeight="false" outlineLevel="0" collapsed="false">
      <c r="A3112" s="43" t="n">
        <v>3110</v>
      </c>
    </row>
    <row r="3113" customFormat="false" ht="12.75" hidden="false" customHeight="false" outlineLevel="0" collapsed="false">
      <c r="A3113" s="43" t="n">
        <v>3111</v>
      </c>
    </row>
    <row r="3114" customFormat="false" ht="12.75" hidden="false" customHeight="false" outlineLevel="0" collapsed="false">
      <c r="A3114" s="43" t="n">
        <v>3112</v>
      </c>
    </row>
    <row r="3115" customFormat="false" ht="12.75" hidden="false" customHeight="false" outlineLevel="0" collapsed="false">
      <c r="A3115" s="43" t="n">
        <v>3113</v>
      </c>
    </row>
    <row r="3116" customFormat="false" ht="12.75" hidden="false" customHeight="false" outlineLevel="0" collapsed="false">
      <c r="A3116" s="43" t="n">
        <v>3114</v>
      </c>
    </row>
    <row r="3117" customFormat="false" ht="12.75" hidden="false" customHeight="false" outlineLevel="0" collapsed="false">
      <c r="A3117" s="43" t="n">
        <v>3115</v>
      </c>
    </row>
    <row r="3118" customFormat="false" ht="12.75" hidden="false" customHeight="false" outlineLevel="0" collapsed="false">
      <c r="A3118" s="43" t="n">
        <v>3116</v>
      </c>
    </row>
    <row r="3119" customFormat="false" ht="12.75" hidden="false" customHeight="false" outlineLevel="0" collapsed="false">
      <c r="A3119" s="43" t="n">
        <v>3117</v>
      </c>
    </row>
    <row r="3120" customFormat="false" ht="12.75" hidden="false" customHeight="false" outlineLevel="0" collapsed="false">
      <c r="A3120" s="43" t="n">
        <v>3118</v>
      </c>
    </row>
    <row r="3121" customFormat="false" ht="12.75" hidden="false" customHeight="false" outlineLevel="0" collapsed="false">
      <c r="A3121" s="43" t="n">
        <v>3119</v>
      </c>
    </row>
    <row r="3122" customFormat="false" ht="12.75" hidden="false" customHeight="false" outlineLevel="0" collapsed="false">
      <c r="A3122" s="43" t="n">
        <v>3120</v>
      </c>
    </row>
    <row r="3123" customFormat="false" ht="12.75" hidden="false" customHeight="false" outlineLevel="0" collapsed="false">
      <c r="A3123" s="43" t="n">
        <v>3121</v>
      </c>
    </row>
    <row r="3124" customFormat="false" ht="12.75" hidden="false" customHeight="false" outlineLevel="0" collapsed="false">
      <c r="A3124" s="43" t="n">
        <v>3122</v>
      </c>
    </row>
    <row r="3125" customFormat="false" ht="12.75" hidden="false" customHeight="false" outlineLevel="0" collapsed="false">
      <c r="A3125" s="43" t="n">
        <v>3123</v>
      </c>
    </row>
    <row r="3126" customFormat="false" ht="12.75" hidden="false" customHeight="false" outlineLevel="0" collapsed="false">
      <c r="A3126" s="43" t="n">
        <v>3124</v>
      </c>
    </row>
    <row r="3127" customFormat="false" ht="12.75" hidden="false" customHeight="false" outlineLevel="0" collapsed="false">
      <c r="A3127" s="43" t="n">
        <v>3125</v>
      </c>
    </row>
    <row r="3128" customFormat="false" ht="12.75" hidden="false" customHeight="false" outlineLevel="0" collapsed="false">
      <c r="A3128" s="43" t="n">
        <v>3126</v>
      </c>
    </row>
    <row r="3129" customFormat="false" ht="12.75" hidden="false" customHeight="false" outlineLevel="0" collapsed="false">
      <c r="A3129" s="43" t="n">
        <v>3127</v>
      </c>
    </row>
    <row r="3130" customFormat="false" ht="12.75" hidden="false" customHeight="false" outlineLevel="0" collapsed="false">
      <c r="A3130" s="43" t="n">
        <v>3128</v>
      </c>
    </row>
    <row r="3131" customFormat="false" ht="12.75" hidden="false" customHeight="false" outlineLevel="0" collapsed="false">
      <c r="A3131" s="43" t="n">
        <v>3129</v>
      </c>
    </row>
    <row r="3132" customFormat="false" ht="12.75" hidden="false" customHeight="false" outlineLevel="0" collapsed="false">
      <c r="A3132" s="43" t="n">
        <v>3130</v>
      </c>
    </row>
    <row r="3133" customFormat="false" ht="12.75" hidden="false" customHeight="false" outlineLevel="0" collapsed="false">
      <c r="A3133" s="43" t="n">
        <v>3131</v>
      </c>
    </row>
    <row r="3134" customFormat="false" ht="12.75" hidden="false" customHeight="false" outlineLevel="0" collapsed="false">
      <c r="A3134" s="43" t="n">
        <v>3132</v>
      </c>
    </row>
    <row r="3135" customFormat="false" ht="12.75" hidden="false" customHeight="false" outlineLevel="0" collapsed="false">
      <c r="A3135" s="43" t="n">
        <v>3133</v>
      </c>
    </row>
    <row r="3136" customFormat="false" ht="12.75" hidden="false" customHeight="false" outlineLevel="0" collapsed="false">
      <c r="A3136" s="43" t="n">
        <v>3134</v>
      </c>
    </row>
    <row r="3137" customFormat="false" ht="12.75" hidden="false" customHeight="false" outlineLevel="0" collapsed="false">
      <c r="A3137" s="43" t="n">
        <v>3135</v>
      </c>
    </row>
    <row r="3138" customFormat="false" ht="12.75" hidden="false" customHeight="false" outlineLevel="0" collapsed="false">
      <c r="A3138" s="43" t="n">
        <v>3136</v>
      </c>
    </row>
    <row r="3139" customFormat="false" ht="12.75" hidden="false" customHeight="false" outlineLevel="0" collapsed="false">
      <c r="A3139" s="43" t="n">
        <v>3137</v>
      </c>
    </row>
    <row r="3140" customFormat="false" ht="12.75" hidden="false" customHeight="false" outlineLevel="0" collapsed="false">
      <c r="A3140" s="43" t="n">
        <v>3138</v>
      </c>
    </row>
    <row r="3141" customFormat="false" ht="12.75" hidden="false" customHeight="false" outlineLevel="0" collapsed="false">
      <c r="A3141" s="43" t="n">
        <v>3139</v>
      </c>
    </row>
    <row r="3142" customFormat="false" ht="12.75" hidden="false" customHeight="false" outlineLevel="0" collapsed="false">
      <c r="A3142" s="43" t="n">
        <v>3140</v>
      </c>
    </row>
    <row r="3143" customFormat="false" ht="12.75" hidden="false" customHeight="false" outlineLevel="0" collapsed="false">
      <c r="A3143" s="43" t="n">
        <v>3141</v>
      </c>
    </row>
    <row r="3144" customFormat="false" ht="12.75" hidden="false" customHeight="false" outlineLevel="0" collapsed="false">
      <c r="A3144" s="43" t="n">
        <v>3142</v>
      </c>
    </row>
    <row r="3145" customFormat="false" ht="12.75" hidden="false" customHeight="false" outlineLevel="0" collapsed="false">
      <c r="A3145" s="43" t="n">
        <v>3143</v>
      </c>
    </row>
    <row r="3146" customFormat="false" ht="12.75" hidden="false" customHeight="false" outlineLevel="0" collapsed="false">
      <c r="A3146" s="43" t="n">
        <v>3144</v>
      </c>
    </row>
    <row r="3147" customFormat="false" ht="12.75" hidden="false" customHeight="false" outlineLevel="0" collapsed="false">
      <c r="A3147" s="43" t="n">
        <v>3145</v>
      </c>
    </row>
    <row r="3148" customFormat="false" ht="12.75" hidden="false" customHeight="false" outlineLevel="0" collapsed="false">
      <c r="A3148" s="43" t="n">
        <v>3146</v>
      </c>
    </row>
    <row r="3149" customFormat="false" ht="12.75" hidden="false" customHeight="false" outlineLevel="0" collapsed="false">
      <c r="A3149" s="43" t="n">
        <v>3147</v>
      </c>
    </row>
    <row r="3150" customFormat="false" ht="12.75" hidden="false" customHeight="false" outlineLevel="0" collapsed="false">
      <c r="A3150" s="43" t="n">
        <v>3148</v>
      </c>
    </row>
    <row r="3151" customFormat="false" ht="12.75" hidden="false" customHeight="false" outlineLevel="0" collapsed="false">
      <c r="A3151" s="43" t="n">
        <v>3149</v>
      </c>
    </row>
    <row r="3152" customFormat="false" ht="12.75" hidden="false" customHeight="false" outlineLevel="0" collapsed="false">
      <c r="A3152" s="43" t="n">
        <v>3150</v>
      </c>
    </row>
    <row r="3153" customFormat="false" ht="12.75" hidden="false" customHeight="false" outlineLevel="0" collapsed="false">
      <c r="A3153" s="43" t="n">
        <v>3151</v>
      </c>
    </row>
    <row r="3154" customFormat="false" ht="12.75" hidden="false" customHeight="false" outlineLevel="0" collapsed="false">
      <c r="A3154" s="43" t="n">
        <v>3152</v>
      </c>
    </row>
    <row r="3155" customFormat="false" ht="12.75" hidden="false" customHeight="false" outlineLevel="0" collapsed="false">
      <c r="A3155" s="43" t="n">
        <v>3153</v>
      </c>
    </row>
    <row r="3156" customFormat="false" ht="12.75" hidden="false" customHeight="false" outlineLevel="0" collapsed="false">
      <c r="A3156" s="43" t="n">
        <v>3154</v>
      </c>
    </row>
    <row r="3157" customFormat="false" ht="12.75" hidden="false" customHeight="false" outlineLevel="0" collapsed="false">
      <c r="A3157" s="43" t="n">
        <v>3155</v>
      </c>
    </row>
    <row r="3158" customFormat="false" ht="12.75" hidden="false" customHeight="false" outlineLevel="0" collapsed="false">
      <c r="A3158" s="43" t="n">
        <v>3156</v>
      </c>
    </row>
    <row r="3159" customFormat="false" ht="12.75" hidden="false" customHeight="false" outlineLevel="0" collapsed="false">
      <c r="A3159" s="43" t="n">
        <v>3157</v>
      </c>
    </row>
    <row r="3160" customFormat="false" ht="12.75" hidden="false" customHeight="false" outlineLevel="0" collapsed="false">
      <c r="A3160" s="43" t="n">
        <v>3158</v>
      </c>
    </row>
    <row r="3161" customFormat="false" ht="12.75" hidden="false" customHeight="false" outlineLevel="0" collapsed="false">
      <c r="A3161" s="43" t="n">
        <v>3159</v>
      </c>
    </row>
    <row r="3162" customFormat="false" ht="12.75" hidden="false" customHeight="false" outlineLevel="0" collapsed="false">
      <c r="A3162" s="43" t="n">
        <v>3160</v>
      </c>
    </row>
    <row r="3163" customFormat="false" ht="12.75" hidden="false" customHeight="false" outlineLevel="0" collapsed="false">
      <c r="A3163" s="43" t="n">
        <v>3161</v>
      </c>
    </row>
    <row r="3164" customFormat="false" ht="12.75" hidden="false" customHeight="false" outlineLevel="0" collapsed="false">
      <c r="A3164" s="43" t="n">
        <v>3162</v>
      </c>
    </row>
    <row r="3165" customFormat="false" ht="12.75" hidden="false" customHeight="false" outlineLevel="0" collapsed="false">
      <c r="A3165" s="43" t="n">
        <v>3163</v>
      </c>
    </row>
    <row r="3166" customFormat="false" ht="12.75" hidden="false" customHeight="false" outlineLevel="0" collapsed="false">
      <c r="A3166" s="43" t="n">
        <v>3164</v>
      </c>
    </row>
    <row r="3167" customFormat="false" ht="12.75" hidden="false" customHeight="false" outlineLevel="0" collapsed="false">
      <c r="A3167" s="43" t="n">
        <v>3165</v>
      </c>
    </row>
    <row r="3168" customFormat="false" ht="12.75" hidden="false" customHeight="false" outlineLevel="0" collapsed="false">
      <c r="A3168" s="43" t="n">
        <v>3166</v>
      </c>
    </row>
    <row r="3169" customFormat="false" ht="12.75" hidden="false" customHeight="false" outlineLevel="0" collapsed="false">
      <c r="A3169" s="43" t="n">
        <v>3167</v>
      </c>
    </row>
    <row r="3170" customFormat="false" ht="12.75" hidden="false" customHeight="false" outlineLevel="0" collapsed="false">
      <c r="A3170" s="43" t="n">
        <v>3168</v>
      </c>
    </row>
    <row r="3171" customFormat="false" ht="12.75" hidden="false" customHeight="false" outlineLevel="0" collapsed="false">
      <c r="A3171" s="43" t="n">
        <v>3169</v>
      </c>
    </row>
    <row r="3172" customFormat="false" ht="12.75" hidden="false" customHeight="false" outlineLevel="0" collapsed="false">
      <c r="A3172" s="43" t="n">
        <v>3170</v>
      </c>
    </row>
    <row r="3173" customFormat="false" ht="12.75" hidden="false" customHeight="false" outlineLevel="0" collapsed="false">
      <c r="A3173" s="43" t="n">
        <v>3171</v>
      </c>
    </row>
    <row r="3174" customFormat="false" ht="12.75" hidden="false" customHeight="false" outlineLevel="0" collapsed="false">
      <c r="A3174" s="43" t="n">
        <v>3172</v>
      </c>
    </row>
    <row r="3175" customFormat="false" ht="12.75" hidden="false" customHeight="false" outlineLevel="0" collapsed="false">
      <c r="A3175" s="43" t="n">
        <v>3173</v>
      </c>
    </row>
    <row r="3176" customFormat="false" ht="12.75" hidden="false" customHeight="false" outlineLevel="0" collapsed="false">
      <c r="A3176" s="43" t="n">
        <v>3174</v>
      </c>
    </row>
    <row r="3177" customFormat="false" ht="12.75" hidden="false" customHeight="false" outlineLevel="0" collapsed="false">
      <c r="A3177" s="43" t="n">
        <v>3175</v>
      </c>
    </row>
    <row r="3178" customFormat="false" ht="12.75" hidden="false" customHeight="false" outlineLevel="0" collapsed="false">
      <c r="A3178" s="43" t="n">
        <v>3176</v>
      </c>
    </row>
    <row r="3179" customFormat="false" ht="12.75" hidden="false" customHeight="false" outlineLevel="0" collapsed="false">
      <c r="A3179" s="43" t="n">
        <v>3177</v>
      </c>
    </row>
    <row r="3180" customFormat="false" ht="12.75" hidden="false" customHeight="false" outlineLevel="0" collapsed="false">
      <c r="A3180" s="43" t="n">
        <v>3178</v>
      </c>
    </row>
    <row r="3181" customFormat="false" ht="12.75" hidden="false" customHeight="false" outlineLevel="0" collapsed="false">
      <c r="A3181" s="43" t="n">
        <v>3179</v>
      </c>
    </row>
    <row r="3182" customFormat="false" ht="12.75" hidden="false" customHeight="false" outlineLevel="0" collapsed="false">
      <c r="A3182" s="43" t="n">
        <v>3180</v>
      </c>
    </row>
    <row r="3183" customFormat="false" ht="12.75" hidden="false" customHeight="false" outlineLevel="0" collapsed="false">
      <c r="A3183" s="43" t="n">
        <v>3181</v>
      </c>
    </row>
    <row r="3184" customFormat="false" ht="12.75" hidden="false" customHeight="false" outlineLevel="0" collapsed="false">
      <c r="A3184" s="43" t="n">
        <v>3182</v>
      </c>
    </row>
    <row r="3185" customFormat="false" ht="12.75" hidden="false" customHeight="false" outlineLevel="0" collapsed="false">
      <c r="A3185" s="43" t="n">
        <v>3183</v>
      </c>
    </row>
    <row r="3186" customFormat="false" ht="12.75" hidden="false" customHeight="false" outlineLevel="0" collapsed="false">
      <c r="A3186" s="43" t="n">
        <v>3184</v>
      </c>
    </row>
    <row r="3187" customFormat="false" ht="12.75" hidden="false" customHeight="false" outlineLevel="0" collapsed="false">
      <c r="A3187" s="43" t="n">
        <v>3185</v>
      </c>
    </row>
    <row r="3188" customFormat="false" ht="12.75" hidden="false" customHeight="false" outlineLevel="0" collapsed="false">
      <c r="A3188" s="43" t="n">
        <v>3186</v>
      </c>
    </row>
    <row r="3189" customFormat="false" ht="12.75" hidden="false" customHeight="false" outlineLevel="0" collapsed="false">
      <c r="A3189" s="43" t="n">
        <v>3187</v>
      </c>
    </row>
    <row r="3190" customFormat="false" ht="12.75" hidden="false" customHeight="false" outlineLevel="0" collapsed="false">
      <c r="A3190" s="43" t="n">
        <v>3188</v>
      </c>
    </row>
    <row r="3191" customFormat="false" ht="12.75" hidden="false" customHeight="false" outlineLevel="0" collapsed="false">
      <c r="A3191" s="43" t="n">
        <v>3189</v>
      </c>
    </row>
    <row r="3192" customFormat="false" ht="12.75" hidden="false" customHeight="false" outlineLevel="0" collapsed="false">
      <c r="A3192" s="43" t="n">
        <v>3190</v>
      </c>
    </row>
    <row r="3193" customFormat="false" ht="12.75" hidden="false" customHeight="false" outlineLevel="0" collapsed="false">
      <c r="A3193" s="43" t="n">
        <v>3191</v>
      </c>
    </row>
    <row r="3194" customFormat="false" ht="12.75" hidden="false" customHeight="false" outlineLevel="0" collapsed="false">
      <c r="A3194" s="43" t="n">
        <v>3192</v>
      </c>
    </row>
    <row r="3195" customFormat="false" ht="12.75" hidden="false" customHeight="false" outlineLevel="0" collapsed="false">
      <c r="A3195" s="43" t="n">
        <v>3193</v>
      </c>
    </row>
    <row r="3196" customFormat="false" ht="12.75" hidden="false" customHeight="false" outlineLevel="0" collapsed="false">
      <c r="A3196" s="43" t="n">
        <v>3194</v>
      </c>
    </row>
    <row r="3197" customFormat="false" ht="12.75" hidden="false" customHeight="false" outlineLevel="0" collapsed="false">
      <c r="A3197" s="43" t="n">
        <v>3195</v>
      </c>
    </row>
    <row r="3198" customFormat="false" ht="12.75" hidden="false" customHeight="false" outlineLevel="0" collapsed="false">
      <c r="A3198" s="43" t="n">
        <v>3196</v>
      </c>
    </row>
    <row r="3199" customFormat="false" ht="12.75" hidden="false" customHeight="false" outlineLevel="0" collapsed="false">
      <c r="A3199" s="43" t="n">
        <v>3197</v>
      </c>
    </row>
    <row r="3200" customFormat="false" ht="12.75" hidden="false" customHeight="false" outlineLevel="0" collapsed="false">
      <c r="A3200" s="43" t="n">
        <v>3198</v>
      </c>
    </row>
    <row r="3201" customFormat="false" ht="12.75" hidden="false" customHeight="false" outlineLevel="0" collapsed="false">
      <c r="A3201" s="43" t="n">
        <v>3199</v>
      </c>
    </row>
    <row r="3202" customFormat="false" ht="12.75" hidden="false" customHeight="false" outlineLevel="0" collapsed="false">
      <c r="A3202" s="43" t="n">
        <v>3200</v>
      </c>
    </row>
    <row r="3203" customFormat="false" ht="12.75" hidden="false" customHeight="false" outlineLevel="0" collapsed="false">
      <c r="A3203" s="43" t="n">
        <v>3201</v>
      </c>
    </row>
    <row r="3204" customFormat="false" ht="12.75" hidden="false" customHeight="false" outlineLevel="0" collapsed="false">
      <c r="A3204" s="43" t="n">
        <v>3202</v>
      </c>
    </row>
    <row r="3205" customFormat="false" ht="12.75" hidden="false" customHeight="false" outlineLevel="0" collapsed="false">
      <c r="A3205" s="43" t="n">
        <v>3203</v>
      </c>
    </row>
    <row r="3206" customFormat="false" ht="12.75" hidden="false" customHeight="false" outlineLevel="0" collapsed="false">
      <c r="A3206" s="43" t="n">
        <v>3204</v>
      </c>
    </row>
    <row r="3207" customFormat="false" ht="12.75" hidden="false" customHeight="false" outlineLevel="0" collapsed="false">
      <c r="A3207" s="43" t="n">
        <v>3205</v>
      </c>
    </row>
    <row r="3208" customFormat="false" ht="12.75" hidden="false" customHeight="false" outlineLevel="0" collapsed="false">
      <c r="A3208" s="43" t="n">
        <v>3206</v>
      </c>
    </row>
    <row r="3209" customFormat="false" ht="12.75" hidden="false" customHeight="false" outlineLevel="0" collapsed="false">
      <c r="A3209" s="43" t="n">
        <v>3207</v>
      </c>
    </row>
    <row r="3210" customFormat="false" ht="12.75" hidden="false" customHeight="false" outlineLevel="0" collapsed="false">
      <c r="A3210" s="43" t="n">
        <v>3208</v>
      </c>
    </row>
    <row r="3211" customFormat="false" ht="12.75" hidden="false" customHeight="false" outlineLevel="0" collapsed="false">
      <c r="A3211" s="43" t="n">
        <v>3209</v>
      </c>
    </row>
    <row r="3212" customFormat="false" ht="12.75" hidden="false" customHeight="false" outlineLevel="0" collapsed="false">
      <c r="A3212" s="43" t="n">
        <v>3210</v>
      </c>
    </row>
    <row r="3213" customFormat="false" ht="12.75" hidden="false" customHeight="false" outlineLevel="0" collapsed="false">
      <c r="A3213" s="43" t="n">
        <v>3211</v>
      </c>
    </row>
    <row r="3214" customFormat="false" ht="12.75" hidden="false" customHeight="false" outlineLevel="0" collapsed="false">
      <c r="A3214" s="43" t="n">
        <v>3212</v>
      </c>
    </row>
    <row r="3215" customFormat="false" ht="12.75" hidden="false" customHeight="false" outlineLevel="0" collapsed="false">
      <c r="A3215" s="43" t="n">
        <v>3213</v>
      </c>
    </row>
    <row r="3216" customFormat="false" ht="12.75" hidden="false" customHeight="false" outlineLevel="0" collapsed="false">
      <c r="A3216" s="43" t="n">
        <v>3214</v>
      </c>
    </row>
    <row r="3217" customFormat="false" ht="12.75" hidden="false" customHeight="false" outlineLevel="0" collapsed="false">
      <c r="A3217" s="43" t="n">
        <v>3215</v>
      </c>
    </row>
    <row r="3218" customFormat="false" ht="12.75" hidden="false" customHeight="false" outlineLevel="0" collapsed="false">
      <c r="A3218" s="43" t="n">
        <v>3216</v>
      </c>
    </row>
    <row r="3219" customFormat="false" ht="12.75" hidden="false" customHeight="false" outlineLevel="0" collapsed="false">
      <c r="A3219" s="43" t="n">
        <v>3217</v>
      </c>
    </row>
    <row r="3220" customFormat="false" ht="12.75" hidden="false" customHeight="false" outlineLevel="0" collapsed="false">
      <c r="A3220" s="43" t="n">
        <v>3218</v>
      </c>
    </row>
    <row r="3221" customFormat="false" ht="12.75" hidden="false" customHeight="false" outlineLevel="0" collapsed="false">
      <c r="A3221" s="43" t="n">
        <v>3219</v>
      </c>
    </row>
    <row r="3222" customFormat="false" ht="12.75" hidden="false" customHeight="false" outlineLevel="0" collapsed="false">
      <c r="A3222" s="43" t="n">
        <v>3220</v>
      </c>
    </row>
    <row r="3223" customFormat="false" ht="12.75" hidden="false" customHeight="false" outlineLevel="0" collapsed="false">
      <c r="A3223" s="43" t="n">
        <v>3221</v>
      </c>
    </row>
    <row r="3224" customFormat="false" ht="12.75" hidden="false" customHeight="false" outlineLevel="0" collapsed="false">
      <c r="A3224" s="43" t="n">
        <v>3222</v>
      </c>
    </row>
    <row r="3225" customFormat="false" ht="12.75" hidden="false" customHeight="false" outlineLevel="0" collapsed="false">
      <c r="A3225" s="43" t="n">
        <v>3223</v>
      </c>
    </row>
    <row r="3226" customFormat="false" ht="12.75" hidden="false" customHeight="false" outlineLevel="0" collapsed="false">
      <c r="A3226" s="43" t="n">
        <v>3224</v>
      </c>
    </row>
    <row r="3227" customFormat="false" ht="12.75" hidden="false" customHeight="false" outlineLevel="0" collapsed="false">
      <c r="A3227" s="43" t="n">
        <v>3225</v>
      </c>
    </row>
    <row r="3228" customFormat="false" ht="12.75" hidden="false" customHeight="false" outlineLevel="0" collapsed="false">
      <c r="A3228" s="43" t="n">
        <v>3226</v>
      </c>
    </row>
    <row r="3229" customFormat="false" ht="12.75" hidden="false" customHeight="false" outlineLevel="0" collapsed="false">
      <c r="A3229" s="43" t="n">
        <v>3227</v>
      </c>
    </row>
    <row r="3230" customFormat="false" ht="12.75" hidden="false" customHeight="false" outlineLevel="0" collapsed="false">
      <c r="A3230" s="43" t="n">
        <v>3228</v>
      </c>
    </row>
    <row r="3231" customFormat="false" ht="12.75" hidden="false" customHeight="false" outlineLevel="0" collapsed="false">
      <c r="A3231" s="43" t="n">
        <v>3229</v>
      </c>
    </row>
    <row r="3232" customFormat="false" ht="12.75" hidden="false" customHeight="false" outlineLevel="0" collapsed="false">
      <c r="A3232" s="43" t="n">
        <v>3230</v>
      </c>
    </row>
    <row r="3233" customFormat="false" ht="12.75" hidden="false" customHeight="false" outlineLevel="0" collapsed="false">
      <c r="A3233" s="43" t="n">
        <v>3231</v>
      </c>
    </row>
    <row r="3234" customFormat="false" ht="12.75" hidden="false" customHeight="false" outlineLevel="0" collapsed="false">
      <c r="A3234" s="43" t="n">
        <v>3232</v>
      </c>
    </row>
    <row r="3235" customFormat="false" ht="12.75" hidden="false" customHeight="false" outlineLevel="0" collapsed="false">
      <c r="A3235" s="43" t="n">
        <v>3233</v>
      </c>
    </row>
    <row r="3236" customFormat="false" ht="12.75" hidden="false" customHeight="false" outlineLevel="0" collapsed="false">
      <c r="A3236" s="43" t="n">
        <v>3234</v>
      </c>
    </row>
    <row r="3237" customFormat="false" ht="12.75" hidden="false" customHeight="false" outlineLevel="0" collapsed="false">
      <c r="A3237" s="43" t="n">
        <v>3235</v>
      </c>
    </row>
    <row r="3238" customFormat="false" ht="12.75" hidden="false" customHeight="false" outlineLevel="0" collapsed="false">
      <c r="A3238" s="43" t="n">
        <v>3236</v>
      </c>
    </row>
    <row r="3239" customFormat="false" ht="12.75" hidden="false" customHeight="false" outlineLevel="0" collapsed="false">
      <c r="A3239" s="43" t="n">
        <v>3237</v>
      </c>
    </row>
    <row r="3240" customFormat="false" ht="12.75" hidden="false" customHeight="false" outlineLevel="0" collapsed="false">
      <c r="A3240" s="43" t="n">
        <v>3238</v>
      </c>
    </row>
    <row r="3241" customFormat="false" ht="12.75" hidden="false" customHeight="false" outlineLevel="0" collapsed="false">
      <c r="A3241" s="43" t="n">
        <v>3239</v>
      </c>
    </row>
    <row r="3242" customFormat="false" ht="12.75" hidden="false" customHeight="false" outlineLevel="0" collapsed="false">
      <c r="A3242" s="43" t="n">
        <v>3240</v>
      </c>
    </row>
    <row r="3243" customFormat="false" ht="12.75" hidden="false" customHeight="false" outlineLevel="0" collapsed="false">
      <c r="A3243" s="43" t="n">
        <v>3241</v>
      </c>
    </row>
    <row r="3244" customFormat="false" ht="12.75" hidden="false" customHeight="false" outlineLevel="0" collapsed="false">
      <c r="A3244" s="43" t="n">
        <v>3242</v>
      </c>
    </row>
    <row r="3245" customFormat="false" ht="12.75" hidden="false" customHeight="false" outlineLevel="0" collapsed="false">
      <c r="A3245" s="43" t="n">
        <v>3243</v>
      </c>
    </row>
    <row r="3246" customFormat="false" ht="12.75" hidden="false" customHeight="false" outlineLevel="0" collapsed="false">
      <c r="A3246" s="43" t="n">
        <v>3244</v>
      </c>
    </row>
    <row r="3247" customFormat="false" ht="12.75" hidden="false" customHeight="false" outlineLevel="0" collapsed="false">
      <c r="A3247" s="43" t="n">
        <v>3245</v>
      </c>
    </row>
    <row r="3248" customFormat="false" ht="12.75" hidden="false" customHeight="false" outlineLevel="0" collapsed="false">
      <c r="A3248" s="43" t="n">
        <v>3246</v>
      </c>
    </row>
    <row r="3249" customFormat="false" ht="12.75" hidden="false" customHeight="false" outlineLevel="0" collapsed="false">
      <c r="A3249" s="43" t="n">
        <v>3247</v>
      </c>
    </row>
    <row r="3250" customFormat="false" ht="12.75" hidden="false" customHeight="false" outlineLevel="0" collapsed="false">
      <c r="A3250" s="43" t="n">
        <v>3248</v>
      </c>
    </row>
    <row r="3251" customFormat="false" ht="12.75" hidden="false" customHeight="false" outlineLevel="0" collapsed="false">
      <c r="A3251" s="43" t="n">
        <v>3249</v>
      </c>
    </row>
    <row r="3252" customFormat="false" ht="12.75" hidden="false" customHeight="false" outlineLevel="0" collapsed="false">
      <c r="A3252" s="43" t="n">
        <v>3250</v>
      </c>
    </row>
    <row r="3253" customFormat="false" ht="12.75" hidden="false" customHeight="false" outlineLevel="0" collapsed="false">
      <c r="A3253" s="43" t="n">
        <v>3251</v>
      </c>
    </row>
    <row r="3254" customFormat="false" ht="12.75" hidden="false" customHeight="false" outlineLevel="0" collapsed="false">
      <c r="A3254" s="43" t="n">
        <v>3252</v>
      </c>
    </row>
    <row r="3255" customFormat="false" ht="12.75" hidden="false" customHeight="false" outlineLevel="0" collapsed="false">
      <c r="A3255" s="43" t="n">
        <v>3253</v>
      </c>
    </row>
    <row r="3256" customFormat="false" ht="12.75" hidden="false" customHeight="false" outlineLevel="0" collapsed="false">
      <c r="A3256" s="43" t="n">
        <v>3254</v>
      </c>
    </row>
    <row r="3257" customFormat="false" ht="12.75" hidden="false" customHeight="false" outlineLevel="0" collapsed="false">
      <c r="A3257" s="43" t="n">
        <v>3255</v>
      </c>
    </row>
    <row r="3258" customFormat="false" ht="12.75" hidden="false" customHeight="false" outlineLevel="0" collapsed="false">
      <c r="A3258" s="43" t="n">
        <v>3256</v>
      </c>
    </row>
    <row r="3259" customFormat="false" ht="12.75" hidden="false" customHeight="false" outlineLevel="0" collapsed="false">
      <c r="A3259" s="43" t="n">
        <v>3257</v>
      </c>
    </row>
    <row r="3260" customFormat="false" ht="12.75" hidden="false" customHeight="false" outlineLevel="0" collapsed="false">
      <c r="A3260" s="43" t="n">
        <v>3258</v>
      </c>
    </row>
    <row r="3261" customFormat="false" ht="12.75" hidden="false" customHeight="false" outlineLevel="0" collapsed="false">
      <c r="A3261" s="43" t="n">
        <v>3259</v>
      </c>
    </row>
    <row r="3262" customFormat="false" ht="12.75" hidden="false" customHeight="false" outlineLevel="0" collapsed="false">
      <c r="A3262" s="43" t="n">
        <v>3260</v>
      </c>
    </row>
    <row r="3263" customFormat="false" ht="12.75" hidden="false" customHeight="false" outlineLevel="0" collapsed="false">
      <c r="A3263" s="43" t="n">
        <v>3261</v>
      </c>
    </row>
    <row r="3264" customFormat="false" ht="12.75" hidden="false" customHeight="false" outlineLevel="0" collapsed="false">
      <c r="A3264" s="43" t="n">
        <v>3262</v>
      </c>
    </row>
    <row r="3265" customFormat="false" ht="12.75" hidden="false" customHeight="false" outlineLevel="0" collapsed="false">
      <c r="A3265" s="43" t="n">
        <v>3263</v>
      </c>
    </row>
    <row r="3266" customFormat="false" ht="12.75" hidden="false" customHeight="false" outlineLevel="0" collapsed="false">
      <c r="A3266" s="43" t="n">
        <v>3264</v>
      </c>
    </row>
    <row r="3267" customFormat="false" ht="12.75" hidden="false" customHeight="false" outlineLevel="0" collapsed="false">
      <c r="A3267" s="43" t="n">
        <v>3265</v>
      </c>
    </row>
    <row r="3268" customFormat="false" ht="12.75" hidden="false" customHeight="false" outlineLevel="0" collapsed="false">
      <c r="A3268" s="43" t="n">
        <v>3266</v>
      </c>
    </row>
    <row r="3269" customFormat="false" ht="12.75" hidden="false" customHeight="false" outlineLevel="0" collapsed="false">
      <c r="A3269" s="43" t="n">
        <v>3267</v>
      </c>
    </row>
    <row r="3270" customFormat="false" ht="12.75" hidden="false" customHeight="false" outlineLevel="0" collapsed="false">
      <c r="A3270" s="43" t="n">
        <v>3268</v>
      </c>
    </row>
    <row r="3271" customFormat="false" ht="12.75" hidden="false" customHeight="false" outlineLevel="0" collapsed="false">
      <c r="A3271" s="43" t="n">
        <v>3269</v>
      </c>
    </row>
    <row r="3272" customFormat="false" ht="12.75" hidden="false" customHeight="false" outlineLevel="0" collapsed="false">
      <c r="A3272" s="43" t="n">
        <v>3270</v>
      </c>
    </row>
    <row r="3273" customFormat="false" ht="12.75" hidden="false" customHeight="false" outlineLevel="0" collapsed="false">
      <c r="A3273" s="43" t="n">
        <v>3271</v>
      </c>
    </row>
    <row r="3274" customFormat="false" ht="12.75" hidden="false" customHeight="false" outlineLevel="0" collapsed="false">
      <c r="A3274" s="43" t="n">
        <v>3272</v>
      </c>
    </row>
    <row r="3275" customFormat="false" ht="12.75" hidden="false" customHeight="false" outlineLevel="0" collapsed="false">
      <c r="A3275" s="43" t="n">
        <v>3273</v>
      </c>
    </row>
    <row r="3276" customFormat="false" ht="12.75" hidden="false" customHeight="false" outlineLevel="0" collapsed="false">
      <c r="A3276" s="43" t="n">
        <v>3274</v>
      </c>
    </row>
    <row r="3277" customFormat="false" ht="12.75" hidden="false" customHeight="false" outlineLevel="0" collapsed="false">
      <c r="A3277" s="43" t="n">
        <v>3275</v>
      </c>
    </row>
    <row r="3278" customFormat="false" ht="12.75" hidden="false" customHeight="false" outlineLevel="0" collapsed="false">
      <c r="A3278" s="43" t="n">
        <v>3276</v>
      </c>
    </row>
    <row r="3279" customFormat="false" ht="12.75" hidden="false" customHeight="false" outlineLevel="0" collapsed="false">
      <c r="A3279" s="43" t="n">
        <v>3277</v>
      </c>
    </row>
    <row r="3280" customFormat="false" ht="12.75" hidden="false" customHeight="false" outlineLevel="0" collapsed="false">
      <c r="A3280" s="43" t="n">
        <v>3278</v>
      </c>
    </row>
    <row r="3281" customFormat="false" ht="12.75" hidden="false" customHeight="false" outlineLevel="0" collapsed="false">
      <c r="A3281" s="43" t="n">
        <v>3279</v>
      </c>
    </row>
    <row r="3282" customFormat="false" ht="12.75" hidden="false" customHeight="false" outlineLevel="0" collapsed="false">
      <c r="A3282" s="43" t="n">
        <v>3280</v>
      </c>
    </row>
    <row r="3283" customFormat="false" ht="12.75" hidden="false" customHeight="false" outlineLevel="0" collapsed="false">
      <c r="A3283" s="43" t="n">
        <v>3281</v>
      </c>
    </row>
    <row r="3284" customFormat="false" ht="12.75" hidden="false" customHeight="false" outlineLevel="0" collapsed="false">
      <c r="A3284" s="43" t="n">
        <v>3282</v>
      </c>
    </row>
    <row r="3285" customFormat="false" ht="12.75" hidden="false" customHeight="false" outlineLevel="0" collapsed="false">
      <c r="A3285" s="43" t="n">
        <v>3283</v>
      </c>
    </row>
    <row r="3286" customFormat="false" ht="12.75" hidden="false" customHeight="false" outlineLevel="0" collapsed="false">
      <c r="A3286" s="43" t="n">
        <v>3284</v>
      </c>
    </row>
    <row r="3287" customFormat="false" ht="12.75" hidden="false" customHeight="false" outlineLevel="0" collapsed="false">
      <c r="A3287" s="43" t="n">
        <v>3285</v>
      </c>
    </row>
    <row r="3288" customFormat="false" ht="12.75" hidden="false" customHeight="false" outlineLevel="0" collapsed="false">
      <c r="A3288" s="43" t="n">
        <v>3286</v>
      </c>
    </row>
    <row r="3289" customFormat="false" ht="12.75" hidden="false" customHeight="false" outlineLevel="0" collapsed="false">
      <c r="A3289" s="43" t="n">
        <v>3287</v>
      </c>
    </row>
    <row r="3290" customFormat="false" ht="12.75" hidden="false" customHeight="false" outlineLevel="0" collapsed="false">
      <c r="A3290" s="43" t="n">
        <v>3288</v>
      </c>
    </row>
    <row r="3291" customFormat="false" ht="12.75" hidden="false" customHeight="false" outlineLevel="0" collapsed="false">
      <c r="A3291" s="43" t="n">
        <v>3289</v>
      </c>
    </row>
    <row r="3292" customFormat="false" ht="12.75" hidden="false" customHeight="false" outlineLevel="0" collapsed="false">
      <c r="A3292" s="43" t="n">
        <v>3290</v>
      </c>
    </row>
    <row r="3293" customFormat="false" ht="12.75" hidden="false" customHeight="false" outlineLevel="0" collapsed="false">
      <c r="A3293" s="43" t="n">
        <v>3291</v>
      </c>
    </row>
    <row r="3294" customFormat="false" ht="12.75" hidden="false" customHeight="false" outlineLevel="0" collapsed="false">
      <c r="A3294" s="43" t="n">
        <v>3292</v>
      </c>
    </row>
    <row r="3295" customFormat="false" ht="12.75" hidden="false" customHeight="false" outlineLevel="0" collapsed="false">
      <c r="A3295" s="43" t="n">
        <v>3293</v>
      </c>
    </row>
    <row r="3296" customFormat="false" ht="12.75" hidden="false" customHeight="false" outlineLevel="0" collapsed="false">
      <c r="A3296" s="43" t="n">
        <v>3294</v>
      </c>
    </row>
    <row r="3297" customFormat="false" ht="12.75" hidden="false" customHeight="false" outlineLevel="0" collapsed="false">
      <c r="A3297" s="43" t="n">
        <v>3295</v>
      </c>
    </row>
    <row r="3298" customFormat="false" ht="12.75" hidden="false" customHeight="false" outlineLevel="0" collapsed="false">
      <c r="A3298" s="43" t="n">
        <v>3296</v>
      </c>
    </row>
    <row r="3299" customFormat="false" ht="12.75" hidden="false" customHeight="false" outlineLevel="0" collapsed="false">
      <c r="A3299" s="43" t="n">
        <v>3297</v>
      </c>
    </row>
    <row r="3300" customFormat="false" ht="12.75" hidden="false" customHeight="false" outlineLevel="0" collapsed="false">
      <c r="A3300" s="43" t="n">
        <v>3298</v>
      </c>
    </row>
    <row r="3301" customFormat="false" ht="12.75" hidden="false" customHeight="false" outlineLevel="0" collapsed="false">
      <c r="A3301" s="43" t="n">
        <v>3299</v>
      </c>
    </row>
    <row r="3302" customFormat="false" ht="12.75" hidden="false" customHeight="false" outlineLevel="0" collapsed="false">
      <c r="A3302" s="43" t="n">
        <v>3300</v>
      </c>
    </row>
    <row r="3303" customFormat="false" ht="12.75" hidden="false" customHeight="false" outlineLevel="0" collapsed="false">
      <c r="A3303" s="43" t="n">
        <v>3301</v>
      </c>
    </row>
    <row r="3304" customFormat="false" ht="12.75" hidden="false" customHeight="false" outlineLevel="0" collapsed="false">
      <c r="A3304" s="43" t="n">
        <v>3302</v>
      </c>
    </row>
    <row r="3305" customFormat="false" ht="12.75" hidden="false" customHeight="false" outlineLevel="0" collapsed="false">
      <c r="A3305" s="43" t="n">
        <v>3303</v>
      </c>
    </row>
    <row r="3306" customFormat="false" ht="12.75" hidden="false" customHeight="false" outlineLevel="0" collapsed="false">
      <c r="A3306" s="43" t="n">
        <v>3304</v>
      </c>
    </row>
    <row r="3307" customFormat="false" ht="12.75" hidden="false" customHeight="false" outlineLevel="0" collapsed="false">
      <c r="A3307" s="43" t="n">
        <v>3305</v>
      </c>
    </row>
    <row r="3308" customFormat="false" ht="12.75" hidden="false" customHeight="false" outlineLevel="0" collapsed="false">
      <c r="A3308" s="43" t="n">
        <v>3306</v>
      </c>
    </row>
    <row r="3309" customFormat="false" ht="12.75" hidden="false" customHeight="false" outlineLevel="0" collapsed="false">
      <c r="A3309" s="43" t="n">
        <v>3307</v>
      </c>
    </row>
    <row r="3310" customFormat="false" ht="12.75" hidden="false" customHeight="false" outlineLevel="0" collapsed="false">
      <c r="A3310" s="43" t="n">
        <v>3308</v>
      </c>
    </row>
    <row r="3311" customFormat="false" ht="12.75" hidden="false" customHeight="false" outlineLevel="0" collapsed="false">
      <c r="A3311" s="43" t="n">
        <v>3309</v>
      </c>
    </row>
    <row r="3312" customFormat="false" ht="12.75" hidden="false" customHeight="false" outlineLevel="0" collapsed="false">
      <c r="A3312" s="43" t="n">
        <v>3310</v>
      </c>
    </row>
    <row r="3313" customFormat="false" ht="12.75" hidden="false" customHeight="false" outlineLevel="0" collapsed="false">
      <c r="A3313" s="43" t="n">
        <v>3311</v>
      </c>
    </row>
    <row r="3314" customFormat="false" ht="12.75" hidden="false" customHeight="false" outlineLevel="0" collapsed="false">
      <c r="A3314" s="43" t="n">
        <v>3312</v>
      </c>
    </row>
    <row r="3315" customFormat="false" ht="12.75" hidden="false" customHeight="false" outlineLevel="0" collapsed="false">
      <c r="A3315" s="43" t="n">
        <v>3313</v>
      </c>
    </row>
    <row r="3316" customFormat="false" ht="12.75" hidden="false" customHeight="false" outlineLevel="0" collapsed="false">
      <c r="A3316" s="43" t="n">
        <v>3314</v>
      </c>
    </row>
    <row r="3317" customFormat="false" ht="12.75" hidden="false" customHeight="false" outlineLevel="0" collapsed="false">
      <c r="A3317" s="43" t="n">
        <v>3315</v>
      </c>
    </row>
    <row r="3318" customFormat="false" ht="12.75" hidden="false" customHeight="false" outlineLevel="0" collapsed="false">
      <c r="A3318" s="43" t="n">
        <v>3316</v>
      </c>
    </row>
    <row r="3319" customFormat="false" ht="12.75" hidden="false" customHeight="false" outlineLevel="0" collapsed="false">
      <c r="A3319" s="43" t="n">
        <v>3317</v>
      </c>
    </row>
    <row r="3320" customFormat="false" ht="12.75" hidden="false" customHeight="false" outlineLevel="0" collapsed="false">
      <c r="A3320" s="43" t="n">
        <v>3318</v>
      </c>
    </row>
    <row r="3321" customFormat="false" ht="12.75" hidden="false" customHeight="false" outlineLevel="0" collapsed="false">
      <c r="A3321" s="43" t="n">
        <v>3319</v>
      </c>
    </row>
    <row r="3322" customFormat="false" ht="12.75" hidden="false" customHeight="false" outlineLevel="0" collapsed="false">
      <c r="A3322" s="43" t="n">
        <v>3320</v>
      </c>
    </row>
    <row r="3323" customFormat="false" ht="12.75" hidden="false" customHeight="false" outlineLevel="0" collapsed="false">
      <c r="A3323" s="43" t="n">
        <v>3321</v>
      </c>
    </row>
    <row r="3324" customFormat="false" ht="12.75" hidden="false" customHeight="false" outlineLevel="0" collapsed="false">
      <c r="A3324" s="43" t="n">
        <v>3322</v>
      </c>
    </row>
    <row r="3325" customFormat="false" ht="12.75" hidden="false" customHeight="false" outlineLevel="0" collapsed="false">
      <c r="A3325" s="43" t="n">
        <v>3323</v>
      </c>
    </row>
    <row r="3326" customFormat="false" ht="12.75" hidden="false" customHeight="false" outlineLevel="0" collapsed="false">
      <c r="A3326" s="43" t="n">
        <v>3324</v>
      </c>
    </row>
    <row r="3327" customFormat="false" ht="12.75" hidden="false" customHeight="false" outlineLevel="0" collapsed="false">
      <c r="A3327" s="43" t="n">
        <v>3325</v>
      </c>
    </row>
    <row r="3328" customFormat="false" ht="12.75" hidden="false" customHeight="false" outlineLevel="0" collapsed="false">
      <c r="A3328" s="43" t="n">
        <v>3326</v>
      </c>
    </row>
    <row r="3329" customFormat="false" ht="12.75" hidden="false" customHeight="false" outlineLevel="0" collapsed="false">
      <c r="A3329" s="43" t="n">
        <v>3327</v>
      </c>
    </row>
    <row r="3330" customFormat="false" ht="12.75" hidden="false" customHeight="false" outlineLevel="0" collapsed="false">
      <c r="A3330" s="43" t="n">
        <v>3328</v>
      </c>
    </row>
    <row r="3331" customFormat="false" ht="12.75" hidden="false" customHeight="false" outlineLevel="0" collapsed="false">
      <c r="A3331" s="43" t="n">
        <v>3329</v>
      </c>
    </row>
    <row r="3332" customFormat="false" ht="12.75" hidden="false" customHeight="false" outlineLevel="0" collapsed="false">
      <c r="A3332" s="43" t="n">
        <v>3330</v>
      </c>
    </row>
    <row r="3333" customFormat="false" ht="12.75" hidden="false" customHeight="false" outlineLevel="0" collapsed="false">
      <c r="A3333" s="43" t="n">
        <v>3331</v>
      </c>
    </row>
    <row r="3334" customFormat="false" ht="12.75" hidden="false" customHeight="false" outlineLevel="0" collapsed="false">
      <c r="A3334" s="43" t="n">
        <v>3332</v>
      </c>
    </row>
    <row r="3335" customFormat="false" ht="12.75" hidden="false" customHeight="false" outlineLevel="0" collapsed="false">
      <c r="A3335" s="43" t="n">
        <v>3333</v>
      </c>
    </row>
    <row r="3336" customFormat="false" ht="12.75" hidden="false" customHeight="false" outlineLevel="0" collapsed="false">
      <c r="A3336" s="43" t="n">
        <v>3334</v>
      </c>
    </row>
    <row r="3337" customFormat="false" ht="12.75" hidden="false" customHeight="false" outlineLevel="0" collapsed="false">
      <c r="A3337" s="43" t="n">
        <v>3335</v>
      </c>
    </row>
    <row r="3338" customFormat="false" ht="12.75" hidden="false" customHeight="false" outlineLevel="0" collapsed="false">
      <c r="A3338" s="43" t="n">
        <v>3336</v>
      </c>
    </row>
    <row r="3339" customFormat="false" ht="12.75" hidden="false" customHeight="false" outlineLevel="0" collapsed="false">
      <c r="A3339" s="43" t="n">
        <v>3337</v>
      </c>
    </row>
    <row r="3340" customFormat="false" ht="12.75" hidden="false" customHeight="false" outlineLevel="0" collapsed="false">
      <c r="A3340" s="43" t="n">
        <v>3338</v>
      </c>
    </row>
    <row r="3341" customFormat="false" ht="12.75" hidden="false" customHeight="false" outlineLevel="0" collapsed="false">
      <c r="A3341" s="43" t="n">
        <v>3339</v>
      </c>
    </row>
    <row r="3342" customFormat="false" ht="12.75" hidden="false" customHeight="false" outlineLevel="0" collapsed="false">
      <c r="A3342" s="43" t="n">
        <v>3340</v>
      </c>
    </row>
    <row r="3343" customFormat="false" ht="12.75" hidden="false" customHeight="false" outlineLevel="0" collapsed="false">
      <c r="A3343" s="43" t="n">
        <v>3341</v>
      </c>
    </row>
    <row r="3344" customFormat="false" ht="12.75" hidden="false" customHeight="false" outlineLevel="0" collapsed="false">
      <c r="A3344" s="43" t="n">
        <v>3342</v>
      </c>
    </row>
    <row r="3345" customFormat="false" ht="12.75" hidden="false" customHeight="false" outlineLevel="0" collapsed="false">
      <c r="A3345" s="43" t="n">
        <v>3343</v>
      </c>
    </row>
    <row r="3346" customFormat="false" ht="12.75" hidden="false" customHeight="false" outlineLevel="0" collapsed="false">
      <c r="A3346" s="43" t="n">
        <v>3344</v>
      </c>
    </row>
    <row r="3347" customFormat="false" ht="12.75" hidden="false" customHeight="false" outlineLevel="0" collapsed="false">
      <c r="A3347" s="43" t="n">
        <v>3345</v>
      </c>
    </row>
    <row r="3348" customFormat="false" ht="12.75" hidden="false" customHeight="false" outlineLevel="0" collapsed="false">
      <c r="A3348" s="43" t="n">
        <v>3346</v>
      </c>
    </row>
    <row r="3349" customFormat="false" ht="12.75" hidden="false" customHeight="false" outlineLevel="0" collapsed="false">
      <c r="A3349" s="43" t="n">
        <v>3347</v>
      </c>
    </row>
    <row r="3350" customFormat="false" ht="12.75" hidden="false" customHeight="false" outlineLevel="0" collapsed="false">
      <c r="A3350" s="43" t="n">
        <v>3348</v>
      </c>
    </row>
    <row r="3351" customFormat="false" ht="12.75" hidden="false" customHeight="false" outlineLevel="0" collapsed="false">
      <c r="A3351" s="43" t="n">
        <v>3349</v>
      </c>
    </row>
    <row r="3352" customFormat="false" ht="12.75" hidden="false" customHeight="false" outlineLevel="0" collapsed="false">
      <c r="A3352" s="43" t="n">
        <v>3350</v>
      </c>
    </row>
    <row r="3353" customFormat="false" ht="12.75" hidden="false" customHeight="false" outlineLevel="0" collapsed="false">
      <c r="A3353" s="43" t="n">
        <v>3351</v>
      </c>
    </row>
    <row r="3354" customFormat="false" ht="12.75" hidden="false" customHeight="false" outlineLevel="0" collapsed="false">
      <c r="A3354" s="43" t="n">
        <v>3352</v>
      </c>
    </row>
    <row r="3355" customFormat="false" ht="12.75" hidden="false" customHeight="false" outlineLevel="0" collapsed="false">
      <c r="A3355" s="43" t="n">
        <v>3353</v>
      </c>
    </row>
    <row r="3356" customFormat="false" ht="12.75" hidden="false" customHeight="false" outlineLevel="0" collapsed="false">
      <c r="A3356" s="43" t="n">
        <v>3354</v>
      </c>
    </row>
    <row r="3357" customFormat="false" ht="12.75" hidden="false" customHeight="false" outlineLevel="0" collapsed="false">
      <c r="A3357" s="43" t="n">
        <v>3355</v>
      </c>
    </row>
    <row r="3358" customFormat="false" ht="12.75" hidden="false" customHeight="false" outlineLevel="0" collapsed="false">
      <c r="A3358" s="43" t="n">
        <v>3356</v>
      </c>
    </row>
    <row r="3359" customFormat="false" ht="12.75" hidden="false" customHeight="false" outlineLevel="0" collapsed="false">
      <c r="A3359" s="43" t="n">
        <v>3357</v>
      </c>
    </row>
    <row r="3360" customFormat="false" ht="12.75" hidden="false" customHeight="false" outlineLevel="0" collapsed="false">
      <c r="A3360" s="43" t="n">
        <v>3358</v>
      </c>
    </row>
    <row r="3361" customFormat="false" ht="12.75" hidden="false" customHeight="false" outlineLevel="0" collapsed="false">
      <c r="A3361" s="43" t="n">
        <v>3359</v>
      </c>
    </row>
    <row r="3362" customFormat="false" ht="12.75" hidden="false" customHeight="false" outlineLevel="0" collapsed="false">
      <c r="A3362" s="43" t="n">
        <v>3360</v>
      </c>
    </row>
    <row r="3363" customFormat="false" ht="12.75" hidden="false" customHeight="false" outlineLevel="0" collapsed="false">
      <c r="A3363" s="43" t="n">
        <v>3361</v>
      </c>
    </row>
    <row r="3364" customFormat="false" ht="12.75" hidden="false" customHeight="false" outlineLevel="0" collapsed="false">
      <c r="A3364" s="43" t="n">
        <v>3362</v>
      </c>
    </row>
    <row r="3365" customFormat="false" ht="12.75" hidden="false" customHeight="false" outlineLevel="0" collapsed="false">
      <c r="A3365" s="43" t="n">
        <v>3363</v>
      </c>
    </row>
    <row r="3366" customFormat="false" ht="12.75" hidden="false" customHeight="false" outlineLevel="0" collapsed="false">
      <c r="A3366" s="43" t="n">
        <v>3364</v>
      </c>
    </row>
    <row r="3367" customFormat="false" ht="12.75" hidden="false" customHeight="false" outlineLevel="0" collapsed="false">
      <c r="A3367" s="43" t="n">
        <v>3365</v>
      </c>
    </row>
    <row r="3368" customFormat="false" ht="12.75" hidden="false" customHeight="false" outlineLevel="0" collapsed="false">
      <c r="A3368" s="43" t="n">
        <v>3366</v>
      </c>
    </row>
    <row r="3369" customFormat="false" ht="12.75" hidden="false" customHeight="false" outlineLevel="0" collapsed="false">
      <c r="A3369" s="43" t="n">
        <v>3367</v>
      </c>
    </row>
    <row r="3370" customFormat="false" ht="12.75" hidden="false" customHeight="false" outlineLevel="0" collapsed="false">
      <c r="A3370" s="43" t="n">
        <v>3368</v>
      </c>
    </row>
    <row r="3371" customFormat="false" ht="12.75" hidden="false" customHeight="false" outlineLevel="0" collapsed="false">
      <c r="A3371" s="43" t="n">
        <v>3369</v>
      </c>
    </row>
    <row r="3372" customFormat="false" ht="12.75" hidden="false" customHeight="false" outlineLevel="0" collapsed="false">
      <c r="A3372" s="43" t="n">
        <v>3370</v>
      </c>
    </row>
    <row r="3373" customFormat="false" ht="12.75" hidden="false" customHeight="false" outlineLevel="0" collapsed="false">
      <c r="A3373" s="43" t="n">
        <v>3371</v>
      </c>
    </row>
    <row r="3374" customFormat="false" ht="12.75" hidden="false" customHeight="false" outlineLevel="0" collapsed="false">
      <c r="A3374" s="43" t="n">
        <v>3372</v>
      </c>
    </row>
    <row r="3375" customFormat="false" ht="12.75" hidden="false" customHeight="false" outlineLevel="0" collapsed="false">
      <c r="A3375" s="43" t="n">
        <v>3373</v>
      </c>
    </row>
    <row r="3376" customFormat="false" ht="12.75" hidden="false" customHeight="false" outlineLevel="0" collapsed="false">
      <c r="A3376" s="43" t="n">
        <v>3374</v>
      </c>
    </row>
    <row r="3377" customFormat="false" ht="12.75" hidden="false" customHeight="false" outlineLevel="0" collapsed="false">
      <c r="A3377" s="43" t="n">
        <v>3375</v>
      </c>
    </row>
    <row r="3378" customFormat="false" ht="12.75" hidden="false" customHeight="false" outlineLevel="0" collapsed="false">
      <c r="A3378" s="43" t="n">
        <v>3376</v>
      </c>
    </row>
    <row r="3379" customFormat="false" ht="12.75" hidden="false" customHeight="false" outlineLevel="0" collapsed="false">
      <c r="A3379" s="43" t="n">
        <v>3377</v>
      </c>
    </row>
    <row r="3380" customFormat="false" ht="12.75" hidden="false" customHeight="false" outlineLevel="0" collapsed="false">
      <c r="A3380" s="43" t="n">
        <v>3378</v>
      </c>
    </row>
    <row r="3381" customFormat="false" ht="12.75" hidden="false" customHeight="false" outlineLevel="0" collapsed="false">
      <c r="A3381" s="43" t="n">
        <v>3379</v>
      </c>
    </row>
    <row r="3382" customFormat="false" ht="12.75" hidden="false" customHeight="false" outlineLevel="0" collapsed="false">
      <c r="A3382" s="43" t="n">
        <v>3380</v>
      </c>
    </row>
    <row r="3383" customFormat="false" ht="12.75" hidden="false" customHeight="false" outlineLevel="0" collapsed="false">
      <c r="A3383" s="43" t="n">
        <v>3381</v>
      </c>
    </row>
    <row r="3384" customFormat="false" ht="12.75" hidden="false" customHeight="false" outlineLevel="0" collapsed="false">
      <c r="A3384" s="43" t="n">
        <v>3382</v>
      </c>
    </row>
    <row r="3385" customFormat="false" ht="12.75" hidden="false" customHeight="false" outlineLevel="0" collapsed="false">
      <c r="A3385" s="43" t="n">
        <v>3383</v>
      </c>
    </row>
    <row r="3386" customFormat="false" ht="12.75" hidden="false" customHeight="false" outlineLevel="0" collapsed="false">
      <c r="A3386" s="43" t="n">
        <v>3384</v>
      </c>
    </row>
    <row r="3387" customFormat="false" ht="12.75" hidden="false" customHeight="false" outlineLevel="0" collapsed="false">
      <c r="A3387" s="43" t="n">
        <v>3385</v>
      </c>
    </row>
    <row r="3388" customFormat="false" ht="12.75" hidden="false" customHeight="false" outlineLevel="0" collapsed="false">
      <c r="A3388" s="43" t="n">
        <v>3386</v>
      </c>
    </row>
    <row r="3389" customFormat="false" ht="12.75" hidden="false" customHeight="false" outlineLevel="0" collapsed="false">
      <c r="A3389" s="43" t="n">
        <v>3387</v>
      </c>
    </row>
    <row r="3390" customFormat="false" ht="12.75" hidden="false" customHeight="false" outlineLevel="0" collapsed="false">
      <c r="A3390" s="43" t="n">
        <v>3388</v>
      </c>
    </row>
    <row r="3391" customFormat="false" ht="12.75" hidden="false" customHeight="false" outlineLevel="0" collapsed="false">
      <c r="A3391" s="43" t="n">
        <v>3389</v>
      </c>
    </row>
    <row r="3392" customFormat="false" ht="12.75" hidden="false" customHeight="false" outlineLevel="0" collapsed="false">
      <c r="A3392" s="43" t="n">
        <v>3390</v>
      </c>
    </row>
    <row r="3393" customFormat="false" ht="12.75" hidden="false" customHeight="false" outlineLevel="0" collapsed="false">
      <c r="A3393" s="43" t="n">
        <v>3391</v>
      </c>
    </row>
    <row r="3394" customFormat="false" ht="12.75" hidden="false" customHeight="false" outlineLevel="0" collapsed="false">
      <c r="A3394" s="43" t="n">
        <v>3392</v>
      </c>
    </row>
    <row r="3395" customFormat="false" ht="12.75" hidden="false" customHeight="false" outlineLevel="0" collapsed="false">
      <c r="A3395" s="43" t="n">
        <v>3393</v>
      </c>
    </row>
    <row r="3396" customFormat="false" ht="12.75" hidden="false" customHeight="false" outlineLevel="0" collapsed="false">
      <c r="A3396" s="43" t="n">
        <v>3394</v>
      </c>
    </row>
    <row r="3397" customFormat="false" ht="12.75" hidden="false" customHeight="false" outlineLevel="0" collapsed="false">
      <c r="A3397" s="43" t="n">
        <v>3395</v>
      </c>
    </row>
    <row r="3398" customFormat="false" ht="12.75" hidden="false" customHeight="false" outlineLevel="0" collapsed="false">
      <c r="A3398" s="43" t="n">
        <v>3396</v>
      </c>
    </row>
    <row r="3399" customFormat="false" ht="12.75" hidden="false" customHeight="false" outlineLevel="0" collapsed="false">
      <c r="A3399" s="43" t="n">
        <v>3397</v>
      </c>
    </row>
    <row r="3400" customFormat="false" ht="12.75" hidden="false" customHeight="false" outlineLevel="0" collapsed="false">
      <c r="A3400" s="43" t="n">
        <v>3398</v>
      </c>
    </row>
    <row r="3401" customFormat="false" ht="12.75" hidden="false" customHeight="false" outlineLevel="0" collapsed="false">
      <c r="A3401" s="43" t="n">
        <v>3399</v>
      </c>
    </row>
    <row r="3402" customFormat="false" ht="12.75" hidden="false" customHeight="false" outlineLevel="0" collapsed="false">
      <c r="A3402" s="43" t="n">
        <v>3400</v>
      </c>
    </row>
    <row r="3403" customFormat="false" ht="12.75" hidden="false" customHeight="false" outlineLevel="0" collapsed="false">
      <c r="A3403" s="43" t="n">
        <v>3401</v>
      </c>
    </row>
    <row r="3404" customFormat="false" ht="12.75" hidden="false" customHeight="false" outlineLevel="0" collapsed="false">
      <c r="A3404" s="43" t="n">
        <v>3402</v>
      </c>
    </row>
    <row r="3405" customFormat="false" ht="12.75" hidden="false" customHeight="false" outlineLevel="0" collapsed="false">
      <c r="A3405" s="43" t="n">
        <v>3403</v>
      </c>
    </row>
    <row r="3406" customFormat="false" ht="12.75" hidden="false" customHeight="false" outlineLevel="0" collapsed="false">
      <c r="A3406" s="43" t="n">
        <v>3404</v>
      </c>
    </row>
    <row r="3407" customFormat="false" ht="12.75" hidden="false" customHeight="false" outlineLevel="0" collapsed="false">
      <c r="A3407" s="43" t="n">
        <v>3405</v>
      </c>
    </row>
    <row r="3408" customFormat="false" ht="12.75" hidden="false" customHeight="false" outlineLevel="0" collapsed="false">
      <c r="A3408" s="43" t="n">
        <v>3406</v>
      </c>
    </row>
    <row r="3409" customFormat="false" ht="12.75" hidden="false" customHeight="false" outlineLevel="0" collapsed="false">
      <c r="A3409" s="43" t="n">
        <v>3407</v>
      </c>
    </row>
    <row r="3410" customFormat="false" ht="12.75" hidden="false" customHeight="false" outlineLevel="0" collapsed="false">
      <c r="A3410" s="43" t="n">
        <v>3408</v>
      </c>
    </row>
    <row r="3411" customFormat="false" ht="12.75" hidden="false" customHeight="false" outlineLevel="0" collapsed="false">
      <c r="A3411" s="43" t="n">
        <v>3409</v>
      </c>
    </row>
    <row r="3412" customFormat="false" ht="12.75" hidden="false" customHeight="false" outlineLevel="0" collapsed="false">
      <c r="A3412" s="43" t="n">
        <v>3410</v>
      </c>
    </row>
    <row r="3413" customFormat="false" ht="12.75" hidden="false" customHeight="false" outlineLevel="0" collapsed="false">
      <c r="A3413" s="43" t="n">
        <v>3411</v>
      </c>
    </row>
    <row r="3414" customFormat="false" ht="12.75" hidden="false" customHeight="false" outlineLevel="0" collapsed="false">
      <c r="A3414" s="43" t="n">
        <v>3412</v>
      </c>
    </row>
    <row r="3415" customFormat="false" ht="12.75" hidden="false" customHeight="false" outlineLevel="0" collapsed="false">
      <c r="A3415" s="43" t="n">
        <v>3413</v>
      </c>
    </row>
    <row r="3416" customFormat="false" ht="12.75" hidden="false" customHeight="false" outlineLevel="0" collapsed="false">
      <c r="A3416" s="43" t="n">
        <v>3414</v>
      </c>
    </row>
    <row r="3417" customFormat="false" ht="12.75" hidden="false" customHeight="false" outlineLevel="0" collapsed="false">
      <c r="A3417" s="43" t="n">
        <v>3415</v>
      </c>
    </row>
    <row r="3418" customFormat="false" ht="12.75" hidden="false" customHeight="false" outlineLevel="0" collapsed="false">
      <c r="A3418" s="43" t="n">
        <v>3416</v>
      </c>
    </row>
    <row r="3419" customFormat="false" ht="12.75" hidden="false" customHeight="false" outlineLevel="0" collapsed="false">
      <c r="A3419" s="43" t="n">
        <v>3417</v>
      </c>
    </row>
    <row r="3420" customFormat="false" ht="12.75" hidden="false" customHeight="false" outlineLevel="0" collapsed="false">
      <c r="A3420" s="43" t="n">
        <v>3418</v>
      </c>
    </row>
    <row r="3421" customFormat="false" ht="12.75" hidden="false" customHeight="false" outlineLevel="0" collapsed="false">
      <c r="A3421" s="43" t="n">
        <v>3419</v>
      </c>
    </row>
    <row r="3422" customFormat="false" ht="12.75" hidden="false" customHeight="false" outlineLevel="0" collapsed="false">
      <c r="A3422" s="43" t="n">
        <v>3420</v>
      </c>
    </row>
    <row r="3423" customFormat="false" ht="12.75" hidden="false" customHeight="false" outlineLevel="0" collapsed="false">
      <c r="A3423" s="43" t="n">
        <v>3421</v>
      </c>
    </row>
    <row r="3424" customFormat="false" ht="12.75" hidden="false" customHeight="false" outlineLevel="0" collapsed="false">
      <c r="A3424" s="43" t="n">
        <v>3422</v>
      </c>
    </row>
    <row r="3425" customFormat="false" ht="12.75" hidden="false" customHeight="false" outlineLevel="0" collapsed="false">
      <c r="A3425" s="43" t="n">
        <v>3423</v>
      </c>
    </row>
    <row r="3426" customFormat="false" ht="12.75" hidden="false" customHeight="false" outlineLevel="0" collapsed="false">
      <c r="A3426" s="43" t="n">
        <v>3424</v>
      </c>
    </row>
    <row r="3427" customFormat="false" ht="12.75" hidden="false" customHeight="false" outlineLevel="0" collapsed="false">
      <c r="A3427" s="43" t="n">
        <v>3425</v>
      </c>
    </row>
    <row r="3428" customFormat="false" ht="12.75" hidden="false" customHeight="false" outlineLevel="0" collapsed="false">
      <c r="A3428" s="43" t="n">
        <v>3426</v>
      </c>
    </row>
    <row r="3429" customFormat="false" ht="12.75" hidden="false" customHeight="false" outlineLevel="0" collapsed="false">
      <c r="A3429" s="43" t="n">
        <v>3427</v>
      </c>
    </row>
    <row r="3430" customFormat="false" ht="12.75" hidden="false" customHeight="false" outlineLevel="0" collapsed="false">
      <c r="A3430" s="43" t="n">
        <v>3428</v>
      </c>
    </row>
    <row r="3431" customFormat="false" ht="12.75" hidden="false" customHeight="false" outlineLevel="0" collapsed="false">
      <c r="A3431" s="43" t="n">
        <v>3429</v>
      </c>
    </row>
    <row r="3432" customFormat="false" ht="12.75" hidden="false" customHeight="false" outlineLevel="0" collapsed="false">
      <c r="A3432" s="43" t="n">
        <v>3430</v>
      </c>
    </row>
    <row r="3433" customFormat="false" ht="12.75" hidden="false" customHeight="false" outlineLevel="0" collapsed="false">
      <c r="A3433" s="43" t="n">
        <v>3431</v>
      </c>
    </row>
    <row r="3434" customFormat="false" ht="12.75" hidden="false" customHeight="false" outlineLevel="0" collapsed="false">
      <c r="A3434" s="43" t="n">
        <v>3432</v>
      </c>
    </row>
    <row r="3435" customFormat="false" ht="12.75" hidden="false" customHeight="false" outlineLevel="0" collapsed="false">
      <c r="A3435" s="43" t="n">
        <v>3433</v>
      </c>
    </row>
    <row r="3436" customFormat="false" ht="12.75" hidden="false" customHeight="false" outlineLevel="0" collapsed="false">
      <c r="A3436" s="43" t="n">
        <v>3434</v>
      </c>
    </row>
    <row r="3437" customFormat="false" ht="12.75" hidden="false" customHeight="false" outlineLevel="0" collapsed="false">
      <c r="A3437" s="43" t="n">
        <v>3435</v>
      </c>
    </row>
    <row r="3438" customFormat="false" ht="12.75" hidden="false" customHeight="false" outlineLevel="0" collapsed="false">
      <c r="A3438" s="43" t="n">
        <v>3436</v>
      </c>
    </row>
    <row r="3439" customFormat="false" ht="12.75" hidden="false" customHeight="false" outlineLevel="0" collapsed="false">
      <c r="A3439" s="43" t="n">
        <v>3437</v>
      </c>
    </row>
    <row r="3440" customFormat="false" ht="12.75" hidden="false" customHeight="false" outlineLevel="0" collapsed="false">
      <c r="A3440" s="43" t="n">
        <v>3438</v>
      </c>
    </row>
    <row r="3441" customFormat="false" ht="12.75" hidden="false" customHeight="false" outlineLevel="0" collapsed="false">
      <c r="A3441" s="43" t="n">
        <v>3439</v>
      </c>
    </row>
    <row r="3442" customFormat="false" ht="12.75" hidden="false" customHeight="false" outlineLevel="0" collapsed="false">
      <c r="A3442" s="43" t="n">
        <v>3440</v>
      </c>
    </row>
    <row r="3443" customFormat="false" ht="12.75" hidden="false" customHeight="false" outlineLevel="0" collapsed="false">
      <c r="A3443" s="43" t="n">
        <v>3441</v>
      </c>
    </row>
    <row r="3444" customFormat="false" ht="12.75" hidden="false" customHeight="false" outlineLevel="0" collapsed="false">
      <c r="A3444" s="43" t="n">
        <v>3442</v>
      </c>
    </row>
    <row r="3445" customFormat="false" ht="12.75" hidden="false" customHeight="false" outlineLevel="0" collapsed="false">
      <c r="A3445" s="43" t="n">
        <v>3443</v>
      </c>
    </row>
    <row r="3446" customFormat="false" ht="12.75" hidden="false" customHeight="false" outlineLevel="0" collapsed="false">
      <c r="A3446" s="43" t="n">
        <v>3444</v>
      </c>
    </row>
    <row r="3447" customFormat="false" ht="12.75" hidden="false" customHeight="false" outlineLevel="0" collapsed="false">
      <c r="A3447" s="43" t="n">
        <v>3445</v>
      </c>
    </row>
    <row r="3448" customFormat="false" ht="12.75" hidden="false" customHeight="false" outlineLevel="0" collapsed="false">
      <c r="A3448" s="43" t="n">
        <v>3446</v>
      </c>
    </row>
    <row r="3449" customFormat="false" ht="12.75" hidden="false" customHeight="false" outlineLevel="0" collapsed="false">
      <c r="A3449" s="43" t="n">
        <v>3447</v>
      </c>
    </row>
    <row r="3450" customFormat="false" ht="12.75" hidden="false" customHeight="false" outlineLevel="0" collapsed="false">
      <c r="A3450" s="43" t="n">
        <v>3448</v>
      </c>
    </row>
    <row r="3451" customFormat="false" ht="12.75" hidden="false" customHeight="false" outlineLevel="0" collapsed="false">
      <c r="A3451" s="43" t="n">
        <v>3449</v>
      </c>
    </row>
    <row r="3452" customFormat="false" ht="12.75" hidden="false" customHeight="false" outlineLevel="0" collapsed="false">
      <c r="A3452" s="43" t="n">
        <v>3450</v>
      </c>
    </row>
    <row r="3453" customFormat="false" ht="12.75" hidden="false" customHeight="false" outlineLevel="0" collapsed="false">
      <c r="A3453" s="43" t="n">
        <v>3451</v>
      </c>
    </row>
    <row r="3454" customFormat="false" ht="12.75" hidden="false" customHeight="false" outlineLevel="0" collapsed="false">
      <c r="A3454" s="43" t="n">
        <v>3452</v>
      </c>
    </row>
    <row r="3455" customFormat="false" ht="12.75" hidden="false" customHeight="false" outlineLevel="0" collapsed="false">
      <c r="A3455" s="43" t="n">
        <v>3453</v>
      </c>
    </row>
    <row r="3456" customFormat="false" ht="12.75" hidden="false" customHeight="false" outlineLevel="0" collapsed="false">
      <c r="A3456" s="43" t="n">
        <v>3454</v>
      </c>
    </row>
    <row r="3457" customFormat="false" ht="12.75" hidden="false" customHeight="false" outlineLevel="0" collapsed="false">
      <c r="A3457" s="43" t="n">
        <v>3455</v>
      </c>
    </row>
    <row r="3458" customFormat="false" ht="12.75" hidden="false" customHeight="false" outlineLevel="0" collapsed="false">
      <c r="A3458" s="43" t="n">
        <v>3456</v>
      </c>
    </row>
    <row r="3459" customFormat="false" ht="12.75" hidden="false" customHeight="false" outlineLevel="0" collapsed="false">
      <c r="A3459" s="43" t="n">
        <v>3457</v>
      </c>
    </row>
    <row r="3460" customFormat="false" ht="12.75" hidden="false" customHeight="false" outlineLevel="0" collapsed="false">
      <c r="A3460" s="43" t="n">
        <v>3458</v>
      </c>
    </row>
    <row r="3461" customFormat="false" ht="12.75" hidden="false" customHeight="false" outlineLevel="0" collapsed="false">
      <c r="A3461" s="43" t="n">
        <v>3459</v>
      </c>
    </row>
    <row r="3462" customFormat="false" ht="12.75" hidden="false" customHeight="false" outlineLevel="0" collapsed="false">
      <c r="A3462" s="43" t="n">
        <v>3460</v>
      </c>
    </row>
    <row r="3463" customFormat="false" ht="12.75" hidden="false" customHeight="false" outlineLevel="0" collapsed="false">
      <c r="A3463" s="43" t="n">
        <v>3461</v>
      </c>
    </row>
    <row r="3464" customFormat="false" ht="12.75" hidden="false" customHeight="false" outlineLevel="0" collapsed="false">
      <c r="A3464" s="43" t="n">
        <v>3462</v>
      </c>
    </row>
    <row r="3465" customFormat="false" ht="12.75" hidden="false" customHeight="false" outlineLevel="0" collapsed="false">
      <c r="A3465" s="43" t="n">
        <v>3463</v>
      </c>
    </row>
    <row r="3466" customFormat="false" ht="12.75" hidden="false" customHeight="false" outlineLevel="0" collapsed="false">
      <c r="A3466" s="43" t="n">
        <v>3464</v>
      </c>
    </row>
    <row r="3467" customFormat="false" ht="12.75" hidden="false" customHeight="false" outlineLevel="0" collapsed="false">
      <c r="A3467" s="43" t="n">
        <v>3465</v>
      </c>
    </row>
    <row r="3468" customFormat="false" ht="12.75" hidden="false" customHeight="false" outlineLevel="0" collapsed="false">
      <c r="A3468" s="43" t="n">
        <v>3466</v>
      </c>
    </row>
    <row r="3469" customFormat="false" ht="12.75" hidden="false" customHeight="false" outlineLevel="0" collapsed="false">
      <c r="A3469" s="43" t="n">
        <v>3467</v>
      </c>
    </row>
    <row r="3470" customFormat="false" ht="12.75" hidden="false" customHeight="false" outlineLevel="0" collapsed="false">
      <c r="A3470" s="43" t="n">
        <v>3468</v>
      </c>
    </row>
    <row r="3471" customFormat="false" ht="12.75" hidden="false" customHeight="false" outlineLevel="0" collapsed="false">
      <c r="A3471" s="43" t="n">
        <v>3469</v>
      </c>
    </row>
    <row r="3472" customFormat="false" ht="12.75" hidden="false" customHeight="false" outlineLevel="0" collapsed="false">
      <c r="A3472" s="43" t="n">
        <v>3470</v>
      </c>
    </row>
    <row r="3473" customFormat="false" ht="12.75" hidden="false" customHeight="false" outlineLevel="0" collapsed="false">
      <c r="A3473" s="43" t="n">
        <v>3471</v>
      </c>
    </row>
    <row r="3474" customFormat="false" ht="12.75" hidden="false" customHeight="false" outlineLevel="0" collapsed="false">
      <c r="A3474" s="43" t="n">
        <v>3472</v>
      </c>
    </row>
    <row r="3475" customFormat="false" ht="12.75" hidden="false" customHeight="false" outlineLevel="0" collapsed="false">
      <c r="A3475" s="43" t="n">
        <v>3473</v>
      </c>
    </row>
    <row r="3476" customFormat="false" ht="12.75" hidden="false" customHeight="false" outlineLevel="0" collapsed="false">
      <c r="A3476" s="43" t="n">
        <v>3474</v>
      </c>
    </row>
    <row r="3477" customFormat="false" ht="12.75" hidden="false" customHeight="false" outlineLevel="0" collapsed="false">
      <c r="A3477" s="43" t="n">
        <v>3475</v>
      </c>
    </row>
    <row r="3478" customFormat="false" ht="12.75" hidden="false" customHeight="false" outlineLevel="0" collapsed="false">
      <c r="A3478" s="43" t="n">
        <v>3476</v>
      </c>
    </row>
    <row r="3479" customFormat="false" ht="12.75" hidden="false" customHeight="false" outlineLevel="0" collapsed="false">
      <c r="A3479" s="43" t="n">
        <v>3477</v>
      </c>
    </row>
    <row r="3480" customFormat="false" ht="12.75" hidden="false" customHeight="false" outlineLevel="0" collapsed="false">
      <c r="A3480" s="43" t="n">
        <v>3478</v>
      </c>
    </row>
    <row r="3481" customFormat="false" ht="12.75" hidden="false" customHeight="false" outlineLevel="0" collapsed="false">
      <c r="A3481" s="43" t="n">
        <v>3479</v>
      </c>
    </row>
    <row r="3482" customFormat="false" ht="12.75" hidden="false" customHeight="false" outlineLevel="0" collapsed="false">
      <c r="A3482" s="43" t="n">
        <v>3480</v>
      </c>
    </row>
    <row r="3483" customFormat="false" ht="12.75" hidden="false" customHeight="false" outlineLevel="0" collapsed="false">
      <c r="A3483" s="43" t="n">
        <v>3481</v>
      </c>
    </row>
    <row r="3484" customFormat="false" ht="12.75" hidden="false" customHeight="false" outlineLevel="0" collapsed="false">
      <c r="A3484" s="43" t="n">
        <v>3482</v>
      </c>
    </row>
    <row r="3485" customFormat="false" ht="12.75" hidden="false" customHeight="false" outlineLevel="0" collapsed="false">
      <c r="A3485" s="43" t="n">
        <v>3483</v>
      </c>
    </row>
    <row r="3486" customFormat="false" ht="12.75" hidden="false" customHeight="false" outlineLevel="0" collapsed="false">
      <c r="A3486" s="43" t="n">
        <v>3484</v>
      </c>
    </row>
    <row r="3487" customFormat="false" ht="12.75" hidden="false" customHeight="false" outlineLevel="0" collapsed="false">
      <c r="A3487" s="43" t="n">
        <v>3485</v>
      </c>
    </row>
    <row r="3488" customFormat="false" ht="12.75" hidden="false" customHeight="false" outlineLevel="0" collapsed="false">
      <c r="A3488" s="43" t="n">
        <v>3486</v>
      </c>
    </row>
    <row r="3489" customFormat="false" ht="12.75" hidden="false" customHeight="false" outlineLevel="0" collapsed="false">
      <c r="A3489" s="43" t="n">
        <v>3487</v>
      </c>
    </row>
    <row r="3490" customFormat="false" ht="12.75" hidden="false" customHeight="false" outlineLevel="0" collapsed="false">
      <c r="A3490" s="43" t="n">
        <v>3488</v>
      </c>
    </row>
    <row r="3491" customFormat="false" ht="12.75" hidden="false" customHeight="false" outlineLevel="0" collapsed="false">
      <c r="A3491" s="43" t="n">
        <v>3489</v>
      </c>
    </row>
    <row r="3492" customFormat="false" ht="12.75" hidden="false" customHeight="false" outlineLevel="0" collapsed="false">
      <c r="A3492" s="43" t="n">
        <v>3490</v>
      </c>
    </row>
    <row r="3493" customFormat="false" ht="12.75" hidden="false" customHeight="false" outlineLevel="0" collapsed="false">
      <c r="A3493" s="43" t="n">
        <v>3491</v>
      </c>
    </row>
    <row r="3494" customFormat="false" ht="12.75" hidden="false" customHeight="false" outlineLevel="0" collapsed="false">
      <c r="A3494" s="43" t="n">
        <v>3492</v>
      </c>
    </row>
    <row r="3495" customFormat="false" ht="12.75" hidden="false" customHeight="false" outlineLevel="0" collapsed="false">
      <c r="A3495" s="43" t="n">
        <v>3493</v>
      </c>
    </row>
    <row r="3496" customFormat="false" ht="12.75" hidden="false" customHeight="false" outlineLevel="0" collapsed="false">
      <c r="A3496" s="43" t="n">
        <v>3494</v>
      </c>
    </row>
    <row r="3497" customFormat="false" ht="12.75" hidden="false" customHeight="false" outlineLevel="0" collapsed="false">
      <c r="A3497" s="43" t="n">
        <v>3495</v>
      </c>
    </row>
    <row r="3498" customFormat="false" ht="12.75" hidden="false" customHeight="false" outlineLevel="0" collapsed="false">
      <c r="A3498" s="43" t="n">
        <v>3496</v>
      </c>
    </row>
    <row r="3499" customFormat="false" ht="12.75" hidden="false" customHeight="false" outlineLevel="0" collapsed="false">
      <c r="A3499" s="43" t="n">
        <v>3497</v>
      </c>
    </row>
    <row r="3500" customFormat="false" ht="12.75" hidden="false" customHeight="false" outlineLevel="0" collapsed="false">
      <c r="A3500" s="43" t="n">
        <v>3498</v>
      </c>
    </row>
    <row r="3501" customFormat="false" ht="12.75" hidden="false" customHeight="false" outlineLevel="0" collapsed="false">
      <c r="A3501" s="43" t="n">
        <v>3499</v>
      </c>
    </row>
    <row r="3502" customFormat="false" ht="12.75" hidden="false" customHeight="false" outlineLevel="0" collapsed="false">
      <c r="A3502" s="43" t="n">
        <v>3500</v>
      </c>
    </row>
    <row r="3503" customFormat="false" ht="12.75" hidden="false" customHeight="false" outlineLevel="0" collapsed="false">
      <c r="A3503" s="43" t="n">
        <v>3501</v>
      </c>
    </row>
    <row r="3504" customFormat="false" ht="12.75" hidden="false" customHeight="false" outlineLevel="0" collapsed="false">
      <c r="A3504" s="43" t="n">
        <v>3502</v>
      </c>
    </row>
    <row r="3505" customFormat="false" ht="12.75" hidden="false" customHeight="false" outlineLevel="0" collapsed="false">
      <c r="A3505" s="43" t="n">
        <v>3503</v>
      </c>
    </row>
    <row r="3506" customFormat="false" ht="12.75" hidden="false" customHeight="false" outlineLevel="0" collapsed="false">
      <c r="A3506" s="43" t="n">
        <v>3504</v>
      </c>
    </row>
    <row r="3507" customFormat="false" ht="12.75" hidden="false" customHeight="false" outlineLevel="0" collapsed="false">
      <c r="A3507" s="43" t="n">
        <v>3505</v>
      </c>
    </row>
    <row r="3508" customFormat="false" ht="12.75" hidden="false" customHeight="false" outlineLevel="0" collapsed="false">
      <c r="A3508" s="43" t="n">
        <v>3506</v>
      </c>
    </row>
    <row r="3509" customFormat="false" ht="12.75" hidden="false" customHeight="false" outlineLevel="0" collapsed="false">
      <c r="A3509" s="43" t="n">
        <v>3507</v>
      </c>
    </row>
    <row r="3510" customFormat="false" ht="12.75" hidden="false" customHeight="false" outlineLevel="0" collapsed="false">
      <c r="A3510" s="43" t="n">
        <v>3508</v>
      </c>
    </row>
    <row r="3511" customFormat="false" ht="12.75" hidden="false" customHeight="false" outlineLevel="0" collapsed="false">
      <c r="A3511" s="43" t="n">
        <v>3509</v>
      </c>
    </row>
    <row r="3512" customFormat="false" ht="12.75" hidden="false" customHeight="false" outlineLevel="0" collapsed="false">
      <c r="A3512" s="43" t="n">
        <v>3510</v>
      </c>
    </row>
    <row r="3513" customFormat="false" ht="12.75" hidden="false" customHeight="false" outlineLevel="0" collapsed="false">
      <c r="A3513" s="43" t="n">
        <v>3511</v>
      </c>
    </row>
    <row r="3514" customFormat="false" ht="12.75" hidden="false" customHeight="false" outlineLevel="0" collapsed="false">
      <c r="A3514" s="43" t="n">
        <v>3512</v>
      </c>
    </row>
    <row r="3515" customFormat="false" ht="12.75" hidden="false" customHeight="false" outlineLevel="0" collapsed="false">
      <c r="A3515" s="43" t="n">
        <v>3513</v>
      </c>
    </row>
    <row r="3516" customFormat="false" ht="12.75" hidden="false" customHeight="false" outlineLevel="0" collapsed="false">
      <c r="A3516" s="43" t="n">
        <v>3514</v>
      </c>
    </row>
    <row r="3517" customFormat="false" ht="12.75" hidden="false" customHeight="false" outlineLevel="0" collapsed="false">
      <c r="A3517" s="43" t="n">
        <v>3515</v>
      </c>
    </row>
    <row r="3518" customFormat="false" ht="12.75" hidden="false" customHeight="false" outlineLevel="0" collapsed="false">
      <c r="A3518" s="43" t="n">
        <v>3516</v>
      </c>
    </row>
    <row r="3519" customFormat="false" ht="12.75" hidden="false" customHeight="false" outlineLevel="0" collapsed="false">
      <c r="A3519" s="43" t="n">
        <v>3517</v>
      </c>
    </row>
    <row r="3520" customFormat="false" ht="12.75" hidden="false" customHeight="false" outlineLevel="0" collapsed="false">
      <c r="A3520" s="43" t="n">
        <v>3518</v>
      </c>
    </row>
    <row r="3521" customFormat="false" ht="12.75" hidden="false" customHeight="false" outlineLevel="0" collapsed="false">
      <c r="A3521" s="43" t="n">
        <v>3519</v>
      </c>
    </row>
    <row r="3522" customFormat="false" ht="12.75" hidden="false" customHeight="false" outlineLevel="0" collapsed="false">
      <c r="A3522" s="43" t="n">
        <v>3520</v>
      </c>
    </row>
    <row r="3523" customFormat="false" ht="12.75" hidden="false" customHeight="false" outlineLevel="0" collapsed="false">
      <c r="A3523" s="43" t="n">
        <v>3521</v>
      </c>
    </row>
    <row r="3524" customFormat="false" ht="12.75" hidden="false" customHeight="false" outlineLevel="0" collapsed="false">
      <c r="A3524" s="43" t="n">
        <v>3522</v>
      </c>
    </row>
    <row r="3525" customFormat="false" ht="12.75" hidden="false" customHeight="false" outlineLevel="0" collapsed="false">
      <c r="A3525" s="43" t="n">
        <v>3523</v>
      </c>
    </row>
    <row r="3526" customFormat="false" ht="12.75" hidden="false" customHeight="false" outlineLevel="0" collapsed="false">
      <c r="A3526" s="43" t="n">
        <v>3524</v>
      </c>
    </row>
    <row r="3527" customFormat="false" ht="12.75" hidden="false" customHeight="false" outlineLevel="0" collapsed="false">
      <c r="A3527" s="43" t="n">
        <v>3525</v>
      </c>
    </row>
    <row r="3528" customFormat="false" ht="12.75" hidden="false" customHeight="false" outlineLevel="0" collapsed="false">
      <c r="A3528" s="43" t="n">
        <v>3526</v>
      </c>
    </row>
    <row r="3529" customFormat="false" ht="12.75" hidden="false" customHeight="false" outlineLevel="0" collapsed="false">
      <c r="A3529" s="43" t="n">
        <v>3527</v>
      </c>
    </row>
    <row r="3530" customFormat="false" ht="12.75" hidden="false" customHeight="false" outlineLevel="0" collapsed="false">
      <c r="A3530" s="43" t="n">
        <v>3528</v>
      </c>
    </row>
    <row r="3531" customFormat="false" ht="12.75" hidden="false" customHeight="false" outlineLevel="0" collapsed="false">
      <c r="A3531" s="43" t="n">
        <v>3529</v>
      </c>
    </row>
    <row r="3532" customFormat="false" ht="12.75" hidden="false" customHeight="false" outlineLevel="0" collapsed="false">
      <c r="A3532" s="43" t="n">
        <v>3530</v>
      </c>
    </row>
    <row r="3533" customFormat="false" ht="12.75" hidden="false" customHeight="false" outlineLevel="0" collapsed="false">
      <c r="A3533" s="43" t="n">
        <v>3531</v>
      </c>
    </row>
    <row r="3534" customFormat="false" ht="12.75" hidden="false" customHeight="false" outlineLevel="0" collapsed="false">
      <c r="A3534" s="43" t="n">
        <v>3532</v>
      </c>
    </row>
    <row r="3535" customFormat="false" ht="12.75" hidden="false" customHeight="false" outlineLevel="0" collapsed="false">
      <c r="A3535" s="43" t="n">
        <v>3533</v>
      </c>
    </row>
    <row r="3536" customFormat="false" ht="12.75" hidden="false" customHeight="false" outlineLevel="0" collapsed="false">
      <c r="A3536" s="43" t="n">
        <v>3534</v>
      </c>
    </row>
    <row r="3537" customFormat="false" ht="12.75" hidden="false" customHeight="false" outlineLevel="0" collapsed="false">
      <c r="A3537" s="43" t="n">
        <v>3535</v>
      </c>
    </row>
    <row r="3538" customFormat="false" ht="12.75" hidden="false" customHeight="false" outlineLevel="0" collapsed="false">
      <c r="A3538" s="43" t="n">
        <v>3536</v>
      </c>
    </row>
    <row r="3539" customFormat="false" ht="12.75" hidden="false" customHeight="false" outlineLevel="0" collapsed="false">
      <c r="A3539" s="43" t="n">
        <v>3537</v>
      </c>
    </row>
    <row r="3540" customFormat="false" ht="12.75" hidden="false" customHeight="false" outlineLevel="0" collapsed="false">
      <c r="A3540" s="43" t="n">
        <v>3538</v>
      </c>
    </row>
    <row r="3541" customFormat="false" ht="12.75" hidden="false" customHeight="false" outlineLevel="0" collapsed="false">
      <c r="A3541" s="43" t="n">
        <v>3539</v>
      </c>
    </row>
    <row r="3542" customFormat="false" ht="12.75" hidden="false" customHeight="false" outlineLevel="0" collapsed="false">
      <c r="A3542" s="43" t="n">
        <v>3540</v>
      </c>
    </row>
    <row r="3543" customFormat="false" ht="12.75" hidden="false" customHeight="false" outlineLevel="0" collapsed="false">
      <c r="A3543" s="43" t="n">
        <v>3541</v>
      </c>
    </row>
    <row r="3544" customFormat="false" ht="12.75" hidden="false" customHeight="false" outlineLevel="0" collapsed="false">
      <c r="A3544" s="43" t="n">
        <v>3542</v>
      </c>
    </row>
    <row r="3545" customFormat="false" ht="12.75" hidden="false" customHeight="false" outlineLevel="0" collapsed="false">
      <c r="A3545" s="43" t="n">
        <v>3543</v>
      </c>
    </row>
    <row r="3546" customFormat="false" ht="12.75" hidden="false" customHeight="false" outlineLevel="0" collapsed="false">
      <c r="A3546" s="43" t="n">
        <v>3544</v>
      </c>
    </row>
    <row r="3547" customFormat="false" ht="12.75" hidden="false" customHeight="false" outlineLevel="0" collapsed="false">
      <c r="A3547" s="43" t="n">
        <v>3545</v>
      </c>
    </row>
    <row r="3548" customFormat="false" ht="12.75" hidden="false" customHeight="false" outlineLevel="0" collapsed="false">
      <c r="A3548" s="43" t="n">
        <v>3546</v>
      </c>
    </row>
    <row r="3549" customFormat="false" ht="12.75" hidden="false" customHeight="false" outlineLevel="0" collapsed="false">
      <c r="A3549" s="43" t="n">
        <v>3547</v>
      </c>
    </row>
    <row r="3550" customFormat="false" ht="12.75" hidden="false" customHeight="false" outlineLevel="0" collapsed="false">
      <c r="A3550" s="43" t="n">
        <v>3548</v>
      </c>
    </row>
    <row r="3551" customFormat="false" ht="12.75" hidden="false" customHeight="false" outlineLevel="0" collapsed="false">
      <c r="A3551" s="43" t="n">
        <v>3549</v>
      </c>
    </row>
    <row r="3552" customFormat="false" ht="12.75" hidden="false" customHeight="false" outlineLevel="0" collapsed="false">
      <c r="A3552" s="43" t="n">
        <v>3550</v>
      </c>
    </row>
    <row r="3553" customFormat="false" ht="12.75" hidden="false" customHeight="false" outlineLevel="0" collapsed="false">
      <c r="A3553" s="43" t="n">
        <v>3551</v>
      </c>
    </row>
    <row r="3554" customFormat="false" ht="12.75" hidden="false" customHeight="false" outlineLevel="0" collapsed="false">
      <c r="A3554" s="43" t="n">
        <v>3552</v>
      </c>
    </row>
    <row r="3555" customFormat="false" ht="12.75" hidden="false" customHeight="false" outlineLevel="0" collapsed="false">
      <c r="A3555" s="43" t="n">
        <v>3553</v>
      </c>
    </row>
    <row r="3556" customFormat="false" ht="12.75" hidden="false" customHeight="false" outlineLevel="0" collapsed="false">
      <c r="A3556" s="43" t="n">
        <v>3554</v>
      </c>
    </row>
    <row r="3557" customFormat="false" ht="12.75" hidden="false" customHeight="false" outlineLevel="0" collapsed="false">
      <c r="A3557" s="43" t="n">
        <v>3555</v>
      </c>
    </row>
    <row r="3558" customFormat="false" ht="12.75" hidden="false" customHeight="false" outlineLevel="0" collapsed="false">
      <c r="A3558" s="43" t="n">
        <v>3556</v>
      </c>
    </row>
    <row r="3559" customFormat="false" ht="12.75" hidden="false" customHeight="false" outlineLevel="0" collapsed="false">
      <c r="A3559" s="43" t="n">
        <v>3557</v>
      </c>
    </row>
    <row r="3560" customFormat="false" ht="12.75" hidden="false" customHeight="false" outlineLevel="0" collapsed="false">
      <c r="A3560" s="43" t="n">
        <v>3558</v>
      </c>
    </row>
    <row r="3561" customFormat="false" ht="12.75" hidden="false" customHeight="false" outlineLevel="0" collapsed="false">
      <c r="A3561" s="43" t="n">
        <v>3559</v>
      </c>
    </row>
    <row r="3562" customFormat="false" ht="12.75" hidden="false" customHeight="false" outlineLevel="0" collapsed="false">
      <c r="A3562" s="43" t="n">
        <v>3560</v>
      </c>
    </row>
    <row r="3563" customFormat="false" ht="12.75" hidden="false" customHeight="false" outlineLevel="0" collapsed="false">
      <c r="A3563" s="43" t="n">
        <v>3561</v>
      </c>
    </row>
    <row r="3564" customFormat="false" ht="12.75" hidden="false" customHeight="false" outlineLevel="0" collapsed="false">
      <c r="A3564" s="43" t="n">
        <v>3562</v>
      </c>
    </row>
    <row r="3565" customFormat="false" ht="12.75" hidden="false" customHeight="false" outlineLevel="0" collapsed="false">
      <c r="A3565" s="43" t="n">
        <v>3563</v>
      </c>
    </row>
    <row r="3566" customFormat="false" ht="12.75" hidden="false" customHeight="false" outlineLevel="0" collapsed="false">
      <c r="A3566" s="43" t="n">
        <v>3564</v>
      </c>
    </row>
    <row r="3567" customFormat="false" ht="12.75" hidden="false" customHeight="false" outlineLevel="0" collapsed="false">
      <c r="A3567" s="43" t="n">
        <v>3565</v>
      </c>
    </row>
    <row r="3568" customFormat="false" ht="12.75" hidden="false" customHeight="false" outlineLevel="0" collapsed="false">
      <c r="A3568" s="43" t="n">
        <v>3566</v>
      </c>
    </row>
    <row r="3569" customFormat="false" ht="12.75" hidden="false" customHeight="false" outlineLevel="0" collapsed="false">
      <c r="A3569" s="43" t="n">
        <v>3567</v>
      </c>
    </row>
    <row r="3570" customFormat="false" ht="12.75" hidden="false" customHeight="false" outlineLevel="0" collapsed="false">
      <c r="A3570" s="43" t="n">
        <v>3568</v>
      </c>
    </row>
    <row r="3571" customFormat="false" ht="12.75" hidden="false" customHeight="false" outlineLevel="0" collapsed="false">
      <c r="A3571" s="43" t="n">
        <v>3569</v>
      </c>
    </row>
    <row r="3572" customFormat="false" ht="12.75" hidden="false" customHeight="false" outlineLevel="0" collapsed="false">
      <c r="A3572" s="43" t="n">
        <v>3570</v>
      </c>
    </row>
    <row r="3573" customFormat="false" ht="12.75" hidden="false" customHeight="false" outlineLevel="0" collapsed="false">
      <c r="A3573" s="43" t="n">
        <v>3571</v>
      </c>
    </row>
    <row r="3574" customFormat="false" ht="12.75" hidden="false" customHeight="false" outlineLevel="0" collapsed="false">
      <c r="A3574" s="43" t="n">
        <v>3572</v>
      </c>
    </row>
    <row r="3575" customFormat="false" ht="12.75" hidden="false" customHeight="false" outlineLevel="0" collapsed="false">
      <c r="A3575" s="43" t="n">
        <v>3573</v>
      </c>
    </row>
    <row r="3576" customFormat="false" ht="12.75" hidden="false" customHeight="false" outlineLevel="0" collapsed="false">
      <c r="A3576" s="43" t="n">
        <v>3574</v>
      </c>
    </row>
    <row r="3577" customFormat="false" ht="12.75" hidden="false" customHeight="false" outlineLevel="0" collapsed="false">
      <c r="A3577" s="43" t="n">
        <v>3575</v>
      </c>
    </row>
    <row r="3578" customFormat="false" ht="12.75" hidden="false" customHeight="false" outlineLevel="0" collapsed="false">
      <c r="A3578" s="43" t="n">
        <v>3576</v>
      </c>
    </row>
    <row r="3579" customFormat="false" ht="12.75" hidden="false" customHeight="false" outlineLevel="0" collapsed="false">
      <c r="A3579" s="43" t="n">
        <v>3577</v>
      </c>
    </row>
    <row r="3580" customFormat="false" ht="12.75" hidden="false" customHeight="false" outlineLevel="0" collapsed="false">
      <c r="A3580" s="43" t="n">
        <v>3578</v>
      </c>
    </row>
    <row r="3581" customFormat="false" ht="12.75" hidden="false" customHeight="false" outlineLevel="0" collapsed="false">
      <c r="A3581" s="43" t="n">
        <v>3579</v>
      </c>
    </row>
    <row r="3582" customFormat="false" ht="12.75" hidden="false" customHeight="false" outlineLevel="0" collapsed="false">
      <c r="A3582" s="43" t="n">
        <v>3580</v>
      </c>
    </row>
    <row r="3583" customFormat="false" ht="12.75" hidden="false" customHeight="false" outlineLevel="0" collapsed="false">
      <c r="A3583" s="43" t="n">
        <v>3581</v>
      </c>
    </row>
    <row r="3584" customFormat="false" ht="12.75" hidden="false" customHeight="false" outlineLevel="0" collapsed="false">
      <c r="A3584" s="43" t="n">
        <v>3582</v>
      </c>
    </row>
    <row r="3585" customFormat="false" ht="12.75" hidden="false" customHeight="false" outlineLevel="0" collapsed="false">
      <c r="A3585" s="43" t="n">
        <v>3583</v>
      </c>
    </row>
    <row r="3586" customFormat="false" ht="12.75" hidden="false" customHeight="false" outlineLevel="0" collapsed="false">
      <c r="A3586" s="43" t="n">
        <v>3584</v>
      </c>
    </row>
    <row r="3587" customFormat="false" ht="12.75" hidden="false" customHeight="false" outlineLevel="0" collapsed="false">
      <c r="A3587" s="43" t="n">
        <v>3585</v>
      </c>
    </row>
    <row r="3588" customFormat="false" ht="12.75" hidden="false" customHeight="false" outlineLevel="0" collapsed="false">
      <c r="A3588" s="43" t="n">
        <v>3586</v>
      </c>
    </row>
    <row r="3589" customFormat="false" ht="12.75" hidden="false" customHeight="false" outlineLevel="0" collapsed="false">
      <c r="A3589" s="43" t="n">
        <v>3587</v>
      </c>
    </row>
    <row r="3590" customFormat="false" ht="12.75" hidden="false" customHeight="false" outlineLevel="0" collapsed="false">
      <c r="A3590" s="43" t="n">
        <v>3588</v>
      </c>
    </row>
    <row r="3591" customFormat="false" ht="12.75" hidden="false" customHeight="false" outlineLevel="0" collapsed="false">
      <c r="A3591" s="43" t="n">
        <v>3589</v>
      </c>
    </row>
    <row r="3592" customFormat="false" ht="12.75" hidden="false" customHeight="false" outlineLevel="0" collapsed="false">
      <c r="A3592" s="43" t="n">
        <v>3590</v>
      </c>
    </row>
    <row r="3593" customFormat="false" ht="12.75" hidden="false" customHeight="false" outlineLevel="0" collapsed="false">
      <c r="A3593" s="43" t="n">
        <v>3591</v>
      </c>
    </row>
    <row r="3594" customFormat="false" ht="12.75" hidden="false" customHeight="false" outlineLevel="0" collapsed="false">
      <c r="A3594" s="43" t="n">
        <v>3592</v>
      </c>
    </row>
    <row r="3595" customFormat="false" ht="12.75" hidden="false" customHeight="false" outlineLevel="0" collapsed="false">
      <c r="A3595" s="43" t="n">
        <v>3593</v>
      </c>
    </row>
    <row r="3596" customFormat="false" ht="12.75" hidden="false" customHeight="false" outlineLevel="0" collapsed="false">
      <c r="A3596" s="43" t="n">
        <v>3594</v>
      </c>
    </row>
    <row r="3597" customFormat="false" ht="12.75" hidden="false" customHeight="false" outlineLevel="0" collapsed="false">
      <c r="A3597" s="43" t="n">
        <v>3595</v>
      </c>
    </row>
    <row r="3598" customFormat="false" ht="12.75" hidden="false" customHeight="false" outlineLevel="0" collapsed="false">
      <c r="A3598" s="43" t="n">
        <v>3596</v>
      </c>
    </row>
    <row r="3599" customFormat="false" ht="12.75" hidden="false" customHeight="false" outlineLevel="0" collapsed="false">
      <c r="A3599" s="43" t="n">
        <v>3597</v>
      </c>
    </row>
    <row r="3600" customFormat="false" ht="12.75" hidden="false" customHeight="false" outlineLevel="0" collapsed="false">
      <c r="A3600" s="43" t="n">
        <v>3598</v>
      </c>
    </row>
    <row r="3601" customFormat="false" ht="12.75" hidden="false" customHeight="false" outlineLevel="0" collapsed="false">
      <c r="A3601" s="43" t="n">
        <v>3599</v>
      </c>
    </row>
    <row r="3602" customFormat="false" ht="12.75" hidden="false" customHeight="false" outlineLevel="0" collapsed="false">
      <c r="A3602" s="43" t="n">
        <v>3600</v>
      </c>
    </row>
    <row r="3603" customFormat="false" ht="12.75" hidden="false" customHeight="false" outlineLevel="0" collapsed="false">
      <c r="A3603" s="43" t="n">
        <v>3601</v>
      </c>
    </row>
    <row r="3604" customFormat="false" ht="12.75" hidden="false" customHeight="false" outlineLevel="0" collapsed="false">
      <c r="A3604" s="43" t="n">
        <v>3602</v>
      </c>
    </row>
    <row r="3605" customFormat="false" ht="12.75" hidden="false" customHeight="false" outlineLevel="0" collapsed="false">
      <c r="A3605" s="43" t="n">
        <v>3603</v>
      </c>
    </row>
    <row r="3606" customFormat="false" ht="12.75" hidden="false" customHeight="false" outlineLevel="0" collapsed="false">
      <c r="A3606" s="43" t="n">
        <v>3604</v>
      </c>
    </row>
    <row r="3607" customFormat="false" ht="12.75" hidden="false" customHeight="false" outlineLevel="0" collapsed="false">
      <c r="A3607" s="43" t="n">
        <v>3605</v>
      </c>
    </row>
    <row r="3608" customFormat="false" ht="12.75" hidden="false" customHeight="false" outlineLevel="0" collapsed="false">
      <c r="A3608" s="43" t="n">
        <v>3606</v>
      </c>
    </row>
    <row r="3609" customFormat="false" ht="12.75" hidden="false" customHeight="false" outlineLevel="0" collapsed="false">
      <c r="A3609" s="43" t="n">
        <v>3607</v>
      </c>
    </row>
    <row r="3610" customFormat="false" ht="12.75" hidden="false" customHeight="false" outlineLevel="0" collapsed="false">
      <c r="A3610" s="43" t="n">
        <v>3608</v>
      </c>
    </row>
    <row r="3611" customFormat="false" ht="12.75" hidden="false" customHeight="false" outlineLevel="0" collapsed="false">
      <c r="A3611" s="43" t="n">
        <v>3609</v>
      </c>
    </row>
    <row r="3612" customFormat="false" ht="12.75" hidden="false" customHeight="false" outlineLevel="0" collapsed="false">
      <c r="A3612" s="43" t="n">
        <v>3610</v>
      </c>
    </row>
    <row r="3613" customFormat="false" ht="12.75" hidden="false" customHeight="false" outlineLevel="0" collapsed="false">
      <c r="A3613" s="43" t="n">
        <v>3611</v>
      </c>
    </row>
    <row r="3614" customFormat="false" ht="12.75" hidden="false" customHeight="false" outlineLevel="0" collapsed="false">
      <c r="A3614" s="43" t="n">
        <v>3612</v>
      </c>
    </row>
    <row r="3615" customFormat="false" ht="12.75" hidden="false" customHeight="false" outlineLevel="0" collapsed="false">
      <c r="A3615" s="43" t="n">
        <v>3613</v>
      </c>
    </row>
    <row r="3616" customFormat="false" ht="12.75" hidden="false" customHeight="false" outlineLevel="0" collapsed="false">
      <c r="A3616" s="43" t="n">
        <v>3614</v>
      </c>
    </row>
    <row r="3617" customFormat="false" ht="12.75" hidden="false" customHeight="false" outlineLevel="0" collapsed="false">
      <c r="A3617" s="43" t="n">
        <v>3615</v>
      </c>
    </row>
    <row r="3618" customFormat="false" ht="12.75" hidden="false" customHeight="false" outlineLevel="0" collapsed="false">
      <c r="A3618" s="43" t="n">
        <v>3616</v>
      </c>
    </row>
    <row r="3619" customFormat="false" ht="12.75" hidden="false" customHeight="false" outlineLevel="0" collapsed="false">
      <c r="A3619" s="43" t="n">
        <v>3617</v>
      </c>
    </row>
    <row r="3620" customFormat="false" ht="12.75" hidden="false" customHeight="false" outlineLevel="0" collapsed="false">
      <c r="A3620" s="43" t="n">
        <v>3618</v>
      </c>
    </row>
    <row r="3621" customFormat="false" ht="12.75" hidden="false" customHeight="false" outlineLevel="0" collapsed="false">
      <c r="A3621" s="43" t="n">
        <v>3619</v>
      </c>
    </row>
    <row r="3622" customFormat="false" ht="12.75" hidden="false" customHeight="false" outlineLevel="0" collapsed="false">
      <c r="A3622" s="43" t="n">
        <v>3620</v>
      </c>
    </row>
    <row r="3623" customFormat="false" ht="12.75" hidden="false" customHeight="false" outlineLevel="0" collapsed="false">
      <c r="A3623" s="43" t="n">
        <v>3621</v>
      </c>
    </row>
    <row r="3624" customFormat="false" ht="12.75" hidden="false" customHeight="false" outlineLevel="0" collapsed="false">
      <c r="A3624" s="43" t="n">
        <v>3622</v>
      </c>
    </row>
    <row r="3625" customFormat="false" ht="12.75" hidden="false" customHeight="false" outlineLevel="0" collapsed="false">
      <c r="A3625" s="43" t="n">
        <v>3623</v>
      </c>
    </row>
    <row r="3626" customFormat="false" ht="12.75" hidden="false" customHeight="false" outlineLevel="0" collapsed="false">
      <c r="A3626" s="43" t="n">
        <v>3624</v>
      </c>
    </row>
    <row r="3627" customFormat="false" ht="12.75" hidden="false" customHeight="false" outlineLevel="0" collapsed="false">
      <c r="A3627" s="43" t="n">
        <v>3625</v>
      </c>
    </row>
    <row r="3628" customFormat="false" ht="12.75" hidden="false" customHeight="false" outlineLevel="0" collapsed="false">
      <c r="A3628" s="43" t="n">
        <v>3626</v>
      </c>
    </row>
    <row r="3629" customFormat="false" ht="12.75" hidden="false" customHeight="false" outlineLevel="0" collapsed="false">
      <c r="A3629" s="43" t="n">
        <v>3627</v>
      </c>
    </row>
    <row r="3630" customFormat="false" ht="12.75" hidden="false" customHeight="false" outlineLevel="0" collapsed="false">
      <c r="A3630" s="43" t="n">
        <v>3628</v>
      </c>
    </row>
    <row r="3631" customFormat="false" ht="12.75" hidden="false" customHeight="false" outlineLevel="0" collapsed="false">
      <c r="A3631" s="43" t="n">
        <v>3629</v>
      </c>
    </row>
    <row r="3632" customFormat="false" ht="12.75" hidden="false" customHeight="false" outlineLevel="0" collapsed="false">
      <c r="A3632" s="43" t="n">
        <v>3630</v>
      </c>
    </row>
    <row r="3633" customFormat="false" ht="12.75" hidden="false" customHeight="false" outlineLevel="0" collapsed="false">
      <c r="A3633" s="43" t="n">
        <v>3631</v>
      </c>
    </row>
    <row r="3634" customFormat="false" ht="12.75" hidden="false" customHeight="false" outlineLevel="0" collapsed="false">
      <c r="A3634" s="43" t="n">
        <v>3632</v>
      </c>
    </row>
    <row r="3635" customFormat="false" ht="12.75" hidden="false" customHeight="false" outlineLevel="0" collapsed="false">
      <c r="A3635" s="43" t="n">
        <v>3633</v>
      </c>
    </row>
    <row r="3636" customFormat="false" ht="12.75" hidden="false" customHeight="false" outlineLevel="0" collapsed="false">
      <c r="A3636" s="43" t="n">
        <v>3634</v>
      </c>
    </row>
    <row r="3637" customFormat="false" ht="12.75" hidden="false" customHeight="false" outlineLevel="0" collapsed="false">
      <c r="A3637" s="43" t="n">
        <v>3635</v>
      </c>
    </row>
    <row r="3638" customFormat="false" ht="12.75" hidden="false" customHeight="false" outlineLevel="0" collapsed="false">
      <c r="A3638" s="43" t="n">
        <v>3636</v>
      </c>
    </row>
    <row r="3639" customFormat="false" ht="12.75" hidden="false" customHeight="false" outlineLevel="0" collapsed="false">
      <c r="A3639" s="43" t="n">
        <v>3637</v>
      </c>
    </row>
    <row r="3640" customFormat="false" ht="12.75" hidden="false" customHeight="false" outlineLevel="0" collapsed="false">
      <c r="A3640" s="43" t="n">
        <v>3638</v>
      </c>
    </row>
    <row r="3641" customFormat="false" ht="12.75" hidden="false" customHeight="false" outlineLevel="0" collapsed="false">
      <c r="A3641" s="43" t="n">
        <v>3639</v>
      </c>
    </row>
    <row r="3642" customFormat="false" ht="12.75" hidden="false" customHeight="false" outlineLevel="0" collapsed="false">
      <c r="A3642" s="43" t="n">
        <v>3640</v>
      </c>
    </row>
    <row r="3643" customFormat="false" ht="12.75" hidden="false" customHeight="false" outlineLevel="0" collapsed="false">
      <c r="A3643" s="43" t="n">
        <v>3641</v>
      </c>
    </row>
    <row r="3644" customFormat="false" ht="12.75" hidden="false" customHeight="false" outlineLevel="0" collapsed="false">
      <c r="A3644" s="43" t="n">
        <v>3642</v>
      </c>
    </row>
    <row r="3645" customFormat="false" ht="12.75" hidden="false" customHeight="false" outlineLevel="0" collapsed="false">
      <c r="A3645" s="43" t="n">
        <v>3643</v>
      </c>
    </row>
    <row r="3646" customFormat="false" ht="12.75" hidden="false" customHeight="false" outlineLevel="0" collapsed="false">
      <c r="A3646" s="43" t="n">
        <v>3644</v>
      </c>
    </row>
    <row r="3647" customFormat="false" ht="12.75" hidden="false" customHeight="false" outlineLevel="0" collapsed="false">
      <c r="A3647" s="43" t="n">
        <v>3645</v>
      </c>
    </row>
    <row r="3648" customFormat="false" ht="12.75" hidden="false" customHeight="false" outlineLevel="0" collapsed="false">
      <c r="A3648" s="43" t="n">
        <v>3646</v>
      </c>
    </row>
    <row r="3649" customFormat="false" ht="12.75" hidden="false" customHeight="false" outlineLevel="0" collapsed="false">
      <c r="A3649" s="43" t="n">
        <v>3647</v>
      </c>
    </row>
    <row r="3650" customFormat="false" ht="12.75" hidden="false" customHeight="false" outlineLevel="0" collapsed="false">
      <c r="A3650" s="43" t="n">
        <v>3648</v>
      </c>
    </row>
    <row r="3651" customFormat="false" ht="12.75" hidden="false" customHeight="false" outlineLevel="0" collapsed="false">
      <c r="A3651" s="43" t="n">
        <v>3649</v>
      </c>
    </row>
    <row r="3652" customFormat="false" ht="12.75" hidden="false" customHeight="false" outlineLevel="0" collapsed="false">
      <c r="A3652" s="43" t="n">
        <v>3650</v>
      </c>
    </row>
    <row r="3653" customFormat="false" ht="12.75" hidden="false" customHeight="false" outlineLevel="0" collapsed="false">
      <c r="A3653" s="43" t="n">
        <v>3651</v>
      </c>
    </row>
    <row r="3654" customFormat="false" ht="12.75" hidden="false" customHeight="false" outlineLevel="0" collapsed="false">
      <c r="A3654" s="43" t="n">
        <v>3652</v>
      </c>
    </row>
    <row r="3655" customFormat="false" ht="12.75" hidden="false" customHeight="false" outlineLevel="0" collapsed="false">
      <c r="A3655" s="43" t="n">
        <v>3653</v>
      </c>
    </row>
    <row r="3656" customFormat="false" ht="12.75" hidden="false" customHeight="false" outlineLevel="0" collapsed="false">
      <c r="A3656" s="43" t="n">
        <v>3654</v>
      </c>
    </row>
    <row r="3657" customFormat="false" ht="12.75" hidden="false" customHeight="false" outlineLevel="0" collapsed="false">
      <c r="A3657" s="43" t="n">
        <v>3655</v>
      </c>
    </row>
    <row r="3658" customFormat="false" ht="12.75" hidden="false" customHeight="false" outlineLevel="0" collapsed="false">
      <c r="A3658" s="43" t="n">
        <v>3656</v>
      </c>
    </row>
    <row r="3659" customFormat="false" ht="12.75" hidden="false" customHeight="false" outlineLevel="0" collapsed="false">
      <c r="A3659" s="43" t="n">
        <v>3657</v>
      </c>
    </row>
    <row r="3660" customFormat="false" ht="12.75" hidden="false" customHeight="false" outlineLevel="0" collapsed="false">
      <c r="A3660" s="43" t="n">
        <v>3658</v>
      </c>
    </row>
    <row r="3661" customFormat="false" ht="12.75" hidden="false" customHeight="false" outlineLevel="0" collapsed="false">
      <c r="A3661" s="43" t="n">
        <v>3659</v>
      </c>
    </row>
    <row r="3662" customFormat="false" ht="12.75" hidden="false" customHeight="false" outlineLevel="0" collapsed="false">
      <c r="A3662" s="43" t="n">
        <v>3660</v>
      </c>
    </row>
    <row r="3663" customFormat="false" ht="12.75" hidden="false" customHeight="false" outlineLevel="0" collapsed="false">
      <c r="A3663" s="43" t="n">
        <v>3661</v>
      </c>
    </row>
    <row r="3664" customFormat="false" ht="12.75" hidden="false" customHeight="false" outlineLevel="0" collapsed="false">
      <c r="A3664" s="43" t="n">
        <v>3662</v>
      </c>
    </row>
    <row r="3665" customFormat="false" ht="12.75" hidden="false" customHeight="false" outlineLevel="0" collapsed="false">
      <c r="A3665" s="43" t="n">
        <v>3663</v>
      </c>
    </row>
    <row r="3666" customFormat="false" ht="12.75" hidden="false" customHeight="false" outlineLevel="0" collapsed="false">
      <c r="A3666" s="43" t="n">
        <v>3664</v>
      </c>
    </row>
    <row r="3667" customFormat="false" ht="12.75" hidden="false" customHeight="false" outlineLevel="0" collapsed="false">
      <c r="A3667" s="43" t="n">
        <v>3665</v>
      </c>
    </row>
    <row r="3668" customFormat="false" ht="12.75" hidden="false" customHeight="false" outlineLevel="0" collapsed="false">
      <c r="A3668" s="43" t="n">
        <v>3666</v>
      </c>
    </row>
    <row r="3669" customFormat="false" ht="12.75" hidden="false" customHeight="false" outlineLevel="0" collapsed="false">
      <c r="A3669" s="43" t="n">
        <v>3667</v>
      </c>
    </row>
    <row r="3670" customFormat="false" ht="12.75" hidden="false" customHeight="false" outlineLevel="0" collapsed="false">
      <c r="A3670" s="43" t="n">
        <v>3668</v>
      </c>
    </row>
    <row r="3671" customFormat="false" ht="12.75" hidden="false" customHeight="false" outlineLevel="0" collapsed="false">
      <c r="A3671" s="43" t="n">
        <v>3669</v>
      </c>
    </row>
    <row r="3672" customFormat="false" ht="12.75" hidden="false" customHeight="false" outlineLevel="0" collapsed="false">
      <c r="A3672" s="43" t="n">
        <v>3670</v>
      </c>
    </row>
    <row r="3673" customFormat="false" ht="12.75" hidden="false" customHeight="false" outlineLevel="0" collapsed="false">
      <c r="A3673" s="43" t="n">
        <v>3671</v>
      </c>
    </row>
    <row r="3674" customFormat="false" ht="12.75" hidden="false" customHeight="false" outlineLevel="0" collapsed="false">
      <c r="A3674" s="43" t="n">
        <v>3672</v>
      </c>
    </row>
    <row r="3675" customFormat="false" ht="12.75" hidden="false" customHeight="false" outlineLevel="0" collapsed="false">
      <c r="A3675" s="43" t="n">
        <v>3673</v>
      </c>
    </row>
    <row r="3676" customFormat="false" ht="12.75" hidden="false" customHeight="false" outlineLevel="0" collapsed="false">
      <c r="A3676" s="43" t="n">
        <v>3674</v>
      </c>
    </row>
    <row r="3677" customFormat="false" ht="12.75" hidden="false" customHeight="false" outlineLevel="0" collapsed="false">
      <c r="A3677" s="43" t="n">
        <v>3675</v>
      </c>
    </row>
    <row r="3678" customFormat="false" ht="12.75" hidden="false" customHeight="false" outlineLevel="0" collapsed="false">
      <c r="A3678" s="43" t="n">
        <v>3676</v>
      </c>
    </row>
    <row r="3679" customFormat="false" ht="12.75" hidden="false" customHeight="false" outlineLevel="0" collapsed="false">
      <c r="A3679" s="43" t="n">
        <v>3677</v>
      </c>
    </row>
    <row r="3680" customFormat="false" ht="12.75" hidden="false" customHeight="false" outlineLevel="0" collapsed="false">
      <c r="A3680" s="43" t="n">
        <v>3678</v>
      </c>
    </row>
    <row r="3681" customFormat="false" ht="12.75" hidden="false" customHeight="false" outlineLevel="0" collapsed="false">
      <c r="A3681" s="43" t="n">
        <v>3679</v>
      </c>
    </row>
    <row r="3682" customFormat="false" ht="12.75" hidden="false" customHeight="false" outlineLevel="0" collapsed="false">
      <c r="A3682" s="43" t="n">
        <v>3680</v>
      </c>
    </row>
    <row r="3683" customFormat="false" ht="12.75" hidden="false" customHeight="false" outlineLevel="0" collapsed="false">
      <c r="A3683" s="43" t="n">
        <v>3681</v>
      </c>
    </row>
    <row r="3684" customFormat="false" ht="12.75" hidden="false" customHeight="false" outlineLevel="0" collapsed="false">
      <c r="A3684" s="43" t="n">
        <v>3682</v>
      </c>
    </row>
    <row r="3685" customFormat="false" ht="12.75" hidden="false" customHeight="false" outlineLevel="0" collapsed="false">
      <c r="A3685" s="43" t="n">
        <v>3683</v>
      </c>
    </row>
    <row r="3686" customFormat="false" ht="12.75" hidden="false" customHeight="false" outlineLevel="0" collapsed="false">
      <c r="A3686" s="43" t="n">
        <v>3684</v>
      </c>
    </row>
    <row r="3687" customFormat="false" ht="12.75" hidden="false" customHeight="false" outlineLevel="0" collapsed="false">
      <c r="A3687" s="43" t="n">
        <v>3685</v>
      </c>
    </row>
    <row r="3688" customFormat="false" ht="12.75" hidden="false" customHeight="false" outlineLevel="0" collapsed="false">
      <c r="A3688" s="43" t="n">
        <v>3686</v>
      </c>
    </row>
    <row r="3689" customFormat="false" ht="12.75" hidden="false" customHeight="false" outlineLevel="0" collapsed="false">
      <c r="A3689" s="43" t="n">
        <v>3687</v>
      </c>
    </row>
    <row r="3690" customFormat="false" ht="12.75" hidden="false" customHeight="false" outlineLevel="0" collapsed="false">
      <c r="A3690" s="43" t="n">
        <v>3688</v>
      </c>
    </row>
    <row r="3691" customFormat="false" ht="12.75" hidden="false" customHeight="false" outlineLevel="0" collapsed="false">
      <c r="A3691" s="43" t="n">
        <v>3689</v>
      </c>
    </row>
    <row r="3692" customFormat="false" ht="12.75" hidden="false" customHeight="false" outlineLevel="0" collapsed="false">
      <c r="A3692" s="43" t="n">
        <v>3690</v>
      </c>
    </row>
    <row r="3693" customFormat="false" ht="12.75" hidden="false" customHeight="false" outlineLevel="0" collapsed="false">
      <c r="A3693" s="43" t="n">
        <v>3691</v>
      </c>
    </row>
    <row r="3694" customFormat="false" ht="12.75" hidden="false" customHeight="false" outlineLevel="0" collapsed="false">
      <c r="A3694" s="43" t="n">
        <v>3692</v>
      </c>
    </row>
    <row r="3695" customFormat="false" ht="12.75" hidden="false" customHeight="false" outlineLevel="0" collapsed="false">
      <c r="A3695" s="43" t="n">
        <v>3693</v>
      </c>
    </row>
    <row r="3696" customFormat="false" ht="12.75" hidden="false" customHeight="false" outlineLevel="0" collapsed="false">
      <c r="A3696" s="43" t="n">
        <v>3694</v>
      </c>
    </row>
    <row r="3697" customFormat="false" ht="12.75" hidden="false" customHeight="false" outlineLevel="0" collapsed="false">
      <c r="A3697" s="43" t="n">
        <v>3695</v>
      </c>
    </row>
    <row r="3698" customFormat="false" ht="12.75" hidden="false" customHeight="false" outlineLevel="0" collapsed="false">
      <c r="A3698" s="43" t="n">
        <v>3696</v>
      </c>
    </row>
    <row r="3699" customFormat="false" ht="12.75" hidden="false" customHeight="false" outlineLevel="0" collapsed="false">
      <c r="A3699" s="43" t="n">
        <v>3697</v>
      </c>
    </row>
    <row r="3700" customFormat="false" ht="12.75" hidden="false" customHeight="false" outlineLevel="0" collapsed="false">
      <c r="A3700" s="43" t="n">
        <v>3698</v>
      </c>
    </row>
    <row r="3701" customFormat="false" ht="12.75" hidden="false" customHeight="false" outlineLevel="0" collapsed="false">
      <c r="A3701" s="43" t="n">
        <v>3699</v>
      </c>
    </row>
    <row r="3702" customFormat="false" ht="12.75" hidden="false" customHeight="false" outlineLevel="0" collapsed="false">
      <c r="A3702" s="43" t="n">
        <v>3700</v>
      </c>
    </row>
    <row r="3703" customFormat="false" ht="12.75" hidden="false" customHeight="false" outlineLevel="0" collapsed="false">
      <c r="A3703" s="43" t="n">
        <v>3701</v>
      </c>
    </row>
    <row r="3704" customFormat="false" ht="12.75" hidden="false" customHeight="false" outlineLevel="0" collapsed="false">
      <c r="A3704" s="43" t="n">
        <v>3702</v>
      </c>
    </row>
    <row r="3705" customFormat="false" ht="12.75" hidden="false" customHeight="false" outlineLevel="0" collapsed="false">
      <c r="A3705" s="43" t="n">
        <v>3703</v>
      </c>
    </row>
    <row r="3706" customFormat="false" ht="12.75" hidden="false" customHeight="false" outlineLevel="0" collapsed="false">
      <c r="A3706" s="43" t="n">
        <v>3704</v>
      </c>
    </row>
    <row r="3707" customFormat="false" ht="12.75" hidden="false" customHeight="false" outlineLevel="0" collapsed="false">
      <c r="A3707" s="43" t="n">
        <v>3705</v>
      </c>
    </row>
    <row r="3708" customFormat="false" ht="12.75" hidden="false" customHeight="false" outlineLevel="0" collapsed="false">
      <c r="A3708" s="43" t="n">
        <v>3706</v>
      </c>
    </row>
    <row r="3709" customFormat="false" ht="12.75" hidden="false" customHeight="false" outlineLevel="0" collapsed="false">
      <c r="A3709" s="43" t="n">
        <v>3707</v>
      </c>
    </row>
    <row r="3710" customFormat="false" ht="12.75" hidden="false" customHeight="false" outlineLevel="0" collapsed="false">
      <c r="A3710" s="43" t="n">
        <v>3708</v>
      </c>
    </row>
    <row r="3711" customFormat="false" ht="12.75" hidden="false" customHeight="false" outlineLevel="0" collapsed="false">
      <c r="A3711" s="43" t="n">
        <v>3709</v>
      </c>
    </row>
    <row r="3712" customFormat="false" ht="12.75" hidden="false" customHeight="false" outlineLevel="0" collapsed="false">
      <c r="A3712" s="43" t="n">
        <v>3710</v>
      </c>
    </row>
    <row r="3713" customFormat="false" ht="12.75" hidden="false" customHeight="false" outlineLevel="0" collapsed="false">
      <c r="A3713" s="43" t="n">
        <v>3711</v>
      </c>
    </row>
    <row r="3714" customFormat="false" ht="12.75" hidden="false" customHeight="false" outlineLevel="0" collapsed="false">
      <c r="A3714" s="43" t="n">
        <v>3712</v>
      </c>
    </row>
    <row r="3715" customFormat="false" ht="12.75" hidden="false" customHeight="false" outlineLevel="0" collapsed="false">
      <c r="A3715" s="43" t="n">
        <v>3713</v>
      </c>
    </row>
    <row r="3716" customFormat="false" ht="12.75" hidden="false" customHeight="false" outlineLevel="0" collapsed="false">
      <c r="A3716" s="43" t="n">
        <v>3714</v>
      </c>
    </row>
    <row r="3717" customFormat="false" ht="12.75" hidden="false" customHeight="false" outlineLevel="0" collapsed="false">
      <c r="A3717" s="43" t="n">
        <v>3715</v>
      </c>
    </row>
    <row r="3718" customFormat="false" ht="12.75" hidden="false" customHeight="false" outlineLevel="0" collapsed="false">
      <c r="A3718" s="43" t="n">
        <v>3716</v>
      </c>
    </row>
    <row r="3719" customFormat="false" ht="12.75" hidden="false" customHeight="false" outlineLevel="0" collapsed="false">
      <c r="A3719" s="43" t="n">
        <v>3717</v>
      </c>
    </row>
    <row r="3720" customFormat="false" ht="12.75" hidden="false" customHeight="false" outlineLevel="0" collapsed="false">
      <c r="A3720" s="43" t="n">
        <v>3718</v>
      </c>
    </row>
    <row r="3721" customFormat="false" ht="12.75" hidden="false" customHeight="false" outlineLevel="0" collapsed="false">
      <c r="A3721" s="43" t="n">
        <v>3719</v>
      </c>
    </row>
    <row r="3722" customFormat="false" ht="12.75" hidden="false" customHeight="false" outlineLevel="0" collapsed="false">
      <c r="A3722" s="43" t="n">
        <v>3720</v>
      </c>
    </row>
    <row r="3723" customFormat="false" ht="12.75" hidden="false" customHeight="false" outlineLevel="0" collapsed="false">
      <c r="A3723" s="43" t="n">
        <v>3721</v>
      </c>
    </row>
    <row r="3724" customFormat="false" ht="12.75" hidden="false" customHeight="false" outlineLevel="0" collapsed="false">
      <c r="A3724" s="43" t="n">
        <v>3722</v>
      </c>
    </row>
    <row r="3725" customFormat="false" ht="12.75" hidden="false" customHeight="false" outlineLevel="0" collapsed="false">
      <c r="A3725" s="43" t="n">
        <v>3723</v>
      </c>
    </row>
    <row r="3726" customFormat="false" ht="12.75" hidden="false" customHeight="false" outlineLevel="0" collapsed="false">
      <c r="A3726" s="43" t="n">
        <v>3724</v>
      </c>
    </row>
    <row r="3727" customFormat="false" ht="12.75" hidden="false" customHeight="false" outlineLevel="0" collapsed="false">
      <c r="A3727" s="43" t="n">
        <v>3725</v>
      </c>
    </row>
    <row r="3728" customFormat="false" ht="12.75" hidden="false" customHeight="false" outlineLevel="0" collapsed="false">
      <c r="A3728" s="43" t="n">
        <v>3726</v>
      </c>
    </row>
    <row r="3729" customFormat="false" ht="12.75" hidden="false" customHeight="false" outlineLevel="0" collapsed="false">
      <c r="A3729" s="43" t="n">
        <v>3727</v>
      </c>
    </row>
    <row r="3730" customFormat="false" ht="12.75" hidden="false" customHeight="false" outlineLevel="0" collapsed="false">
      <c r="A3730" s="43" t="n">
        <v>3728</v>
      </c>
    </row>
    <row r="3731" customFormat="false" ht="12.75" hidden="false" customHeight="false" outlineLevel="0" collapsed="false">
      <c r="A3731" s="43" t="n">
        <v>3729</v>
      </c>
    </row>
    <row r="3732" customFormat="false" ht="12.75" hidden="false" customHeight="false" outlineLevel="0" collapsed="false">
      <c r="A3732" s="43" t="n">
        <v>3730</v>
      </c>
    </row>
    <row r="3733" customFormat="false" ht="12.75" hidden="false" customHeight="false" outlineLevel="0" collapsed="false">
      <c r="A3733" s="43" t="n">
        <v>3731</v>
      </c>
    </row>
    <row r="3734" customFormat="false" ht="12.75" hidden="false" customHeight="false" outlineLevel="0" collapsed="false">
      <c r="A3734" s="43" t="n">
        <v>3732</v>
      </c>
    </row>
    <row r="3735" customFormat="false" ht="12.75" hidden="false" customHeight="false" outlineLevel="0" collapsed="false">
      <c r="A3735" s="43" t="n">
        <v>3733</v>
      </c>
    </row>
    <row r="3736" customFormat="false" ht="12.75" hidden="false" customHeight="false" outlineLevel="0" collapsed="false">
      <c r="A3736" s="43" t="n">
        <v>3734</v>
      </c>
    </row>
    <row r="3737" customFormat="false" ht="12.75" hidden="false" customHeight="false" outlineLevel="0" collapsed="false">
      <c r="A3737" s="43" t="n">
        <v>3735</v>
      </c>
    </row>
    <row r="3738" customFormat="false" ht="12.75" hidden="false" customHeight="false" outlineLevel="0" collapsed="false">
      <c r="A3738" s="43" t="n">
        <v>3736</v>
      </c>
    </row>
    <row r="3739" customFormat="false" ht="12.75" hidden="false" customHeight="false" outlineLevel="0" collapsed="false">
      <c r="A3739" s="43" t="n">
        <v>3737</v>
      </c>
    </row>
    <row r="3740" customFormat="false" ht="12.75" hidden="false" customHeight="false" outlineLevel="0" collapsed="false">
      <c r="A3740" s="43" t="n">
        <v>3738</v>
      </c>
    </row>
    <row r="3741" customFormat="false" ht="12.75" hidden="false" customHeight="false" outlineLevel="0" collapsed="false">
      <c r="A3741" s="43" t="n">
        <v>3739</v>
      </c>
    </row>
    <row r="3742" customFormat="false" ht="12.75" hidden="false" customHeight="false" outlineLevel="0" collapsed="false">
      <c r="A3742" s="43" t="n">
        <v>3740</v>
      </c>
    </row>
    <row r="3743" customFormat="false" ht="12.75" hidden="false" customHeight="false" outlineLevel="0" collapsed="false">
      <c r="A3743" s="43" t="n">
        <v>3741</v>
      </c>
    </row>
    <row r="3744" customFormat="false" ht="12.75" hidden="false" customHeight="false" outlineLevel="0" collapsed="false">
      <c r="A3744" s="43" t="n">
        <v>3742</v>
      </c>
    </row>
    <row r="3745" customFormat="false" ht="12.75" hidden="false" customHeight="false" outlineLevel="0" collapsed="false">
      <c r="A3745" s="43" t="n">
        <v>3743</v>
      </c>
    </row>
    <row r="3746" customFormat="false" ht="12.75" hidden="false" customHeight="false" outlineLevel="0" collapsed="false">
      <c r="A3746" s="43" t="n">
        <v>3744</v>
      </c>
    </row>
    <row r="3747" customFormat="false" ht="12.75" hidden="false" customHeight="false" outlineLevel="0" collapsed="false">
      <c r="A3747" s="43" t="n">
        <v>3745</v>
      </c>
    </row>
    <row r="3748" customFormat="false" ht="12.75" hidden="false" customHeight="false" outlineLevel="0" collapsed="false">
      <c r="A3748" s="43" t="n">
        <v>3746</v>
      </c>
    </row>
    <row r="3749" customFormat="false" ht="12.75" hidden="false" customHeight="false" outlineLevel="0" collapsed="false">
      <c r="A3749" s="43" t="n">
        <v>3747</v>
      </c>
    </row>
    <row r="3750" customFormat="false" ht="12.75" hidden="false" customHeight="false" outlineLevel="0" collapsed="false">
      <c r="A3750" s="43" t="n">
        <v>3748</v>
      </c>
    </row>
    <row r="3751" customFormat="false" ht="12.75" hidden="false" customHeight="false" outlineLevel="0" collapsed="false">
      <c r="A3751" s="43" t="n">
        <v>3749</v>
      </c>
    </row>
    <row r="3752" customFormat="false" ht="12.75" hidden="false" customHeight="false" outlineLevel="0" collapsed="false">
      <c r="A3752" s="43" t="n">
        <v>3750</v>
      </c>
    </row>
    <row r="3753" customFormat="false" ht="12.75" hidden="false" customHeight="false" outlineLevel="0" collapsed="false">
      <c r="A3753" s="43" t="n">
        <v>3751</v>
      </c>
    </row>
    <row r="3754" customFormat="false" ht="12.75" hidden="false" customHeight="false" outlineLevel="0" collapsed="false">
      <c r="A3754" s="43" t="n">
        <v>3752</v>
      </c>
    </row>
    <row r="3755" customFormat="false" ht="12.75" hidden="false" customHeight="false" outlineLevel="0" collapsed="false">
      <c r="A3755" s="43" t="n">
        <v>3753</v>
      </c>
    </row>
    <row r="3756" customFormat="false" ht="12.75" hidden="false" customHeight="false" outlineLevel="0" collapsed="false">
      <c r="A3756" s="43" t="n">
        <v>3754</v>
      </c>
    </row>
    <row r="3757" customFormat="false" ht="12.75" hidden="false" customHeight="false" outlineLevel="0" collapsed="false">
      <c r="A3757" s="43" t="n">
        <v>3755</v>
      </c>
    </row>
    <row r="3758" customFormat="false" ht="12.75" hidden="false" customHeight="false" outlineLevel="0" collapsed="false">
      <c r="A3758" s="43" t="n">
        <v>3756</v>
      </c>
    </row>
    <row r="3759" customFormat="false" ht="12.75" hidden="false" customHeight="false" outlineLevel="0" collapsed="false">
      <c r="A3759" s="43" t="n">
        <v>3757</v>
      </c>
    </row>
    <row r="3760" customFormat="false" ht="12.75" hidden="false" customHeight="false" outlineLevel="0" collapsed="false">
      <c r="A3760" s="43" t="n">
        <v>3758</v>
      </c>
    </row>
    <row r="3761" customFormat="false" ht="12.75" hidden="false" customHeight="false" outlineLevel="0" collapsed="false">
      <c r="A3761" s="43" t="n">
        <v>3759</v>
      </c>
    </row>
    <row r="3762" customFormat="false" ht="12.75" hidden="false" customHeight="false" outlineLevel="0" collapsed="false">
      <c r="A3762" s="43" t="n">
        <v>3760</v>
      </c>
    </row>
    <row r="3763" customFormat="false" ht="12.75" hidden="false" customHeight="false" outlineLevel="0" collapsed="false">
      <c r="A3763" s="43" t="n">
        <v>3761</v>
      </c>
    </row>
    <row r="3764" customFormat="false" ht="12.75" hidden="false" customHeight="false" outlineLevel="0" collapsed="false">
      <c r="A3764" s="43" t="n">
        <v>3762</v>
      </c>
    </row>
    <row r="3765" customFormat="false" ht="12.75" hidden="false" customHeight="false" outlineLevel="0" collapsed="false">
      <c r="A3765" s="43" t="n">
        <v>3763</v>
      </c>
    </row>
    <row r="3766" customFormat="false" ht="12.75" hidden="false" customHeight="false" outlineLevel="0" collapsed="false">
      <c r="A3766" s="43" t="n">
        <v>3764</v>
      </c>
    </row>
    <row r="3767" customFormat="false" ht="12.75" hidden="false" customHeight="false" outlineLevel="0" collapsed="false">
      <c r="A3767" s="43" t="n">
        <v>3765</v>
      </c>
    </row>
    <row r="3768" customFormat="false" ht="12.75" hidden="false" customHeight="false" outlineLevel="0" collapsed="false">
      <c r="A3768" s="43" t="n">
        <v>3766</v>
      </c>
    </row>
    <row r="3769" customFormat="false" ht="12.75" hidden="false" customHeight="false" outlineLevel="0" collapsed="false">
      <c r="A3769" s="43" t="n">
        <v>3767</v>
      </c>
    </row>
    <row r="3770" customFormat="false" ht="12.75" hidden="false" customHeight="false" outlineLevel="0" collapsed="false">
      <c r="A3770" s="43" t="n">
        <v>3768</v>
      </c>
    </row>
    <row r="3771" customFormat="false" ht="12.75" hidden="false" customHeight="false" outlineLevel="0" collapsed="false">
      <c r="A3771" s="43" t="n">
        <v>3769</v>
      </c>
    </row>
    <row r="3772" customFormat="false" ht="12.75" hidden="false" customHeight="false" outlineLevel="0" collapsed="false">
      <c r="A3772" s="43" t="n">
        <v>3770</v>
      </c>
    </row>
    <row r="3773" customFormat="false" ht="12.75" hidden="false" customHeight="false" outlineLevel="0" collapsed="false">
      <c r="A3773" s="43" t="n">
        <v>3771</v>
      </c>
    </row>
    <row r="3774" customFormat="false" ht="12.75" hidden="false" customHeight="false" outlineLevel="0" collapsed="false">
      <c r="A3774" s="43" t="n">
        <v>3772</v>
      </c>
    </row>
    <row r="3775" customFormat="false" ht="12.75" hidden="false" customHeight="false" outlineLevel="0" collapsed="false">
      <c r="A3775" s="43" t="n">
        <v>3773</v>
      </c>
    </row>
    <row r="3776" customFormat="false" ht="12.75" hidden="false" customHeight="false" outlineLevel="0" collapsed="false">
      <c r="A3776" s="43" t="n">
        <v>3774</v>
      </c>
    </row>
    <row r="3777" customFormat="false" ht="12.75" hidden="false" customHeight="false" outlineLevel="0" collapsed="false">
      <c r="A3777" s="43" t="n">
        <v>3775</v>
      </c>
    </row>
    <row r="3778" customFormat="false" ht="12.75" hidden="false" customHeight="false" outlineLevel="0" collapsed="false">
      <c r="A3778" s="43" t="n">
        <v>3776</v>
      </c>
    </row>
    <row r="3779" customFormat="false" ht="12.75" hidden="false" customHeight="false" outlineLevel="0" collapsed="false">
      <c r="A3779" s="43" t="n">
        <v>3777</v>
      </c>
    </row>
    <row r="3780" customFormat="false" ht="12.75" hidden="false" customHeight="false" outlineLevel="0" collapsed="false">
      <c r="A3780" s="43" t="n">
        <v>3778</v>
      </c>
    </row>
    <row r="3781" customFormat="false" ht="12.75" hidden="false" customHeight="false" outlineLevel="0" collapsed="false">
      <c r="A3781" s="43" t="n">
        <v>3779</v>
      </c>
    </row>
    <row r="3782" customFormat="false" ht="12.75" hidden="false" customHeight="false" outlineLevel="0" collapsed="false">
      <c r="A3782" s="43" t="n">
        <v>3780</v>
      </c>
    </row>
    <row r="3783" customFormat="false" ht="12.75" hidden="false" customHeight="false" outlineLevel="0" collapsed="false">
      <c r="A3783" s="43" t="n">
        <v>3781</v>
      </c>
    </row>
    <row r="3784" customFormat="false" ht="12.75" hidden="false" customHeight="false" outlineLevel="0" collapsed="false">
      <c r="A3784" s="43" t="n">
        <v>3782</v>
      </c>
    </row>
    <row r="3785" customFormat="false" ht="12.75" hidden="false" customHeight="false" outlineLevel="0" collapsed="false">
      <c r="A3785" s="43" t="n">
        <v>3783</v>
      </c>
    </row>
    <row r="3786" customFormat="false" ht="12.75" hidden="false" customHeight="false" outlineLevel="0" collapsed="false">
      <c r="A3786" s="43" t="n">
        <v>3784</v>
      </c>
    </row>
    <row r="3787" customFormat="false" ht="12.75" hidden="false" customHeight="false" outlineLevel="0" collapsed="false">
      <c r="A3787" s="43" t="n">
        <v>3785</v>
      </c>
    </row>
    <row r="3788" customFormat="false" ht="12.75" hidden="false" customHeight="false" outlineLevel="0" collapsed="false">
      <c r="A3788" s="43" t="n">
        <v>3786</v>
      </c>
    </row>
    <row r="3789" customFormat="false" ht="12.75" hidden="false" customHeight="false" outlineLevel="0" collapsed="false">
      <c r="A3789" s="43" t="n">
        <v>3787</v>
      </c>
    </row>
    <row r="3790" customFormat="false" ht="12.75" hidden="false" customHeight="false" outlineLevel="0" collapsed="false">
      <c r="A3790" s="43" t="n">
        <v>3788</v>
      </c>
    </row>
    <row r="3791" customFormat="false" ht="12.75" hidden="false" customHeight="false" outlineLevel="0" collapsed="false">
      <c r="A3791" s="43" t="n">
        <v>3789</v>
      </c>
    </row>
    <row r="3792" customFormat="false" ht="12.75" hidden="false" customHeight="false" outlineLevel="0" collapsed="false">
      <c r="A3792" s="43" t="n">
        <v>3790</v>
      </c>
    </row>
    <row r="3793" customFormat="false" ht="12.75" hidden="false" customHeight="false" outlineLevel="0" collapsed="false">
      <c r="A3793" s="43" t="n">
        <v>3791</v>
      </c>
    </row>
    <row r="3794" customFormat="false" ht="12.75" hidden="false" customHeight="false" outlineLevel="0" collapsed="false">
      <c r="A3794" s="43" t="n">
        <v>3792</v>
      </c>
    </row>
    <row r="3795" customFormat="false" ht="12.75" hidden="false" customHeight="false" outlineLevel="0" collapsed="false">
      <c r="A3795" s="43" t="n">
        <v>3793</v>
      </c>
    </row>
    <row r="3796" customFormat="false" ht="12.75" hidden="false" customHeight="false" outlineLevel="0" collapsed="false">
      <c r="A3796" s="43" t="n">
        <v>3794</v>
      </c>
    </row>
    <row r="3797" customFormat="false" ht="12.75" hidden="false" customHeight="false" outlineLevel="0" collapsed="false">
      <c r="A3797" s="43" t="n">
        <v>3795</v>
      </c>
    </row>
    <row r="3798" customFormat="false" ht="12.75" hidden="false" customHeight="false" outlineLevel="0" collapsed="false">
      <c r="A3798" s="43" t="n">
        <v>3796</v>
      </c>
    </row>
    <row r="3799" customFormat="false" ht="12.75" hidden="false" customHeight="false" outlineLevel="0" collapsed="false">
      <c r="A3799" s="43" t="n">
        <v>3797</v>
      </c>
    </row>
    <row r="3800" customFormat="false" ht="12.75" hidden="false" customHeight="false" outlineLevel="0" collapsed="false">
      <c r="A3800" s="43" t="n">
        <v>3798</v>
      </c>
    </row>
    <row r="3801" customFormat="false" ht="12.75" hidden="false" customHeight="false" outlineLevel="0" collapsed="false">
      <c r="A3801" s="43" t="n">
        <v>3799</v>
      </c>
    </row>
    <row r="3802" customFormat="false" ht="12.75" hidden="false" customHeight="false" outlineLevel="0" collapsed="false">
      <c r="A3802" s="43" t="n">
        <v>3800</v>
      </c>
    </row>
    <row r="3803" customFormat="false" ht="12.75" hidden="false" customHeight="false" outlineLevel="0" collapsed="false">
      <c r="A3803" s="43" t="n">
        <v>3801</v>
      </c>
    </row>
    <row r="3804" customFormat="false" ht="12.75" hidden="false" customHeight="false" outlineLevel="0" collapsed="false">
      <c r="A3804" s="43" t="n">
        <v>3802</v>
      </c>
    </row>
    <row r="3805" customFormat="false" ht="12.75" hidden="false" customHeight="false" outlineLevel="0" collapsed="false">
      <c r="A3805" s="43" t="n">
        <v>3803</v>
      </c>
    </row>
    <row r="3806" customFormat="false" ht="12.75" hidden="false" customHeight="false" outlineLevel="0" collapsed="false">
      <c r="A3806" s="43" t="n">
        <v>3804</v>
      </c>
    </row>
    <row r="3807" customFormat="false" ht="12.75" hidden="false" customHeight="false" outlineLevel="0" collapsed="false">
      <c r="A3807" s="43" t="n">
        <v>3805</v>
      </c>
    </row>
    <row r="3808" customFormat="false" ht="12.75" hidden="false" customHeight="false" outlineLevel="0" collapsed="false">
      <c r="A3808" s="43" t="n">
        <v>3806</v>
      </c>
    </row>
    <row r="3809" customFormat="false" ht="12.75" hidden="false" customHeight="false" outlineLevel="0" collapsed="false">
      <c r="A3809" s="43" t="n">
        <v>3807</v>
      </c>
    </row>
    <row r="3810" customFormat="false" ht="12.75" hidden="false" customHeight="false" outlineLevel="0" collapsed="false">
      <c r="A3810" s="43" t="n">
        <v>3808</v>
      </c>
    </row>
    <row r="3811" customFormat="false" ht="12.75" hidden="false" customHeight="false" outlineLevel="0" collapsed="false">
      <c r="A3811" s="43" t="n">
        <v>3809</v>
      </c>
    </row>
    <row r="3812" customFormat="false" ht="12.75" hidden="false" customHeight="false" outlineLevel="0" collapsed="false">
      <c r="A3812" s="43" t="n">
        <v>3810</v>
      </c>
    </row>
    <row r="3813" customFormat="false" ht="12.75" hidden="false" customHeight="false" outlineLevel="0" collapsed="false">
      <c r="A3813" s="43" t="n">
        <v>3811</v>
      </c>
    </row>
    <row r="3814" customFormat="false" ht="12.75" hidden="false" customHeight="false" outlineLevel="0" collapsed="false">
      <c r="A3814" s="43" t="n">
        <v>3812</v>
      </c>
    </row>
    <row r="3815" customFormat="false" ht="12.75" hidden="false" customHeight="false" outlineLevel="0" collapsed="false">
      <c r="A3815" s="43" t="n">
        <v>3813</v>
      </c>
    </row>
    <row r="3816" customFormat="false" ht="12.75" hidden="false" customHeight="false" outlineLevel="0" collapsed="false">
      <c r="A3816" s="43" t="n">
        <v>3814</v>
      </c>
    </row>
    <row r="3817" customFormat="false" ht="12.75" hidden="false" customHeight="false" outlineLevel="0" collapsed="false">
      <c r="A3817" s="43" t="n">
        <v>3815</v>
      </c>
    </row>
    <row r="3818" customFormat="false" ht="12.75" hidden="false" customHeight="false" outlineLevel="0" collapsed="false">
      <c r="A3818" s="43" t="n">
        <v>3816</v>
      </c>
    </row>
    <row r="3819" customFormat="false" ht="12.75" hidden="false" customHeight="false" outlineLevel="0" collapsed="false">
      <c r="A3819" s="43" t="n">
        <v>3817</v>
      </c>
    </row>
    <row r="3820" customFormat="false" ht="12.75" hidden="false" customHeight="false" outlineLevel="0" collapsed="false">
      <c r="A3820" s="43" t="n">
        <v>3818</v>
      </c>
    </row>
    <row r="3821" customFormat="false" ht="12.75" hidden="false" customHeight="false" outlineLevel="0" collapsed="false">
      <c r="A3821" s="43" t="n">
        <v>3819</v>
      </c>
    </row>
    <row r="3822" customFormat="false" ht="12.75" hidden="false" customHeight="false" outlineLevel="0" collapsed="false">
      <c r="A3822" s="43" t="n">
        <v>3820</v>
      </c>
    </row>
    <row r="3823" customFormat="false" ht="12.75" hidden="false" customHeight="false" outlineLevel="0" collapsed="false">
      <c r="A3823" s="43" t="n">
        <v>3821</v>
      </c>
    </row>
    <row r="3824" customFormat="false" ht="12.75" hidden="false" customHeight="false" outlineLevel="0" collapsed="false">
      <c r="A3824" s="43" t="n">
        <v>3822</v>
      </c>
    </row>
    <row r="3825" customFormat="false" ht="12.75" hidden="false" customHeight="false" outlineLevel="0" collapsed="false">
      <c r="A3825" s="43" t="n">
        <v>3823</v>
      </c>
    </row>
    <row r="3826" customFormat="false" ht="12.75" hidden="false" customHeight="false" outlineLevel="0" collapsed="false">
      <c r="A3826" s="43" t="n">
        <v>3824</v>
      </c>
    </row>
    <row r="3827" customFormat="false" ht="12.75" hidden="false" customHeight="false" outlineLevel="0" collapsed="false">
      <c r="A3827" s="43" t="n">
        <v>3825</v>
      </c>
    </row>
    <row r="3828" customFormat="false" ht="12.75" hidden="false" customHeight="false" outlineLevel="0" collapsed="false">
      <c r="A3828" s="43" t="n">
        <v>3826</v>
      </c>
    </row>
    <row r="3829" customFormat="false" ht="12.75" hidden="false" customHeight="false" outlineLevel="0" collapsed="false">
      <c r="A3829" s="43" t="n">
        <v>3827</v>
      </c>
    </row>
    <row r="3830" customFormat="false" ht="12.75" hidden="false" customHeight="false" outlineLevel="0" collapsed="false">
      <c r="A3830" s="43" t="n">
        <v>3828</v>
      </c>
    </row>
    <row r="3831" customFormat="false" ht="12.75" hidden="false" customHeight="false" outlineLevel="0" collapsed="false">
      <c r="A3831" s="43" t="n">
        <v>3829</v>
      </c>
    </row>
    <row r="3832" customFormat="false" ht="12.75" hidden="false" customHeight="false" outlineLevel="0" collapsed="false">
      <c r="A3832" s="43" t="n">
        <v>3830</v>
      </c>
    </row>
    <row r="3833" customFormat="false" ht="12.75" hidden="false" customHeight="false" outlineLevel="0" collapsed="false">
      <c r="A3833" s="43" t="n">
        <v>3831</v>
      </c>
    </row>
    <row r="3834" customFormat="false" ht="12.75" hidden="false" customHeight="false" outlineLevel="0" collapsed="false">
      <c r="A3834" s="43" t="n">
        <v>3832</v>
      </c>
    </row>
    <row r="3835" customFormat="false" ht="12.75" hidden="false" customHeight="false" outlineLevel="0" collapsed="false">
      <c r="A3835" s="43" t="n">
        <v>3833</v>
      </c>
    </row>
    <row r="3836" customFormat="false" ht="12.75" hidden="false" customHeight="false" outlineLevel="0" collapsed="false">
      <c r="A3836" s="43" t="n">
        <v>3834</v>
      </c>
    </row>
    <row r="3837" customFormat="false" ht="12.75" hidden="false" customHeight="false" outlineLevel="0" collapsed="false">
      <c r="A3837" s="43" t="n">
        <v>3835</v>
      </c>
    </row>
    <row r="3838" customFormat="false" ht="12.75" hidden="false" customHeight="false" outlineLevel="0" collapsed="false">
      <c r="A3838" s="43" t="n">
        <v>3836</v>
      </c>
    </row>
    <row r="3839" customFormat="false" ht="12.75" hidden="false" customHeight="false" outlineLevel="0" collapsed="false">
      <c r="A3839" s="43" t="n">
        <v>3837</v>
      </c>
    </row>
    <row r="3840" customFormat="false" ht="12.75" hidden="false" customHeight="false" outlineLevel="0" collapsed="false">
      <c r="A3840" s="43" t="n">
        <v>3838</v>
      </c>
    </row>
    <row r="3841" customFormat="false" ht="12.75" hidden="false" customHeight="false" outlineLevel="0" collapsed="false">
      <c r="A3841" s="43" t="n">
        <v>3839</v>
      </c>
    </row>
    <row r="3842" customFormat="false" ht="12.75" hidden="false" customHeight="false" outlineLevel="0" collapsed="false">
      <c r="A3842" s="43" t="n">
        <v>3840</v>
      </c>
    </row>
    <row r="3843" customFormat="false" ht="12.75" hidden="false" customHeight="false" outlineLevel="0" collapsed="false">
      <c r="A3843" s="43" t="n">
        <v>3841</v>
      </c>
    </row>
    <row r="3844" customFormat="false" ht="12.75" hidden="false" customHeight="false" outlineLevel="0" collapsed="false">
      <c r="A3844" s="43" t="n">
        <v>3842</v>
      </c>
    </row>
    <row r="3845" customFormat="false" ht="12.75" hidden="false" customHeight="false" outlineLevel="0" collapsed="false">
      <c r="A3845" s="43" t="n">
        <v>3843</v>
      </c>
    </row>
    <row r="3846" customFormat="false" ht="12.75" hidden="false" customHeight="false" outlineLevel="0" collapsed="false">
      <c r="A3846" s="43" t="n">
        <v>3844</v>
      </c>
    </row>
    <row r="3847" customFormat="false" ht="12.75" hidden="false" customHeight="false" outlineLevel="0" collapsed="false">
      <c r="A3847" s="43" t="n">
        <v>3845</v>
      </c>
    </row>
    <row r="3848" customFormat="false" ht="12.75" hidden="false" customHeight="false" outlineLevel="0" collapsed="false">
      <c r="A3848" s="43" t="n">
        <v>3846</v>
      </c>
    </row>
    <row r="3849" customFormat="false" ht="12.75" hidden="false" customHeight="false" outlineLevel="0" collapsed="false">
      <c r="A3849" s="43" t="n">
        <v>3847</v>
      </c>
    </row>
    <row r="3850" customFormat="false" ht="12.75" hidden="false" customHeight="false" outlineLevel="0" collapsed="false">
      <c r="A3850" s="43" t="n">
        <v>3848</v>
      </c>
    </row>
    <row r="3851" customFormat="false" ht="12.75" hidden="false" customHeight="false" outlineLevel="0" collapsed="false">
      <c r="A3851" s="43" t="n">
        <v>3849</v>
      </c>
    </row>
    <row r="3852" customFormat="false" ht="12.75" hidden="false" customHeight="false" outlineLevel="0" collapsed="false">
      <c r="A3852" s="43" t="n">
        <v>3850</v>
      </c>
    </row>
    <row r="3853" customFormat="false" ht="12.75" hidden="false" customHeight="false" outlineLevel="0" collapsed="false">
      <c r="A3853" s="43" t="n">
        <v>3851</v>
      </c>
    </row>
    <row r="3854" customFormat="false" ht="12.75" hidden="false" customHeight="false" outlineLevel="0" collapsed="false">
      <c r="A3854" s="43" t="n">
        <v>3852</v>
      </c>
    </row>
    <row r="3855" customFormat="false" ht="12.75" hidden="false" customHeight="false" outlineLevel="0" collapsed="false">
      <c r="A3855" s="43" t="n">
        <v>3853</v>
      </c>
    </row>
    <row r="3856" customFormat="false" ht="12.75" hidden="false" customHeight="false" outlineLevel="0" collapsed="false">
      <c r="A3856" s="43" t="n">
        <v>3854</v>
      </c>
    </row>
    <row r="3857" customFormat="false" ht="12.75" hidden="false" customHeight="false" outlineLevel="0" collapsed="false">
      <c r="A3857" s="43" t="n">
        <v>3855</v>
      </c>
    </row>
    <row r="3858" customFormat="false" ht="12.75" hidden="false" customHeight="false" outlineLevel="0" collapsed="false">
      <c r="A3858" s="43" t="n">
        <v>3856</v>
      </c>
    </row>
    <row r="3859" customFormat="false" ht="12.75" hidden="false" customHeight="false" outlineLevel="0" collapsed="false">
      <c r="A3859" s="43" t="n">
        <v>3857</v>
      </c>
    </row>
    <row r="3860" customFormat="false" ht="12.75" hidden="false" customHeight="false" outlineLevel="0" collapsed="false">
      <c r="A3860" s="43" t="n">
        <v>3858</v>
      </c>
    </row>
    <row r="3861" customFormat="false" ht="12.75" hidden="false" customHeight="false" outlineLevel="0" collapsed="false">
      <c r="A3861" s="43" t="n">
        <v>3859</v>
      </c>
    </row>
    <row r="3862" customFormat="false" ht="12.75" hidden="false" customHeight="false" outlineLevel="0" collapsed="false">
      <c r="A3862" s="43" t="n">
        <v>3860</v>
      </c>
    </row>
    <row r="3863" customFormat="false" ht="12.75" hidden="false" customHeight="false" outlineLevel="0" collapsed="false">
      <c r="A3863" s="43" t="n">
        <v>3861</v>
      </c>
    </row>
    <row r="3864" customFormat="false" ht="12.75" hidden="false" customHeight="false" outlineLevel="0" collapsed="false">
      <c r="A3864" s="43" t="n">
        <v>3862</v>
      </c>
    </row>
    <row r="3865" customFormat="false" ht="12.75" hidden="false" customHeight="false" outlineLevel="0" collapsed="false">
      <c r="A3865" s="43" t="n">
        <v>3863</v>
      </c>
    </row>
    <row r="3866" customFormat="false" ht="12.75" hidden="false" customHeight="false" outlineLevel="0" collapsed="false">
      <c r="A3866" s="43" t="n">
        <v>3864</v>
      </c>
    </row>
    <row r="3867" customFormat="false" ht="12.75" hidden="false" customHeight="false" outlineLevel="0" collapsed="false">
      <c r="A3867" s="43" t="n">
        <v>3865</v>
      </c>
    </row>
    <row r="3868" customFormat="false" ht="12.75" hidden="false" customHeight="false" outlineLevel="0" collapsed="false">
      <c r="A3868" s="43" t="n">
        <v>3866</v>
      </c>
    </row>
    <row r="3869" customFormat="false" ht="12.75" hidden="false" customHeight="false" outlineLevel="0" collapsed="false">
      <c r="A3869" s="43" t="n">
        <v>3867</v>
      </c>
    </row>
    <row r="3870" customFormat="false" ht="12.75" hidden="false" customHeight="false" outlineLevel="0" collapsed="false">
      <c r="A3870" s="43" t="n">
        <v>3868</v>
      </c>
    </row>
    <row r="3871" customFormat="false" ht="12.75" hidden="false" customHeight="false" outlineLevel="0" collapsed="false">
      <c r="A3871" s="43" t="n">
        <v>3869</v>
      </c>
    </row>
    <row r="3872" customFormat="false" ht="12.75" hidden="false" customHeight="false" outlineLevel="0" collapsed="false">
      <c r="A3872" s="43" t="n">
        <v>3870</v>
      </c>
    </row>
    <row r="3873" customFormat="false" ht="12.75" hidden="false" customHeight="false" outlineLevel="0" collapsed="false">
      <c r="A3873" s="43" t="n">
        <v>3871</v>
      </c>
    </row>
    <row r="3874" customFormat="false" ht="12.75" hidden="false" customHeight="false" outlineLevel="0" collapsed="false">
      <c r="A3874" s="43" t="n">
        <v>3872</v>
      </c>
    </row>
    <row r="3875" customFormat="false" ht="12.75" hidden="false" customHeight="false" outlineLevel="0" collapsed="false">
      <c r="A3875" s="43" t="n">
        <v>3873</v>
      </c>
    </row>
    <row r="3876" customFormat="false" ht="12.75" hidden="false" customHeight="false" outlineLevel="0" collapsed="false">
      <c r="A3876" s="43" t="n">
        <v>3874</v>
      </c>
    </row>
    <row r="3877" customFormat="false" ht="12.75" hidden="false" customHeight="false" outlineLevel="0" collapsed="false">
      <c r="A3877" s="43" t="n">
        <v>3875</v>
      </c>
    </row>
    <row r="3878" customFormat="false" ht="12.75" hidden="false" customHeight="false" outlineLevel="0" collapsed="false">
      <c r="A3878" s="43" t="n">
        <v>3876</v>
      </c>
    </row>
    <row r="3879" customFormat="false" ht="12.75" hidden="false" customHeight="false" outlineLevel="0" collapsed="false">
      <c r="A3879" s="43" t="n">
        <v>3877</v>
      </c>
    </row>
    <row r="3880" customFormat="false" ht="12.75" hidden="false" customHeight="false" outlineLevel="0" collapsed="false">
      <c r="A3880" s="43" t="n">
        <v>3878</v>
      </c>
    </row>
    <row r="3881" customFormat="false" ht="12.75" hidden="false" customHeight="false" outlineLevel="0" collapsed="false">
      <c r="A3881" s="43" t="n">
        <v>3879</v>
      </c>
    </row>
    <row r="3882" customFormat="false" ht="12.75" hidden="false" customHeight="false" outlineLevel="0" collapsed="false">
      <c r="A3882" s="43" t="n">
        <v>3880</v>
      </c>
    </row>
    <row r="3883" customFormat="false" ht="12.75" hidden="false" customHeight="false" outlineLevel="0" collapsed="false">
      <c r="A3883" s="43" t="n">
        <v>3881</v>
      </c>
    </row>
    <row r="3884" customFormat="false" ht="12.75" hidden="false" customHeight="false" outlineLevel="0" collapsed="false">
      <c r="A3884" s="43" t="n">
        <v>3882</v>
      </c>
    </row>
    <row r="3885" customFormat="false" ht="12.75" hidden="false" customHeight="false" outlineLevel="0" collapsed="false">
      <c r="A3885" s="43" t="n">
        <v>3883</v>
      </c>
    </row>
    <row r="3886" customFormat="false" ht="12.75" hidden="false" customHeight="false" outlineLevel="0" collapsed="false">
      <c r="A3886" s="43" t="n">
        <v>3884</v>
      </c>
    </row>
    <row r="3887" customFormat="false" ht="12.75" hidden="false" customHeight="false" outlineLevel="0" collapsed="false">
      <c r="A3887" s="43" t="n">
        <v>3885</v>
      </c>
    </row>
    <row r="3888" customFormat="false" ht="12.75" hidden="false" customHeight="false" outlineLevel="0" collapsed="false">
      <c r="A3888" s="43" t="n">
        <v>3886</v>
      </c>
    </row>
    <row r="3889" customFormat="false" ht="12.75" hidden="false" customHeight="false" outlineLevel="0" collapsed="false">
      <c r="A3889" s="43" t="n">
        <v>3887</v>
      </c>
    </row>
    <row r="3890" customFormat="false" ht="12.75" hidden="false" customHeight="false" outlineLevel="0" collapsed="false">
      <c r="A3890" s="43" t="n">
        <v>3888</v>
      </c>
    </row>
    <row r="3891" customFormat="false" ht="12.75" hidden="false" customHeight="false" outlineLevel="0" collapsed="false">
      <c r="A3891" s="43" t="n">
        <v>3889</v>
      </c>
    </row>
    <row r="3892" customFormat="false" ht="12.75" hidden="false" customHeight="false" outlineLevel="0" collapsed="false">
      <c r="A3892" s="43" t="n">
        <v>3890</v>
      </c>
    </row>
    <row r="3893" customFormat="false" ht="12.75" hidden="false" customHeight="false" outlineLevel="0" collapsed="false">
      <c r="A3893" s="43" t="n">
        <v>3891</v>
      </c>
    </row>
    <row r="3894" customFormat="false" ht="12.75" hidden="false" customHeight="false" outlineLevel="0" collapsed="false">
      <c r="A3894" s="43" t="n">
        <v>3892</v>
      </c>
    </row>
    <row r="3895" customFormat="false" ht="12.75" hidden="false" customHeight="false" outlineLevel="0" collapsed="false">
      <c r="A3895" s="43" t="n">
        <v>3893</v>
      </c>
    </row>
    <row r="3896" customFormat="false" ht="12.75" hidden="false" customHeight="false" outlineLevel="0" collapsed="false">
      <c r="A3896" s="43" t="n">
        <v>3894</v>
      </c>
    </row>
    <row r="3897" customFormat="false" ht="12.75" hidden="false" customHeight="false" outlineLevel="0" collapsed="false">
      <c r="A3897" s="43" t="n">
        <v>3895</v>
      </c>
    </row>
    <row r="3898" customFormat="false" ht="12.75" hidden="false" customHeight="false" outlineLevel="0" collapsed="false">
      <c r="A3898" s="43" t="n">
        <v>3896</v>
      </c>
    </row>
    <row r="3899" customFormat="false" ht="12.75" hidden="false" customHeight="false" outlineLevel="0" collapsed="false">
      <c r="A3899" s="43" t="n">
        <v>3897</v>
      </c>
    </row>
    <row r="3900" customFormat="false" ht="12.75" hidden="false" customHeight="false" outlineLevel="0" collapsed="false">
      <c r="A3900" s="43" t="n">
        <v>3898</v>
      </c>
    </row>
    <row r="3901" customFormat="false" ht="12.75" hidden="false" customHeight="false" outlineLevel="0" collapsed="false">
      <c r="A3901" s="43" t="n">
        <v>3899</v>
      </c>
    </row>
    <row r="3902" customFormat="false" ht="12.75" hidden="false" customHeight="false" outlineLevel="0" collapsed="false">
      <c r="A3902" s="43" t="n">
        <v>3900</v>
      </c>
    </row>
    <row r="3903" customFormat="false" ht="12.75" hidden="false" customHeight="false" outlineLevel="0" collapsed="false">
      <c r="A3903" s="43" t="n">
        <v>3901</v>
      </c>
    </row>
    <row r="3904" customFormat="false" ht="12.75" hidden="false" customHeight="false" outlineLevel="0" collapsed="false">
      <c r="A3904" s="43" t="n">
        <v>3902</v>
      </c>
    </row>
    <row r="3905" customFormat="false" ht="12.75" hidden="false" customHeight="false" outlineLevel="0" collapsed="false">
      <c r="A3905" s="43" t="n">
        <v>3903</v>
      </c>
    </row>
    <row r="3906" customFormat="false" ht="12.75" hidden="false" customHeight="false" outlineLevel="0" collapsed="false">
      <c r="A3906" s="43" t="n">
        <v>3904</v>
      </c>
    </row>
    <row r="3907" customFormat="false" ht="12.75" hidden="false" customHeight="false" outlineLevel="0" collapsed="false">
      <c r="A3907" s="43" t="n">
        <v>3905</v>
      </c>
    </row>
    <row r="3908" customFormat="false" ht="12.75" hidden="false" customHeight="false" outlineLevel="0" collapsed="false">
      <c r="A3908" s="43" t="n">
        <v>3906</v>
      </c>
    </row>
    <row r="3909" customFormat="false" ht="12.75" hidden="false" customHeight="false" outlineLevel="0" collapsed="false">
      <c r="A3909" s="43" t="n">
        <v>3907</v>
      </c>
    </row>
    <row r="3910" customFormat="false" ht="12.75" hidden="false" customHeight="false" outlineLevel="0" collapsed="false">
      <c r="A3910" s="43" t="n">
        <v>3908</v>
      </c>
    </row>
    <row r="3911" customFormat="false" ht="12.75" hidden="false" customHeight="false" outlineLevel="0" collapsed="false">
      <c r="A3911" s="43" t="n">
        <v>3909</v>
      </c>
    </row>
    <row r="3912" customFormat="false" ht="12.75" hidden="false" customHeight="false" outlineLevel="0" collapsed="false">
      <c r="A3912" s="43" t="n">
        <v>3910</v>
      </c>
    </row>
    <row r="3913" customFormat="false" ht="12.75" hidden="false" customHeight="false" outlineLevel="0" collapsed="false">
      <c r="A3913" s="43" t="n">
        <v>3911</v>
      </c>
    </row>
    <row r="3914" customFormat="false" ht="12.75" hidden="false" customHeight="false" outlineLevel="0" collapsed="false">
      <c r="A3914" s="43" t="n">
        <v>3912</v>
      </c>
    </row>
    <row r="3915" customFormat="false" ht="12.75" hidden="false" customHeight="false" outlineLevel="0" collapsed="false">
      <c r="A3915" s="43" t="n">
        <v>3913</v>
      </c>
    </row>
    <row r="3916" customFormat="false" ht="12.75" hidden="false" customHeight="false" outlineLevel="0" collapsed="false">
      <c r="A3916" s="43" t="n">
        <v>3914</v>
      </c>
    </row>
    <row r="3917" customFormat="false" ht="12.75" hidden="false" customHeight="false" outlineLevel="0" collapsed="false">
      <c r="A3917" s="43" t="n">
        <v>3915</v>
      </c>
    </row>
    <row r="3918" customFormat="false" ht="12.75" hidden="false" customHeight="false" outlineLevel="0" collapsed="false">
      <c r="A3918" s="43" t="n">
        <v>3916</v>
      </c>
    </row>
    <row r="3919" customFormat="false" ht="12.75" hidden="false" customHeight="false" outlineLevel="0" collapsed="false">
      <c r="A3919" s="43" t="n">
        <v>3917</v>
      </c>
    </row>
    <row r="3920" customFormat="false" ht="12.75" hidden="false" customHeight="false" outlineLevel="0" collapsed="false">
      <c r="A3920" s="43" t="n">
        <v>3918</v>
      </c>
    </row>
    <row r="3921" customFormat="false" ht="12.75" hidden="false" customHeight="false" outlineLevel="0" collapsed="false">
      <c r="A3921" s="43" t="n">
        <v>3919</v>
      </c>
    </row>
    <row r="3922" customFormat="false" ht="12.75" hidden="false" customHeight="false" outlineLevel="0" collapsed="false">
      <c r="A3922" s="43" t="n">
        <v>3920</v>
      </c>
    </row>
    <row r="3923" customFormat="false" ht="12.75" hidden="false" customHeight="false" outlineLevel="0" collapsed="false">
      <c r="A3923" s="43" t="n">
        <v>3921</v>
      </c>
    </row>
    <row r="3924" customFormat="false" ht="12.75" hidden="false" customHeight="false" outlineLevel="0" collapsed="false">
      <c r="A3924" s="43" t="n">
        <v>3922</v>
      </c>
    </row>
    <row r="3925" customFormat="false" ht="12.75" hidden="false" customHeight="false" outlineLevel="0" collapsed="false">
      <c r="A3925" s="43" t="n">
        <v>3923</v>
      </c>
    </row>
    <row r="3926" customFormat="false" ht="12.75" hidden="false" customHeight="false" outlineLevel="0" collapsed="false">
      <c r="A3926" s="43" t="n">
        <v>3924</v>
      </c>
    </row>
    <row r="3927" customFormat="false" ht="12.75" hidden="false" customHeight="false" outlineLevel="0" collapsed="false">
      <c r="A3927" s="43" t="n">
        <v>3925</v>
      </c>
    </row>
    <row r="3928" customFormat="false" ht="12.75" hidden="false" customHeight="false" outlineLevel="0" collapsed="false">
      <c r="A3928" s="43" t="n">
        <v>3926</v>
      </c>
    </row>
    <row r="3929" customFormat="false" ht="12.75" hidden="false" customHeight="false" outlineLevel="0" collapsed="false">
      <c r="A3929" s="43" t="n">
        <v>3927</v>
      </c>
    </row>
    <row r="3930" customFormat="false" ht="12.75" hidden="false" customHeight="false" outlineLevel="0" collapsed="false">
      <c r="A3930" s="43" t="n">
        <v>3928</v>
      </c>
    </row>
    <row r="3931" customFormat="false" ht="12.75" hidden="false" customHeight="false" outlineLevel="0" collapsed="false">
      <c r="A3931" s="43" t="n">
        <v>3929</v>
      </c>
    </row>
    <row r="3932" customFormat="false" ht="12.75" hidden="false" customHeight="false" outlineLevel="0" collapsed="false">
      <c r="A3932" s="43" t="n">
        <v>3930</v>
      </c>
    </row>
    <row r="3933" customFormat="false" ht="12.75" hidden="false" customHeight="false" outlineLevel="0" collapsed="false">
      <c r="A3933" s="43" t="n">
        <v>3931</v>
      </c>
    </row>
    <row r="3934" customFormat="false" ht="12.75" hidden="false" customHeight="false" outlineLevel="0" collapsed="false">
      <c r="A3934" s="43" t="n">
        <v>3932</v>
      </c>
    </row>
    <row r="3935" customFormat="false" ht="12.75" hidden="false" customHeight="false" outlineLevel="0" collapsed="false">
      <c r="A3935" s="43" t="n">
        <v>3933</v>
      </c>
    </row>
    <row r="3936" customFormat="false" ht="12.75" hidden="false" customHeight="false" outlineLevel="0" collapsed="false">
      <c r="A3936" s="43" t="n">
        <v>3934</v>
      </c>
    </row>
    <row r="3937" customFormat="false" ht="12.75" hidden="false" customHeight="false" outlineLevel="0" collapsed="false">
      <c r="A3937" s="43" t="n">
        <v>3935</v>
      </c>
    </row>
    <row r="3938" customFormat="false" ht="12.75" hidden="false" customHeight="false" outlineLevel="0" collapsed="false">
      <c r="A3938" s="43" t="n">
        <v>3936</v>
      </c>
    </row>
    <row r="3939" customFormat="false" ht="12.75" hidden="false" customHeight="false" outlineLevel="0" collapsed="false">
      <c r="A3939" s="43" t="n">
        <v>3937</v>
      </c>
    </row>
    <row r="3940" customFormat="false" ht="12.75" hidden="false" customHeight="false" outlineLevel="0" collapsed="false">
      <c r="A3940" s="43" t="n">
        <v>3938</v>
      </c>
    </row>
    <row r="3941" customFormat="false" ht="12.75" hidden="false" customHeight="false" outlineLevel="0" collapsed="false">
      <c r="A3941" s="43" t="n">
        <v>3939</v>
      </c>
    </row>
    <row r="3942" customFormat="false" ht="12.75" hidden="false" customHeight="false" outlineLevel="0" collapsed="false">
      <c r="A3942" s="43" t="n">
        <v>3940</v>
      </c>
    </row>
    <row r="3943" customFormat="false" ht="12.75" hidden="false" customHeight="false" outlineLevel="0" collapsed="false">
      <c r="A3943" s="43" t="n">
        <v>3941</v>
      </c>
    </row>
    <row r="3944" customFormat="false" ht="12.75" hidden="false" customHeight="false" outlineLevel="0" collapsed="false">
      <c r="A3944" s="43" t="n">
        <v>3942</v>
      </c>
    </row>
    <row r="3945" customFormat="false" ht="12.75" hidden="false" customHeight="false" outlineLevel="0" collapsed="false">
      <c r="A3945" s="43" t="n">
        <v>3943</v>
      </c>
    </row>
    <row r="3946" customFormat="false" ht="12.75" hidden="false" customHeight="false" outlineLevel="0" collapsed="false">
      <c r="A3946" s="43" t="n">
        <v>3944</v>
      </c>
    </row>
    <row r="3947" customFormat="false" ht="12.75" hidden="false" customHeight="false" outlineLevel="0" collapsed="false">
      <c r="A3947" s="43" t="n">
        <v>3945</v>
      </c>
    </row>
    <row r="3948" customFormat="false" ht="12.75" hidden="false" customHeight="false" outlineLevel="0" collapsed="false">
      <c r="A3948" s="43" t="n">
        <v>3946</v>
      </c>
    </row>
    <row r="3949" customFormat="false" ht="12.75" hidden="false" customHeight="false" outlineLevel="0" collapsed="false">
      <c r="A3949" s="43" t="n">
        <v>3947</v>
      </c>
    </row>
    <row r="3950" customFormat="false" ht="12.75" hidden="false" customHeight="false" outlineLevel="0" collapsed="false">
      <c r="A3950" s="43" t="n">
        <v>3948</v>
      </c>
    </row>
    <row r="3951" customFormat="false" ht="12.75" hidden="false" customHeight="false" outlineLevel="0" collapsed="false">
      <c r="A3951" s="43" t="n">
        <v>3949</v>
      </c>
    </row>
    <row r="3952" customFormat="false" ht="12.75" hidden="false" customHeight="false" outlineLevel="0" collapsed="false">
      <c r="A3952" s="43" t="n">
        <v>3950</v>
      </c>
    </row>
    <row r="3953" customFormat="false" ht="12.75" hidden="false" customHeight="false" outlineLevel="0" collapsed="false">
      <c r="A3953" s="43" t="n">
        <v>3951</v>
      </c>
    </row>
    <row r="3954" customFormat="false" ht="12.75" hidden="false" customHeight="false" outlineLevel="0" collapsed="false">
      <c r="A3954" s="43" t="n">
        <v>3952</v>
      </c>
    </row>
    <row r="3955" customFormat="false" ht="12.75" hidden="false" customHeight="false" outlineLevel="0" collapsed="false">
      <c r="A3955" s="43" t="n">
        <v>3953</v>
      </c>
    </row>
    <row r="3956" customFormat="false" ht="12.75" hidden="false" customHeight="false" outlineLevel="0" collapsed="false">
      <c r="A3956" s="43" t="n">
        <v>3954</v>
      </c>
    </row>
    <row r="3957" customFormat="false" ht="12.75" hidden="false" customHeight="false" outlineLevel="0" collapsed="false">
      <c r="A3957" s="43" t="n">
        <v>3955</v>
      </c>
    </row>
    <row r="3958" customFormat="false" ht="12.75" hidden="false" customHeight="false" outlineLevel="0" collapsed="false">
      <c r="A3958" s="43" t="n">
        <v>3956</v>
      </c>
    </row>
    <row r="3959" customFormat="false" ht="12.75" hidden="false" customHeight="false" outlineLevel="0" collapsed="false">
      <c r="A3959" s="43" t="n">
        <v>3957</v>
      </c>
    </row>
    <row r="3960" customFormat="false" ht="12.75" hidden="false" customHeight="false" outlineLevel="0" collapsed="false">
      <c r="A3960" s="43" t="n">
        <v>3958</v>
      </c>
    </row>
    <row r="3961" customFormat="false" ht="12.75" hidden="false" customHeight="false" outlineLevel="0" collapsed="false">
      <c r="A3961" s="43" t="n">
        <v>3959</v>
      </c>
    </row>
    <row r="3962" customFormat="false" ht="12.75" hidden="false" customHeight="false" outlineLevel="0" collapsed="false">
      <c r="A3962" s="43" t="n">
        <v>3960</v>
      </c>
    </row>
    <row r="3963" customFormat="false" ht="12.75" hidden="false" customHeight="false" outlineLevel="0" collapsed="false">
      <c r="A3963" s="43" t="n">
        <v>3961</v>
      </c>
    </row>
    <row r="3964" customFormat="false" ht="12.75" hidden="false" customHeight="false" outlineLevel="0" collapsed="false">
      <c r="A3964" s="43" t="n">
        <v>3962</v>
      </c>
    </row>
    <row r="3965" customFormat="false" ht="12.75" hidden="false" customHeight="false" outlineLevel="0" collapsed="false">
      <c r="A3965" s="43" t="n">
        <v>3963</v>
      </c>
    </row>
    <row r="3966" customFormat="false" ht="12.75" hidden="false" customHeight="false" outlineLevel="0" collapsed="false">
      <c r="A3966" s="43" t="n">
        <v>3964</v>
      </c>
    </row>
    <row r="3967" customFormat="false" ht="12.75" hidden="false" customHeight="false" outlineLevel="0" collapsed="false">
      <c r="A3967" s="43" t="n">
        <v>3965</v>
      </c>
    </row>
    <row r="3968" customFormat="false" ht="12.75" hidden="false" customHeight="false" outlineLevel="0" collapsed="false">
      <c r="A3968" s="43" t="n">
        <v>3966</v>
      </c>
    </row>
    <row r="3969" customFormat="false" ht="12.75" hidden="false" customHeight="false" outlineLevel="0" collapsed="false">
      <c r="A3969" s="43" t="n">
        <v>3967</v>
      </c>
    </row>
    <row r="3970" customFormat="false" ht="12.75" hidden="false" customHeight="false" outlineLevel="0" collapsed="false">
      <c r="A3970" s="43" t="n">
        <v>3968</v>
      </c>
    </row>
    <row r="3971" customFormat="false" ht="12.75" hidden="false" customHeight="false" outlineLevel="0" collapsed="false">
      <c r="A3971" s="43" t="n">
        <v>3969</v>
      </c>
    </row>
    <row r="3972" customFormat="false" ht="12.75" hidden="false" customHeight="false" outlineLevel="0" collapsed="false">
      <c r="A3972" s="43" t="n">
        <v>3970</v>
      </c>
    </row>
    <row r="3973" customFormat="false" ht="12.75" hidden="false" customHeight="false" outlineLevel="0" collapsed="false">
      <c r="A3973" s="43" t="n">
        <v>3971</v>
      </c>
    </row>
    <row r="3974" customFormat="false" ht="12.75" hidden="false" customHeight="false" outlineLevel="0" collapsed="false">
      <c r="A3974" s="43" t="n">
        <v>3972</v>
      </c>
    </row>
    <row r="3975" customFormat="false" ht="12.75" hidden="false" customHeight="false" outlineLevel="0" collapsed="false">
      <c r="A3975" s="43" t="n">
        <v>3973</v>
      </c>
    </row>
    <row r="3976" customFormat="false" ht="12.75" hidden="false" customHeight="false" outlineLevel="0" collapsed="false">
      <c r="A3976" s="43" t="n">
        <v>3974</v>
      </c>
    </row>
    <row r="3977" customFormat="false" ht="12.75" hidden="false" customHeight="false" outlineLevel="0" collapsed="false">
      <c r="A3977" s="43" t="n">
        <v>3975</v>
      </c>
    </row>
    <row r="3978" customFormat="false" ht="12.75" hidden="false" customHeight="false" outlineLevel="0" collapsed="false">
      <c r="A3978" s="43" t="n">
        <v>3976</v>
      </c>
    </row>
    <row r="3979" customFormat="false" ht="12.75" hidden="false" customHeight="false" outlineLevel="0" collapsed="false">
      <c r="A3979" s="43" t="n">
        <v>3977</v>
      </c>
    </row>
    <row r="3980" customFormat="false" ht="12.75" hidden="false" customHeight="false" outlineLevel="0" collapsed="false">
      <c r="A3980" s="43" t="n">
        <v>3978</v>
      </c>
    </row>
    <row r="3981" customFormat="false" ht="12.75" hidden="false" customHeight="false" outlineLevel="0" collapsed="false">
      <c r="A3981" s="43" t="n">
        <v>3979</v>
      </c>
    </row>
    <row r="3982" customFormat="false" ht="12.75" hidden="false" customHeight="false" outlineLevel="0" collapsed="false">
      <c r="A3982" s="43" t="n">
        <v>3980</v>
      </c>
    </row>
    <row r="3983" customFormat="false" ht="12.75" hidden="false" customHeight="false" outlineLevel="0" collapsed="false">
      <c r="A3983" s="43" t="n">
        <v>3981</v>
      </c>
    </row>
    <row r="3984" customFormat="false" ht="12.75" hidden="false" customHeight="false" outlineLevel="0" collapsed="false">
      <c r="A3984" s="43" t="n">
        <v>3982</v>
      </c>
    </row>
    <row r="3985" customFormat="false" ht="12.75" hidden="false" customHeight="false" outlineLevel="0" collapsed="false">
      <c r="A3985" s="43" t="n">
        <v>3983</v>
      </c>
    </row>
    <row r="3986" customFormat="false" ht="12.75" hidden="false" customHeight="false" outlineLevel="0" collapsed="false">
      <c r="A3986" s="43" t="n">
        <v>3984</v>
      </c>
    </row>
    <row r="3987" customFormat="false" ht="12.75" hidden="false" customHeight="false" outlineLevel="0" collapsed="false">
      <c r="A3987" s="43" t="n">
        <v>3985</v>
      </c>
    </row>
    <row r="3988" customFormat="false" ht="12.75" hidden="false" customHeight="false" outlineLevel="0" collapsed="false">
      <c r="A3988" s="43" t="n">
        <v>3986</v>
      </c>
    </row>
    <row r="3989" customFormat="false" ht="12.75" hidden="false" customHeight="false" outlineLevel="0" collapsed="false">
      <c r="A3989" s="43" t="n">
        <v>3987</v>
      </c>
    </row>
    <row r="3990" customFormat="false" ht="12.75" hidden="false" customHeight="false" outlineLevel="0" collapsed="false">
      <c r="A3990" s="43" t="n">
        <v>3988</v>
      </c>
    </row>
    <row r="3991" customFormat="false" ht="12.75" hidden="false" customHeight="false" outlineLevel="0" collapsed="false">
      <c r="A3991" s="43" t="n">
        <v>3989</v>
      </c>
    </row>
    <row r="3992" customFormat="false" ht="12.75" hidden="false" customHeight="false" outlineLevel="0" collapsed="false">
      <c r="A3992" s="43" t="n">
        <v>3990</v>
      </c>
    </row>
    <row r="3993" customFormat="false" ht="12.75" hidden="false" customHeight="false" outlineLevel="0" collapsed="false">
      <c r="A3993" s="43" t="n">
        <v>3991</v>
      </c>
    </row>
    <row r="3994" customFormat="false" ht="12.75" hidden="false" customHeight="false" outlineLevel="0" collapsed="false">
      <c r="A3994" s="43" t="n">
        <v>3992</v>
      </c>
    </row>
    <row r="3995" customFormat="false" ht="12.75" hidden="false" customHeight="false" outlineLevel="0" collapsed="false">
      <c r="A3995" s="43" t="n">
        <v>3993</v>
      </c>
    </row>
    <row r="3996" customFormat="false" ht="12.75" hidden="false" customHeight="false" outlineLevel="0" collapsed="false">
      <c r="A3996" s="43" t="n">
        <v>3994</v>
      </c>
    </row>
    <row r="3997" customFormat="false" ht="12.75" hidden="false" customHeight="false" outlineLevel="0" collapsed="false">
      <c r="A3997" s="43" t="n">
        <v>3995</v>
      </c>
    </row>
    <row r="3998" customFormat="false" ht="12.75" hidden="false" customHeight="false" outlineLevel="0" collapsed="false">
      <c r="A3998" s="43" t="n">
        <v>3996</v>
      </c>
    </row>
    <row r="3999" customFormat="false" ht="12.75" hidden="false" customHeight="false" outlineLevel="0" collapsed="false">
      <c r="A3999" s="43" t="n">
        <v>3997</v>
      </c>
    </row>
    <row r="4000" customFormat="false" ht="12.75" hidden="false" customHeight="false" outlineLevel="0" collapsed="false">
      <c r="A4000" s="43" t="n">
        <v>3998</v>
      </c>
    </row>
    <row r="4001" customFormat="false" ht="12.75" hidden="false" customHeight="false" outlineLevel="0" collapsed="false">
      <c r="A4001" s="43" t="n">
        <v>3999</v>
      </c>
    </row>
    <row r="4002" customFormat="false" ht="12.75" hidden="false" customHeight="false" outlineLevel="0" collapsed="false">
      <c r="A4002" s="43" t="n">
        <v>4000</v>
      </c>
    </row>
    <row r="4003" customFormat="false" ht="12.75" hidden="false" customHeight="false" outlineLevel="0" collapsed="false">
      <c r="A4003" s="43" t="n">
        <v>4001</v>
      </c>
    </row>
    <row r="4004" customFormat="false" ht="12.75" hidden="false" customHeight="false" outlineLevel="0" collapsed="false">
      <c r="A4004" s="43" t="n">
        <v>4002</v>
      </c>
    </row>
    <row r="4005" customFormat="false" ht="12.75" hidden="false" customHeight="false" outlineLevel="0" collapsed="false">
      <c r="A4005" s="43" t="n">
        <v>4003</v>
      </c>
    </row>
    <row r="4006" customFormat="false" ht="12.75" hidden="false" customHeight="false" outlineLevel="0" collapsed="false">
      <c r="A4006" s="43" t="n">
        <v>4004</v>
      </c>
    </row>
    <row r="4007" customFormat="false" ht="12.75" hidden="false" customHeight="false" outlineLevel="0" collapsed="false">
      <c r="A4007" s="43" t="n">
        <v>4005</v>
      </c>
    </row>
    <row r="4008" customFormat="false" ht="12.75" hidden="false" customHeight="false" outlineLevel="0" collapsed="false">
      <c r="A4008" s="43" t="n">
        <v>4006</v>
      </c>
    </row>
    <row r="4009" customFormat="false" ht="12.75" hidden="false" customHeight="false" outlineLevel="0" collapsed="false">
      <c r="A4009" s="43" t="n">
        <v>4007</v>
      </c>
    </row>
    <row r="4010" customFormat="false" ht="12.75" hidden="false" customHeight="false" outlineLevel="0" collapsed="false">
      <c r="A4010" s="43" t="n">
        <v>4008</v>
      </c>
    </row>
    <row r="4011" customFormat="false" ht="12.75" hidden="false" customHeight="false" outlineLevel="0" collapsed="false">
      <c r="A4011" s="43" t="n">
        <v>4009</v>
      </c>
    </row>
    <row r="4012" customFormat="false" ht="12.75" hidden="false" customHeight="false" outlineLevel="0" collapsed="false">
      <c r="A4012" s="43" t="n">
        <v>4010</v>
      </c>
    </row>
    <row r="4013" customFormat="false" ht="12.75" hidden="false" customHeight="false" outlineLevel="0" collapsed="false">
      <c r="A4013" s="43" t="n">
        <v>4011</v>
      </c>
    </row>
    <row r="4014" customFormat="false" ht="12.75" hidden="false" customHeight="false" outlineLevel="0" collapsed="false">
      <c r="A4014" s="43" t="n">
        <v>4012</v>
      </c>
    </row>
    <row r="4015" customFormat="false" ht="12.75" hidden="false" customHeight="false" outlineLevel="0" collapsed="false">
      <c r="A4015" s="43" t="n">
        <v>4013</v>
      </c>
    </row>
    <row r="4016" customFormat="false" ht="12.75" hidden="false" customHeight="false" outlineLevel="0" collapsed="false">
      <c r="A4016" s="43" t="n">
        <v>4014</v>
      </c>
    </row>
    <row r="4017" customFormat="false" ht="12.75" hidden="false" customHeight="false" outlineLevel="0" collapsed="false">
      <c r="A4017" s="43" t="n">
        <v>4015</v>
      </c>
    </row>
    <row r="4018" customFormat="false" ht="12.75" hidden="false" customHeight="false" outlineLevel="0" collapsed="false">
      <c r="A4018" s="43" t="n">
        <v>4016</v>
      </c>
    </row>
    <row r="4019" customFormat="false" ht="12.75" hidden="false" customHeight="false" outlineLevel="0" collapsed="false">
      <c r="A4019" s="43" t="n">
        <v>4017</v>
      </c>
    </row>
    <row r="4020" customFormat="false" ht="12.75" hidden="false" customHeight="false" outlineLevel="0" collapsed="false">
      <c r="A4020" s="43" t="n">
        <v>4018</v>
      </c>
    </row>
    <row r="4021" customFormat="false" ht="12.75" hidden="false" customHeight="false" outlineLevel="0" collapsed="false">
      <c r="A4021" s="43" t="n">
        <v>4019</v>
      </c>
    </row>
    <row r="4022" customFormat="false" ht="12.75" hidden="false" customHeight="false" outlineLevel="0" collapsed="false">
      <c r="A4022" s="43" t="n">
        <v>4020</v>
      </c>
    </row>
    <row r="4023" customFormat="false" ht="12.75" hidden="false" customHeight="false" outlineLevel="0" collapsed="false">
      <c r="A4023" s="43" t="n">
        <v>4021</v>
      </c>
    </row>
    <row r="4024" customFormat="false" ht="12.75" hidden="false" customHeight="false" outlineLevel="0" collapsed="false">
      <c r="A4024" s="43" t="n">
        <v>4022</v>
      </c>
    </row>
    <row r="4025" customFormat="false" ht="12.75" hidden="false" customHeight="false" outlineLevel="0" collapsed="false">
      <c r="A4025" s="43" t="n">
        <v>4023</v>
      </c>
    </row>
    <row r="4026" customFormat="false" ht="12.75" hidden="false" customHeight="false" outlineLevel="0" collapsed="false">
      <c r="A4026" s="43" t="n">
        <v>4024</v>
      </c>
    </row>
    <row r="4027" customFormat="false" ht="12.75" hidden="false" customHeight="false" outlineLevel="0" collapsed="false">
      <c r="A4027" s="43" t="n">
        <v>4025</v>
      </c>
    </row>
    <row r="4028" customFormat="false" ht="12.75" hidden="false" customHeight="false" outlineLevel="0" collapsed="false">
      <c r="A4028" s="43" t="n">
        <v>4026</v>
      </c>
    </row>
    <row r="4029" customFormat="false" ht="12.75" hidden="false" customHeight="false" outlineLevel="0" collapsed="false">
      <c r="A4029" s="43" t="n">
        <v>4027</v>
      </c>
    </row>
    <row r="4030" customFormat="false" ht="12.75" hidden="false" customHeight="false" outlineLevel="0" collapsed="false">
      <c r="A4030" s="43" t="n">
        <v>4028</v>
      </c>
    </row>
    <row r="4031" customFormat="false" ht="12.75" hidden="false" customHeight="false" outlineLevel="0" collapsed="false">
      <c r="A4031" s="43" t="n">
        <v>4029</v>
      </c>
    </row>
    <row r="4032" customFormat="false" ht="12.75" hidden="false" customHeight="false" outlineLevel="0" collapsed="false">
      <c r="A4032" s="43" t="n">
        <v>4030</v>
      </c>
    </row>
    <row r="4033" customFormat="false" ht="12.75" hidden="false" customHeight="false" outlineLevel="0" collapsed="false">
      <c r="A4033" s="43" t="n">
        <v>4031</v>
      </c>
    </row>
    <row r="4034" customFormat="false" ht="12.75" hidden="false" customHeight="false" outlineLevel="0" collapsed="false">
      <c r="A4034" s="43" t="n">
        <v>4032</v>
      </c>
    </row>
    <row r="4035" customFormat="false" ht="12.75" hidden="false" customHeight="false" outlineLevel="0" collapsed="false">
      <c r="A4035" s="43" t="n">
        <v>4033</v>
      </c>
    </row>
    <row r="4036" customFormat="false" ht="12.75" hidden="false" customHeight="false" outlineLevel="0" collapsed="false">
      <c r="A4036" s="43" t="n">
        <v>4034</v>
      </c>
    </row>
    <row r="4037" customFormat="false" ht="12.75" hidden="false" customHeight="false" outlineLevel="0" collapsed="false">
      <c r="A4037" s="43" t="n">
        <v>4035</v>
      </c>
    </row>
    <row r="4038" customFormat="false" ht="12.75" hidden="false" customHeight="false" outlineLevel="0" collapsed="false">
      <c r="A4038" s="43" t="n">
        <v>4036</v>
      </c>
    </row>
    <row r="4039" customFormat="false" ht="12.75" hidden="false" customHeight="false" outlineLevel="0" collapsed="false">
      <c r="A4039" s="43" t="n">
        <v>4037</v>
      </c>
    </row>
    <row r="4040" customFormat="false" ht="12.75" hidden="false" customHeight="false" outlineLevel="0" collapsed="false">
      <c r="A4040" s="43" t="n">
        <v>4038</v>
      </c>
    </row>
    <row r="4041" customFormat="false" ht="12.75" hidden="false" customHeight="false" outlineLevel="0" collapsed="false">
      <c r="A4041" s="43" t="n">
        <v>4039</v>
      </c>
    </row>
    <row r="4042" customFormat="false" ht="12.75" hidden="false" customHeight="false" outlineLevel="0" collapsed="false">
      <c r="A4042" s="43" t="n">
        <v>4040</v>
      </c>
    </row>
    <row r="4043" customFormat="false" ht="12.75" hidden="false" customHeight="false" outlineLevel="0" collapsed="false">
      <c r="A4043" s="43" t="n">
        <v>4041</v>
      </c>
    </row>
    <row r="4044" customFormat="false" ht="12.75" hidden="false" customHeight="false" outlineLevel="0" collapsed="false">
      <c r="A4044" s="43" t="n">
        <v>4042</v>
      </c>
    </row>
    <row r="4045" customFormat="false" ht="12.75" hidden="false" customHeight="false" outlineLevel="0" collapsed="false">
      <c r="A4045" s="43" t="n">
        <v>4043</v>
      </c>
    </row>
    <row r="4046" customFormat="false" ht="12.75" hidden="false" customHeight="false" outlineLevel="0" collapsed="false">
      <c r="A4046" s="43" t="n">
        <v>4044</v>
      </c>
    </row>
    <row r="4047" customFormat="false" ht="12.75" hidden="false" customHeight="false" outlineLevel="0" collapsed="false">
      <c r="A4047" s="43" t="n">
        <v>4045</v>
      </c>
    </row>
    <row r="4048" customFormat="false" ht="12.75" hidden="false" customHeight="false" outlineLevel="0" collapsed="false">
      <c r="A4048" s="43" t="n">
        <v>4046</v>
      </c>
    </row>
    <row r="4049" customFormat="false" ht="12.75" hidden="false" customHeight="false" outlineLevel="0" collapsed="false">
      <c r="A4049" s="43" t="n">
        <v>4047</v>
      </c>
    </row>
    <row r="4050" customFormat="false" ht="12.75" hidden="false" customHeight="false" outlineLevel="0" collapsed="false">
      <c r="A4050" s="43" t="n">
        <v>4048</v>
      </c>
    </row>
    <row r="4051" customFormat="false" ht="12.75" hidden="false" customHeight="false" outlineLevel="0" collapsed="false">
      <c r="A4051" s="43" t="n">
        <v>4049</v>
      </c>
    </row>
    <row r="4052" customFormat="false" ht="12.75" hidden="false" customHeight="false" outlineLevel="0" collapsed="false">
      <c r="A4052" s="43" t="n">
        <v>4050</v>
      </c>
    </row>
    <row r="4053" customFormat="false" ht="12.75" hidden="false" customHeight="false" outlineLevel="0" collapsed="false">
      <c r="A4053" s="43" t="n">
        <v>4051</v>
      </c>
    </row>
    <row r="4054" customFormat="false" ht="12.75" hidden="false" customHeight="false" outlineLevel="0" collapsed="false">
      <c r="A4054" s="43" t="n">
        <v>4052</v>
      </c>
    </row>
    <row r="4055" customFormat="false" ht="12.75" hidden="false" customHeight="false" outlineLevel="0" collapsed="false">
      <c r="A4055" s="43" t="n">
        <v>4053</v>
      </c>
    </row>
    <row r="4056" customFormat="false" ht="12.75" hidden="false" customHeight="false" outlineLevel="0" collapsed="false">
      <c r="A4056" s="43" t="n">
        <v>4054</v>
      </c>
    </row>
    <row r="4057" customFormat="false" ht="12.75" hidden="false" customHeight="false" outlineLevel="0" collapsed="false">
      <c r="A4057" s="43" t="n">
        <v>4055</v>
      </c>
    </row>
    <row r="4058" customFormat="false" ht="12.75" hidden="false" customHeight="false" outlineLevel="0" collapsed="false">
      <c r="A4058" s="43" t="n">
        <v>4056</v>
      </c>
    </row>
    <row r="4059" customFormat="false" ht="12.75" hidden="false" customHeight="false" outlineLevel="0" collapsed="false">
      <c r="A4059" s="43" t="n">
        <v>4057</v>
      </c>
    </row>
    <row r="4060" customFormat="false" ht="12.75" hidden="false" customHeight="false" outlineLevel="0" collapsed="false">
      <c r="A4060" s="43" t="n">
        <v>4058</v>
      </c>
    </row>
    <row r="4061" customFormat="false" ht="12.75" hidden="false" customHeight="false" outlineLevel="0" collapsed="false">
      <c r="A4061" s="43" t="n">
        <v>4059</v>
      </c>
    </row>
    <row r="4062" customFormat="false" ht="12.75" hidden="false" customHeight="false" outlineLevel="0" collapsed="false">
      <c r="A4062" s="43" t="n">
        <v>4060</v>
      </c>
    </row>
    <row r="4063" customFormat="false" ht="12.75" hidden="false" customHeight="false" outlineLevel="0" collapsed="false">
      <c r="A4063" s="43" t="n">
        <v>4061</v>
      </c>
    </row>
    <row r="4064" customFormat="false" ht="12.75" hidden="false" customHeight="false" outlineLevel="0" collapsed="false">
      <c r="A4064" s="43" t="n">
        <v>4062</v>
      </c>
    </row>
    <row r="4065" customFormat="false" ht="12.75" hidden="false" customHeight="false" outlineLevel="0" collapsed="false">
      <c r="A4065" s="43" t="n">
        <v>4063</v>
      </c>
    </row>
    <row r="4066" customFormat="false" ht="12.75" hidden="false" customHeight="false" outlineLevel="0" collapsed="false">
      <c r="A4066" s="43" t="n">
        <v>4064</v>
      </c>
    </row>
    <row r="4067" customFormat="false" ht="12.75" hidden="false" customHeight="false" outlineLevel="0" collapsed="false">
      <c r="A4067" s="43" t="n">
        <v>4065</v>
      </c>
    </row>
    <row r="4068" customFormat="false" ht="12.75" hidden="false" customHeight="false" outlineLevel="0" collapsed="false">
      <c r="A4068" s="43" t="n">
        <v>4066</v>
      </c>
    </row>
    <row r="4069" customFormat="false" ht="12.75" hidden="false" customHeight="false" outlineLevel="0" collapsed="false">
      <c r="A4069" s="43" t="n">
        <v>4067</v>
      </c>
    </row>
    <row r="4070" customFormat="false" ht="12.75" hidden="false" customHeight="false" outlineLevel="0" collapsed="false">
      <c r="A4070" s="43" t="n">
        <v>4068</v>
      </c>
    </row>
    <row r="4071" customFormat="false" ht="12.75" hidden="false" customHeight="false" outlineLevel="0" collapsed="false">
      <c r="A4071" s="43" t="n">
        <v>4069</v>
      </c>
    </row>
    <row r="4072" customFormat="false" ht="12.75" hidden="false" customHeight="false" outlineLevel="0" collapsed="false">
      <c r="A4072" s="43" t="n">
        <v>4070</v>
      </c>
    </row>
    <row r="4073" customFormat="false" ht="12.75" hidden="false" customHeight="false" outlineLevel="0" collapsed="false">
      <c r="A4073" s="43" t="n">
        <v>4071</v>
      </c>
    </row>
    <row r="4074" customFormat="false" ht="12.75" hidden="false" customHeight="false" outlineLevel="0" collapsed="false">
      <c r="A4074" s="43" t="n">
        <v>4072</v>
      </c>
    </row>
    <row r="4075" customFormat="false" ht="12.75" hidden="false" customHeight="false" outlineLevel="0" collapsed="false">
      <c r="A4075" s="43" t="n">
        <v>4073</v>
      </c>
    </row>
    <row r="4076" customFormat="false" ht="12.75" hidden="false" customHeight="false" outlineLevel="0" collapsed="false">
      <c r="A4076" s="43" t="n">
        <v>4074</v>
      </c>
    </row>
    <row r="4077" customFormat="false" ht="12.75" hidden="false" customHeight="false" outlineLevel="0" collapsed="false">
      <c r="A4077" s="43" t="n">
        <v>4075</v>
      </c>
    </row>
    <row r="4078" customFormat="false" ht="12.75" hidden="false" customHeight="false" outlineLevel="0" collapsed="false">
      <c r="A4078" s="43" t="n">
        <v>4076</v>
      </c>
    </row>
    <row r="4079" customFormat="false" ht="12.75" hidden="false" customHeight="false" outlineLevel="0" collapsed="false">
      <c r="A4079" s="43" t="n">
        <v>4077</v>
      </c>
    </row>
    <row r="4080" customFormat="false" ht="12.75" hidden="false" customHeight="false" outlineLevel="0" collapsed="false">
      <c r="A4080" s="43" t="n">
        <v>4078</v>
      </c>
    </row>
    <row r="4081" customFormat="false" ht="12.75" hidden="false" customHeight="false" outlineLevel="0" collapsed="false">
      <c r="A4081" s="43" t="n">
        <v>4079</v>
      </c>
    </row>
    <row r="4082" customFormat="false" ht="12.75" hidden="false" customHeight="false" outlineLevel="0" collapsed="false">
      <c r="A4082" s="43" t="n">
        <v>4080</v>
      </c>
    </row>
    <row r="4083" customFormat="false" ht="12.75" hidden="false" customHeight="false" outlineLevel="0" collapsed="false">
      <c r="A4083" s="43" t="n">
        <v>4081</v>
      </c>
    </row>
    <row r="4084" customFormat="false" ht="12.75" hidden="false" customHeight="false" outlineLevel="0" collapsed="false">
      <c r="A4084" s="43" t="n">
        <v>4082</v>
      </c>
    </row>
    <row r="4085" customFormat="false" ht="12.75" hidden="false" customHeight="false" outlineLevel="0" collapsed="false">
      <c r="A4085" s="43" t="n">
        <v>4083</v>
      </c>
    </row>
    <row r="4086" customFormat="false" ht="12.75" hidden="false" customHeight="false" outlineLevel="0" collapsed="false">
      <c r="A4086" s="43" t="n">
        <v>4084</v>
      </c>
    </row>
    <row r="4087" customFormat="false" ht="12.75" hidden="false" customHeight="false" outlineLevel="0" collapsed="false">
      <c r="A4087" s="43" t="n">
        <v>4085</v>
      </c>
    </row>
    <row r="4088" customFormat="false" ht="12.75" hidden="false" customHeight="false" outlineLevel="0" collapsed="false">
      <c r="A4088" s="43" t="n">
        <v>4086</v>
      </c>
    </row>
    <row r="4089" customFormat="false" ht="12.75" hidden="false" customHeight="false" outlineLevel="0" collapsed="false">
      <c r="A4089" s="43" t="n">
        <v>4087</v>
      </c>
    </row>
    <row r="4090" customFormat="false" ht="12.75" hidden="false" customHeight="false" outlineLevel="0" collapsed="false">
      <c r="A4090" s="43" t="n">
        <v>4088</v>
      </c>
    </row>
    <row r="4091" customFormat="false" ht="12.75" hidden="false" customHeight="false" outlineLevel="0" collapsed="false">
      <c r="A4091" s="43" t="n">
        <v>4089</v>
      </c>
    </row>
    <row r="4092" customFormat="false" ht="12.75" hidden="false" customHeight="false" outlineLevel="0" collapsed="false">
      <c r="A4092" s="43" t="n">
        <v>4090</v>
      </c>
    </row>
    <row r="4093" customFormat="false" ht="12.75" hidden="false" customHeight="false" outlineLevel="0" collapsed="false">
      <c r="A4093" s="43" t="n">
        <v>4091</v>
      </c>
    </row>
    <row r="4094" customFormat="false" ht="12.75" hidden="false" customHeight="false" outlineLevel="0" collapsed="false">
      <c r="A4094" s="43" t="n">
        <v>4092</v>
      </c>
    </row>
    <row r="4095" customFormat="false" ht="12.75" hidden="false" customHeight="false" outlineLevel="0" collapsed="false">
      <c r="A4095" s="43" t="n">
        <v>4093</v>
      </c>
    </row>
    <row r="4096" customFormat="false" ht="12.75" hidden="false" customHeight="false" outlineLevel="0" collapsed="false">
      <c r="A4096" s="43" t="n">
        <v>4094</v>
      </c>
    </row>
    <row r="4097" customFormat="false" ht="12.75" hidden="false" customHeight="false" outlineLevel="0" collapsed="false">
      <c r="A4097" s="43" t="n">
        <v>4095</v>
      </c>
    </row>
    <row r="4098" customFormat="false" ht="12.75" hidden="false" customHeight="false" outlineLevel="0" collapsed="false">
      <c r="A4098" s="43" t="n">
        <v>4096</v>
      </c>
    </row>
    <row r="4099" customFormat="false" ht="12.75" hidden="false" customHeight="false" outlineLevel="0" collapsed="false">
      <c r="A4099" s="43" t="n">
        <v>4097</v>
      </c>
    </row>
    <row r="4100" customFormat="false" ht="12.75" hidden="false" customHeight="false" outlineLevel="0" collapsed="false">
      <c r="A4100" s="43" t="n">
        <v>4098</v>
      </c>
    </row>
    <row r="4101" customFormat="false" ht="12.75" hidden="false" customHeight="false" outlineLevel="0" collapsed="false">
      <c r="A4101" s="43" t="n">
        <v>4099</v>
      </c>
    </row>
    <row r="4102" customFormat="false" ht="12.75" hidden="false" customHeight="false" outlineLevel="0" collapsed="false">
      <c r="A4102" s="43" t="n">
        <v>4100</v>
      </c>
    </row>
    <row r="4103" customFormat="false" ht="12.75" hidden="false" customHeight="false" outlineLevel="0" collapsed="false">
      <c r="A4103" s="43" t="n">
        <v>4101</v>
      </c>
    </row>
    <row r="4104" customFormat="false" ht="12.75" hidden="false" customHeight="false" outlineLevel="0" collapsed="false">
      <c r="A4104" s="43" t="n">
        <v>4102</v>
      </c>
    </row>
    <row r="4105" customFormat="false" ht="12.75" hidden="false" customHeight="false" outlineLevel="0" collapsed="false">
      <c r="A4105" s="43" t="n">
        <v>4103</v>
      </c>
    </row>
    <row r="4106" customFormat="false" ht="12.75" hidden="false" customHeight="false" outlineLevel="0" collapsed="false">
      <c r="A4106" s="43" t="n">
        <v>4104</v>
      </c>
    </row>
    <row r="4107" customFormat="false" ht="12.75" hidden="false" customHeight="false" outlineLevel="0" collapsed="false">
      <c r="A4107" s="43" t="n">
        <v>4105</v>
      </c>
    </row>
    <row r="4108" customFormat="false" ht="12.75" hidden="false" customHeight="false" outlineLevel="0" collapsed="false">
      <c r="A4108" s="43" t="n">
        <v>4106</v>
      </c>
    </row>
    <row r="4109" customFormat="false" ht="12.75" hidden="false" customHeight="false" outlineLevel="0" collapsed="false">
      <c r="A4109" s="43" t="n">
        <v>4107</v>
      </c>
    </row>
    <row r="4110" customFormat="false" ht="12.75" hidden="false" customHeight="false" outlineLevel="0" collapsed="false">
      <c r="A4110" s="43" t="n">
        <v>4108</v>
      </c>
    </row>
    <row r="4111" customFormat="false" ht="12.75" hidden="false" customHeight="false" outlineLevel="0" collapsed="false">
      <c r="A4111" s="43" t="n">
        <v>4109</v>
      </c>
    </row>
    <row r="4112" customFormat="false" ht="12.75" hidden="false" customHeight="false" outlineLevel="0" collapsed="false">
      <c r="A4112" s="43" t="n">
        <v>4110</v>
      </c>
    </row>
    <row r="4113" customFormat="false" ht="12.75" hidden="false" customHeight="false" outlineLevel="0" collapsed="false">
      <c r="A4113" s="43" t="n">
        <v>4111</v>
      </c>
    </row>
    <row r="4114" customFormat="false" ht="12.75" hidden="false" customHeight="false" outlineLevel="0" collapsed="false">
      <c r="A4114" s="43" t="n">
        <v>4112</v>
      </c>
    </row>
    <row r="4115" customFormat="false" ht="12.75" hidden="false" customHeight="false" outlineLevel="0" collapsed="false">
      <c r="A4115" s="43" t="n">
        <v>4113</v>
      </c>
    </row>
    <row r="4116" customFormat="false" ht="12.75" hidden="false" customHeight="false" outlineLevel="0" collapsed="false">
      <c r="A4116" s="43" t="n">
        <v>4114</v>
      </c>
    </row>
    <row r="4117" customFormat="false" ht="12.75" hidden="false" customHeight="false" outlineLevel="0" collapsed="false">
      <c r="A4117" s="43" t="n">
        <v>4115</v>
      </c>
    </row>
    <row r="4118" customFormat="false" ht="12.75" hidden="false" customHeight="false" outlineLevel="0" collapsed="false">
      <c r="A4118" s="43" t="n">
        <v>4116</v>
      </c>
    </row>
    <row r="4119" customFormat="false" ht="12.75" hidden="false" customHeight="false" outlineLevel="0" collapsed="false">
      <c r="A4119" s="43" t="n">
        <v>4117</v>
      </c>
    </row>
    <row r="4120" customFormat="false" ht="12.75" hidden="false" customHeight="false" outlineLevel="0" collapsed="false">
      <c r="A4120" s="43" t="n">
        <v>4118</v>
      </c>
    </row>
    <row r="4121" customFormat="false" ht="12.75" hidden="false" customHeight="false" outlineLevel="0" collapsed="false">
      <c r="A4121" s="43" t="n">
        <v>4119</v>
      </c>
    </row>
    <row r="4122" customFormat="false" ht="12.75" hidden="false" customHeight="false" outlineLevel="0" collapsed="false">
      <c r="A4122" s="43" t="n">
        <v>4120</v>
      </c>
    </row>
    <row r="4123" customFormat="false" ht="12.75" hidden="false" customHeight="false" outlineLevel="0" collapsed="false">
      <c r="A4123" s="43" t="n">
        <v>4121</v>
      </c>
    </row>
    <row r="4124" customFormat="false" ht="12.75" hidden="false" customHeight="false" outlineLevel="0" collapsed="false">
      <c r="A4124" s="43" t="n">
        <v>4122</v>
      </c>
    </row>
    <row r="4125" customFormat="false" ht="12.75" hidden="false" customHeight="false" outlineLevel="0" collapsed="false">
      <c r="A4125" s="43" t="n">
        <v>4123</v>
      </c>
    </row>
    <row r="4126" customFormat="false" ht="12.75" hidden="false" customHeight="false" outlineLevel="0" collapsed="false">
      <c r="A4126" s="43" t="n">
        <v>4124</v>
      </c>
    </row>
    <row r="4127" customFormat="false" ht="12.75" hidden="false" customHeight="false" outlineLevel="0" collapsed="false">
      <c r="A4127" s="43" t="n">
        <v>4125</v>
      </c>
    </row>
    <row r="4128" customFormat="false" ht="12.75" hidden="false" customHeight="false" outlineLevel="0" collapsed="false">
      <c r="A4128" s="43" t="n">
        <v>4126</v>
      </c>
    </row>
    <row r="4129" customFormat="false" ht="12.75" hidden="false" customHeight="false" outlineLevel="0" collapsed="false">
      <c r="A4129" s="43" t="n">
        <v>4127</v>
      </c>
    </row>
    <row r="4130" customFormat="false" ht="12.75" hidden="false" customHeight="false" outlineLevel="0" collapsed="false">
      <c r="A4130" s="43" t="n">
        <v>4128</v>
      </c>
    </row>
    <row r="4131" customFormat="false" ht="12.75" hidden="false" customHeight="false" outlineLevel="0" collapsed="false">
      <c r="A4131" s="43" t="n">
        <v>4129</v>
      </c>
    </row>
    <row r="4132" customFormat="false" ht="12.75" hidden="false" customHeight="false" outlineLevel="0" collapsed="false">
      <c r="A4132" s="43" t="n">
        <v>4130</v>
      </c>
    </row>
    <row r="4133" customFormat="false" ht="12.75" hidden="false" customHeight="false" outlineLevel="0" collapsed="false">
      <c r="A4133" s="43" t="n">
        <v>4131</v>
      </c>
    </row>
    <row r="4134" customFormat="false" ht="12.75" hidden="false" customHeight="false" outlineLevel="0" collapsed="false">
      <c r="A4134" s="43" t="n">
        <v>4132</v>
      </c>
    </row>
    <row r="4135" customFormat="false" ht="12.75" hidden="false" customHeight="false" outlineLevel="0" collapsed="false">
      <c r="A4135" s="43" t="n">
        <v>4133</v>
      </c>
    </row>
    <row r="4136" customFormat="false" ht="12.75" hidden="false" customHeight="false" outlineLevel="0" collapsed="false">
      <c r="A4136" s="43" t="n">
        <v>4134</v>
      </c>
    </row>
    <row r="4137" customFormat="false" ht="12.75" hidden="false" customHeight="false" outlineLevel="0" collapsed="false">
      <c r="A4137" s="43" t="n">
        <v>4135</v>
      </c>
    </row>
    <row r="4138" customFormat="false" ht="12.75" hidden="false" customHeight="false" outlineLevel="0" collapsed="false">
      <c r="A4138" s="43" t="n">
        <v>4136</v>
      </c>
    </row>
    <row r="4139" customFormat="false" ht="12.75" hidden="false" customHeight="false" outlineLevel="0" collapsed="false">
      <c r="A4139" s="43" t="n">
        <v>4137</v>
      </c>
    </row>
    <row r="4140" customFormat="false" ht="12.75" hidden="false" customHeight="false" outlineLevel="0" collapsed="false">
      <c r="A4140" s="43" t="n">
        <v>4138</v>
      </c>
    </row>
    <row r="4141" customFormat="false" ht="12.75" hidden="false" customHeight="false" outlineLevel="0" collapsed="false">
      <c r="A4141" s="43" t="n">
        <v>4139</v>
      </c>
    </row>
    <row r="4142" customFormat="false" ht="12.75" hidden="false" customHeight="false" outlineLevel="0" collapsed="false">
      <c r="A4142" s="43" t="n">
        <v>4140</v>
      </c>
    </row>
    <row r="4143" customFormat="false" ht="12.75" hidden="false" customHeight="false" outlineLevel="0" collapsed="false">
      <c r="A4143" s="43" t="n">
        <v>4141</v>
      </c>
    </row>
    <row r="4144" customFormat="false" ht="12.75" hidden="false" customHeight="false" outlineLevel="0" collapsed="false">
      <c r="A4144" s="43" t="n">
        <v>4142</v>
      </c>
    </row>
    <row r="4145" customFormat="false" ht="12.75" hidden="false" customHeight="false" outlineLevel="0" collapsed="false">
      <c r="A4145" s="43" t="n">
        <v>4143</v>
      </c>
    </row>
    <row r="4146" customFormat="false" ht="12.75" hidden="false" customHeight="false" outlineLevel="0" collapsed="false">
      <c r="A4146" s="43" t="n">
        <v>4144</v>
      </c>
    </row>
    <row r="4147" customFormat="false" ht="12.75" hidden="false" customHeight="false" outlineLevel="0" collapsed="false">
      <c r="A4147" s="43" t="n">
        <v>4145</v>
      </c>
    </row>
    <row r="4148" customFormat="false" ht="12.75" hidden="false" customHeight="false" outlineLevel="0" collapsed="false">
      <c r="A4148" s="43" t="n">
        <v>4146</v>
      </c>
    </row>
    <row r="4149" customFormat="false" ht="12.75" hidden="false" customHeight="false" outlineLevel="0" collapsed="false">
      <c r="A4149" s="43" t="n">
        <v>4147</v>
      </c>
    </row>
    <row r="4150" customFormat="false" ht="12.75" hidden="false" customHeight="false" outlineLevel="0" collapsed="false">
      <c r="A4150" s="43" t="n">
        <v>4148</v>
      </c>
    </row>
    <row r="4151" customFormat="false" ht="12.75" hidden="false" customHeight="false" outlineLevel="0" collapsed="false">
      <c r="A4151" s="43" t="n">
        <v>4149</v>
      </c>
    </row>
    <row r="4152" customFormat="false" ht="12.75" hidden="false" customHeight="false" outlineLevel="0" collapsed="false">
      <c r="A4152" s="43" t="n">
        <v>4150</v>
      </c>
    </row>
    <row r="4153" customFormat="false" ht="12.75" hidden="false" customHeight="false" outlineLevel="0" collapsed="false">
      <c r="A4153" s="43" t="n">
        <v>4151</v>
      </c>
    </row>
    <row r="4154" customFormat="false" ht="12.75" hidden="false" customHeight="false" outlineLevel="0" collapsed="false">
      <c r="A4154" s="43" t="n">
        <v>4152</v>
      </c>
    </row>
    <row r="4155" customFormat="false" ht="12.75" hidden="false" customHeight="false" outlineLevel="0" collapsed="false">
      <c r="A4155" s="43" t="n">
        <v>4153</v>
      </c>
    </row>
    <row r="4156" customFormat="false" ht="12.75" hidden="false" customHeight="false" outlineLevel="0" collapsed="false">
      <c r="A4156" s="43" t="n">
        <v>4154</v>
      </c>
    </row>
    <row r="4157" customFormat="false" ht="12.75" hidden="false" customHeight="false" outlineLevel="0" collapsed="false">
      <c r="A4157" s="43" t="n">
        <v>4155</v>
      </c>
    </row>
    <row r="4158" customFormat="false" ht="12.75" hidden="false" customHeight="false" outlineLevel="0" collapsed="false">
      <c r="A4158" s="43" t="n">
        <v>4156</v>
      </c>
    </row>
    <row r="4159" customFormat="false" ht="12.75" hidden="false" customHeight="false" outlineLevel="0" collapsed="false">
      <c r="A4159" s="43" t="n">
        <v>4157</v>
      </c>
    </row>
    <row r="4160" customFormat="false" ht="12.75" hidden="false" customHeight="false" outlineLevel="0" collapsed="false">
      <c r="A4160" s="43" t="n">
        <v>4158</v>
      </c>
    </row>
    <row r="4161" customFormat="false" ht="12.75" hidden="false" customHeight="false" outlineLevel="0" collapsed="false">
      <c r="A4161" s="43" t="n">
        <v>4159</v>
      </c>
    </row>
    <row r="4162" customFormat="false" ht="12.75" hidden="false" customHeight="false" outlineLevel="0" collapsed="false">
      <c r="A4162" s="43" t="n">
        <v>4160</v>
      </c>
    </row>
    <row r="4163" customFormat="false" ht="12.75" hidden="false" customHeight="false" outlineLevel="0" collapsed="false">
      <c r="A4163" s="43" t="n">
        <v>4161</v>
      </c>
    </row>
    <row r="4164" customFormat="false" ht="12.75" hidden="false" customHeight="false" outlineLevel="0" collapsed="false">
      <c r="A4164" s="43" t="n">
        <v>4162</v>
      </c>
    </row>
    <row r="4165" customFormat="false" ht="12.75" hidden="false" customHeight="false" outlineLevel="0" collapsed="false">
      <c r="A4165" s="43" t="n">
        <v>4163</v>
      </c>
    </row>
    <row r="4166" customFormat="false" ht="12.75" hidden="false" customHeight="false" outlineLevel="0" collapsed="false">
      <c r="A4166" s="43" t="n">
        <v>4164</v>
      </c>
    </row>
    <row r="4167" customFormat="false" ht="12.75" hidden="false" customHeight="false" outlineLevel="0" collapsed="false">
      <c r="A4167" s="43" t="n">
        <v>4165</v>
      </c>
    </row>
    <row r="4168" customFormat="false" ht="12.75" hidden="false" customHeight="false" outlineLevel="0" collapsed="false">
      <c r="A4168" s="43" t="n">
        <v>4166</v>
      </c>
    </row>
    <row r="4169" customFormat="false" ht="12.75" hidden="false" customHeight="false" outlineLevel="0" collapsed="false">
      <c r="A4169" s="43" t="n">
        <v>4167</v>
      </c>
    </row>
    <row r="4170" customFormat="false" ht="12.75" hidden="false" customHeight="false" outlineLevel="0" collapsed="false">
      <c r="A4170" s="43" t="n">
        <v>4168</v>
      </c>
    </row>
    <row r="4171" customFormat="false" ht="12.75" hidden="false" customHeight="false" outlineLevel="0" collapsed="false">
      <c r="A4171" s="43" t="n">
        <v>4169</v>
      </c>
    </row>
    <row r="4172" customFormat="false" ht="12.75" hidden="false" customHeight="false" outlineLevel="0" collapsed="false">
      <c r="A4172" s="43" t="n">
        <v>4170</v>
      </c>
    </row>
    <row r="4173" customFormat="false" ht="12.75" hidden="false" customHeight="false" outlineLevel="0" collapsed="false">
      <c r="A4173" s="43" t="n">
        <v>4171</v>
      </c>
    </row>
    <row r="4174" customFormat="false" ht="12.75" hidden="false" customHeight="false" outlineLevel="0" collapsed="false">
      <c r="A4174" s="43" t="n">
        <v>4172</v>
      </c>
    </row>
    <row r="4175" customFormat="false" ht="12.75" hidden="false" customHeight="false" outlineLevel="0" collapsed="false">
      <c r="A4175" s="43" t="n">
        <v>4173</v>
      </c>
    </row>
    <row r="4176" customFormat="false" ht="12.75" hidden="false" customHeight="false" outlineLevel="0" collapsed="false">
      <c r="A4176" s="43" t="n">
        <v>4174</v>
      </c>
    </row>
    <row r="4177" customFormat="false" ht="12.75" hidden="false" customHeight="false" outlineLevel="0" collapsed="false">
      <c r="A4177" s="43" t="n">
        <v>4175</v>
      </c>
    </row>
    <row r="4178" customFormat="false" ht="12.75" hidden="false" customHeight="false" outlineLevel="0" collapsed="false">
      <c r="A4178" s="43" t="n">
        <v>4176</v>
      </c>
    </row>
    <row r="4179" customFormat="false" ht="12.75" hidden="false" customHeight="false" outlineLevel="0" collapsed="false">
      <c r="A4179" s="43" t="n">
        <v>4177</v>
      </c>
    </row>
    <row r="4180" customFormat="false" ht="12.75" hidden="false" customHeight="false" outlineLevel="0" collapsed="false">
      <c r="A4180" s="43" t="n">
        <v>4178</v>
      </c>
    </row>
    <row r="4181" customFormat="false" ht="12.75" hidden="false" customHeight="false" outlineLevel="0" collapsed="false">
      <c r="A4181" s="43" t="n">
        <v>4179</v>
      </c>
    </row>
    <row r="4182" customFormat="false" ht="12.75" hidden="false" customHeight="false" outlineLevel="0" collapsed="false">
      <c r="A4182" s="43" t="n">
        <v>4180</v>
      </c>
    </row>
    <row r="4183" customFormat="false" ht="12.75" hidden="false" customHeight="false" outlineLevel="0" collapsed="false">
      <c r="A4183" s="43" t="n">
        <v>4181</v>
      </c>
    </row>
    <row r="4184" customFormat="false" ht="12.75" hidden="false" customHeight="false" outlineLevel="0" collapsed="false">
      <c r="A4184" s="43" t="n">
        <v>4182</v>
      </c>
    </row>
    <row r="4185" customFormat="false" ht="12.75" hidden="false" customHeight="false" outlineLevel="0" collapsed="false">
      <c r="A4185" s="43" t="n">
        <v>4183</v>
      </c>
    </row>
    <row r="4186" customFormat="false" ht="12.75" hidden="false" customHeight="false" outlineLevel="0" collapsed="false">
      <c r="A4186" s="43" t="n">
        <v>4184</v>
      </c>
    </row>
    <row r="4187" customFormat="false" ht="12.75" hidden="false" customHeight="false" outlineLevel="0" collapsed="false">
      <c r="A4187" s="43" t="n">
        <v>4185</v>
      </c>
    </row>
    <row r="4188" customFormat="false" ht="12.75" hidden="false" customHeight="false" outlineLevel="0" collapsed="false">
      <c r="A4188" s="43" t="n">
        <v>4186</v>
      </c>
    </row>
    <row r="4189" customFormat="false" ht="12.75" hidden="false" customHeight="false" outlineLevel="0" collapsed="false">
      <c r="A4189" s="43" t="n">
        <v>4187</v>
      </c>
    </row>
    <row r="4190" customFormat="false" ht="12.75" hidden="false" customHeight="false" outlineLevel="0" collapsed="false">
      <c r="A4190" s="43" t="n">
        <v>4188</v>
      </c>
    </row>
    <row r="4191" customFormat="false" ht="12.75" hidden="false" customHeight="false" outlineLevel="0" collapsed="false">
      <c r="A4191" s="43" t="n">
        <v>4189</v>
      </c>
    </row>
    <row r="4192" customFormat="false" ht="12.75" hidden="false" customHeight="false" outlineLevel="0" collapsed="false">
      <c r="A4192" s="43" t="n">
        <v>4190</v>
      </c>
    </row>
    <row r="4193" customFormat="false" ht="12.75" hidden="false" customHeight="false" outlineLevel="0" collapsed="false">
      <c r="A4193" s="43" t="n">
        <v>4191</v>
      </c>
    </row>
    <row r="4194" customFormat="false" ht="12.75" hidden="false" customHeight="false" outlineLevel="0" collapsed="false">
      <c r="A4194" s="43" t="n">
        <v>4192</v>
      </c>
    </row>
    <row r="4195" customFormat="false" ht="12.75" hidden="false" customHeight="false" outlineLevel="0" collapsed="false">
      <c r="A4195" s="43" t="n">
        <v>4193</v>
      </c>
    </row>
    <row r="4196" customFormat="false" ht="12.75" hidden="false" customHeight="false" outlineLevel="0" collapsed="false">
      <c r="A4196" s="43" t="n">
        <v>4194</v>
      </c>
    </row>
    <row r="4197" customFormat="false" ht="12.75" hidden="false" customHeight="false" outlineLevel="0" collapsed="false">
      <c r="A4197" s="43" t="n">
        <v>4195</v>
      </c>
    </row>
    <row r="4198" customFormat="false" ht="12.75" hidden="false" customHeight="false" outlineLevel="0" collapsed="false">
      <c r="A4198" s="43" t="n">
        <v>4196</v>
      </c>
    </row>
    <row r="4199" customFormat="false" ht="12.75" hidden="false" customHeight="false" outlineLevel="0" collapsed="false">
      <c r="A4199" s="43" t="n">
        <v>4197</v>
      </c>
    </row>
    <row r="4200" customFormat="false" ht="12.75" hidden="false" customHeight="false" outlineLevel="0" collapsed="false">
      <c r="A4200" s="43" t="n">
        <v>4198</v>
      </c>
    </row>
    <row r="4201" customFormat="false" ht="12.75" hidden="false" customHeight="false" outlineLevel="0" collapsed="false">
      <c r="A4201" s="43" t="n">
        <v>4199</v>
      </c>
    </row>
    <row r="4202" customFormat="false" ht="12.75" hidden="false" customHeight="false" outlineLevel="0" collapsed="false">
      <c r="A4202" s="43" t="n">
        <v>4200</v>
      </c>
    </row>
    <row r="4203" customFormat="false" ht="12.75" hidden="false" customHeight="false" outlineLevel="0" collapsed="false">
      <c r="A4203" s="43" t="n">
        <v>4201</v>
      </c>
    </row>
    <row r="4204" customFormat="false" ht="12.75" hidden="false" customHeight="false" outlineLevel="0" collapsed="false">
      <c r="A4204" s="43" t="n">
        <v>4202</v>
      </c>
    </row>
    <row r="4205" customFormat="false" ht="12.75" hidden="false" customHeight="false" outlineLevel="0" collapsed="false">
      <c r="A4205" s="43" t="n">
        <v>4203</v>
      </c>
    </row>
    <row r="4206" customFormat="false" ht="12.75" hidden="false" customHeight="false" outlineLevel="0" collapsed="false">
      <c r="A4206" s="43" t="n">
        <v>4204</v>
      </c>
    </row>
    <row r="4207" customFormat="false" ht="12.75" hidden="false" customHeight="false" outlineLevel="0" collapsed="false">
      <c r="A4207" s="43" t="n">
        <v>4205</v>
      </c>
    </row>
    <row r="4208" customFormat="false" ht="12.75" hidden="false" customHeight="false" outlineLevel="0" collapsed="false">
      <c r="A4208" s="43" t="n">
        <v>4206</v>
      </c>
    </row>
    <row r="4209" customFormat="false" ht="12.75" hidden="false" customHeight="false" outlineLevel="0" collapsed="false">
      <c r="A4209" s="43" t="n">
        <v>4207</v>
      </c>
    </row>
    <row r="4210" customFormat="false" ht="12.75" hidden="false" customHeight="false" outlineLevel="0" collapsed="false">
      <c r="A4210" s="43" t="n">
        <v>4208</v>
      </c>
    </row>
    <row r="4211" customFormat="false" ht="12.75" hidden="false" customHeight="false" outlineLevel="0" collapsed="false">
      <c r="A4211" s="43" t="n">
        <v>4209</v>
      </c>
    </row>
    <row r="4212" customFormat="false" ht="12.75" hidden="false" customHeight="false" outlineLevel="0" collapsed="false">
      <c r="A4212" s="43" t="n">
        <v>4210</v>
      </c>
    </row>
    <row r="4213" customFormat="false" ht="12.75" hidden="false" customHeight="false" outlineLevel="0" collapsed="false">
      <c r="A4213" s="43" t="n">
        <v>4211</v>
      </c>
    </row>
    <row r="4214" customFormat="false" ht="12.75" hidden="false" customHeight="false" outlineLevel="0" collapsed="false">
      <c r="A4214" s="43" t="n">
        <v>4212</v>
      </c>
    </row>
    <row r="4215" customFormat="false" ht="12.75" hidden="false" customHeight="false" outlineLevel="0" collapsed="false">
      <c r="A4215" s="43" t="n">
        <v>4213</v>
      </c>
    </row>
    <row r="4216" customFormat="false" ht="12.75" hidden="false" customHeight="false" outlineLevel="0" collapsed="false">
      <c r="A4216" s="43" t="n">
        <v>4214</v>
      </c>
    </row>
    <row r="4217" customFormat="false" ht="12.75" hidden="false" customHeight="false" outlineLevel="0" collapsed="false">
      <c r="A4217" s="43" t="n">
        <v>4215</v>
      </c>
    </row>
    <row r="4218" customFormat="false" ht="12.75" hidden="false" customHeight="false" outlineLevel="0" collapsed="false">
      <c r="A4218" s="43" t="n">
        <v>4216</v>
      </c>
    </row>
    <row r="4219" customFormat="false" ht="12.75" hidden="false" customHeight="false" outlineLevel="0" collapsed="false">
      <c r="A4219" s="43" t="n">
        <v>4217</v>
      </c>
    </row>
    <row r="4220" customFormat="false" ht="12.75" hidden="false" customHeight="false" outlineLevel="0" collapsed="false">
      <c r="A4220" s="43" t="n">
        <v>4218</v>
      </c>
    </row>
    <row r="4221" customFormat="false" ht="12.75" hidden="false" customHeight="false" outlineLevel="0" collapsed="false">
      <c r="A4221" s="43" t="n">
        <v>4219</v>
      </c>
    </row>
    <row r="4222" customFormat="false" ht="12.75" hidden="false" customHeight="false" outlineLevel="0" collapsed="false">
      <c r="A4222" s="43" t="n">
        <v>4220</v>
      </c>
    </row>
    <row r="4223" customFormat="false" ht="12.75" hidden="false" customHeight="false" outlineLevel="0" collapsed="false">
      <c r="A4223" s="43" t="n">
        <v>4221</v>
      </c>
    </row>
    <row r="4224" customFormat="false" ht="12.75" hidden="false" customHeight="false" outlineLevel="0" collapsed="false">
      <c r="A4224" s="43" t="n">
        <v>4222</v>
      </c>
    </row>
    <row r="4225" customFormat="false" ht="12.75" hidden="false" customHeight="false" outlineLevel="0" collapsed="false">
      <c r="A4225" s="43" t="n">
        <v>4223</v>
      </c>
    </row>
    <row r="4226" customFormat="false" ht="12.75" hidden="false" customHeight="false" outlineLevel="0" collapsed="false">
      <c r="A4226" s="43" t="n">
        <v>4224</v>
      </c>
    </row>
    <row r="4227" customFormat="false" ht="12.75" hidden="false" customHeight="false" outlineLevel="0" collapsed="false">
      <c r="A4227" s="43" t="n">
        <v>4225</v>
      </c>
    </row>
    <row r="4228" customFormat="false" ht="12.75" hidden="false" customHeight="false" outlineLevel="0" collapsed="false">
      <c r="A4228" s="43" t="n">
        <v>4226</v>
      </c>
    </row>
    <row r="4229" customFormat="false" ht="12.75" hidden="false" customHeight="false" outlineLevel="0" collapsed="false">
      <c r="A4229" s="43" t="n">
        <v>4227</v>
      </c>
    </row>
    <row r="4230" customFormat="false" ht="12.75" hidden="false" customHeight="false" outlineLevel="0" collapsed="false">
      <c r="A4230" s="43" t="n">
        <v>4228</v>
      </c>
    </row>
    <row r="4231" customFormat="false" ht="12.75" hidden="false" customHeight="false" outlineLevel="0" collapsed="false">
      <c r="A4231" s="43" t="n">
        <v>4229</v>
      </c>
    </row>
    <row r="4232" customFormat="false" ht="12.75" hidden="false" customHeight="false" outlineLevel="0" collapsed="false">
      <c r="A4232" s="43" t="n">
        <v>4230</v>
      </c>
    </row>
    <row r="4233" customFormat="false" ht="12.75" hidden="false" customHeight="false" outlineLevel="0" collapsed="false">
      <c r="A4233" s="43" t="n">
        <v>4231</v>
      </c>
    </row>
    <row r="4234" customFormat="false" ht="12.75" hidden="false" customHeight="false" outlineLevel="0" collapsed="false">
      <c r="A4234" s="43" t="n">
        <v>4232</v>
      </c>
    </row>
    <row r="4235" customFormat="false" ht="12.75" hidden="false" customHeight="false" outlineLevel="0" collapsed="false">
      <c r="A4235" s="43" t="n">
        <v>4233</v>
      </c>
    </row>
    <row r="4236" customFormat="false" ht="12.75" hidden="false" customHeight="false" outlineLevel="0" collapsed="false">
      <c r="A4236" s="43" t="n">
        <v>4234</v>
      </c>
    </row>
    <row r="4237" customFormat="false" ht="12.75" hidden="false" customHeight="false" outlineLevel="0" collapsed="false">
      <c r="A4237" s="43" t="n">
        <v>4235</v>
      </c>
    </row>
    <row r="4238" customFormat="false" ht="12.75" hidden="false" customHeight="false" outlineLevel="0" collapsed="false">
      <c r="A4238" s="43" t="n">
        <v>4236</v>
      </c>
    </row>
    <row r="4239" customFormat="false" ht="12.75" hidden="false" customHeight="false" outlineLevel="0" collapsed="false">
      <c r="A4239" s="43" t="n">
        <v>4237</v>
      </c>
    </row>
    <row r="4240" customFormat="false" ht="12.75" hidden="false" customHeight="false" outlineLevel="0" collapsed="false">
      <c r="A4240" s="43" t="n">
        <v>4238</v>
      </c>
    </row>
    <row r="4241" customFormat="false" ht="12.75" hidden="false" customHeight="false" outlineLevel="0" collapsed="false">
      <c r="A4241" s="43" t="n">
        <v>4239</v>
      </c>
    </row>
    <row r="4242" customFormat="false" ht="12.75" hidden="false" customHeight="false" outlineLevel="0" collapsed="false">
      <c r="A4242" s="43" t="n">
        <v>4240</v>
      </c>
    </row>
    <row r="4243" customFormat="false" ht="12.75" hidden="false" customHeight="false" outlineLevel="0" collapsed="false">
      <c r="A4243" s="43" t="n">
        <v>4241</v>
      </c>
    </row>
    <row r="4244" customFormat="false" ht="12.75" hidden="false" customHeight="false" outlineLevel="0" collapsed="false">
      <c r="A4244" s="43" t="n">
        <v>4242</v>
      </c>
    </row>
    <row r="4245" customFormat="false" ht="12.75" hidden="false" customHeight="false" outlineLevel="0" collapsed="false">
      <c r="A4245" s="43" t="n">
        <v>4243</v>
      </c>
    </row>
    <row r="4246" customFormat="false" ht="12.75" hidden="false" customHeight="false" outlineLevel="0" collapsed="false">
      <c r="A4246" s="43" t="n">
        <v>4244</v>
      </c>
    </row>
    <row r="4247" customFormat="false" ht="12.75" hidden="false" customHeight="false" outlineLevel="0" collapsed="false">
      <c r="A4247" s="43" t="n">
        <v>4245</v>
      </c>
    </row>
    <row r="4248" customFormat="false" ht="12.75" hidden="false" customHeight="false" outlineLevel="0" collapsed="false">
      <c r="A4248" s="43" t="n">
        <v>4246</v>
      </c>
    </row>
    <row r="4249" customFormat="false" ht="12.75" hidden="false" customHeight="false" outlineLevel="0" collapsed="false">
      <c r="A4249" s="43" t="n">
        <v>4247</v>
      </c>
    </row>
    <row r="4250" customFormat="false" ht="12.75" hidden="false" customHeight="false" outlineLevel="0" collapsed="false">
      <c r="A4250" s="43" t="n">
        <v>4248</v>
      </c>
    </row>
    <row r="4251" customFormat="false" ht="12.75" hidden="false" customHeight="false" outlineLevel="0" collapsed="false">
      <c r="A4251" s="43" t="n">
        <v>4249</v>
      </c>
    </row>
    <row r="4252" customFormat="false" ht="12.75" hidden="false" customHeight="false" outlineLevel="0" collapsed="false">
      <c r="A4252" s="43" t="n">
        <v>4250</v>
      </c>
    </row>
    <row r="4253" customFormat="false" ht="12.75" hidden="false" customHeight="false" outlineLevel="0" collapsed="false">
      <c r="A4253" s="43" t="n">
        <v>4251</v>
      </c>
    </row>
    <row r="4254" customFormat="false" ht="12.75" hidden="false" customHeight="false" outlineLevel="0" collapsed="false">
      <c r="A4254" s="43" t="n">
        <v>4252</v>
      </c>
    </row>
    <row r="4255" customFormat="false" ht="12.75" hidden="false" customHeight="false" outlineLevel="0" collapsed="false">
      <c r="A4255" s="43" t="n">
        <v>4253</v>
      </c>
    </row>
    <row r="4256" customFormat="false" ht="12.75" hidden="false" customHeight="false" outlineLevel="0" collapsed="false">
      <c r="A4256" s="43" t="n">
        <v>4254</v>
      </c>
    </row>
    <row r="4257" customFormat="false" ht="12.75" hidden="false" customHeight="false" outlineLevel="0" collapsed="false">
      <c r="A4257" s="43" t="n">
        <v>4255</v>
      </c>
    </row>
    <row r="4258" customFormat="false" ht="12.75" hidden="false" customHeight="false" outlineLevel="0" collapsed="false">
      <c r="A4258" s="43" t="n">
        <v>4256</v>
      </c>
    </row>
    <row r="4259" customFormat="false" ht="12.75" hidden="false" customHeight="false" outlineLevel="0" collapsed="false">
      <c r="A4259" s="43" t="n">
        <v>4257</v>
      </c>
    </row>
    <row r="4260" customFormat="false" ht="12.75" hidden="false" customHeight="false" outlineLevel="0" collapsed="false">
      <c r="A4260" s="43" t="n">
        <v>4258</v>
      </c>
    </row>
    <row r="4261" customFormat="false" ht="12.75" hidden="false" customHeight="false" outlineLevel="0" collapsed="false">
      <c r="A4261" s="43" t="n">
        <v>4259</v>
      </c>
    </row>
    <row r="4262" customFormat="false" ht="12.75" hidden="false" customHeight="false" outlineLevel="0" collapsed="false">
      <c r="A4262" s="43" t="n">
        <v>4260</v>
      </c>
    </row>
    <row r="4263" customFormat="false" ht="12.75" hidden="false" customHeight="false" outlineLevel="0" collapsed="false">
      <c r="A4263" s="43" t="n">
        <v>4261</v>
      </c>
    </row>
    <row r="4264" customFormat="false" ht="12.75" hidden="false" customHeight="false" outlineLevel="0" collapsed="false">
      <c r="A4264" s="43" t="n">
        <v>4262</v>
      </c>
    </row>
    <row r="4265" customFormat="false" ht="12.75" hidden="false" customHeight="false" outlineLevel="0" collapsed="false">
      <c r="A4265" s="43" t="n">
        <v>4263</v>
      </c>
    </row>
    <row r="4266" customFormat="false" ht="12.75" hidden="false" customHeight="false" outlineLevel="0" collapsed="false">
      <c r="A4266" s="43" t="n">
        <v>4264</v>
      </c>
    </row>
    <row r="4267" customFormat="false" ht="12.75" hidden="false" customHeight="false" outlineLevel="0" collapsed="false">
      <c r="A4267" s="43" t="n">
        <v>4265</v>
      </c>
    </row>
    <row r="4268" customFormat="false" ht="12.75" hidden="false" customHeight="false" outlineLevel="0" collapsed="false">
      <c r="A4268" s="43" t="n">
        <v>4266</v>
      </c>
    </row>
    <row r="4269" customFormat="false" ht="12.75" hidden="false" customHeight="false" outlineLevel="0" collapsed="false">
      <c r="A4269" s="43" t="n">
        <v>4267</v>
      </c>
    </row>
    <row r="4270" customFormat="false" ht="12.75" hidden="false" customHeight="false" outlineLevel="0" collapsed="false">
      <c r="A4270" s="43" t="n">
        <v>4268</v>
      </c>
    </row>
    <row r="4271" customFormat="false" ht="12.75" hidden="false" customHeight="false" outlineLevel="0" collapsed="false">
      <c r="A4271" s="43" t="n">
        <v>4269</v>
      </c>
    </row>
    <row r="4272" customFormat="false" ht="12.75" hidden="false" customHeight="false" outlineLevel="0" collapsed="false">
      <c r="A4272" s="43" t="n">
        <v>4270</v>
      </c>
    </row>
    <row r="4273" customFormat="false" ht="12.75" hidden="false" customHeight="false" outlineLevel="0" collapsed="false">
      <c r="A4273" s="43" t="n">
        <v>4271</v>
      </c>
    </row>
    <row r="4274" customFormat="false" ht="12.75" hidden="false" customHeight="false" outlineLevel="0" collapsed="false">
      <c r="A4274" s="43" t="n">
        <v>4272</v>
      </c>
    </row>
    <row r="4275" customFormat="false" ht="12.75" hidden="false" customHeight="false" outlineLevel="0" collapsed="false">
      <c r="A4275" s="43" t="n">
        <v>4273</v>
      </c>
    </row>
    <row r="4276" customFormat="false" ht="12.75" hidden="false" customHeight="false" outlineLevel="0" collapsed="false">
      <c r="A4276" s="43" t="n">
        <v>4274</v>
      </c>
    </row>
    <row r="4277" customFormat="false" ht="12.75" hidden="false" customHeight="false" outlineLevel="0" collapsed="false">
      <c r="A4277" s="43" t="n">
        <v>4275</v>
      </c>
    </row>
    <row r="4278" customFormat="false" ht="12.75" hidden="false" customHeight="false" outlineLevel="0" collapsed="false">
      <c r="A4278" s="43" t="n">
        <v>4276</v>
      </c>
    </row>
    <row r="4279" customFormat="false" ht="12.75" hidden="false" customHeight="false" outlineLevel="0" collapsed="false">
      <c r="A4279" s="43" t="n">
        <v>4277</v>
      </c>
    </row>
    <row r="4280" customFormat="false" ht="12.75" hidden="false" customHeight="false" outlineLevel="0" collapsed="false">
      <c r="A4280" s="43" t="n">
        <v>4278</v>
      </c>
    </row>
    <row r="4281" customFormat="false" ht="12.75" hidden="false" customHeight="false" outlineLevel="0" collapsed="false">
      <c r="A4281" s="43" t="n">
        <v>4279</v>
      </c>
    </row>
    <row r="4282" customFormat="false" ht="12.75" hidden="false" customHeight="false" outlineLevel="0" collapsed="false">
      <c r="A4282" s="43" t="n">
        <v>4280</v>
      </c>
    </row>
    <row r="4283" customFormat="false" ht="12.75" hidden="false" customHeight="false" outlineLevel="0" collapsed="false">
      <c r="A4283" s="43" t="n">
        <v>4281</v>
      </c>
    </row>
    <row r="4284" customFormat="false" ht="12.75" hidden="false" customHeight="false" outlineLevel="0" collapsed="false">
      <c r="A4284" s="43" t="n">
        <v>4282</v>
      </c>
    </row>
    <row r="4285" customFormat="false" ht="12.75" hidden="false" customHeight="false" outlineLevel="0" collapsed="false">
      <c r="A4285" s="43" t="n">
        <v>4283</v>
      </c>
    </row>
    <row r="4286" customFormat="false" ht="12.75" hidden="false" customHeight="false" outlineLevel="0" collapsed="false">
      <c r="A4286" s="43" t="n">
        <v>4284</v>
      </c>
    </row>
    <row r="4287" customFormat="false" ht="12.75" hidden="false" customHeight="false" outlineLevel="0" collapsed="false">
      <c r="A4287" s="43" t="n">
        <v>4285</v>
      </c>
    </row>
    <row r="4288" customFormat="false" ht="12.75" hidden="false" customHeight="false" outlineLevel="0" collapsed="false">
      <c r="A4288" s="43" t="n">
        <v>4286</v>
      </c>
    </row>
    <row r="4289" customFormat="false" ht="12.75" hidden="false" customHeight="false" outlineLevel="0" collapsed="false">
      <c r="A4289" s="43" t="n">
        <v>4287</v>
      </c>
    </row>
    <row r="4290" customFormat="false" ht="12.75" hidden="false" customHeight="false" outlineLevel="0" collapsed="false">
      <c r="A4290" s="43" t="n">
        <v>4288</v>
      </c>
    </row>
    <row r="4291" customFormat="false" ht="12.75" hidden="false" customHeight="false" outlineLevel="0" collapsed="false">
      <c r="A4291" s="43" t="n">
        <v>4289</v>
      </c>
    </row>
    <row r="4292" customFormat="false" ht="12.75" hidden="false" customHeight="false" outlineLevel="0" collapsed="false">
      <c r="A4292" s="43" t="n">
        <v>4290</v>
      </c>
    </row>
    <row r="4293" customFormat="false" ht="12.75" hidden="false" customHeight="false" outlineLevel="0" collapsed="false">
      <c r="A4293" s="43" t="n">
        <v>4291</v>
      </c>
    </row>
    <row r="4294" customFormat="false" ht="12.75" hidden="false" customHeight="false" outlineLevel="0" collapsed="false">
      <c r="A4294" s="43" t="n">
        <v>4292</v>
      </c>
    </row>
    <row r="4295" customFormat="false" ht="12.75" hidden="false" customHeight="false" outlineLevel="0" collapsed="false">
      <c r="A4295" s="43" t="n">
        <v>4293</v>
      </c>
    </row>
    <row r="4296" customFormat="false" ht="12.75" hidden="false" customHeight="false" outlineLevel="0" collapsed="false">
      <c r="A4296" s="43" t="n">
        <v>4294</v>
      </c>
    </row>
    <row r="4297" customFormat="false" ht="12.75" hidden="false" customHeight="false" outlineLevel="0" collapsed="false">
      <c r="A4297" s="43" t="n">
        <v>4295</v>
      </c>
    </row>
    <row r="4298" customFormat="false" ht="12.75" hidden="false" customHeight="false" outlineLevel="0" collapsed="false">
      <c r="A4298" s="43" t="n">
        <v>4296</v>
      </c>
    </row>
    <row r="4299" customFormat="false" ht="12.75" hidden="false" customHeight="false" outlineLevel="0" collapsed="false">
      <c r="A4299" s="43" t="n">
        <v>4297</v>
      </c>
    </row>
    <row r="4300" customFormat="false" ht="12.75" hidden="false" customHeight="false" outlineLevel="0" collapsed="false">
      <c r="A4300" s="43" t="n">
        <v>4298</v>
      </c>
    </row>
    <row r="4301" customFormat="false" ht="12.75" hidden="false" customHeight="false" outlineLevel="0" collapsed="false">
      <c r="A4301" s="43" t="n">
        <v>4299</v>
      </c>
    </row>
    <row r="4302" customFormat="false" ht="12.75" hidden="false" customHeight="false" outlineLevel="0" collapsed="false">
      <c r="A4302" s="43" t="n">
        <v>4300</v>
      </c>
    </row>
    <row r="4303" customFormat="false" ht="12.75" hidden="false" customHeight="false" outlineLevel="0" collapsed="false">
      <c r="A4303" s="43" t="n">
        <v>4301</v>
      </c>
    </row>
    <row r="4304" customFormat="false" ht="12.75" hidden="false" customHeight="false" outlineLevel="0" collapsed="false">
      <c r="A4304" s="43" t="n">
        <v>4302</v>
      </c>
    </row>
    <row r="4305" customFormat="false" ht="12.75" hidden="false" customHeight="false" outlineLevel="0" collapsed="false">
      <c r="A4305" s="43" t="n">
        <v>4303</v>
      </c>
    </row>
    <row r="4306" customFormat="false" ht="12.75" hidden="false" customHeight="false" outlineLevel="0" collapsed="false">
      <c r="A4306" s="43" t="n">
        <v>4304</v>
      </c>
    </row>
    <row r="4307" customFormat="false" ht="12.75" hidden="false" customHeight="false" outlineLevel="0" collapsed="false">
      <c r="A4307" s="43" t="n">
        <v>4305</v>
      </c>
    </row>
    <row r="4308" customFormat="false" ht="12.75" hidden="false" customHeight="false" outlineLevel="0" collapsed="false">
      <c r="A4308" s="43" t="n">
        <v>4306</v>
      </c>
    </row>
    <row r="4309" customFormat="false" ht="12.75" hidden="false" customHeight="false" outlineLevel="0" collapsed="false">
      <c r="A4309" s="43" t="n">
        <v>4307</v>
      </c>
    </row>
    <row r="4310" customFormat="false" ht="12.75" hidden="false" customHeight="false" outlineLevel="0" collapsed="false">
      <c r="A4310" s="43" t="n">
        <v>4308</v>
      </c>
    </row>
    <row r="4311" customFormat="false" ht="12.75" hidden="false" customHeight="false" outlineLevel="0" collapsed="false">
      <c r="A4311" s="43" t="n">
        <v>4309</v>
      </c>
    </row>
    <row r="4312" customFormat="false" ht="12.75" hidden="false" customHeight="false" outlineLevel="0" collapsed="false">
      <c r="A4312" s="43" t="n">
        <v>4310</v>
      </c>
    </row>
    <row r="4313" customFormat="false" ht="12.75" hidden="false" customHeight="false" outlineLevel="0" collapsed="false">
      <c r="A4313" s="43" t="n">
        <v>4311</v>
      </c>
    </row>
    <row r="4314" customFormat="false" ht="12.75" hidden="false" customHeight="false" outlineLevel="0" collapsed="false">
      <c r="A4314" s="43" t="n">
        <v>4312</v>
      </c>
    </row>
    <row r="4315" customFormat="false" ht="12.75" hidden="false" customHeight="false" outlineLevel="0" collapsed="false">
      <c r="A4315" s="43" t="n">
        <v>4313</v>
      </c>
    </row>
    <row r="4316" customFormat="false" ht="12.75" hidden="false" customHeight="false" outlineLevel="0" collapsed="false">
      <c r="A4316" s="43" t="n">
        <v>4314</v>
      </c>
    </row>
    <row r="4317" customFormat="false" ht="12.75" hidden="false" customHeight="false" outlineLevel="0" collapsed="false">
      <c r="A4317" s="43" t="n">
        <v>4315</v>
      </c>
    </row>
    <row r="4318" customFormat="false" ht="12.75" hidden="false" customHeight="false" outlineLevel="0" collapsed="false">
      <c r="A4318" s="43" t="n">
        <v>4316</v>
      </c>
    </row>
    <row r="4319" customFormat="false" ht="12.75" hidden="false" customHeight="false" outlineLevel="0" collapsed="false">
      <c r="A4319" s="43" t="n">
        <v>4317</v>
      </c>
    </row>
    <row r="4320" customFormat="false" ht="12.75" hidden="false" customHeight="false" outlineLevel="0" collapsed="false">
      <c r="A4320" s="43" t="n">
        <v>4318</v>
      </c>
    </row>
    <row r="4321" customFormat="false" ht="12.75" hidden="false" customHeight="false" outlineLevel="0" collapsed="false">
      <c r="A4321" s="43" t="n">
        <v>4319</v>
      </c>
    </row>
    <row r="4322" customFormat="false" ht="12.75" hidden="false" customHeight="false" outlineLevel="0" collapsed="false">
      <c r="A4322" s="43" t="n">
        <v>4320</v>
      </c>
    </row>
    <row r="4323" customFormat="false" ht="12.75" hidden="false" customHeight="false" outlineLevel="0" collapsed="false">
      <c r="A4323" s="43" t="n">
        <v>4321</v>
      </c>
    </row>
    <row r="4324" customFormat="false" ht="12.75" hidden="false" customHeight="false" outlineLevel="0" collapsed="false">
      <c r="A4324" s="43" t="n">
        <v>4322</v>
      </c>
    </row>
    <row r="4325" customFormat="false" ht="12.75" hidden="false" customHeight="false" outlineLevel="0" collapsed="false">
      <c r="A4325" s="43" t="n">
        <v>4323</v>
      </c>
    </row>
    <row r="4326" customFormat="false" ht="12.75" hidden="false" customHeight="false" outlineLevel="0" collapsed="false">
      <c r="A4326" s="43" t="n">
        <v>4324</v>
      </c>
    </row>
    <row r="4327" customFormat="false" ht="12.75" hidden="false" customHeight="false" outlineLevel="0" collapsed="false">
      <c r="A4327" s="43" t="n">
        <v>4325</v>
      </c>
    </row>
    <row r="4328" customFormat="false" ht="12.75" hidden="false" customHeight="false" outlineLevel="0" collapsed="false">
      <c r="A4328" s="43" t="n">
        <v>4326</v>
      </c>
    </row>
    <row r="4329" customFormat="false" ht="12.75" hidden="false" customHeight="false" outlineLevel="0" collapsed="false">
      <c r="A4329" s="43" t="n">
        <v>4327</v>
      </c>
    </row>
    <row r="4330" customFormat="false" ht="12.75" hidden="false" customHeight="false" outlineLevel="0" collapsed="false">
      <c r="A4330" s="43" t="n">
        <v>4328</v>
      </c>
    </row>
    <row r="4331" customFormat="false" ht="12.75" hidden="false" customHeight="false" outlineLevel="0" collapsed="false">
      <c r="A4331" s="43" t="n">
        <v>4329</v>
      </c>
    </row>
    <row r="4332" customFormat="false" ht="12.75" hidden="false" customHeight="false" outlineLevel="0" collapsed="false">
      <c r="A4332" s="43" t="n">
        <v>4330</v>
      </c>
    </row>
    <row r="4333" customFormat="false" ht="12.75" hidden="false" customHeight="false" outlineLevel="0" collapsed="false">
      <c r="A4333" s="43" t="n">
        <v>4331</v>
      </c>
    </row>
    <row r="4334" customFormat="false" ht="12.75" hidden="false" customHeight="false" outlineLevel="0" collapsed="false">
      <c r="A4334" s="43" t="n">
        <v>4332</v>
      </c>
    </row>
    <row r="4335" customFormat="false" ht="12.75" hidden="false" customHeight="false" outlineLevel="0" collapsed="false">
      <c r="A4335" s="43" t="n">
        <v>4333</v>
      </c>
    </row>
    <row r="4336" customFormat="false" ht="12.75" hidden="false" customHeight="false" outlineLevel="0" collapsed="false">
      <c r="A4336" s="43" t="n">
        <v>4334</v>
      </c>
    </row>
    <row r="4337" customFormat="false" ht="12.75" hidden="false" customHeight="false" outlineLevel="0" collapsed="false">
      <c r="A4337" s="43" t="n">
        <v>4335</v>
      </c>
    </row>
    <row r="4338" customFormat="false" ht="12.75" hidden="false" customHeight="false" outlineLevel="0" collapsed="false">
      <c r="A4338" s="43" t="n">
        <v>4336</v>
      </c>
    </row>
    <row r="4339" customFormat="false" ht="12.75" hidden="false" customHeight="false" outlineLevel="0" collapsed="false">
      <c r="A4339" s="43" t="n">
        <v>4337</v>
      </c>
    </row>
    <row r="4340" customFormat="false" ht="12.75" hidden="false" customHeight="false" outlineLevel="0" collapsed="false">
      <c r="A4340" s="43" t="n">
        <v>4338</v>
      </c>
    </row>
    <row r="4341" customFormat="false" ht="12.75" hidden="false" customHeight="false" outlineLevel="0" collapsed="false">
      <c r="A4341" s="43" t="n">
        <v>4339</v>
      </c>
    </row>
    <row r="4342" customFormat="false" ht="12.75" hidden="false" customHeight="false" outlineLevel="0" collapsed="false">
      <c r="A4342" s="43" t="n">
        <v>4340</v>
      </c>
    </row>
    <row r="4343" customFormat="false" ht="12.75" hidden="false" customHeight="false" outlineLevel="0" collapsed="false">
      <c r="A4343" s="43" t="n">
        <v>4341</v>
      </c>
    </row>
    <row r="4344" customFormat="false" ht="12.75" hidden="false" customHeight="false" outlineLevel="0" collapsed="false">
      <c r="A4344" s="43" t="n">
        <v>4342</v>
      </c>
    </row>
    <row r="4345" customFormat="false" ht="12.75" hidden="false" customHeight="false" outlineLevel="0" collapsed="false">
      <c r="A4345" s="43" t="n">
        <v>4343</v>
      </c>
    </row>
    <row r="4346" customFormat="false" ht="12.75" hidden="false" customHeight="false" outlineLevel="0" collapsed="false">
      <c r="A4346" s="43" t="n">
        <v>4344</v>
      </c>
    </row>
    <row r="4347" customFormat="false" ht="12.75" hidden="false" customHeight="false" outlineLevel="0" collapsed="false">
      <c r="A4347" s="43" t="n">
        <v>4345</v>
      </c>
    </row>
    <row r="4348" customFormat="false" ht="12.75" hidden="false" customHeight="false" outlineLevel="0" collapsed="false">
      <c r="A4348" s="43" t="n">
        <v>4346</v>
      </c>
    </row>
    <row r="4349" customFormat="false" ht="12.75" hidden="false" customHeight="false" outlineLevel="0" collapsed="false">
      <c r="A4349" s="43" t="n">
        <v>4347</v>
      </c>
    </row>
    <row r="4350" customFormat="false" ht="12.75" hidden="false" customHeight="false" outlineLevel="0" collapsed="false">
      <c r="A4350" s="43" t="n">
        <v>4348</v>
      </c>
    </row>
    <row r="4351" customFormat="false" ht="12.75" hidden="false" customHeight="false" outlineLevel="0" collapsed="false">
      <c r="A4351" s="43" t="n">
        <v>4349</v>
      </c>
    </row>
    <row r="4352" customFormat="false" ht="12.75" hidden="false" customHeight="false" outlineLevel="0" collapsed="false">
      <c r="A4352" s="43" t="n">
        <v>4350</v>
      </c>
    </row>
    <row r="4353" customFormat="false" ht="12.75" hidden="false" customHeight="false" outlineLevel="0" collapsed="false">
      <c r="A4353" s="43" t="n">
        <v>4351</v>
      </c>
    </row>
    <row r="4354" customFormat="false" ht="12.75" hidden="false" customHeight="false" outlineLevel="0" collapsed="false">
      <c r="A4354" s="43" t="n">
        <v>4352</v>
      </c>
    </row>
    <row r="4355" customFormat="false" ht="12.75" hidden="false" customHeight="false" outlineLevel="0" collapsed="false">
      <c r="A4355" s="43" t="n">
        <v>4353</v>
      </c>
    </row>
    <row r="4356" customFormat="false" ht="12.75" hidden="false" customHeight="false" outlineLevel="0" collapsed="false">
      <c r="A4356" s="43" t="n">
        <v>4354</v>
      </c>
    </row>
    <row r="4357" customFormat="false" ht="12.75" hidden="false" customHeight="false" outlineLevel="0" collapsed="false">
      <c r="A4357" s="43" t="n">
        <v>4355</v>
      </c>
    </row>
    <row r="4358" customFormat="false" ht="12.75" hidden="false" customHeight="false" outlineLevel="0" collapsed="false">
      <c r="A4358" s="43" t="n">
        <v>4356</v>
      </c>
    </row>
    <row r="4359" customFormat="false" ht="12.75" hidden="false" customHeight="false" outlineLevel="0" collapsed="false">
      <c r="A4359" s="43" t="n">
        <v>4357</v>
      </c>
    </row>
    <row r="4360" customFormat="false" ht="12.75" hidden="false" customHeight="false" outlineLevel="0" collapsed="false">
      <c r="A4360" s="43" t="n">
        <v>4358</v>
      </c>
    </row>
    <row r="4361" customFormat="false" ht="12.75" hidden="false" customHeight="false" outlineLevel="0" collapsed="false">
      <c r="A4361" s="43" t="n">
        <v>4359</v>
      </c>
    </row>
    <row r="4362" customFormat="false" ht="12.75" hidden="false" customHeight="false" outlineLevel="0" collapsed="false">
      <c r="A4362" s="43" t="n">
        <v>4360</v>
      </c>
    </row>
    <row r="4363" customFormat="false" ht="12.75" hidden="false" customHeight="false" outlineLevel="0" collapsed="false">
      <c r="A4363" s="43" t="n">
        <v>4361</v>
      </c>
    </row>
    <row r="4364" customFormat="false" ht="12.75" hidden="false" customHeight="false" outlineLevel="0" collapsed="false">
      <c r="A4364" s="43" t="n">
        <v>4362</v>
      </c>
    </row>
    <row r="4365" customFormat="false" ht="12.75" hidden="false" customHeight="false" outlineLevel="0" collapsed="false">
      <c r="A4365" s="43" t="n">
        <v>4363</v>
      </c>
    </row>
    <row r="4366" customFormat="false" ht="12.75" hidden="false" customHeight="false" outlineLevel="0" collapsed="false">
      <c r="A4366" s="43" t="n">
        <v>4364</v>
      </c>
    </row>
    <row r="4367" customFormat="false" ht="12.75" hidden="false" customHeight="false" outlineLevel="0" collapsed="false">
      <c r="A4367" s="43" t="n">
        <v>4365</v>
      </c>
    </row>
    <row r="4368" customFormat="false" ht="12.75" hidden="false" customHeight="false" outlineLevel="0" collapsed="false">
      <c r="A4368" s="43" t="n">
        <v>4366</v>
      </c>
    </row>
    <row r="4369" customFormat="false" ht="12.75" hidden="false" customHeight="false" outlineLevel="0" collapsed="false">
      <c r="A4369" s="43" t="n">
        <v>4367</v>
      </c>
    </row>
    <row r="4370" customFormat="false" ht="12.75" hidden="false" customHeight="false" outlineLevel="0" collapsed="false">
      <c r="A4370" s="43" t="n">
        <v>4368</v>
      </c>
    </row>
    <row r="4371" customFormat="false" ht="12.75" hidden="false" customHeight="false" outlineLevel="0" collapsed="false">
      <c r="A4371" s="43" t="n">
        <v>4369</v>
      </c>
    </row>
    <row r="4372" customFormat="false" ht="12.75" hidden="false" customHeight="false" outlineLevel="0" collapsed="false">
      <c r="A4372" s="43" t="n">
        <v>4370</v>
      </c>
    </row>
    <row r="4373" customFormat="false" ht="12.75" hidden="false" customHeight="false" outlineLevel="0" collapsed="false">
      <c r="A4373" s="43" t="n">
        <v>4371</v>
      </c>
    </row>
    <row r="4374" customFormat="false" ht="12.75" hidden="false" customHeight="false" outlineLevel="0" collapsed="false">
      <c r="A4374" s="43" t="n">
        <v>4372</v>
      </c>
    </row>
    <row r="4375" customFormat="false" ht="12.75" hidden="false" customHeight="false" outlineLevel="0" collapsed="false">
      <c r="A4375" s="43" t="n">
        <v>4373</v>
      </c>
    </row>
    <row r="4376" customFormat="false" ht="12.75" hidden="false" customHeight="false" outlineLevel="0" collapsed="false">
      <c r="A4376" s="43" t="n">
        <v>4374</v>
      </c>
    </row>
    <row r="4377" customFormat="false" ht="12.75" hidden="false" customHeight="false" outlineLevel="0" collapsed="false">
      <c r="A4377" s="43" t="n">
        <v>4375</v>
      </c>
    </row>
    <row r="4378" customFormat="false" ht="12.75" hidden="false" customHeight="false" outlineLevel="0" collapsed="false">
      <c r="A4378" s="43" t="n">
        <v>4376</v>
      </c>
    </row>
    <row r="4379" customFormat="false" ht="12.75" hidden="false" customHeight="false" outlineLevel="0" collapsed="false">
      <c r="A4379" s="43" t="n">
        <v>4377</v>
      </c>
    </row>
    <row r="4380" customFormat="false" ht="12.75" hidden="false" customHeight="false" outlineLevel="0" collapsed="false">
      <c r="A4380" s="43" t="n">
        <v>4378</v>
      </c>
    </row>
    <row r="4381" customFormat="false" ht="12.75" hidden="false" customHeight="false" outlineLevel="0" collapsed="false">
      <c r="A4381" s="43" t="n">
        <v>4379</v>
      </c>
    </row>
    <row r="4382" customFormat="false" ht="12.75" hidden="false" customHeight="false" outlineLevel="0" collapsed="false">
      <c r="A4382" s="43" t="n">
        <v>4380</v>
      </c>
    </row>
    <row r="4383" customFormat="false" ht="12.75" hidden="false" customHeight="false" outlineLevel="0" collapsed="false">
      <c r="A4383" s="43" t="n">
        <v>4381</v>
      </c>
    </row>
    <row r="4384" customFormat="false" ht="12.75" hidden="false" customHeight="false" outlineLevel="0" collapsed="false">
      <c r="A4384" s="43" t="n">
        <v>4382</v>
      </c>
    </row>
    <row r="4385" customFormat="false" ht="12.75" hidden="false" customHeight="false" outlineLevel="0" collapsed="false">
      <c r="A4385" s="43" t="n">
        <v>4383</v>
      </c>
    </row>
    <row r="4386" customFormat="false" ht="12.75" hidden="false" customHeight="false" outlineLevel="0" collapsed="false">
      <c r="A4386" s="43" t="n">
        <v>4384</v>
      </c>
    </row>
    <row r="4387" customFormat="false" ht="12.75" hidden="false" customHeight="false" outlineLevel="0" collapsed="false">
      <c r="A4387" s="43" t="n">
        <v>4385</v>
      </c>
    </row>
    <row r="4388" customFormat="false" ht="12.75" hidden="false" customHeight="false" outlineLevel="0" collapsed="false">
      <c r="A4388" s="43" t="n">
        <v>4386</v>
      </c>
    </row>
    <row r="4389" customFormat="false" ht="12.75" hidden="false" customHeight="false" outlineLevel="0" collapsed="false">
      <c r="A4389" s="43" t="n">
        <v>4387</v>
      </c>
    </row>
    <row r="4390" customFormat="false" ht="12.75" hidden="false" customHeight="false" outlineLevel="0" collapsed="false">
      <c r="A4390" s="43" t="n">
        <v>4388</v>
      </c>
    </row>
    <row r="4391" customFormat="false" ht="12.75" hidden="false" customHeight="false" outlineLevel="0" collapsed="false">
      <c r="A4391" s="43" t="n">
        <v>4389</v>
      </c>
    </row>
    <row r="4392" customFormat="false" ht="12.75" hidden="false" customHeight="false" outlineLevel="0" collapsed="false">
      <c r="A4392" s="43" t="n">
        <v>4390</v>
      </c>
    </row>
    <row r="4393" customFormat="false" ht="12.75" hidden="false" customHeight="false" outlineLevel="0" collapsed="false">
      <c r="A4393" s="43" t="n">
        <v>4391</v>
      </c>
    </row>
    <row r="4394" customFormat="false" ht="12.75" hidden="false" customHeight="false" outlineLevel="0" collapsed="false">
      <c r="A4394" s="43" t="n">
        <v>4392</v>
      </c>
    </row>
    <row r="4395" customFormat="false" ht="12.75" hidden="false" customHeight="false" outlineLevel="0" collapsed="false">
      <c r="A4395" s="43" t="n">
        <v>4393</v>
      </c>
    </row>
    <row r="4396" customFormat="false" ht="12.75" hidden="false" customHeight="false" outlineLevel="0" collapsed="false">
      <c r="A4396" s="43" t="n">
        <v>4394</v>
      </c>
    </row>
    <row r="4397" customFormat="false" ht="12.75" hidden="false" customHeight="false" outlineLevel="0" collapsed="false">
      <c r="A4397" s="43" t="n">
        <v>4395</v>
      </c>
    </row>
    <row r="4398" customFormat="false" ht="12.75" hidden="false" customHeight="false" outlineLevel="0" collapsed="false">
      <c r="A4398" s="43" t="n">
        <v>4396</v>
      </c>
    </row>
    <row r="4399" customFormat="false" ht="12.75" hidden="false" customHeight="false" outlineLevel="0" collapsed="false">
      <c r="A4399" s="43" t="n">
        <v>4397</v>
      </c>
    </row>
    <row r="4400" customFormat="false" ht="12.75" hidden="false" customHeight="false" outlineLevel="0" collapsed="false">
      <c r="A4400" s="43" t="n">
        <v>4398</v>
      </c>
    </row>
    <row r="4401" customFormat="false" ht="12.75" hidden="false" customHeight="false" outlineLevel="0" collapsed="false">
      <c r="A4401" s="43" t="n">
        <v>4399</v>
      </c>
    </row>
    <row r="4402" customFormat="false" ht="12.75" hidden="false" customHeight="false" outlineLevel="0" collapsed="false">
      <c r="A4402" s="43" t="n">
        <v>4400</v>
      </c>
    </row>
    <row r="4403" customFormat="false" ht="12.75" hidden="false" customHeight="false" outlineLevel="0" collapsed="false">
      <c r="A4403" s="43" t="n">
        <v>4401</v>
      </c>
    </row>
    <row r="4404" customFormat="false" ht="12.75" hidden="false" customHeight="false" outlineLevel="0" collapsed="false">
      <c r="A4404" s="43" t="n">
        <v>4402</v>
      </c>
    </row>
    <row r="4405" customFormat="false" ht="12.75" hidden="false" customHeight="false" outlineLevel="0" collapsed="false">
      <c r="A4405" s="43" t="n">
        <v>4403</v>
      </c>
    </row>
    <row r="4406" customFormat="false" ht="12.75" hidden="false" customHeight="false" outlineLevel="0" collapsed="false">
      <c r="A4406" s="43" t="n">
        <v>4404</v>
      </c>
    </row>
    <row r="4407" customFormat="false" ht="12.75" hidden="false" customHeight="false" outlineLevel="0" collapsed="false">
      <c r="A4407" s="43" t="n">
        <v>4405</v>
      </c>
    </row>
    <row r="4408" customFormat="false" ht="12.75" hidden="false" customHeight="false" outlineLevel="0" collapsed="false">
      <c r="A4408" s="43" t="n">
        <v>4406</v>
      </c>
    </row>
    <row r="4409" customFormat="false" ht="12.75" hidden="false" customHeight="false" outlineLevel="0" collapsed="false">
      <c r="A4409" s="43" t="n">
        <v>4407</v>
      </c>
    </row>
    <row r="4410" customFormat="false" ht="12.75" hidden="false" customHeight="false" outlineLevel="0" collapsed="false">
      <c r="A4410" s="43" t="n">
        <v>4408</v>
      </c>
    </row>
    <row r="4411" customFormat="false" ht="12.75" hidden="false" customHeight="false" outlineLevel="0" collapsed="false">
      <c r="A4411" s="43" t="n">
        <v>4409</v>
      </c>
    </row>
    <row r="4412" customFormat="false" ht="12.75" hidden="false" customHeight="false" outlineLevel="0" collapsed="false">
      <c r="A4412" s="43" t="n">
        <v>4410</v>
      </c>
    </row>
    <row r="4413" customFormat="false" ht="12.75" hidden="false" customHeight="false" outlineLevel="0" collapsed="false">
      <c r="A4413" s="43" t="n">
        <v>4411</v>
      </c>
    </row>
    <row r="4414" customFormat="false" ht="12.75" hidden="false" customHeight="false" outlineLevel="0" collapsed="false">
      <c r="A4414" s="43" t="n">
        <v>4412</v>
      </c>
    </row>
    <row r="4415" customFormat="false" ht="12.75" hidden="false" customHeight="false" outlineLevel="0" collapsed="false">
      <c r="A4415" s="43" t="n">
        <v>4413</v>
      </c>
    </row>
    <row r="4416" customFormat="false" ht="12.75" hidden="false" customHeight="false" outlineLevel="0" collapsed="false">
      <c r="A4416" s="43" t="n">
        <v>4414</v>
      </c>
    </row>
    <row r="4417" customFormat="false" ht="12.75" hidden="false" customHeight="false" outlineLevel="0" collapsed="false">
      <c r="A4417" s="43" t="n">
        <v>4415</v>
      </c>
    </row>
    <row r="4418" customFormat="false" ht="12.75" hidden="false" customHeight="false" outlineLevel="0" collapsed="false">
      <c r="A4418" s="43" t="n">
        <v>4416</v>
      </c>
    </row>
    <row r="4419" customFormat="false" ht="12.75" hidden="false" customHeight="false" outlineLevel="0" collapsed="false">
      <c r="A4419" s="43" t="n">
        <v>4417</v>
      </c>
    </row>
    <row r="4420" customFormat="false" ht="12.75" hidden="false" customHeight="false" outlineLevel="0" collapsed="false">
      <c r="A4420" s="43" t="n">
        <v>4418</v>
      </c>
    </row>
    <row r="4421" customFormat="false" ht="12.75" hidden="false" customHeight="false" outlineLevel="0" collapsed="false">
      <c r="A4421" s="43" t="n">
        <v>4419</v>
      </c>
    </row>
    <row r="4422" customFormat="false" ht="12.75" hidden="false" customHeight="false" outlineLevel="0" collapsed="false">
      <c r="A4422" s="43" t="n">
        <v>4420</v>
      </c>
    </row>
    <row r="4423" customFormat="false" ht="12.75" hidden="false" customHeight="false" outlineLevel="0" collapsed="false">
      <c r="A4423" s="43" t="n">
        <v>4421</v>
      </c>
    </row>
    <row r="4424" customFormat="false" ht="12.75" hidden="false" customHeight="false" outlineLevel="0" collapsed="false">
      <c r="A4424" s="43" t="n">
        <v>4422</v>
      </c>
    </row>
    <row r="4425" customFormat="false" ht="12.75" hidden="false" customHeight="false" outlineLevel="0" collapsed="false">
      <c r="A4425" s="43" t="n">
        <v>4423</v>
      </c>
    </row>
    <row r="4426" customFormat="false" ht="12.75" hidden="false" customHeight="false" outlineLevel="0" collapsed="false">
      <c r="A4426" s="43" t="n">
        <v>4424</v>
      </c>
    </row>
    <row r="4427" customFormat="false" ht="12.75" hidden="false" customHeight="false" outlineLevel="0" collapsed="false">
      <c r="A4427" s="43" t="n">
        <v>4425</v>
      </c>
    </row>
    <row r="4428" customFormat="false" ht="12.75" hidden="false" customHeight="false" outlineLevel="0" collapsed="false">
      <c r="A4428" s="43" t="n">
        <v>4426</v>
      </c>
    </row>
    <row r="4429" customFormat="false" ht="12.75" hidden="false" customHeight="false" outlineLevel="0" collapsed="false">
      <c r="A4429" s="43" t="n">
        <v>4427</v>
      </c>
    </row>
    <row r="4430" customFormat="false" ht="12.75" hidden="false" customHeight="false" outlineLevel="0" collapsed="false">
      <c r="A4430" s="43" t="n">
        <v>4428</v>
      </c>
    </row>
    <row r="4431" customFormat="false" ht="12.75" hidden="false" customHeight="false" outlineLevel="0" collapsed="false">
      <c r="A4431" s="43" t="n">
        <v>4429</v>
      </c>
    </row>
    <row r="4432" customFormat="false" ht="12.75" hidden="false" customHeight="false" outlineLevel="0" collapsed="false">
      <c r="A4432" s="43" t="n">
        <v>4430</v>
      </c>
    </row>
    <row r="4433" customFormat="false" ht="12.75" hidden="false" customHeight="false" outlineLevel="0" collapsed="false">
      <c r="A4433" s="43" t="n">
        <v>4431</v>
      </c>
    </row>
    <row r="4434" customFormat="false" ht="12.75" hidden="false" customHeight="false" outlineLevel="0" collapsed="false">
      <c r="A4434" s="43" t="n">
        <v>4432</v>
      </c>
    </row>
    <row r="4435" customFormat="false" ht="12.75" hidden="false" customHeight="false" outlineLevel="0" collapsed="false">
      <c r="A4435" s="43" t="n">
        <v>4433</v>
      </c>
    </row>
    <row r="4436" customFormat="false" ht="12.75" hidden="false" customHeight="false" outlineLevel="0" collapsed="false">
      <c r="A4436" s="43" t="n">
        <v>4434</v>
      </c>
    </row>
    <row r="4437" customFormat="false" ht="12.75" hidden="false" customHeight="false" outlineLevel="0" collapsed="false">
      <c r="A4437" s="43" t="n">
        <v>4435</v>
      </c>
    </row>
    <row r="4438" customFormat="false" ht="12.75" hidden="false" customHeight="false" outlineLevel="0" collapsed="false">
      <c r="A4438" s="43" t="n">
        <v>4436</v>
      </c>
    </row>
    <row r="4439" customFormat="false" ht="12.75" hidden="false" customHeight="false" outlineLevel="0" collapsed="false">
      <c r="A4439" s="43" t="n">
        <v>4437</v>
      </c>
    </row>
    <row r="4440" customFormat="false" ht="12.75" hidden="false" customHeight="false" outlineLevel="0" collapsed="false">
      <c r="A4440" s="43" t="n">
        <v>4438</v>
      </c>
    </row>
    <row r="4441" customFormat="false" ht="12.75" hidden="false" customHeight="false" outlineLevel="0" collapsed="false">
      <c r="A4441" s="43" t="n">
        <v>4439</v>
      </c>
    </row>
    <row r="4442" customFormat="false" ht="12.75" hidden="false" customHeight="false" outlineLevel="0" collapsed="false">
      <c r="A4442" s="43" t="n">
        <v>4440</v>
      </c>
    </row>
    <row r="4443" customFormat="false" ht="12.75" hidden="false" customHeight="false" outlineLevel="0" collapsed="false">
      <c r="A4443" s="43" t="n">
        <v>4441</v>
      </c>
    </row>
    <row r="4444" customFormat="false" ht="12.75" hidden="false" customHeight="false" outlineLevel="0" collapsed="false">
      <c r="A4444" s="43" t="n">
        <v>4442</v>
      </c>
    </row>
    <row r="4445" customFormat="false" ht="12.75" hidden="false" customHeight="false" outlineLevel="0" collapsed="false">
      <c r="A4445" s="43" t="n">
        <v>4443</v>
      </c>
    </row>
    <row r="4446" customFormat="false" ht="12.75" hidden="false" customHeight="false" outlineLevel="0" collapsed="false">
      <c r="A4446" s="43" t="n">
        <v>4444</v>
      </c>
    </row>
    <row r="4447" customFormat="false" ht="12.75" hidden="false" customHeight="false" outlineLevel="0" collapsed="false">
      <c r="A4447" s="43" t="n">
        <v>4445</v>
      </c>
    </row>
    <row r="4448" customFormat="false" ht="12.75" hidden="false" customHeight="false" outlineLevel="0" collapsed="false">
      <c r="A4448" s="43" t="n">
        <v>4446</v>
      </c>
    </row>
    <row r="4449" customFormat="false" ht="12.75" hidden="false" customHeight="false" outlineLevel="0" collapsed="false">
      <c r="A4449" s="43" t="n">
        <v>4447</v>
      </c>
    </row>
    <row r="4450" customFormat="false" ht="12.75" hidden="false" customHeight="false" outlineLevel="0" collapsed="false">
      <c r="A4450" s="43" t="n">
        <v>4448</v>
      </c>
    </row>
    <row r="4451" customFormat="false" ht="12.75" hidden="false" customHeight="false" outlineLevel="0" collapsed="false">
      <c r="A4451" s="43" t="n">
        <v>4449</v>
      </c>
    </row>
    <row r="4452" customFormat="false" ht="12.75" hidden="false" customHeight="false" outlineLevel="0" collapsed="false">
      <c r="A4452" s="43" t="n">
        <v>4450</v>
      </c>
    </row>
    <row r="4453" customFormat="false" ht="12.75" hidden="false" customHeight="false" outlineLevel="0" collapsed="false">
      <c r="A4453" s="43" t="n">
        <v>4451</v>
      </c>
    </row>
    <row r="4454" customFormat="false" ht="12.75" hidden="false" customHeight="false" outlineLevel="0" collapsed="false">
      <c r="A4454" s="43" t="n">
        <v>4452</v>
      </c>
    </row>
    <row r="4455" customFormat="false" ht="12.75" hidden="false" customHeight="false" outlineLevel="0" collapsed="false">
      <c r="A4455" s="43" t="n">
        <v>4453</v>
      </c>
    </row>
    <row r="4456" customFormat="false" ht="12.75" hidden="false" customHeight="false" outlineLevel="0" collapsed="false">
      <c r="A4456" s="43" t="n">
        <v>4454</v>
      </c>
    </row>
    <row r="4457" customFormat="false" ht="12.75" hidden="false" customHeight="false" outlineLevel="0" collapsed="false">
      <c r="A4457" s="43" t="n">
        <v>4455</v>
      </c>
    </row>
    <row r="4458" customFormat="false" ht="12.75" hidden="false" customHeight="false" outlineLevel="0" collapsed="false">
      <c r="A4458" s="43" t="n">
        <v>4456</v>
      </c>
    </row>
    <row r="4459" customFormat="false" ht="12.75" hidden="false" customHeight="false" outlineLevel="0" collapsed="false">
      <c r="A4459" s="43" t="n">
        <v>4457</v>
      </c>
    </row>
    <row r="4460" customFormat="false" ht="12.75" hidden="false" customHeight="false" outlineLevel="0" collapsed="false">
      <c r="A4460" s="43" t="n">
        <v>4458</v>
      </c>
    </row>
    <row r="4461" customFormat="false" ht="12.75" hidden="false" customHeight="false" outlineLevel="0" collapsed="false">
      <c r="A4461" s="43" t="n">
        <v>4459</v>
      </c>
    </row>
    <row r="4462" customFormat="false" ht="12.75" hidden="false" customHeight="false" outlineLevel="0" collapsed="false">
      <c r="A4462" s="43" t="n">
        <v>4460</v>
      </c>
    </row>
    <row r="4463" customFormat="false" ht="12.75" hidden="false" customHeight="false" outlineLevel="0" collapsed="false">
      <c r="A4463" s="43" t="n">
        <v>4461</v>
      </c>
    </row>
    <row r="4464" customFormat="false" ht="12.75" hidden="false" customHeight="false" outlineLevel="0" collapsed="false">
      <c r="A4464" s="43" t="n">
        <v>4462</v>
      </c>
    </row>
    <row r="4465" customFormat="false" ht="12.75" hidden="false" customHeight="false" outlineLevel="0" collapsed="false">
      <c r="A4465" s="43" t="n">
        <v>4463</v>
      </c>
    </row>
    <row r="4466" customFormat="false" ht="12.75" hidden="false" customHeight="false" outlineLevel="0" collapsed="false">
      <c r="A4466" s="43" t="n">
        <v>4464</v>
      </c>
    </row>
    <row r="4467" customFormat="false" ht="12.75" hidden="false" customHeight="false" outlineLevel="0" collapsed="false">
      <c r="A4467" s="43" t="n">
        <v>4465</v>
      </c>
    </row>
    <row r="4468" customFormat="false" ht="12.75" hidden="false" customHeight="false" outlineLevel="0" collapsed="false">
      <c r="A4468" s="43" t="n">
        <v>4466</v>
      </c>
    </row>
    <row r="4469" customFormat="false" ht="12.75" hidden="false" customHeight="false" outlineLevel="0" collapsed="false">
      <c r="A4469" s="43" t="n">
        <v>4467</v>
      </c>
    </row>
    <row r="4470" customFormat="false" ht="12.75" hidden="false" customHeight="false" outlineLevel="0" collapsed="false">
      <c r="A4470" s="43" t="n">
        <v>4468</v>
      </c>
    </row>
    <row r="4471" customFormat="false" ht="12.75" hidden="false" customHeight="false" outlineLevel="0" collapsed="false">
      <c r="A4471" s="43" t="n">
        <v>4469</v>
      </c>
    </row>
    <row r="4472" customFormat="false" ht="12.75" hidden="false" customHeight="false" outlineLevel="0" collapsed="false">
      <c r="A4472" s="43" t="n">
        <v>4470</v>
      </c>
    </row>
    <row r="4473" customFormat="false" ht="12.75" hidden="false" customHeight="false" outlineLevel="0" collapsed="false">
      <c r="A4473" s="43" t="n">
        <v>4471</v>
      </c>
    </row>
    <row r="4474" customFormat="false" ht="12.75" hidden="false" customHeight="false" outlineLevel="0" collapsed="false">
      <c r="A4474" s="43" t="n">
        <v>4472</v>
      </c>
    </row>
    <row r="4475" customFormat="false" ht="12.75" hidden="false" customHeight="false" outlineLevel="0" collapsed="false">
      <c r="A4475" s="43" t="n">
        <v>4473</v>
      </c>
    </row>
    <row r="4476" customFormat="false" ht="12.75" hidden="false" customHeight="false" outlineLevel="0" collapsed="false">
      <c r="A4476" s="43" t="n">
        <v>4474</v>
      </c>
    </row>
    <row r="4477" customFormat="false" ht="12.75" hidden="false" customHeight="false" outlineLevel="0" collapsed="false">
      <c r="A4477" s="43" t="n">
        <v>4475</v>
      </c>
    </row>
    <row r="4478" customFormat="false" ht="12.75" hidden="false" customHeight="false" outlineLevel="0" collapsed="false">
      <c r="A4478" s="43" t="n">
        <v>4476</v>
      </c>
    </row>
    <row r="4479" customFormat="false" ht="12.75" hidden="false" customHeight="false" outlineLevel="0" collapsed="false">
      <c r="A4479" s="43" t="n">
        <v>4477</v>
      </c>
    </row>
    <row r="4480" customFormat="false" ht="12.75" hidden="false" customHeight="false" outlineLevel="0" collapsed="false">
      <c r="A4480" s="43" t="n">
        <v>4478</v>
      </c>
    </row>
    <row r="4481" customFormat="false" ht="12.75" hidden="false" customHeight="false" outlineLevel="0" collapsed="false">
      <c r="A4481" s="43" t="n">
        <v>4479</v>
      </c>
    </row>
    <row r="4482" customFormat="false" ht="12.75" hidden="false" customHeight="false" outlineLevel="0" collapsed="false">
      <c r="A4482" s="43" t="n">
        <v>4480</v>
      </c>
    </row>
    <row r="4483" customFormat="false" ht="12.75" hidden="false" customHeight="false" outlineLevel="0" collapsed="false">
      <c r="A4483" s="43" t="n">
        <v>4481</v>
      </c>
    </row>
    <row r="4484" customFormat="false" ht="12.75" hidden="false" customHeight="false" outlineLevel="0" collapsed="false">
      <c r="A4484" s="43" t="n">
        <v>4482</v>
      </c>
    </row>
    <row r="4485" customFormat="false" ht="12.75" hidden="false" customHeight="false" outlineLevel="0" collapsed="false">
      <c r="A4485" s="43" t="n">
        <v>4483</v>
      </c>
    </row>
    <row r="4486" customFormat="false" ht="12.75" hidden="false" customHeight="false" outlineLevel="0" collapsed="false">
      <c r="A4486" s="43" t="n">
        <v>4484</v>
      </c>
    </row>
    <row r="4487" customFormat="false" ht="12.75" hidden="false" customHeight="false" outlineLevel="0" collapsed="false">
      <c r="A4487" s="43" t="n">
        <v>4485</v>
      </c>
    </row>
    <row r="4488" customFormat="false" ht="12.75" hidden="false" customHeight="false" outlineLevel="0" collapsed="false">
      <c r="A4488" s="43" t="n">
        <v>4486</v>
      </c>
    </row>
    <row r="4489" customFormat="false" ht="12.75" hidden="false" customHeight="false" outlineLevel="0" collapsed="false">
      <c r="A4489" s="43" t="n">
        <v>4487</v>
      </c>
    </row>
    <row r="4490" customFormat="false" ht="12.75" hidden="false" customHeight="false" outlineLevel="0" collapsed="false">
      <c r="A4490" s="43" t="n">
        <v>4488</v>
      </c>
    </row>
    <row r="4491" customFormat="false" ht="12.75" hidden="false" customHeight="false" outlineLevel="0" collapsed="false">
      <c r="A4491" s="43" t="n">
        <v>4489</v>
      </c>
    </row>
    <row r="4492" customFormat="false" ht="12.75" hidden="false" customHeight="false" outlineLevel="0" collapsed="false">
      <c r="A4492" s="43" t="n">
        <v>4490</v>
      </c>
    </row>
    <row r="4493" customFormat="false" ht="12.75" hidden="false" customHeight="false" outlineLevel="0" collapsed="false">
      <c r="A4493" s="43" t="n">
        <v>4491</v>
      </c>
    </row>
    <row r="4494" customFormat="false" ht="12.75" hidden="false" customHeight="false" outlineLevel="0" collapsed="false">
      <c r="A4494" s="43" t="n">
        <v>4492</v>
      </c>
    </row>
    <row r="4495" customFormat="false" ht="12.75" hidden="false" customHeight="false" outlineLevel="0" collapsed="false">
      <c r="A4495" s="43" t="n">
        <v>4493</v>
      </c>
    </row>
    <row r="4496" customFormat="false" ht="12.75" hidden="false" customHeight="false" outlineLevel="0" collapsed="false">
      <c r="A4496" s="43" t="n">
        <v>4494</v>
      </c>
    </row>
    <row r="4497" customFormat="false" ht="12.75" hidden="false" customHeight="false" outlineLevel="0" collapsed="false">
      <c r="A4497" s="43" t="n">
        <v>4495</v>
      </c>
    </row>
    <row r="4498" customFormat="false" ht="12.75" hidden="false" customHeight="false" outlineLevel="0" collapsed="false">
      <c r="A4498" s="43" t="n">
        <v>4496</v>
      </c>
    </row>
    <row r="4499" customFormat="false" ht="12.75" hidden="false" customHeight="false" outlineLevel="0" collapsed="false">
      <c r="A4499" s="43" t="n">
        <v>4497</v>
      </c>
    </row>
    <row r="4500" customFormat="false" ht="12.75" hidden="false" customHeight="false" outlineLevel="0" collapsed="false">
      <c r="A4500" s="43" t="n">
        <v>4498</v>
      </c>
    </row>
    <row r="4501" customFormat="false" ht="12.75" hidden="false" customHeight="false" outlineLevel="0" collapsed="false">
      <c r="A4501" s="43" t="n">
        <v>4499</v>
      </c>
    </row>
    <row r="4502" customFormat="false" ht="12.75" hidden="false" customHeight="false" outlineLevel="0" collapsed="false">
      <c r="A4502" s="43" t="n">
        <v>4500</v>
      </c>
    </row>
    <row r="4503" customFormat="false" ht="12.75" hidden="false" customHeight="false" outlineLevel="0" collapsed="false">
      <c r="A4503" s="43" t="n">
        <v>4501</v>
      </c>
    </row>
    <row r="4504" customFormat="false" ht="12.75" hidden="false" customHeight="false" outlineLevel="0" collapsed="false">
      <c r="A4504" s="43" t="n">
        <v>4502</v>
      </c>
    </row>
    <row r="4505" customFormat="false" ht="12.75" hidden="false" customHeight="false" outlineLevel="0" collapsed="false">
      <c r="A4505" s="43" t="n">
        <v>4503</v>
      </c>
    </row>
    <row r="4506" customFormat="false" ht="12.75" hidden="false" customHeight="false" outlineLevel="0" collapsed="false">
      <c r="A4506" s="43" t="n">
        <v>4504</v>
      </c>
    </row>
    <row r="4507" customFormat="false" ht="12.75" hidden="false" customHeight="false" outlineLevel="0" collapsed="false">
      <c r="A4507" s="43" t="n">
        <v>4505</v>
      </c>
    </row>
    <row r="4508" customFormat="false" ht="12.75" hidden="false" customHeight="false" outlineLevel="0" collapsed="false">
      <c r="A4508" s="43" t="n">
        <v>4506</v>
      </c>
    </row>
    <row r="4509" customFormat="false" ht="12.75" hidden="false" customHeight="false" outlineLevel="0" collapsed="false">
      <c r="A4509" s="43" t="n">
        <v>4507</v>
      </c>
    </row>
    <row r="4510" customFormat="false" ht="12.75" hidden="false" customHeight="false" outlineLevel="0" collapsed="false">
      <c r="A4510" s="43" t="n">
        <v>4508</v>
      </c>
    </row>
    <row r="4511" customFormat="false" ht="12.75" hidden="false" customHeight="false" outlineLevel="0" collapsed="false">
      <c r="A4511" s="43" t="n">
        <v>4509</v>
      </c>
    </row>
    <row r="4512" customFormat="false" ht="12.75" hidden="false" customHeight="false" outlineLevel="0" collapsed="false">
      <c r="A4512" s="43" t="n">
        <v>4510</v>
      </c>
    </row>
    <row r="4513" customFormat="false" ht="12.75" hidden="false" customHeight="false" outlineLevel="0" collapsed="false">
      <c r="A4513" s="43" t="n">
        <v>4511</v>
      </c>
    </row>
    <row r="4514" customFormat="false" ht="12.75" hidden="false" customHeight="false" outlineLevel="0" collapsed="false">
      <c r="A4514" s="43" t="n">
        <v>4512</v>
      </c>
    </row>
    <row r="4515" customFormat="false" ht="12.75" hidden="false" customHeight="false" outlineLevel="0" collapsed="false">
      <c r="A4515" s="43" t="n">
        <v>4513</v>
      </c>
    </row>
    <row r="4516" customFormat="false" ht="12.75" hidden="false" customHeight="false" outlineLevel="0" collapsed="false">
      <c r="A4516" s="43" t="n">
        <v>4514</v>
      </c>
    </row>
    <row r="4517" customFormat="false" ht="12.75" hidden="false" customHeight="false" outlineLevel="0" collapsed="false">
      <c r="A4517" s="43" t="n">
        <v>4515</v>
      </c>
    </row>
    <row r="4518" customFormat="false" ht="12.75" hidden="false" customHeight="false" outlineLevel="0" collapsed="false">
      <c r="A4518" s="43" t="n">
        <v>4516</v>
      </c>
    </row>
    <row r="4519" customFormat="false" ht="12.75" hidden="false" customHeight="false" outlineLevel="0" collapsed="false">
      <c r="A4519" s="43" t="n">
        <v>4517</v>
      </c>
    </row>
    <row r="4520" customFormat="false" ht="12.75" hidden="false" customHeight="false" outlineLevel="0" collapsed="false">
      <c r="A4520" s="43" t="n">
        <v>4518</v>
      </c>
    </row>
    <row r="4521" customFormat="false" ht="12.75" hidden="false" customHeight="false" outlineLevel="0" collapsed="false">
      <c r="A4521" s="43" t="n">
        <v>4519</v>
      </c>
    </row>
    <row r="4522" customFormat="false" ht="12.75" hidden="false" customHeight="false" outlineLevel="0" collapsed="false">
      <c r="A4522" s="43" t="n">
        <v>4520</v>
      </c>
    </row>
    <row r="4523" customFormat="false" ht="12.75" hidden="false" customHeight="false" outlineLevel="0" collapsed="false">
      <c r="A4523" s="43" t="n">
        <v>4521</v>
      </c>
    </row>
    <row r="4524" customFormat="false" ht="12.75" hidden="false" customHeight="false" outlineLevel="0" collapsed="false">
      <c r="A4524" s="43" t="n">
        <v>4522</v>
      </c>
    </row>
    <row r="4525" customFormat="false" ht="12.75" hidden="false" customHeight="false" outlineLevel="0" collapsed="false">
      <c r="A4525" s="43" t="n">
        <v>4523</v>
      </c>
    </row>
    <row r="4526" customFormat="false" ht="12.75" hidden="false" customHeight="false" outlineLevel="0" collapsed="false">
      <c r="A4526" s="43" t="n">
        <v>4524</v>
      </c>
    </row>
    <row r="4527" customFormat="false" ht="12.75" hidden="false" customHeight="false" outlineLevel="0" collapsed="false">
      <c r="A4527" s="43" t="n">
        <v>4525</v>
      </c>
    </row>
    <row r="4528" customFormat="false" ht="12.75" hidden="false" customHeight="false" outlineLevel="0" collapsed="false">
      <c r="A4528" s="43" t="n">
        <v>4526</v>
      </c>
    </row>
    <row r="4529" customFormat="false" ht="12.75" hidden="false" customHeight="false" outlineLevel="0" collapsed="false">
      <c r="A4529" s="43" t="n">
        <v>4527</v>
      </c>
    </row>
    <row r="4530" customFormat="false" ht="12.75" hidden="false" customHeight="false" outlineLevel="0" collapsed="false">
      <c r="A4530" s="43" t="n">
        <v>4528</v>
      </c>
    </row>
    <row r="4531" customFormat="false" ht="12.75" hidden="false" customHeight="false" outlineLevel="0" collapsed="false">
      <c r="A4531" s="43" t="n">
        <v>4529</v>
      </c>
    </row>
    <row r="4532" customFormat="false" ht="12.75" hidden="false" customHeight="false" outlineLevel="0" collapsed="false">
      <c r="A4532" s="43" t="n">
        <v>4530</v>
      </c>
    </row>
    <row r="4533" customFormat="false" ht="12.75" hidden="false" customHeight="false" outlineLevel="0" collapsed="false">
      <c r="A4533" s="43" t="n">
        <v>4531</v>
      </c>
    </row>
    <row r="4534" customFormat="false" ht="12.75" hidden="false" customHeight="false" outlineLevel="0" collapsed="false">
      <c r="A4534" s="43" t="n">
        <v>4532</v>
      </c>
    </row>
    <row r="4535" customFormat="false" ht="12.75" hidden="false" customHeight="false" outlineLevel="0" collapsed="false">
      <c r="A4535" s="43" t="n">
        <v>4533</v>
      </c>
    </row>
    <row r="4536" customFormat="false" ht="12.75" hidden="false" customHeight="false" outlineLevel="0" collapsed="false">
      <c r="A4536" s="43" t="n">
        <v>4534</v>
      </c>
    </row>
    <row r="4537" customFormat="false" ht="12.75" hidden="false" customHeight="false" outlineLevel="0" collapsed="false">
      <c r="A4537" s="43" t="n">
        <v>4535</v>
      </c>
    </row>
    <row r="4538" customFormat="false" ht="12.75" hidden="false" customHeight="false" outlineLevel="0" collapsed="false">
      <c r="A4538" s="43" t="n">
        <v>4536</v>
      </c>
    </row>
    <row r="4539" customFormat="false" ht="12.75" hidden="false" customHeight="false" outlineLevel="0" collapsed="false">
      <c r="A4539" s="43" t="n">
        <v>4537</v>
      </c>
    </row>
    <row r="4540" customFormat="false" ht="12.75" hidden="false" customHeight="false" outlineLevel="0" collapsed="false">
      <c r="A4540" s="43" t="n">
        <v>4538</v>
      </c>
    </row>
    <row r="4541" customFormat="false" ht="12.75" hidden="false" customHeight="false" outlineLevel="0" collapsed="false">
      <c r="A4541" s="43" t="n">
        <v>4539</v>
      </c>
    </row>
    <row r="4542" customFormat="false" ht="12.75" hidden="false" customHeight="false" outlineLevel="0" collapsed="false">
      <c r="A4542" s="43" t="n">
        <v>4540</v>
      </c>
    </row>
    <row r="4543" customFormat="false" ht="12.75" hidden="false" customHeight="false" outlineLevel="0" collapsed="false">
      <c r="A4543" s="43" t="n">
        <v>4541</v>
      </c>
    </row>
    <row r="4544" customFormat="false" ht="12.75" hidden="false" customHeight="false" outlineLevel="0" collapsed="false">
      <c r="A4544" s="43" t="n">
        <v>4542</v>
      </c>
    </row>
    <row r="4545" customFormat="false" ht="12.75" hidden="false" customHeight="false" outlineLevel="0" collapsed="false">
      <c r="A4545" s="43" t="n">
        <v>4543</v>
      </c>
    </row>
    <row r="4546" customFormat="false" ht="12.75" hidden="false" customHeight="false" outlineLevel="0" collapsed="false">
      <c r="A4546" s="43" t="n">
        <v>4544</v>
      </c>
    </row>
    <row r="4547" customFormat="false" ht="12.75" hidden="false" customHeight="false" outlineLevel="0" collapsed="false">
      <c r="A4547" s="43" t="n">
        <v>4545</v>
      </c>
    </row>
    <row r="4548" customFormat="false" ht="12.75" hidden="false" customHeight="false" outlineLevel="0" collapsed="false">
      <c r="A4548" s="43" t="n">
        <v>4546</v>
      </c>
    </row>
    <row r="4549" customFormat="false" ht="12.75" hidden="false" customHeight="false" outlineLevel="0" collapsed="false">
      <c r="A4549" s="43" t="n">
        <v>4547</v>
      </c>
    </row>
    <row r="4550" customFormat="false" ht="12.75" hidden="false" customHeight="false" outlineLevel="0" collapsed="false">
      <c r="A4550" s="43" t="n">
        <v>4548</v>
      </c>
    </row>
    <row r="4551" customFormat="false" ht="12.75" hidden="false" customHeight="false" outlineLevel="0" collapsed="false">
      <c r="A4551" s="43" t="n">
        <v>4549</v>
      </c>
    </row>
    <row r="4552" customFormat="false" ht="12.75" hidden="false" customHeight="false" outlineLevel="0" collapsed="false">
      <c r="A4552" s="43" t="n">
        <v>4550</v>
      </c>
    </row>
    <row r="4553" customFormat="false" ht="12.75" hidden="false" customHeight="false" outlineLevel="0" collapsed="false">
      <c r="A4553" s="43" t="n">
        <v>4551</v>
      </c>
    </row>
    <row r="4554" customFormat="false" ht="12.75" hidden="false" customHeight="false" outlineLevel="0" collapsed="false">
      <c r="A4554" s="43" t="n">
        <v>4552</v>
      </c>
    </row>
    <row r="4555" customFormat="false" ht="12.75" hidden="false" customHeight="false" outlineLevel="0" collapsed="false">
      <c r="A4555" s="43" t="n">
        <v>4553</v>
      </c>
    </row>
    <row r="4556" customFormat="false" ht="12.75" hidden="false" customHeight="false" outlineLevel="0" collapsed="false">
      <c r="A4556" s="43" t="n">
        <v>4554</v>
      </c>
    </row>
    <row r="4557" customFormat="false" ht="12.75" hidden="false" customHeight="false" outlineLevel="0" collapsed="false">
      <c r="A4557" s="43" t="n">
        <v>4555</v>
      </c>
    </row>
    <row r="4558" customFormat="false" ht="12.75" hidden="false" customHeight="false" outlineLevel="0" collapsed="false">
      <c r="A4558" s="43" t="n">
        <v>4556</v>
      </c>
    </row>
    <row r="4559" customFormat="false" ht="12.75" hidden="false" customHeight="false" outlineLevel="0" collapsed="false">
      <c r="A4559" s="43" t="n">
        <v>4557</v>
      </c>
    </row>
    <row r="4560" customFormat="false" ht="12.75" hidden="false" customHeight="false" outlineLevel="0" collapsed="false">
      <c r="A4560" s="43" t="n">
        <v>4558</v>
      </c>
    </row>
    <row r="4561" customFormat="false" ht="12.75" hidden="false" customHeight="false" outlineLevel="0" collapsed="false">
      <c r="A4561" s="43" t="n">
        <v>4559</v>
      </c>
    </row>
    <row r="4562" customFormat="false" ht="12.75" hidden="false" customHeight="false" outlineLevel="0" collapsed="false">
      <c r="A4562" s="43" t="n">
        <v>4560</v>
      </c>
    </row>
    <row r="4563" customFormat="false" ht="12.75" hidden="false" customHeight="false" outlineLevel="0" collapsed="false">
      <c r="A4563" s="43" t="n">
        <v>4561</v>
      </c>
    </row>
    <row r="4564" customFormat="false" ht="12.75" hidden="false" customHeight="false" outlineLevel="0" collapsed="false">
      <c r="A4564" s="43" t="n">
        <v>4562</v>
      </c>
    </row>
    <row r="4565" customFormat="false" ht="12.75" hidden="false" customHeight="false" outlineLevel="0" collapsed="false">
      <c r="A4565" s="43" t="n">
        <v>4563</v>
      </c>
    </row>
    <row r="4566" customFormat="false" ht="12.75" hidden="false" customHeight="false" outlineLevel="0" collapsed="false">
      <c r="A4566" s="43" t="n">
        <v>4564</v>
      </c>
    </row>
    <row r="4567" customFormat="false" ht="12.75" hidden="false" customHeight="false" outlineLevel="0" collapsed="false">
      <c r="A4567" s="43" t="n">
        <v>4565</v>
      </c>
    </row>
    <row r="4568" customFormat="false" ht="12.75" hidden="false" customHeight="false" outlineLevel="0" collapsed="false">
      <c r="A4568" s="43" t="n">
        <v>4566</v>
      </c>
    </row>
    <row r="4569" customFormat="false" ht="12.75" hidden="false" customHeight="false" outlineLevel="0" collapsed="false">
      <c r="A4569" s="43" t="n">
        <v>4567</v>
      </c>
    </row>
    <row r="4570" customFormat="false" ht="12.75" hidden="false" customHeight="false" outlineLevel="0" collapsed="false">
      <c r="A4570" s="43" t="n">
        <v>4568</v>
      </c>
    </row>
    <row r="4571" customFormat="false" ht="12.75" hidden="false" customHeight="false" outlineLevel="0" collapsed="false">
      <c r="A4571" s="43" t="n">
        <v>4569</v>
      </c>
    </row>
    <row r="4572" customFormat="false" ht="12.75" hidden="false" customHeight="false" outlineLevel="0" collapsed="false">
      <c r="A4572" s="43" t="n">
        <v>4570</v>
      </c>
    </row>
    <row r="4573" customFormat="false" ht="12.75" hidden="false" customHeight="false" outlineLevel="0" collapsed="false">
      <c r="A4573" s="43" t="n">
        <v>4571</v>
      </c>
    </row>
    <row r="4574" customFormat="false" ht="12.75" hidden="false" customHeight="false" outlineLevel="0" collapsed="false">
      <c r="A4574" s="43" t="n">
        <v>4572</v>
      </c>
    </row>
    <row r="4575" customFormat="false" ht="12.75" hidden="false" customHeight="false" outlineLevel="0" collapsed="false">
      <c r="A4575" s="43" t="n">
        <v>4573</v>
      </c>
    </row>
    <row r="4576" customFormat="false" ht="12.75" hidden="false" customHeight="false" outlineLevel="0" collapsed="false">
      <c r="A4576" s="43" t="n">
        <v>4574</v>
      </c>
    </row>
    <row r="4577" customFormat="false" ht="12.75" hidden="false" customHeight="false" outlineLevel="0" collapsed="false">
      <c r="A4577" s="43" t="n">
        <v>4575</v>
      </c>
    </row>
    <row r="4578" customFormat="false" ht="12.75" hidden="false" customHeight="false" outlineLevel="0" collapsed="false">
      <c r="A4578" s="43" t="n">
        <v>4576</v>
      </c>
    </row>
    <row r="4579" customFormat="false" ht="12.75" hidden="false" customHeight="false" outlineLevel="0" collapsed="false">
      <c r="A4579" s="43" t="n">
        <v>4577</v>
      </c>
    </row>
    <row r="4580" customFormat="false" ht="12.75" hidden="false" customHeight="false" outlineLevel="0" collapsed="false">
      <c r="A4580" s="43" t="n">
        <v>4578</v>
      </c>
    </row>
    <row r="4581" customFormat="false" ht="12.75" hidden="false" customHeight="false" outlineLevel="0" collapsed="false">
      <c r="A4581" s="43" t="n">
        <v>4579</v>
      </c>
    </row>
    <row r="4582" customFormat="false" ht="12.75" hidden="false" customHeight="false" outlineLevel="0" collapsed="false">
      <c r="A4582" s="43" t="n">
        <v>4580</v>
      </c>
    </row>
    <row r="4583" customFormat="false" ht="12.75" hidden="false" customHeight="false" outlineLevel="0" collapsed="false">
      <c r="A4583" s="43" t="n">
        <v>4581</v>
      </c>
    </row>
    <row r="4584" customFormat="false" ht="12.75" hidden="false" customHeight="false" outlineLevel="0" collapsed="false">
      <c r="A4584" s="43" t="n">
        <v>4582</v>
      </c>
    </row>
    <row r="4585" customFormat="false" ht="12.75" hidden="false" customHeight="false" outlineLevel="0" collapsed="false">
      <c r="A4585" s="43" t="n">
        <v>4583</v>
      </c>
    </row>
    <row r="4586" customFormat="false" ht="12.75" hidden="false" customHeight="false" outlineLevel="0" collapsed="false">
      <c r="A4586" s="43" t="n">
        <v>4584</v>
      </c>
    </row>
    <row r="4587" customFormat="false" ht="12.75" hidden="false" customHeight="false" outlineLevel="0" collapsed="false">
      <c r="A4587" s="43" t="n">
        <v>4585</v>
      </c>
    </row>
    <row r="4588" customFormat="false" ht="12.75" hidden="false" customHeight="false" outlineLevel="0" collapsed="false">
      <c r="A4588" s="43" t="n">
        <v>4586</v>
      </c>
    </row>
    <row r="4589" customFormat="false" ht="12.75" hidden="false" customHeight="false" outlineLevel="0" collapsed="false">
      <c r="A4589" s="43" t="n">
        <v>4587</v>
      </c>
    </row>
    <row r="4590" customFormat="false" ht="12.75" hidden="false" customHeight="false" outlineLevel="0" collapsed="false">
      <c r="A4590" s="43" t="n">
        <v>4588</v>
      </c>
    </row>
    <row r="4591" customFormat="false" ht="12.75" hidden="false" customHeight="false" outlineLevel="0" collapsed="false">
      <c r="A4591" s="43" t="n">
        <v>4589</v>
      </c>
    </row>
    <row r="4592" customFormat="false" ht="12.75" hidden="false" customHeight="false" outlineLevel="0" collapsed="false">
      <c r="A4592" s="43" t="n">
        <v>4590</v>
      </c>
    </row>
    <row r="4593" customFormat="false" ht="12.75" hidden="false" customHeight="false" outlineLevel="0" collapsed="false">
      <c r="A4593" s="43" t="n">
        <v>4591</v>
      </c>
    </row>
    <row r="4594" customFormat="false" ht="12.75" hidden="false" customHeight="false" outlineLevel="0" collapsed="false">
      <c r="A4594" s="43" t="n">
        <v>4592</v>
      </c>
    </row>
    <row r="4595" customFormat="false" ht="12.75" hidden="false" customHeight="false" outlineLevel="0" collapsed="false">
      <c r="A4595" s="43" t="n">
        <v>4593</v>
      </c>
    </row>
    <row r="4596" customFormat="false" ht="12.75" hidden="false" customHeight="false" outlineLevel="0" collapsed="false">
      <c r="A4596" s="43" t="n">
        <v>4594</v>
      </c>
    </row>
    <row r="4597" customFormat="false" ht="12.75" hidden="false" customHeight="false" outlineLevel="0" collapsed="false">
      <c r="A4597" s="43" t="n">
        <v>4595</v>
      </c>
    </row>
    <row r="4598" customFormat="false" ht="12.75" hidden="false" customHeight="false" outlineLevel="0" collapsed="false">
      <c r="A4598" s="43" t="n">
        <v>4596</v>
      </c>
    </row>
    <row r="4599" customFormat="false" ht="12.75" hidden="false" customHeight="false" outlineLevel="0" collapsed="false">
      <c r="A4599" s="43" t="n">
        <v>4597</v>
      </c>
    </row>
    <row r="4600" customFormat="false" ht="12.75" hidden="false" customHeight="false" outlineLevel="0" collapsed="false">
      <c r="A4600" s="43" t="n">
        <v>4598</v>
      </c>
    </row>
    <row r="4601" customFormat="false" ht="12.75" hidden="false" customHeight="false" outlineLevel="0" collapsed="false">
      <c r="A4601" s="43" t="n">
        <v>4599</v>
      </c>
    </row>
    <row r="4602" customFormat="false" ht="12.75" hidden="false" customHeight="false" outlineLevel="0" collapsed="false">
      <c r="A4602" s="43" t="n">
        <v>4600</v>
      </c>
    </row>
    <row r="4603" customFormat="false" ht="12.75" hidden="false" customHeight="false" outlineLevel="0" collapsed="false">
      <c r="A4603" s="43" t="n">
        <v>4601</v>
      </c>
    </row>
    <row r="4604" customFormat="false" ht="12.75" hidden="false" customHeight="false" outlineLevel="0" collapsed="false">
      <c r="A4604" s="43" t="n">
        <v>4602</v>
      </c>
    </row>
    <row r="4605" customFormat="false" ht="12.75" hidden="false" customHeight="false" outlineLevel="0" collapsed="false">
      <c r="A4605" s="43" t="n">
        <v>4603</v>
      </c>
    </row>
    <row r="4606" customFormat="false" ht="12.75" hidden="false" customHeight="false" outlineLevel="0" collapsed="false">
      <c r="A4606" s="43" t="n">
        <v>4604</v>
      </c>
    </row>
    <row r="4607" customFormat="false" ht="12.75" hidden="false" customHeight="false" outlineLevel="0" collapsed="false">
      <c r="A4607" s="43" t="n">
        <v>4605</v>
      </c>
    </row>
    <row r="4608" customFormat="false" ht="12.75" hidden="false" customHeight="false" outlineLevel="0" collapsed="false">
      <c r="A4608" s="43" t="n">
        <v>4606</v>
      </c>
    </row>
    <row r="4609" customFormat="false" ht="12.75" hidden="false" customHeight="false" outlineLevel="0" collapsed="false">
      <c r="A4609" s="43" t="n">
        <v>4607</v>
      </c>
    </row>
    <row r="4610" customFormat="false" ht="12.75" hidden="false" customHeight="false" outlineLevel="0" collapsed="false">
      <c r="A4610" s="43" t="n">
        <v>4608</v>
      </c>
    </row>
    <row r="4611" customFormat="false" ht="12.75" hidden="false" customHeight="false" outlineLevel="0" collapsed="false">
      <c r="A4611" s="43" t="n">
        <v>4609</v>
      </c>
    </row>
    <row r="4612" customFormat="false" ht="12.75" hidden="false" customHeight="false" outlineLevel="0" collapsed="false">
      <c r="A4612" s="43" t="n">
        <v>4610</v>
      </c>
    </row>
    <row r="4613" customFormat="false" ht="12.75" hidden="false" customHeight="false" outlineLevel="0" collapsed="false">
      <c r="A4613" s="43" t="n">
        <v>4611</v>
      </c>
    </row>
    <row r="4614" customFormat="false" ht="12.75" hidden="false" customHeight="false" outlineLevel="0" collapsed="false">
      <c r="A4614" s="43" t="n">
        <v>4612</v>
      </c>
    </row>
    <row r="4615" customFormat="false" ht="12.75" hidden="false" customHeight="false" outlineLevel="0" collapsed="false">
      <c r="A4615" s="43" t="n">
        <v>4613</v>
      </c>
    </row>
    <row r="4616" customFormat="false" ht="12.75" hidden="false" customHeight="false" outlineLevel="0" collapsed="false">
      <c r="A4616" s="43" t="n">
        <v>4614</v>
      </c>
    </row>
    <row r="4617" customFormat="false" ht="12.75" hidden="false" customHeight="false" outlineLevel="0" collapsed="false">
      <c r="A4617" s="43" t="n">
        <v>4615</v>
      </c>
    </row>
    <row r="4618" customFormat="false" ht="12.75" hidden="false" customHeight="false" outlineLevel="0" collapsed="false">
      <c r="A4618" s="43" t="n">
        <v>4616</v>
      </c>
    </row>
    <row r="4619" customFormat="false" ht="12.75" hidden="false" customHeight="false" outlineLevel="0" collapsed="false">
      <c r="A4619" s="43" t="n">
        <v>4617</v>
      </c>
    </row>
    <row r="4620" customFormat="false" ht="12.75" hidden="false" customHeight="false" outlineLevel="0" collapsed="false">
      <c r="A4620" s="43" t="n">
        <v>4618</v>
      </c>
    </row>
    <row r="4621" customFormat="false" ht="12.75" hidden="false" customHeight="false" outlineLevel="0" collapsed="false">
      <c r="A4621" s="43" t="n">
        <v>4619</v>
      </c>
    </row>
    <row r="4622" customFormat="false" ht="12.75" hidden="false" customHeight="false" outlineLevel="0" collapsed="false">
      <c r="A4622" s="43" t="n">
        <v>4620</v>
      </c>
    </row>
    <row r="4623" customFormat="false" ht="12.75" hidden="false" customHeight="false" outlineLevel="0" collapsed="false">
      <c r="A4623" s="43" t="n">
        <v>4621</v>
      </c>
    </row>
    <row r="4624" customFormat="false" ht="12.75" hidden="false" customHeight="false" outlineLevel="0" collapsed="false">
      <c r="A4624" s="43" t="n">
        <v>4622</v>
      </c>
    </row>
    <row r="4625" customFormat="false" ht="12.75" hidden="false" customHeight="false" outlineLevel="0" collapsed="false">
      <c r="A4625" s="43" t="n">
        <v>4623</v>
      </c>
    </row>
    <row r="4626" customFormat="false" ht="12.75" hidden="false" customHeight="false" outlineLevel="0" collapsed="false">
      <c r="A4626" s="43" t="n">
        <v>4624</v>
      </c>
    </row>
    <row r="4627" customFormat="false" ht="12.75" hidden="false" customHeight="false" outlineLevel="0" collapsed="false">
      <c r="A4627" s="43" t="n">
        <v>4625</v>
      </c>
    </row>
    <row r="4628" customFormat="false" ht="12.75" hidden="false" customHeight="false" outlineLevel="0" collapsed="false">
      <c r="A4628" s="43" t="n">
        <v>4626</v>
      </c>
    </row>
    <row r="4629" customFormat="false" ht="12.75" hidden="false" customHeight="false" outlineLevel="0" collapsed="false">
      <c r="A4629" s="43" t="n">
        <v>4627</v>
      </c>
    </row>
    <row r="4630" customFormat="false" ht="12.75" hidden="false" customHeight="false" outlineLevel="0" collapsed="false">
      <c r="A4630" s="43" t="n">
        <v>4628</v>
      </c>
    </row>
    <row r="4631" customFormat="false" ht="12.75" hidden="false" customHeight="false" outlineLevel="0" collapsed="false">
      <c r="A4631" s="43" t="n">
        <v>4629</v>
      </c>
    </row>
    <row r="4632" customFormat="false" ht="12.75" hidden="false" customHeight="false" outlineLevel="0" collapsed="false">
      <c r="A4632" s="43" t="n">
        <v>4630</v>
      </c>
    </row>
    <row r="4633" customFormat="false" ht="12.75" hidden="false" customHeight="false" outlineLevel="0" collapsed="false">
      <c r="A4633" s="43" t="n">
        <v>4631</v>
      </c>
    </row>
    <row r="4634" customFormat="false" ht="12.75" hidden="false" customHeight="false" outlineLevel="0" collapsed="false">
      <c r="A4634" s="43" t="n">
        <v>4632</v>
      </c>
    </row>
    <row r="4635" customFormat="false" ht="12.75" hidden="false" customHeight="false" outlineLevel="0" collapsed="false">
      <c r="A4635" s="43" t="n">
        <v>4633</v>
      </c>
    </row>
    <row r="4636" customFormat="false" ht="12.75" hidden="false" customHeight="false" outlineLevel="0" collapsed="false">
      <c r="A4636" s="43" t="n">
        <v>4634</v>
      </c>
    </row>
    <row r="4637" customFormat="false" ht="12.75" hidden="false" customHeight="false" outlineLevel="0" collapsed="false">
      <c r="A4637" s="43" t="n">
        <v>4635</v>
      </c>
    </row>
    <row r="4638" customFormat="false" ht="12.75" hidden="false" customHeight="false" outlineLevel="0" collapsed="false">
      <c r="A4638" s="43" t="n">
        <v>4636</v>
      </c>
    </row>
    <row r="4639" customFormat="false" ht="12.75" hidden="false" customHeight="false" outlineLevel="0" collapsed="false">
      <c r="A4639" s="43" t="n">
        <v>4637</v>
      </c>
    </row>
    <row r="4640" customFormat="false" ht="12.75" hidden="false" customHeight="false" outlineLevel="0" collapsed="false">
      <c r="A4640" s="43" t="n">
        <v>4638</v>
      </c>
    </row>
    <row r="4641" customFormat="false" ht="12.75" hidden="false" customHeight="false" outlineLevel="0" collapsed="false">
      <c r="A4641" s="43" t="n">
        <v>4639</v>
      </c>
    </row>
    <row r="4642" customFormat="false" ht="12.75" hidden="false" customHeight="false" outlineLevel="0" collapsed="false">
      <c r="A4642" s="43" t="n">
        <v>4640</v>
      </c>
    </row>
    <row r="4643" customFormat="false" ht="12.75" hidden="false" customHeight="false" outlineLevel="0" collapsed="false">
      <c r="A4643" s="43" t="n">
        <v>4641</v>
      </c>
    </row>
    <row r="4644" customFormat="false" ht="12.75" hidden="false" customHeight="false" outlineLevel="0" collapsed="false">
      <c r="A4644" s="43" t="n">
        <v>4642</v>
      </c>
    </row>
    <row r="4645" customFormat="false" ht="12.75" hidden="false" customHeight="false" outlineLevel="0" collapsed="false">
      <c r="A4645" s="43" t="n">
        <v>4643</v>
      </c>
    </row>
    <row r="4646" customFormat="false" ht="12.75" hidden="false" customHeight="false" outlineLevel="0" collapsed="false">
      <c r="A4646" s="43" t="n">
        <v>4644</v>
      </c>
    </row>
    <row r="4647" customFormat="false" ht="12.75" hidden="false" customHeight="false" outlineLevel="0" collapsed="false">
      <c r="A4647" s="43" t="n">
        <v>4645</v>
      </c>
    </row>
    <row r="4648" customFormat="false" ht="12.75" hidden="false" customHeight="false" outlineLevel="0" collapsed="false">
      <c r="A4648" s="43" t="n">
        <v>4646</v>
      </c>
    </row>
    <row r="4649" customFormat="false" ht="12.75" hidden="false" customHeight="false" outlineLevel="0" collapsed="false">
      <c r="A4649" s="43" t="n">
        <v>4647</v>
      </c>
    </row>
    <row r="4650" customFormat="false" ht="12.75" hidden="false" customHeight="false" outlineLevel="0" collapsed="false">
      <c r="A4650" s="43" t="n">
        <v>4648</v>
      </c>
    </row>
    <row r="4651" customFormat="false" ht="12.75" hidden="false" customHeight="false" outlineLevel="0" collapsed="false">
      <c r="A4651" s="43" t="n">
        <v>4649</v>
      </c>
    </row>
    <row r="4652" customFormat="false" ht="12.75" hidden="false" customHeight="false" outlineLevel="0" collapsed="false">
      <c r="A4652" s="43" t="n">
        <v>4650</v>
      </c>
    </row>
    <row r="4653" customFormat="false" ht="12.75" hidden="false" customHeight="false" outlineLevel="0" collapsed="false">
      <c r="A4653" s="43" t="n">
        <v>4651</v>
      </c>
    </row>
    <row r="4654" customFormat="false" ht="12.75" hidden="false" customHeight="false" outlineLevel="0" collapsed="false">
      <c r="A4654" s="43" t="n">
        <v>4652</v>
      </c>
    </row>
    <row r="4655" customFormat="false" ht="12.75" hidden="false" customHeight="false" outlineLevel="0" collapsed="false">
      <c r="A4655" s="43" t="n">
        <v>4653</v>
      </c>
    </row>
    <row r="4656" customFormat="false" ht="12.75" hidden="false" customHeight="false" outlineLevel="0" collapsed="false">
      <c r="A4656" s="43" t="n">
        <v>4654</v>
      </c>
    </row>
    <row r="4657" customFormat="false" ht="12.75" hidden="false" customHeight="false" outlineLevel="0" collapsed="false">
      <c r="A4657" s="43" t="n">
        <v>4655</v>
      </c>
    </row>
    <row r="4658" customFormat="false" ht="12.75" hidden="false" customHeight="false" outlineLevel="0" collapsed="false">
      <c r="A4658" s="43" t="n">
        <v>4656</v>
      </c>
    </row>
    <row r="4659" customFormat="false" ht="12.75" hidden="false" customHeight="false" outlineLevel="0" collapsed="false">
      <c r="A4659" s="43" t="n">
        <v>4657</v>
      </c>
    </row>
    <row r="4660" customFormat="false" ht="12.75" hidden="false" customHeight="false" outlineLevel="0" collapsed="false">
      <c r="A4660" s="43" t="n">
        <v>4658</v>
      </c>
    </row>
    <row r="4661" customFormat="false" ht="12.75" hidden="false" customHeight="false" outlineLevel="0" collapsed="false">
      <c r="A4661" s="43" t="n">
        <v>4659</v>
      </c>
    </row>
    <row r="4662" customFormat="false" ht="12.75" hidden="false" customHeight="false" outlineLevel="0" collapsed="false">
      <c r="A4662" s="43" t="n">
        <v>4660</v>
      </c>
    </row>
    <row r="4663" customFormat="false" ht="12.75" hidden="false" customHeight="false" outlineLevel="0" collapsed="false">
      <c r="A4663" s="43" t="n">
        <v>4661</v>
      </c>
    </row>
    <row r="4664" customFormat="false" ht="12.75" hidden="false" customHeight="false" outlineLevel="0" collapsed="false">
      <c r="A4664" s="43" t="n">
        <v>4662</v>
      </c>
    </row>
    <row r="4665" customFormat="false" ht="12.75" hidden="false" customHeight="false" outlineLevel="0" collapsed="false">
      <c r="A4665" s="43" t="n">
        <v>4663</v>
      </c>
    </row>
    <row r="4666" customFormat="false" ht="12.75" hidden="false" customHeight="false" outlineLevel="0" collapsed="false">
      <c r="A4666" s="43" t="n">
        <v>4664</v>
      </c>
    </row>
    <row r="4667" customFormat="false" ht="12.75" hidden="false" customHeight="false" outlineLevel="0" collapsed="false">
      <c r="A4667" s="43" t="n">
        <v>4665</v>
      </c>
    </row>
    <row r="4668" customFormat="false" ht="12.75" hidden="false" customHeight="false" outlineLevel="0" collapsed="false">
      <c r="A4668" s="43" t="n">
        <v>4666</v>
      </c>
    </row>
    <row r="4669" customFormat="false" ht="12.75" hidden="false" customHeight="false" outlineLevel="0" collapsed="false">
      <c r="A4669" s="43" t="n">
        <v>4667</v>
      </c>
    </row>
    <row r="4670" customFormat="false" ht="12.75" hidden="false" customHeight="false" outlineLevel="0" collapsed="false">
      <c r="A4670" s="43" t="n">
        <v>4668</v>
      </c>
    </row>
    <row r="4671" customFormat="false" ht="12.75" hidden="false" customHeight="false" outlineLevel="0" collapsed="false">
      <c r="A4671" s="43" t="n">
        <v>4669</v>
      </c>
    </row>
    <row r="4672" customFormat="false" ht="12.75" hidden="false" customHeight="false" outlineLevel="0" collapsed="false">
      <c r="A4672" s="43" t="n">
        <v>4670</v>
      </c>
    </row>
    <row r="4673" customFormat="false" ht="12.75" hidden="false" customHeight="false" outlineLevel="0" collapsed="false">
      <c r="A4673" s="43" t="n">
        <v>4671</v>
      </c>
    </row>
    <row r="4674" customFormat="false" ht="12.75" hidden="false" customHeight="false" outlineLevel="0" collapsed="false">
      <c r="A4674" s="43" t="n">
        <v>4672</v>
      </c>
    </row>
    <row r="4675" customFormat="false" ht="12.75" hidden="false" customHeight="false" outlineLevel="0" collapsed="false">
      <c r="A4675" s="43" t="n">
        <v>4673</v>
      </c>
    </row>
    <row r="4676" customFormat="false" ht="12.75" hidden="false" customHeight="false" outlineLevel="0" collapsed="false">
      <c r="A4676" s="43" t="n">
        <v>4674</v>
      </c>
    </row>
    <row r="4677" customFormat="false" ht="12.75" hidden="false" customHeight="false" outlineLevel="0" collapsed="false">
      <c r="A4677" s="43" t="n">
        <v>4675</v>
      </c>
    </row>
    <row r="4678" customFormat="false" ht="12.75" hidden="false" customHeight="false" outlineLevel="0" collapsed="false">
      <c r="A4678" s="43" t="n">
        <v>4676</v>
      </c>
    </row>
    <row r="4679" customFormat="false" ht="12.75" hidden="false" customHeight="false" outlineLevel="0" collapsed="false">
      <c r="A4679" s="43" t="n">
        <v>4677</v>
      </c>
    </row>
    <row r="4680" customFormat="false" ht="12.75" hidden="false" customHeight="false" outlineLevel="0" collapsed="false">
      <c r="A4680" s="43" t="n">
        <v>4678</v>
      </c>
    </row>
    <row r="4681" customFormat="false" ht="12.75" hidden="false" customHeight="false" outlineLevel="0" collapsed="false">
      <c r="A4681" s="43" t="n">
        <v>4679</v>
      </c>
    </row>
    <row r="4682" customFormat="false" ht="12.75" hidden="false" customHeight="false" outlineLevel="0" collapsed="false">
      <c r="A4682" s="43" t="n">
        <v>4680</v>
      </c>
    </row>
    <row r="4683" customFormat="false" ht="12.75" hidden="false" customHeight="false" outlineLevel="0" collapsed="false">
      <c r="A4683" s="43" t="n">
        <v>4681</v>
      </c>
    </row>
    <row r="4684" customFormat="false" ht="12.75" hidden="false" customHeight="false" outlineLevel="0" collapsed="false">
      <c r="A4684" s="43" t="n">
        <v>4682</v>
      </c>
    </row>
    <row r="4685" customFormat="false" ht="12.75" hidden="false" customHeight="false" outlineLevel="0" collapsed="false">
      <c r="A4685" s="43" t="n">
        <v>4683</v>
      </c>
    </row>
    <row r="4686" customFormat="false" ht="12.75" hidden="false" customHeight="false" outlineLevel="0" collapsed="false">
      <c r="A4686" s="43" t="n">
        <v>4684</v>
      </c>
    </row>
    <row r="4687" customFormat="false" ht="12.75" hidden="false" customHeight="false" outlineLevel="0" collapsed="false">
      <c r="A4687" s="43" t="n">
        <v>4685</v>
      </c>
    </row>
    <row r="4688" customFormat="false" ht="12.75" hidden="false" customHeight="false" outlineLevel="0" collapsed="false">
      <c r="A4688" s="43" t="n">
        <v>4686</v>
      </c>
    </row>
    <row r="4689" customFormat="false" ht="12.75" hidden="false" customHeight="false" outlineLevel="0" collapsed="false">
      <c r="A4689" s="43" t="n">
        <v>4687</v>
      </c>
    </row>
    <row r="4690" customFormat="false" ht="12.75" hidden="false" customHeight="false" outlineLevel="0" collapsed="false">
      <c r="A4690" s="43" t="n">
        <v>4688</v>
      </c>
    </row>
    <row r="4691" customFormat="false" ht="12.75" hidden="false" customHeight="false" outlineLevel="0" collapsed="false">
      <c r="A4691" s="43" t="n">
        <v>4689</v>
      </c>
    </row>
    <row r="4692" customFormat="false" ht="12.75" hidden="false" customHeight="false" outlineLevel="0" collapsed="false">
      <c r="A4692" s="43" t="n">
        <v>4690</v>
      </c>
    </row>
    <row r="4693" customFormat="false" ht="12.75" hidden="false" customHeight="false" outlineLevel="0" collapsed="false">
      <c r="A4693" s="43" t="n">
        <v>4691</v>
      </c>
    </row>
    <row r="4694" customFormat="false" ht="12.75" hidden="false" customHeight="false" outlineLevel="0" collapsed="false">
      <c r="A4694" s="43" t="n">
        <v>4692</v>
      </c>
    </row>
    <row r="4695" customFormat="false" ht="12.75" hidden="false" customHeight="false" outlineLevel="0" collapsed="false">
      <c r="A4695" s="43" t="n">
        <v>4693</v>
      </c>
    </row>
    <row r="4696" customFormat="false" ht="12.75" hidden="false" customHeight="false" outlineLevel="0" collapsed="false">
      <c r="A4696" s="43" t="n">
        <v>4694</v>
      </c>
    </row>
    <row r="4697" customFormat="false" ht="12.75" hidden="false" customHeight="false" outlineLevel="0" collapsed="false">
      <c r="A4697" s="43" t="n">
        <v>4695</v>
      </c>
    </row>
    <row r="4698" customFormat="false" ht="12.75" hidden="false" customHeight="false" outlineLevel="0" collapsed="false">
      <c r="A4698" s="43" t="n">
        <v>4696</v>
      </c>
    </row>
    <row r="4699" customFormat="false" ht="12.75" hidden="false" customHeight="false" outlineLevel="0" collapsed="false">
      <c r="A4699" s="43" t="n">
        <v>4697</v>
      </c>
    </row>
    <row r="4700" customFormat="false" ht="12.75" hidden="false" customHeight="false" outlineLevel="0" collapsed="false">
      <c r="A4700" s="43" t="n">
        <v>4698</v>
      </c>
    </row>
    <row r="4701" customFormat="false" ht="12.75" hidden="false" customHeight="false" outlineLevel="0" collapsed="false">
      <c r="A4701" s="43" t="n">
        <v>4699</v>
      </c>
    </row>
    <row r="4702" customFormat="false" ht="12.75" hidden="false" customHeight="false" outlineLevel="0" collapsed="false">
      <c r="A4702" s="43" t="n">
        <v>4700</v>
      </c>
    </row>
    <row r="4703" customFormat="false" ht="12.75" hidden="false" customHeight="false" outlineLevel="0" collapsed="false">
      <c r="A4703" s="43" t="n">
        <v>4701</v>
      </c>
    </row>
    <row r="4704" customFormat="false" ht="12.75" hidden="false" customHeight="false" outlineLevel="0" collapsed="false">
      <c r="A4704" s="43" t="n">
        <v>4702</v>
      </c>
    </row>
    <row r="4705" customFormat="false" ht="12.75" hidden="false" customHeight="false" outlineLevel="0" collapsed="false">
      <c r="A4705" s="43" t="n">
        <v>4703</v>
      </c>
    </row>
    <row r="4706" customFormat="false" ht="12.75" hidden="false" customHeight="false" outlineLevel="0" collapsed="false">
      <c r="A4706" s="43" t="n">
        <v>4704</v>
      </c>
    </row>
    <row r="4707" customFormat="false" ht="12.75" hidden="false" customHeight="false" outlineLevel="0" collapsed="false">
      <c r="A4707" s="43" t="n">
        <v>4705</v>
      </c>
    </row>
    <row r="4708" customFormat="false" ht="12.75" hidden="false" customHeight="false" outlineLevel="0" collapsed="false">
      <c r="A4708" s="43" t="n">
        <v>4706</v>
      </c>
    </row>
    <row r="4709" customFormat="false" ht="12.75" hidden="false" customHeight="false" outlineLevel="0" collapsed="false">
      <c r="A4709" s="43" t="n">
        <v>4707</v>
      </c>
    </row>
    <row r="4710" customFormat="false" ht="12.75" hidden="false" customHeight="false" outlineLevel="0" collapsed="false">
      <c r="A4710" s="43" t="n">
        <v>4708</v>
      </c>
    </row>
    <row r="4711" customFormat="false" ht="12.75" hidden="false" customHeight="false" outlineLevel="0" collapsed="false">
      <c r="A4711" s="43" t="n">
        <v>4709</v>
      </c>
    </row>
    <row r="4712" customFormat="false" ht="12.75" hidden="false" customHeight="false" outlineLevel="0" collapsed="false">
      <c r="A4712" s="43" t="n">
        <v>4710</v>
      </c>
    </row>
    <row r="4713" customFormat="false" ht="12.75" hidden="false" customHeight="false" outlineLevel="0" collapsed="false">
      <c r="A4713" s="43" t="n">
        <v>4711</v>
      </c>
    </row>
    <row r="4714" customFormat="false" ht="12.75" hidden="false" customHeight="false" outlineLevel="0" collapsed="false">
      <c r="A4714" s="43" t="n">
        <v>4712</v>
      </c>
    </row>
    <row r="4715" customFormat="false" ht="12.75" hidden="false" customHeight="false" outlineLevel="0" collapsed="false">
      <c r="A4715" s="43" t="n">
        <v>4713</v>
      </c>
    </row>
    <row r="4716" customFormat="false" ht="12.75" hidden="false" customHeight="false" outlineLevel="0" collapsed="false">
      <c r="A4716" s="43" t="n">
        <v>4714</v>
      </c>
    </row>
    <row r="4717" customFormat="false" ht="12.75" hidden="false" customHeight="false" outlineLevel="0" collapsed="false">
      <c r="A4717" s="43" t="n">
        <v>4715</v>
      </c>
    </row>
    <row r="4718" customFormat="false" ht="12.75" hidden="false" customHeight="false" outlineLevel="0" collapsed="false">
      <c r="A4718" s="43" t="n">
        <v>4716</v>
      </c>
    </row>
    <row r="4719" customFormat="false" ht="12.75" hidden="false" customHeight="false" outlineLevel="0" collapsed="false">
      <c r="A4719" s="43" t="n">
        <v>4717</v>
      </c>
    </row>
    <row r="4720" customFormat="false" ht="12.75" hidden="false" customHeight="false" outlineLevel="0" collapsed="false">
      <c r="A4720" s="43" t="n">
        <v>4718</v>
      </c>
    </row>
    <row r="4721" customFormat="false" ht="12.75" hidden="false" customHeight="false" outlineLevel="0" collapsed="false">
      <c r="A4721" s="43" t="n">
        <v>4719</v>
      </c>
    </row>
    <row r="4722" customFormat="false" ht="12.75" hidden="false" customHeight="false" outlineLevel="0" collapsed="false">
      <c r="A4722" s="43" t="n">
        <v>4720</v>
      </c>
    </row>
    <row r="4723" customFormat="false" ht="12.75" hidden="false" customHeight="false" outlineLevel="0" collapsed="false">
      <c r="A4723" s="43" t="n">
        <v>4721</v>
      </c>
    </row>
    <row r="4724" customFormat="false" ht="12.75" hidden="false" customHeight="false" outlineLevel="0" collapsed="false">
      <c r="A4724" s="43" t="n">
        <v>4722</v>
      </c>
    </row>
    <row r="4725" customFormat="false" ht="12.75" hidden="false" customHeight="false" outlineLevel="0" collapsed="false">
      <c r="A4725" s="43" t="n">
        <v>4723</v>
      </c>
    </row>
    <row r="4726" customFormat="false" ht="12.75" hidden="false" customHeight="false" outlineLevel="0" collapsed="false">
      <c r="A4726" s="43" t="n">
        <v>4724</v>
      </c>
    </row>
    <row r="4727" customFormat="false" ht="12.75" hidden="false" customHeight="false" outlineLevel="0" collapsed="false">
      <c r="A4727" s="43" t="n">
        <v>4725</v>
      </c>
    </row>
    <row r="4728" customFormat="false" ht="12.75" hidden="false" customHeight="false" outlineLevel="0" collapsed="false">
      <c r="A4728" s="43" t="n">
        <v>4726</v>
      </c>
    </row>
    <row r="4729" customFormat="false" ht="12.75" hidden="false" customHeight="false" outlineLevel="0" collapsed="false">
      <c r="A4729" s="43" t="n">
        <v>4727</v>
      </c>
    </row>
    <row r="4730" customFormat="false" ht="12.75" hidden="false" customHeight="false" outlineLevel="0" collapsed="false">
      <c r="A4730" s="43" t="n">
        <v>4728</v>
      </c>
    </row>
    <row r="4731" customFormat="false" ht="12.75" hidden="false" customHeight="false" outlineLevel="0" collapsed="false">
      <c r="A4731" s="43" t="n">
        <v>4729</v>
      </c>
    </row>
    <row r="4732" customFormat="false" ht="12.75" hidden="false" customHeight="false" outlineLevel="0" collapsed="false">
      <c r="A4732" s="43" t="n">
        <v>4730</v>
      </c>
    </row>
    <row r="4733" customFormat="false" ht="12.75" hidden="false" customHeight="false" outlineLevel="0" collapsed="false">
      <c r="A4733" s="43" t="n">
        <v>4731</v>
      </c>
    </row>
    <row r="4734" customFormat="false" ht="12.75" hidden="false" customHeight="false" outlineLevel="0" collapsed="false">
      <c r="A4734" s="43" t="n">
        <v>4732</v>
      </c>
    </row>
    <row r="4735" customFormat="false" ht="12.75" hidden="false" customHeight="false" outlineLevel="0" collapsed="false">
      <c r="A4735" s="43" t="n">
        <v>4733</v>
      </c>
    </row>
    <row r="4736" customFormat="false" ht="12.75" hidden="false" customHeight="false" outlineLevel="0" collapsed="false">
      <c r="A4736" s="43" t="n">
        <v>4734</v>
      </c>
    </row>
    <row r="4737" customFormat="false" ht="12.75" hidden="false" customHeight="false" outlineLevel="0" collapsed="false">
      <c r="A4737" s="43" t="n">
        <v>4735</v>
      </c>
    </row>
    <row r="4738" customFormat="false" ht="12.75" hidden="false" customHeight="false" outlineLevel="0" collapsed="false">
      <c r="A4738" s="43" t="n">
        <v>4736</v>
      </c>
    </row>
    <row r="4739" customFormat="false" ht="12.75" hidden="false" customHeight="false" outlineLevel="0" collapsed="false">
      <c r="A4739" s="43" t="n">
        <v>4737</v>
      </c>
    </row>
    <row r="4740" customFormat="false" ht="12.75" hidden="false" customHeight="false" outlineLevel="0" collapsed="false">
      <c r="A4740" s="43" t="n">
        <v>4738</v>
      </c>
    </row>
    <row r="4741" customFormat="false" ht="12.75" hidden="false" customHeight="false" outlineLevel="0" collapsed="false">
      <c r="A4741" s="43" t="n">
        <v>4739</v>
      </c>
    </row>
    <row r="4742" customFormat="false" ht="12.75" hidden="false" customHeight="false" outlineLevel="0" collapsed="false">
      <c r="A4742" s="43" t="n">
        <v>4740</v>
      </c>
    </row>
    <row r="4743" customFormat="false" ht="12.75" hidden="false" customHeight="false" outlineLevel="0" collapsed="false">
      <c r="A4743" s="43" t="n">
        <v>4741</v>
      </c>
    </row>
    <row r="4744" customFormat="false" ht="12.75" hidden="false" customHeight="false" outlineLevel="0" collapsed="false">
      <c r="A4744" s="43" t="n">
        <v>4742</v>
      </c>
    </row>
    <row r="4745" customFormat="false" ht="12.75" hidden="false" customHeight="false" outlineLevel="0" collapsed="false">
      <c r="A4745" s="43" t="n">
        <v>4743</v>
      </c>
    </row>
    <row r="4746" customFormat="false" ht="12.75" hidden="false" customHeight="false" outlineLevel="0" collapsed="false">
      <c r="A4746" s="43" t="n">
        <v>4744</v>
      </c>
    </row>
    <row r="4747" customFormat="false" ht="12.75" hidden="false" customHeight="false" outlineLevel="0" collapsed="false">
      <c r="A4747" s="43" t="n">
        <v>4745</v>
      </c>
    </row>
    <row r="4748" customFormat="false" ht="12.75" hidden="false" customHeight="false" outlineLevel="0" collapsed="false">
      <c r="A4748" s="43" t="n">
        <v>4746</v>
      </c>
    </row>
    <row r="4749" customFormat="false" ht="12.75" hidden="false" customHeight="false" outlineLevel="0" collapsed="false">
      <c r="A4749" s="43" t="n">
        <v>4747</v>
      </c>
    </row>
    <row r="4750" customFormat="false" ht="12.75" hidden="false" customHeight="false" outlineLevel="0" collapsed="false">
      <c r="A4750" s="43" t="n">
        <v>4748</v>
      </c>
    </row>
    <row r="4751" customFormat="false" ht="12.75" hidden="false" customHeight="false" outlineLevel="0" collapsed="false">
      <c r="A4751" s="43" t="n">
        <v>4749</v>
      </c>
    </row>
    <row r="4752" customFormat="false" ht="12.75" hidden="false" customHeight="false" outlineLevel="0" collapsed="false">
      <c r="A4752" s="43" t="n">
        <v>4750</v>
      </c>
    </row>
    <row r="4753" customFormat="false" ht="12.75" hidden="false" customHeight="false" outlineLevel="0" collapsed="false">
      <c r="A4753" s="43" t="n">
        <v>4751</v>
      </c>
    </row>
    <row r="4754" customFormat="false" ht="12.75" hidden="false" customHeight="false" outlineLevel="0" collapsed="false">
      <c r="A4754" s="43" t="n">
        <v>4752</v>
      </c>
    </row>
    <row r="4755" customFormat="false" ht="12.75" hidden="false" customHeight="false" outlineLevel="0" collapsed="false">
      <c r="A4755" s="43" t="n">
        <v>4753</v>
      </c>
    </row>
    <row r="4756" customFormat="false" ht="12.75" hidden="false" customHeight="false" outlineLevel="0" collapsed="false">
      <c r="A4756" s="43" t="n">
        <v>4754</v>
      </c>
    </row>
    <row r="4757" customFormat="false" ht="12.75" hidden="false" customHeight="false" outlineLevel="0" collapsed="false">
      <c r="A4757" s="43" t="n">
        <v>4755</v>
      </c>
    </row>
    <row r="4758" customFormat="false" ht="12.75" hidden="false" customHeight="false" outlineLevel="0" collapsed="false">
      <c r="A4758" s="43" t="n">
        <v>4756</v>
      </c>
    </row>
    <row r="4759" customFormat="false" ht="12.75" hidden="false" customHeight="false" outlineLevel="0" collapsed="false">
      <c r="A4759" s="43" t="n">
        <v>4757</v>
      </c>
    </row>
    <row r="4760" customFormat="false" ht="12.75" hidden="false" customHeight="false" outlineLevel="0" collapsed="false">
      <c r="A4760" s="43" t="n">
        <v>4758</v>
      </c>
    </row>
    <row r="4761" customFormat="false" ht="12.75" hidden="false" customHeight="false" outlineLevel="0" collapsed="false">
      <c r="A4761" s="43" t="n">
        <v>4759</v>
      </c>
    </row>
    <row r="4762" customFormat="false" ht="12.75" hidden="false" customHeight="false" outlineLevel="0" collapsed="false">
      <c r="A4762" s="43" t="n">
        <v>4760</v>
      </c>
    </row>
    <row r="4763" customFormat="false" ht="12.75" hidden="false" customHeight="false" outlineLevel="0" collapsed="false">
      <c r="A4763" s="43" t="n">
        <v>4761</v>
      </c>
    </row>
    <row r="4764" customFormat="false" ht="12.75" hidden="false" customHeight="false" outlineLevel="0" collapsed="false">
      <c r="A4764" s="43" t="n">
        <v>4762</v>
      </c>
    </row>
    <row r="4765" customFormat="false" ht="12.75" hidden="false" customHeight="false" outlineLevel="0" collapsed="false">
      <c r="A4765" s="43" t="n">
        <v>4763</v>
      </c>
    </row>
    <row r="4766" customFormat="false" ht="12.75" hidden="false" customHeight="false" outlineLevel="0" collapsed="false">
      <c r="A4766" s="43" t="n">
        <v>4764</v>
      </c>
    </row>
    <row r="4767" customFormat="false" ht="12.75" hidden="false" customHeight="false" outlineLevel="0" collapsed="false">
      <c r="A4767" s="43" t="n">
        <v>4765</v>
      </c>
    </row>
    <row r="4768" customFormat="false" ht="12.75" hidden="false" customHeight="false" outlineLevel="0" collapsed="false">
      <c r="A4768" s="43" t="n">
        <v>4766</v>
      </c>
    </row>
    <row r="4769" customFormat="false" ht="12.75" hidden="false" customHeight="false" outlineLevel="0" collapsed="false">
      <c r="A4769" s="43" t="n">
        <v>4767</v>
      </c>
    </row>
    <row r="4770" customFormat="false" ht="12.75" hidden="false" customHeight="false" outlineLevel="0" collapsed="false">
      <c r="A4770" s="43" t="n">
        <v>4768</v>
      </c>
    </row>
    <row r="4771" customFormat="false" ht="12.75" hidden="false" customHeight="false" outlineLevel="0" collapsed="false">
      <c r="A4771" s="43" t="n">
        <v>4769</v>
      </c>
    </row>
    <row r="4772" customFormat="false" ht="12.75" hidden="false" customHeight="false" outlineLevel="0" collapsed="false">
      <c r="A4772" s="43" t="n">
        <v>4770</v>
      </c>
    </row>
    <row r="4773" customFormat="false" ht="12.75" hidden="false" customHeight="false" outlineLevel="0" collapsed="false">
      <c r="A4773" s="43" t="n">
        <v>4771</v>
      </c>
    </row>
    <row r="4774" customFormat="false" ht="12.75" hidden="false" customHeight="false" outlineLevel="0" collapsed="false">
      <c r="A4774" s="43" t="n">
        <v>4772</v>
      </c>
    </row>
    <row r="4775" customFormat="false" ht="12.75" hidden="false" customHeight="false" outlineLevel="0" collapsed="false">
      <c r="A4775" s="43" t="n">
        <v>4773</v>
      </c>
    </row>
    <row r="4776" customFormat="false" ht="12.75" hidden="false" customHeight="false" outlineLevel="0" collapsed="false">
      <c r="A4776" s="43" t="n">
        <v>4774</v>
      </c>
    </row>
    <row r="4777" customFormat="false" ht="12.75" hidden="false" customHeight="false" outlineLevel="0" collapsed="false">
      <c r="A4777" s="43" t="n">
        <v>4775</v>
      </c>
    </row>
    <row r="4778" customFormat="false" ht="12.75" hidden="false" customHeight="false" outlineLevel="0" collapsed="false">
      <c r="A4778" s="43" t="n">
        <v>4776</v>
      </c>
    </row>
    <row r="4779" customFormat="false" ht="12.75" hidden="false" customHeight="false" outlineLevel="0" collapsed="false">
      <c r="A4779" s="43" t="n">
        <v>4777</v>
      </c>
    </row>
    <row r="4780" customFormat="false" ht="12.75" hidden="false" customHeight="false" outlineLevel="0" collapsed="false">
      <c r="A4780" s="43" t="n">
        <v>4778</v>
      </c>
    </row>
    <row r="4781" customFormat="false" ht="12.75" hidden="false" customHeight="false" outlineLevel="0" collapsed="false">
      <c r="A4781" s="43" t="n">
        <v>4779</v>
      </c>
    </row>
    <row r="4782" customFormat="false" ht="12.75" hidden="false" customHeight="false" outlineLevel="0" collapsed="false">
      <c r="A4782" s="43" t="n">
        <v>4780</v>
      </c>
    </row>
    <row r="4783" customFormat="false" ht="12.75" hidden="false" customHeight="false" outlineLevel="0" collapsed="false">
      <c r="A4783" s="43" t="n">
        <v>4781</v>
      </c>
    </row>
    <row r="4784" customFormat="false" ht="12.75" hidden="false" customHeight="false" outlineLevel="0" collapsed="false">
      <c r="A4784" s="43" t="n">
        <v>4782</v>
      </c>
    </row>
    <row r="4785" customFormat="false" ht="12.75" hidden="false" customHeight="false" outlineLevel="0" collapsed="false">
      <c r="A4785" s="43" t="n">
        <v>4783</v>
      </c>
    </row>
    <row r="4786" customFormat="false" ht="12.75" hidden="false" customHeight="false" outlineLevel="0" collapsed="false">
      <c r="A4786" s="43" t="n">
        <v>4784</v>
      </c>
    </row>
    <row r="4787" customFormat="false" ht="12.75" hidden="false" customHeight="false" outlineLevel="0" collapsed="false">
      <c r="A4787" s="43" t="n">
        <v>4785</v>
      </c>
    </row>
    <row r="4788" customFormat="false" ht="12.75" hidden="false" customHeight="false" outlineLevel="0" collapsed="false">
      <c r="A4788" s="43" t="n">
        <v>4786</v>
      </c>
    </row>
    <row r="4789" customFormat="false" ht="12.75" hidden="false" customHeight="false" outlineLevel="0" collapsed="false">
      <c r="A4789" s="43" t="n">
        <v>4787</v>
      </c>
    </row>
    <row r="4790" customFormat="false" ht="12.75" hidden="false" customHeight="false" outlineLevel="0" collapsed="false">
      <c r="A4790" s="43" t="n">
        <v>4788</v>
      </c>
    </row>
    <row r="4791" customFormat="false" ht="12.75" hidden="false" customHeight="false" outlineLevel="0" collapsed="false">
      <c r="A4791" s="43" t="n">
        <v>4789</v>
      </c>
    </row>
    <row r="4792" customFormat="false" ht="12.75" hidden="false" customHeight="false" outlineLevel="0" collapsed="false">
      <c r="A4792" s="43" t="n">
        <v>4790</v>
      </c>
    </row>
    <row r="4793" customFormat="false" ht="12.75" hidden="false" customHeight="false" outlineLevel="0" collapsed="false">
      <c r="A4793" s="43" t="n">
        <v>4791</v>
      </c>
    </row>
    <row r="4794" customFormat="false" ht="12.75" hidden="false" customHeight="false" outlineLevel="0" collapsed="false">
      <c r="A4794" s="43" t="n">
        <v>4792</v>
      </c>
    </row>
    <row r="4795" customFormat="false" ht="12.75" hidden="false" customHeight="false" outlineLevel="0" collapsed="false">
      <c r="A4795" s="43" t="n">
        <v>4793</v>
      </c>
    </row>
    <row r="4796" customFormat="false" ht="12.75" hidden="false" customHeight="false" outlineLevel="0" collapsed="false">
      <c r="A4796" s="43" t="n">
        <v>4794</v>
      </c>
    </row>
    <row r="4797" customFormat="false" ht="12.75" hidden="false" customHeight="false" outlineLevel="0" collapsed="false">
      <c r="A4797" s="43" t="n">
        <v>4795</v>
      </c>
    </row>
    <row r="4798" customFormat="false" ht="12.75" hidden="false" customHeight="false" outlineLevel="0" collapsed="false">
      <c r="A4798" s="43" t="n">
        <v>4796</v>
      </c>
    </row>
    <row r="4799" customFormat="false" ht="12.75" hidden="false" customHeight="false" outlineLevel="0" collapsed="false">
      <c r="A4799" s="43" t="n">
        <v>4797</v>
      </c>
    </row>
    <row r="4800" customFormat="false" ht="12.75" hidden="false" customHeight="false" outlineLevel="0" collapsed="false">
      <c r="A4800" s="43" t="n">
        <v>4798</v>
      </c>
    </row>
    <row r="4801" customFormat="false" ht="12.75" hidden="false" customHeight="false" outlineLevel="0" collapsed="false">
      <c r="A4801" s="43" t="n">
        <v>4799</v>
      </c>
    </row>
    <row r="4802" customFormat="false" ht="12.75" hidden="false" customHeight="false" outlineLevel="0" collapsed="false">
      <c r="A4802" s="43" t="n">
        <v>4800</v>
      </c>
    </row>
    <row r="4803" customFormat="false" ht="12.75" hidden="false" customHeight="false" outlineLevel="0" collapsed="false">
      <c r="A4803" s="43" t="n">
        <v>4801</v>
      </c>
    </row>
    <row r="4804" customFormat="false" ht="12.75" hidden="false" customHeight="false" outlineLevel="0" collapsed="false">
      <c r="A4804" s="43" t="n">
        <v>4802</v>
      </c>
    </row>
    <row r="4805" customFormat="false" ht="12.75" hidden="false" customHeight="false" outlineLevel="0" collapsed="false">
      <c r="A4805" s="43" t="n">
        <v>4803</v>
      </c>
    </row>
    <row r="4806" customFormat="false" ht="12.75" hidden="false" customHeight="false" outlineLevel="0" collapsed="false">
      <c r="A4806" s="43" t="n">
        <v>4804</v>
      </c>
    </row>
    <row r="4807" customFormat="false" ht="12.75" hidden="false" customHeight="false" outlineLevel="0" collapsed="false">
      <c r="A4807" s="43" t="n">
        <v>4805</v>
      </c>
    </row>
    <row r="4808" customFormat="false" ht="12.75" hidden="false" customHeight="false" outlineLevel="0" collapsed="false">
      <c r="A4808" s="43" t="n">
        <v>4806</v>
      </c>
    </row>
    <row r="4809" customFormat="false" ht="12.75" hidden="false" customHeight="false" outlineLevel="0" collapsed="false">
      <c r="A4809" s="43" t="n">
        <v>4807</v>
      </c>
    </row>
    <row r="4810" customFormat="false" ht="12.75" hidden="false" customHeight="false" outlineLevel="0" collapsed="false">
      <c r="A4810" s="43" t="n">
        <v>4808</v>
      </c>
    </row>
    <row r="4811" customFormat="false" ht="12.75" hidden="false" customHeight="false" outlineLevel="0" collapsed="false">
      <c r="A4811" s="43" t="n">
        <v>4809</v>
      </c>
    </row>
    <row r="4812" customFormat="false" ht="12.75" hidden="false" customHeight="false" outlineLevel="0" collapsed="false">
      <c r="A4812" s="43" t="n">
        <v>4810</v>
      </c>
    </row>
    <row r="4813" customFormat="false" ht="12.75" hidden="false" customHeight="false" outlineLevel="0" collapsed="false">
      <c r="A4813" s="43" t="n">
        <v>4811</v>
      </c>
    </row>
    <row r="4814" customFormat="false" ht="12.75" hidden="false" customHeight="false" outlineLevel="0" collapsed="false">
      <c r="A4814" s="43" t="n">
        <v>4812</v>
      </c>
    </row>
    <row r="4815" customFormat="false" ht="12.75" hidden="false" customHeight="false" outlineLevel="0" collapsed="false">
      <c r="A4815" s="43" t="n">
        <v>4813</v>
      </c>
    </row>
    <row r="4816" customFormat="false" ht="12.75" hidden="false" customHeight="false" outlineLevel="0" collapsed="false">
      <c r="A4816" s="43" t="n">
        <v>4814</v>
      </c>
    </row>
    <row r="4817" customFormat="false" ht="12.75" hidden="false" customHeight="false" outlineLevel="0" collapsed="false">
      <c r="A4817" s="43" t="n">
        <v>4815</v>
      </c>
    </row>
    <row r="4818" customFormat="false" ht="12.75" hidden="false" customHeight="false" outlineLevel="0" collapsed="false">
      <c r="A4818" s="43" t="n">
        <v>4816</v>
      </c>
    </row>
    <row r="4819" customFormat="false" ht="12.75" hidden="false" customHeight="false" outlineLevel="0" collapsed="false">
      <c r="A4819" s="43" t="n">
        <v>4817</v>
      </c>
    </row>
    <row r="4820" customFormat="false" ht="12.75" hidden="false" customHeight="false" outlineLevel="0" collapsed="false">
      <c r="A4820" s="43" t="n">
        <v>4818</v>
      </c>
    </row>
    <row r="4821" customFormat="false" ht="12.75" hidden="false" customHeight="false" outlineLevel="0" collapsed="false">
      <c r="A4821" s="43" t="n">
        <v>4819</v>
      </c>
    </row>
    <row r="4822" customFormat="false" ht="12.75" hidden="false" customHeight="false" outlineLevel="0" collapsed="false">
      <c r="A4822" s="43" t="n">
        <v>4820</v>
      </c>
    </row>
    <row r="4823" customFormat="false" ht="12.75" hidden="false" customHeight="false" outlineLevel="0" collapsed="false">
      <c r="A4823" s="43" t="n">
        <v>4821</v>
      </c>
    </row>
    <row r="4824" customFormat="false" ht="12.75" hidden="false" customHeight="false" outlineLevel="0" collapsed="false">
      <c r="A4824" s="43" t="n">
        <v>4822</v>
      </c>
    </row>
    <row r="4825" customFormat="false" ht="12.75" hidden="false" customHeight="false" outlineLevel="0" collapsed="false">
      <c r="A4825" s="43" t="n">
        <v>4823</v>
      </c>
    </row>
    <row r="4826" customFormat="false" ht="12.75" hidden="false" customHeight="false" outlineLevel="0" collapsed="false">
      <c r="A4826" s="43" t="n">
        <v>4824</v>
      </c>
    </row>
    <row r="4827" customFormat="false" ht="12.75" hidden="false" customHeight="false" outlineLevel="0" collapsed="false">
      <c r="A4827" s="43" t="n">
        <v>4825</v>
      </c>
    </row>
    <row r="4828" customFormat="false" ht="12.75" hidden="false" customHeight="false" outlineLevel="0" collapsed="false">
      <c r="A4828" s="43" t="n">
        <v>4826</v>
      </c>
    </row>
    <row r="4829" customFormat="false" ht="12.75" hidden="false" customHeight="false" outlineLevel="0" collapsed="false">
      <c r="A4829" s="43" t="n">
        <v>4827</v>
      </c>
    </row>
    <row r="4830" customFormat="false" ht="12.75" hidden="false" customHeight="false" outlineLevel="0" collapsed="false">
      <c r="A4830" s="43" t="n">
        <v>4828</v>
      </c>
    </row>
    <row r="4831" customFormat="false" ht="12.75" hidden="false" customHeight="false" outlineLevel="0" collapsed="false">
      <c r="A4831" s="43" t="n">
        <v>4829</v>
      </c>
    </row>
    <row r="4832" customFormat="false" ht="12.75" hidden="false" customHeight="false" outlineLevel="0" collapsed="false">
      <c r="A4832" s="43" t="n">
        <v>4830</v>
      </c>
    </row>
    <row r="4833" customFormat="false" ht="12.75" hidden="false" customHeight="false" outlineLevel="0" collapsed="false">
      <c r="A4833" s="43" t="n">
        <v>4831</v>
      </c>
    </row>
    <row r="4834" customFormat="false" ht="12.75" hidden="false" customHeight="false" outlineLevel="0" collapsed="false">
      <c r="A4834" s="43" t="n">
        <v>4832</v>
      </c>
    </row>
    <row r="4835" customFormat="false" ht="12.75" hidden="false" customHeight="false" outlineLevel="0" collapsed="false">
      <c r="A4835" s="43" t="n">
        <v>4833</v>
      </c>
    </row>
    <row r="4836" customFormat="false" ht="12.75" hidden="false" customHeight="false" outlineLevel="0" collapsed="false">
      <c r="A4836" s="43" t="n">
        <v>4834</v>
      </c>
    </row>
    <row r="4837" customFormat="false" ht="12.75" hidden="false" customHeight="false" outlineLevel="0" collapsed="false">
      <c r="A4837" s="43" t="n">
        <v>4835</v>
      </c>
    </row>
    <row r="4838" customFormat="false" ht="12.75" hidden="false" customHeight="false" outlineLevel="0" collapsed="false">
      <c r="A4838" s="43" t="n">
        <v>4836</v>
      </c>
    </row>
    <row r="4839" customFormat="false" ht="12.75" hidden="false" customHeight="false" outlineLevel="0" collapsed="false">
      <c r="A4839" s="43" t="n">
        <v>4837</v>
      </c>
    </row>
    <row r="4840" customFormat="false" ht="12.75" hidden="false" customHeight="false" outlineLevel="0" collapsed="false">
      <c r="A4840" s="43" t="n">
        <v>4838</v>
      </c>
    </row>
    <row r="4841" customFormat="false" ht="12.75" hidden="false" customHeight="false" outlineLevel="0" collapsed="false">
      <c r="A4841" s="43" t="n">
        <v>4839</v>
      </c>
    </row>
    <row r="4842" customFormat="false" ht="12.75" hidden="false" customHeight="false" outlineLevel="0" collapsed="false">
      <c r="A4842" s="43" t="n">
        <v>4840</v>
      </c>
    </row>
    <row r="4843" customFormat="false" ht="12.75" hidden="false" customHeight="false" outlineLevel="0" collapsed="false">
      <c r="A4843" s="43" t="n">
        <v>4841</v>
      </c>
    </row>
    <row r="4844" customFormat="false" ht="12.75" hidden="false" customHeight="false" outlineLevel="0" collapsed="false">
      <c r="A4844" s="43" t="n">
        <v>4842</v>
      </c>
    </row>
    <row r="4845" customFormat="false" ht="12.75" hidden="false" customHeight="false" outlineLevel="0" collapsed="false">
      <c r="A4845" s="43" t="n">
        <v>4843</v>
      </c>
    </row>
    <row r="4846" customFormat="false" ht="12.75" hidden="false" customHeight="false" outlineLevel="0" collapsed="false">
      <c r="A4846" s="43" t="n">
        <v>4844</v>
      </c>
    </row>
    <row r="4847" customFormat="false" ht="12.75" hidden="false" customHeight="false" outlineLevel="0" collapsed="false">
      <c r="A4847" s="43" t="n">
        <v>4845</v>
      </c>
    </row>
    <row r="4848" customFormat="false" ht="12.75" hidden="false" customHeight="false" outlineLevel="0" collapsed="false">
      <c r="A4848" s="43" t="n">
        <v>4846</v>
      </c>
    </row>
    <row r="4849" customFormat="false" ht="12.75" hidden="false" customHeight="false" outlineLevel="0" collapsed="false">
      <c r="A4849" s="43" t="n">
        <v>4847</v>
      </c>
    </row>
    <row r="4850" customFormat="false" ht="12.75" hidden="false" customHeight="false" outlineLevel="0" collapsed="false">
      <c r="A4850" s="43" t="n">
        <v>4848</v>
      </c>
    </row>
    <row r="4851" customFormat="false" ht="12.75" hidden="false" customHeight="false" outlineLevel="0" collapsed="false">
      <c r="A4851" s="43" t="n">
        <v>4849</v>
      </c>
    </row>
    <row r="4852" customFormat="false" ht="12.75" hidden="false" customHeight="false" outlineLevel="0" collapsed="false">
      <c r="A4852" s="43" t="n">
        <v>4850</v>
      </c>
    </row>
    <row r="4853" customFormat="false" ht="12.75" hidden="false" customHeight="false" outlineLevel="0" collapsed="false">
      <c r="A4853" s="43" t="n">
        <v>4851</v>
      </c>
    </row>
    <row r="4854" customFormat="false" ht="12.75" hidden="false" customHeight="false" outlineLevel="0" collapsed="false">
      <c r="A4854" s="43" t="n">
        <v>4852</v>
      </c>
    </row>
    <row r="4855" customFormat="false" ht="12.75" hidden="false" customHeight="false" outlineLevel="0" collapsed="false">
      <c r="A4855" s="43" t="n">
        <v>4853</v>
      </c>
    </row>
    <row r="4856" customFormat="false" ht="12.75" hidden="false" customHeight="false" outlineLevel="0" collapsed="false">
      <c r="A4856" s="43" t="n">
        <v>4854</v>
      </c>
    </row>
    <row r="4857" customFormat="false" ht="12.75" hidden="false" customHeight="false" outlineLevel="0" collapsed="false">
      <c r="A4857" s="43" t="n">
        <v>4855</v>
      </c>
    </row>
    <row r="4858" customFormat="false" ht="12.75" hidden="false" customHeight="false" outlineLevel="0" collapsed="false">
      <c r="A4858" s="43" t="n">
        <v>4856</v>
      </c>
    </row>
    <row r="4859" customFormat="false" ht="12.75" hidden="false" customHeight="false" outlineLevel="0" collapsed="false">
      <c r="A4859" s="43" t="n">
        <v>4857</v>
      </c>
    </row>
    <row r="4860" customFormat="false" ht="12.75" hidden="false" customHeight="false" outlineLevel="0" collapsed="false">
      <c r="A4860" s="43" t="n">
        <v>4858</v>
      </c>
    </row>
    <row r="4861" customFormat="false" ht="12.75" hidden="false" customHeight="false" outlineLevel="0" collapsed="false">
      <c r="A4861" s="43" t="n">
        <v>4859</v>
      </c>
    </row>
    <row r="4862" customFormat="false" ht="12.75" hidden="false" customHeight="false" outlineLevel="0" collapsed="false">
      <c r="A4862" s="43" t="n">
        <v>4860</v>
      </c>
    </row>
    <row r="4863" customFormat="false" ht="12.75" hidden="false" customHeight="false" outlineLevel="0" collapsed="false">
      <c r="A4863" s="43" t="n">
        <v>4861</v>
      </c>
    </row>
    <row r="4864" customFormat="false" ht="12.75" hidden="false" customHeight="false" outlineLevel="0" collapsed="false">
      <c r="A4864" s="43" t="n">
        <v>4862</v>
      </c>
    </row>
    <row r="4865" customFormat="false" ht="12.75" hidden="false" customHeight="false" outlineLevel="0" collapsed="false">
      <c r="A4865" s="43" t="n">
        <v>4863</v>
      </c>
    </row>
    <row r="4866" customFormat="false" ht="12.75" hidden="false" customHeight="false" outlineLevel="0" collapsed="false">
      <c r="A4866" s="43" t="n">
        <v>4864</v>
      </c>
    </row>
    <row r="4867" customFormat="false" ht="12.75" hidden="false" customHeight="false" outlineLevel="0" collapsed="false">
      <c r="A4867" s="43" t="n">
        <v>4865</v>
      </c>
    </row>
    <row r="4868" customFormat="false" ht="12.75" hidden="false" customHeight="false" outlineLevel="0" collapsed="false">
      <c r="A4868" s="43" t="n">
        <v>4866</v>
      </c>
    </row>
    <row r="4869" customFormat="false" ht="12.75" hidden="false" customHeight="false" outlineLevel="0" collapsed="false">
      <c r="A4869" s="43" t="n">
        <v>4867</v>
      </c>
    </row>
    <row r="4870" customFormat="false" ht="12.75" hidden="false" customHeight="false" outlineLevel="0" collapsed="false">
      <c r="A4870" s="43" t="n">
        <v>4868</v>
      </c>
    </row>
    <row r="4871" customFormat="false" ht="12.75" hidden="false" customHeight="false" outlineLevel="0" collapsed="false">
      <c r="A4871" s="43" t="n">
        <v>4869</v>
      </c>
    </row>
    <row r="4872" customFormat="false" ht="12.75" hidden="false" customHeight="false" outlineLevel="0" collapsed="false">
      <c r="A4872" s="43" t="n">
        <v>4870</v>
      </c>
    </row>
    <row r="4873" customFormat="false" ht="12.75" hidden="false" customHeight="false" outlineLevel="0" collapsed="false">
      <c r="A4873" s="43" t="n">
        <v>4871</v>
      </c>
    </row>
    <row r="4874" customFormat="false" ht="12.75" hidden="false" customHeight="false" outlineLevel="0" collapsed="false">
      <c r="A4874" s="43" t="n">
        <v>4872</v>
      </c>
    </row>
    <row r="4875" customFormat="false" ht="12.75" hidden="false" customHeight="false" outlineLevel="0" collapsed="false">
      <c r="A4875" s="43" t="n">
        <v>4873</v>
      </c>
    </row>
    <row r="4876" customFormat="false" ht="12.75" hidden="false" customHeight="false" outlineLevel="0" collapsed="false">
      <c r="A4876" s="43" t="n">
        <v>4874</v>
      </c>
    </row>
    <row r="4877" customFormat="false" ht="12.75" hidden="false" customHeight="false" outlineLevel="0" collapsed="false">
      <c r="A4877" s="43" t="n">
        <v>4875</v>
      </c>
    </row>
    <row r="4878" customFormat="false" ht="12.75" hidden="false" customHeight="false" outlineLevel="0" collapsed="false">
      <c r="A4878" s="43" t="n">
        <v>4876</v>
      </c>
    </row>
    <row r="4879" customFormat="false" ht="12.75" hidden="false" customHeight="false" outlineLevel="0" collapsed="false">
      <c r="A4879" s="43" t="n">
        <v>4877</v>
      </c>
    </row>
    <row r="4880" customFormat="false" ht="12.75" hidden="false" customHeight="false" outlineLevel="0" collapsed="false">
      <c r="A4880" s="43" t="n">
        <v>4878</v>
      </c>
    </row>
    <row r="4881" customFormat="false" ht="12.75" hidden="false" customHeight="false" outlineLevel="0" collapsed="false">
      <c r="A4881" s="43" t="n">
        <v>4879</v>
      </c>
    </row>
    <row r="4882" customFormat="false" ht="12.75" hidden="false" customHeight="false" outlineLevel="0" collapsed="false">
      <c r="A4882" s="43" t="n">
        <v>4880</v>
      </c>
    </row>
    <row r="4883" customFormat="false" ht="12.75" hidden="false" customHeight="false" outlineLevel="0" collapsed="false">
      <c r="A4883" s="43" t="n">
        <v>4881</v>
      </c>
    </row>
    <row r="4884" customFormat="false" ht="12.75" hidden="false" customHeight="false" outlineLevel="0" collapsed="false">
      <c r="A4884" s="43" t="n">
        <v>4882</v>
      </c>
    </row>
    <row r="4885" customFormat="false" ht="12.75" hidden="false" customHeight="false" outlineLevel="0" collapsed="false">
      <c r="A4885" s="43" t="n">
        <v>4883</v>
      </c>
    </row>
    <row r="4886" customFormat="false" ht="12.75" hidden="false" customHeight="false" outlineLevel="0" collapsed="false">
      <c r="A4886" s="43" t="n">
        <v>4884</v>
      </c>
    </row>
    <row r="4887" customFormat="false" ht="12.75" hidden="false" customHeight="false" outlineLevel="0" collapsed="false">
      <c r="A4887" s="43" t="n">
        <v>4885</v>
      </c>
    </row>
    <row r="4888" customFormat="false" ht="12.75" hidden="false" customHeight="false" outlineLevel="0" collapsed="false">
      <c r="A4888" s="43" t="n">
        <v>4886</v>
      </c>
    </row>
    <row r="4889" customFormat="false" ht="12.75" hidden="false" customHeight="false" outlineLevel="0" collapsed="false">
      <c r="A4889" s="43" t="n">
        <v>4887</v>
      </c>
    </row>
    <row r="4890" customFormat="false" ht="12.75" hidden="false" customHeight="false" outlineLevel="0" collapsed="false">
      <c r="A4890" s="43" t="n">
        <v>4888</v>
      </c>
    </row>
    <row r="4891" customFormat="false" ht="12.75" hidden="false" customHeight="false" outlineLevel="0" collapsed="false">
      <c r="A4891" s="43" t="n">
        <v>4889</v>
      </c>
    </row>
    <row r="4892" customFormat="false" ht="12.75" hidden="false" customHeight="false" outlineLevel="0" collapsed="false">
      <c r="A4892" s="43" t="n">
        <v>4890</v>
      </c>
    </row>
    <row r="4893" customFormat="false" ht="12.75" hidden="false" customHeight="false" outlineLevel="0" collapsed="false">
      <c r="A4893" s="43" t="n">
        <v>4891</v>
      </c>
    </row>
    <row r="4894" customFormat="false" ht="12.75" hidden="false" customHeight="false" outlineLevel="0" collapsed="false">
      <c r="A4894" s="43" t="n">
        <v>4892</v>
      </c>
    </row>
    <row r="4895" customFormat="false" ht="12.75" hidden="false" customHeight="false" outlineLevel="0" collapsed="false">
      <c r="A4895" s="43" t="n">
        <v>4893</v>
      </c>
    </row>
    <row r="4896" customFormat="false" ht="12.75" hidden="false" customHeight="false" outlineLevel="0" collapsed="false">
      <c r="A4896" s="43" t="n">
        <v>4894</v>
      </c>
    </row>
    <row r="4897" customFormat="false" ht="12.75" hidden="false" customHeight="false" outlineLevel="0" collapsed="false">
      <c r="A4897" s="43" t="n">
        <v>4895</v>
      </c>
    </row>
    <row r="4898" customFormat="false" ht="12.75" hidden="false" customHeight="false" outlineLevel="0" collapsed="false">
      <c r="A4898" s="43" t="n">
        <v>4896</v>
      </c>
    </row>
    <row r="4899" customFormat="false" ht="12.75" hidden="false" customHeight="false" outlineLevel="0" collapsed="false">
      <c r="A4899" s="43" t="n">
        <v>4897</v>
      </c>
    </row>
    <row r="4900" customFormat="false" ht="12.75" hidden="false" customHeight="false" outlineLevel="0" collapsed="false">
      <c r="A4900" s="43" t="n">
        <v>4898</v>
      </c>
    </row>
    <row r="4901" customFormat="false" ht="12.75" hidden="false" customHeight="false" outlineLevel="0" collapsed="false">
      <c r="A4901" s="43" t="n">
        <v>4899</v>
      </c>
    </row>
    <row r="4902" customFormat="false" ht="12.75" hidden="false" customHeight="false" outlineLevel="0" collapsed="false">
      <c r="A4902" s="43" t="n">
        <v>4900</v>
      </c>
    </row>
    <row r="4903" customFormat="false" ht="12.75" hidden="false" customHeight="false" outlineLevel="0" collapsed="false">
      <c r="A4903" s="43" t="n">
        <v>4901</v>
      </c>
    </row>
    <row r="4904" customFormat="false" ht="12.75" hidden="false" customHeight="false" outlineLevel="0" collapsed="false">
      <c r="A4904" s="43" t="n">
        <v>4902</v>
      </c>
    </row>
    <row r="4905" customFormat="false" ht="12.75" hidden="false" customHeight="false" outlineLevel="0" collapsed="false">
      <c r="A4905" s="43" t="n">
        <v>4903</v>
      </c>
    </row>
    <row r="4906" customFormat="false" ht="12.75" hidden="false" customHeight="false" outlineLevel="0" collapsed="false">
      <c r="A4906" s="43" t="n">
        <v>4904</v>
      </c>
    </row>
    <row r="4907" customFormat="false" ht="12.75" hidden="false" customHeight="false" outlineLevel="0" collapsed="false">
      <c r="A4907" s="43" t="n">
        <v>4905</v>
      </c>
    </row>
    <row r="4908" customFormat="false" ht="12.75" hidden="false" customHeight="false" outlineLevel="0" collapsed="false">
      <c r="A4908" s="43" t="n">
        <v>4906</v>
      </c>
    </row>
    <row r="4909" customFormat="false" ht="12.75" hidden="false" customHeight="false" outlineLevel="0" collapsed="false">
      <c r="A4909" s="43" t="n">
        <v>4907</v>
      </c>
    </row>
    <row r="4910" customFormat="false" ht="12.75" hidden="false" customHeight="false" outlineLevel="0" collapsed="false">
      <c r="A4910" s="43" t="n">
        <v>4908</v>
      </c>
    </row>
    <row r="4911" customFormat="false" ht="12.75" hidden="false" customHeight="false" outlineLevel="0" collapsed="false">
      <c r="A4911" s="43" t="n">
        <v>4909</v>
      </c>
    </row>
    <row r="4912" customFormat="false" ht="12.75" hidden="false" customHeight="false" outlineLevel="0" collapsed="false">
      <c r="A4912" s="43" t="n">
        <v>4910</v>
      </c>
    </row>
    <row r="4913" customFormat="false" ht="12.75" hidden="false" customHeight="false" outlineLevel="0" collapsed="false">
      <c r="A4913" s="43" t="n">
        <v>4911</v>
      </c>
    </row>
    <row r="4914" customFormat="false" ht="12.75" hidden="false" customHeight="false" outlineLevel="0" collapsed="false">
      <c r="A4914" s="43" t="n">
        <v>4912</v>
      </c>
    </row>
    <row r="4915" customFormat="false" ht="12.75" hidden="false" customHeight="false" outlineLevel="0" collapsed="false">
      <c r="A4915" s="43" t="n">
        <v>4913</v>
      </c>
    </row>
    <row r="4916" customFormat="false" ht="12.75" hidden="false" customHeight="false" outlineLevel="0" collapsed="false">
      <c r="A4916" s="43" t="n">
        <v>4914</v>
      </c>
    </row>
    <row r="4917" customFormat="false" ht="12.75" hidden="false" customHeight="false" outlineLevel="0" collapsed="false">
      <c r="A4917" s="43" t="n">
        <v>4915</v>
      </c>
    </row>
    <row r="4918" customFormat="false" ht="12.75" hidden="false" customHeight="false" outlineLevel="0" collapsed="false">
      <c r="A4918" s="43" t="n">
        <v>4916</v>
      </c>
    </row>
    <row r="4919" customFormat="false" ht="12.75" hidden="false" customHeight="false" outlineLevel="0" collapsed="false">
      <c r="A4919" s="43" t="n">
        <v>4917</v>
      </c>
    </row>
    <row r="4920" customFormat="false" ht="12.75" hidden="false" customHeight="false" outlineLevel="0" collapsed="false">
      <c r="A4920" s="43" t="n">
        <v>4918</v>
      </c>
    </row>
    <row r="4921" customFormat="false" ht="12.75" hidden="false" customHeight="false" outlineLevel="0" collapsed="false">
      <c r="A4921" s="43" t="n">
        <v>4919</v>
      </c>
    </row>
    <row r="4922" customFormat="false" ht="12.75" hidden="false" customHeight="false" outlineLevel="0" collapsed="false">
      <c r="A4922" s="43" t="n">
        <v>4920</v>
      </c>
    </row>
    <row r="4923" customFormat="false" ht="12.75" hidden="false" customHeight="false" outlineLevel="0" collapsed="false">
      <c r="A4923" s="43" t="n">
        <v>4921</v>
      </c>
    </row>
    <row r="4924" customFormat="false" ht="12.75" hidden="false" customHeight="false" outlineLevel="0" collapsed="false">
      <c r="A4924" s="43" t="n">
        <v>4922</v>
      </c>
    </row>
    <row r="4925" customFormat="false" ht="12.75" hidden="false" customHeight="false" outlineLevel="0" collapsed="false">
      <c r="A4925" s="43" t="n">
        <v>4923</v>
      </c>
    </row>
    <row r="4926" customFormat="false" ht="12.75" hidden="false" customHeight="false" outlineLevel="0" collapsed="false">
      <c r="A4926" s="43" t="n">
        <v>4924</v>
      </c>
    </row>
    <row r="4927" customFormat="false" ht="12.75" hidden="false" customHeight="false" outlineLevel="0" collapsed="false">
      <c r="A4927" s="43" t="n">
        <v>4925</v>
      </c>
    </row>
    <row r="4928" customFormat="false" ht="12.75" hidden="false" customHeight="false" outlineLevel="0" collapsed="false">
      <c r="A4928" s="43" t="n">
        <v>4926</v>
      </c>
    </row>
    <row r="4929" customFormat="false" ht="12.75" hidden="false" customHeight="false" outlineLevel="0" collapsed="false">
      <c r="A4929" s="43" t="n">
        <v>4927</v>
      </c>
    </row>
    <row r="4930" customFormat="false" ht="12.75" hidden="false" customHeight="false" outlineLevel="0" collapsed="false">
      <c r="A4930" s="43" t="n">
        <v>4928</v>
      </c>
    </row>
    <row r="4931" customFormat="false" ht="12.75" hidden="false" customHeight="false" outlineLevel="0" collapsed="false">
      <c r="A4931" s="43" t="n">
        <v>4929</v>
      </c>
    </row>
    <row r="4932" customFormat="false" ht="12.75" hidden="false" customHeight="false" outlineLevel="0" collapsed="false">
      <c r="A4932" s="43" t="n">
        <v>4930</v>
      </c>
    </row>
    <row r="4933" customFormat="false" ht="12.75" hidden="false" customHeight="false" outlineLevel="0" collapsed="false">
      <c r="A4933" s="43" t="n">
        <v>4931</v>
      </c>
    </row>
    <row r="4934" customFormat="false" ht="12.75" hidden="false" customHeight="false" outlineLevel="0" collapsed="false">
      <c r="A4934" s="43" t="n">
        <v>4932</v>
      </c>
    </row>
    <row r="4935" customFormat="false" ht="12.75" hidden="false" customHeight="false" outlineLevel="0" collapsed="false">
      <c r="A4935" s="43" t="n">
        <v>4933</v>
      </c>
    </row>
    <row r="4936" customFormat="false" ht="12.75" hidden="false" customHeight="false" outlineLevel="0" collapsed="false">
      <c r="A4936" s="43" t="n">
        <v>4934</v>
      </c>
    </row>
    <row r="4937" customFormat="false" ht="12.75" hidden="false" customHeight="false" outlineLevel="0" collapsed="false">
      <c r="A4937" s="43" t="n">
        <v>4935</v>
      </c>
    </row>
    <row r="4938" customFormat="false" ht="12.75" hidden="false" customHeight="false" outlineLevel="0" collapsed="false">
      <c r="A4938" s="43" t="n">
        <v>4936</v>
      </c>
    </row>
    <row r="4939" customFormat="false" ht="12.75" hidden="false" customHeight="false" outlineLevel="0" collapsed="false">
      <c r="A4939" s="43" t="n">
        <v>4937</v>
      </c>
    </row>
    <row r="4940" customFormat="false" ht="12.75" hidden="false" customHeight="false" outlineLevel="0" collapsed="false">
      <c r="A4940" s="43" t="n">
        <v>4938</v>
      </c>
    </row>
    <row r="4941" customFormat="false" ht="12.75" hidden="false" customHeight="false" outlineLevel="0" collapsed="false">
      <c r="A4941" s="43" t="n">
        <v>4939</v>
      </c>
    </row>
    <row r="4942" customFormat="false" ht="12.75" hidden="false" customHeight="false" outlineLevel="0" collapsed="false">
      <c r="A4942" s="43" t="n">
        <v>4940</v>
      </c>
    </row>
    <row r="4943" customFormat="false" ht="12.75" hidden="false" customHeight="false" outlineLevel="0" collapsed="false">
      <c r="A4943" s="43" t="n">
        <v>4941</v>
      </c>
    </row>
    <row r="4944" customFormat="false" ht="12.75" hidden="false" customHeight="false" outlineLevel="0" collapsed="false">
      <c r="A4944" s="43" t="n">
        <v>4942</v>
      </c>
    </row>
    <row r="4945" customFormat="false" ht="12.75" hidden="false" customHeight="false" outlineLevel="0" collapsed="false">
      <c r="A4945" s="43" t="n">
        <v>4943</v>
      </c>
    </row>
    <row r="4946" customFormat="false" ht="12.75" hidden="false" customHeight="false" outlineLevel="0" collapsed="false">
      <c r="A4946" s="43" t="n">
        <v>4944</v>
      </c>
    </row>
    <row r="4947" customFormat="false" ht="12.75" hidden="false" customHeight="false" outlineLevel="0" collapsed="false">
      <c r="A4947" s="43" t="n">
        <v>4945</v>
      </c>
    </row>
    <row r="4948" customFormat="false" ht="12.75" hidden="false" customHeight="false" outlineLevel="0" collapsed="false">
      <c r="A4948" s="43" t="n">
        <v>4946</v>
      </c>
    </row>
    <row r="4949" customFormat="false" ht="12.75" hidden="false" customHeight="false" outlineLevel="0" collapsed="false">
      <c r="A4949" s="43" t="n">
        <v>4947</v>
      </c>
    </row>
    <row r="4950" customFormat="false" ht="12.75" hidden="false" customHeight="false" outlineLevel="0" collapsed="false">
      <c r="A4950" s="43" t="n">
        <v>4948</v>
      </c>
    </row>
    <row r="4951" customFormat="false" ht="12.75" hidden="false" customHeight="false" outlineLevel="0" collapsed="false">
      <c r="A4951" s="43" t="n">
        <v>4949</v>
      </c>
    </row>
    <row r="4952" customFormat="false" ht="12.75" hidden="false" customHeight="false" outlineLevel="0" collapsed="false">
      <c r="A4952" s="43" t="n">
        <v>4950</v>
      </c>
    </row>
    <row r="4953" customFormat="false" ht="12.75" hidden="false" customHeight="false" outlineLevel="0" collapsed="false">
      <c r="A4953" s="43" t="n">
        <v>4951</v>
      </c>
    </row>
    <row r="4954" customFormat="false" ht="12.75" hidden="false" customHeight="false" outlineLevel="0" collapsed="false">
      <c r="A4954" s="43" t="n">
        <v>4952</v>
      </c>
    </row>
    <row r="4955" customFormat="false" ht="12.75" hidden="false" customHeight="false" outlineLevel="0" collapsed="false">
      <c r="A4955" s="43" t="n">
        <v>4953</v>
      </c>
    </row>
    <row r="4956" customFormat="false" ht="12.75" hidden="false" customHeight="false" outlineLevel="0" collapsed="false">
      <c r="A4956" s="43" t="n">
        <v>4954</v>
      </c>
    </row>
    <row r="4957" customFormat="false" ht="12.75" hidden="false" customHeight="false" outlineLevel="0" collapsed="false">
      <c r="A4957" s="43" t="n">
        <v>4955</v>
      </c>
    </row>
    <row r="4958" customFormat="false" ht="12.75" hidden="false" customHeight="false" outlineLevel="0" collapsed="false">
      <c r="A4958" s="43" t="n">
        <v>4956</v>
      </c>
    </row>
    <row r="4959" customFormat="false" ht="12.75" hidden="false" customHeight="false" outlineLevel="0" collapsed="false">
      <c r="A4959" s="43" t="n">
        <v>4957</v>
      </c>
    </row>
    <row r="4960" customFormat="false" ht="12.75" hidden="false" customHeight="false" outlineLevel="0" collapsed="false">
      <c r="A4960" s="43" t="n">
        <v>4958</v>
      </c>
    </row>
    <row r="4961" customFormat="false" ht="12.75" hidden="false" customHeight="false" outlineLevel="0" collapsed="false">
      <c r="A4961" s="43" t="n">
        <v>4959</v>
      </c>
    </row>
    <row r="4962" customFormat="false" ht="12.75" hidden="false" customHeight="false" outlineLevel="0" collapsed="false">
      <c r="A4962" s="43" t="n">
        <v>4960</v>
      </c>
    </row>
    <row r="4963" customFormat="false" ht="12.75" hidden="false" customHeight="false" outlineLevel="0" collapsed="false">
      <c r="A4963" s="43" t="n">
        <v>4961</v>
      </c>
    </row>
    <row r="4964" customFormat="false" ht="12.75" hidden="false" customHeight="false" outlineLevel="0" collapsed="false">
      <c r="A4964" s="43" t="n">
        <v>4962</v>
      </c>
    </row>
    <row r="4965" customFormat="false" ht="12.75" hidden="false" customHeight="false" outlineLevel="0" collapsed="false">
      <c r="A4965" s="43" t="n">
        <v>4963</v>
      </c>
    </row>
    <row r="4966" customFormat="false" ht="12.75" hidden="false" customHeight="false" outlineLevel="0" collapsed="false">
      <c r="A4966" s="43" t="n">
        <v>4964</v>
      </c>
    </row>
    <row r="4967" customFormat="false" ht="12.75" hidden="false" customHeight="false" outlineLevel="0" collapsed="false">
      <c r="A4967" s="43" t="n">
        <v>4965</v>
      </c>
    </row>
    <row r="4968" customFormat="false" ht="12.75" hidden="false" customHeight="false" outlineLevel="0" collapsed="false">
      <c r="A4968" s="43" t="n">
        <v>4966</v>
      </c>
    </row>
    <row r="4969" customFormat="false" ht="12.75" hidden="false" customHeight="false" outlineLevel="0" collapsed="false">
      <c r="A4969" s="43" t="n">
        <v>4967</v>
      </c>
    </row>
    <row r="4970" customFormat="false" ht="12.75" hidden="false" customHeight="false" outlineLevel="0" collapsed="false">
      <c r="A4970" s="43" t="n">
        <v>4968</v>
      </c>
    </row>
    <row r="4971" customFormat="false" ht="12.75" hidden="false" customHeight="false" outlineLevel="0" collapsed="false">
      <c r="A4971" s="43" t="n">
        <v>4969</v>
      </c>
    </row>
    <row r="4972" customFormat="false" ht="12.75" hidden="false" customHeight="false" outlineLevel="0" collapsed="false">
      <c r="A4972" s="43" t="n">
        <v>4970</v>
      </c>
    </row>
    <row r="4973" customFormat="false" ht="12.75" hidden="false" customHeight="false" outlineLevel="0" collapsed="false">
      <c r="A4973" s="43" t="n">
        <v>4971</v>
      </c>
    </row>
    <row r="4974" customFormat="false" ht="12.75" hidden="false" customHeight="false" outlineLevel="0" collapsed="false">
      <c r="A4974" s="43" t="n">
        <v>4972</v>
      </c>
    </row>
    <row r="4975" customFormat="false" ht="12.75" hidden="false" customHeight="false" outlineLevel="0" collapsed="false">
      <c r="A4975" s="43" t="n">
        <v>4973</v>
      </c>
    </row>
    <row r="4976" customFormat="false" ht="12.75" hidden="false" customHeight="false" outlineLevel="0" collapsed="false">
      <c r="A4976" s="43" t="n">
        <v>4974</v>
      </c>
    </row>
    <row r="4977" customFormat="false" ht="12.75" hidden="false" customHeight="false" outlineLevel="0" collapsed="false">
      <c r="A4977" s="43" t="n">
        <v>4975</v>
      </c>
    </row>
    <row r="4978" customFormat="false" ht="12.75" hidden="false" customHeight="false" outlineLevel="0" collapsed="false">
      <c r="A4978" s="43" t="n">
        <v>4976</v>
      </c>
    </row>
    <row r="4979" customFormat="false" ht="12.75" hidden="false" customHeight="false" outlineLevel="0" collapsed="false">
      <c r="A4979" s="43" t="n">
        <v>4977</v>
      </c>
    </row>
    <row r="4980" customFormat="false" ht="12.75" hidden="false" customHeight="false" outlineLevel="0" collapsed="false">
      <c r="A4980" s="43" t="n">
        <v>4978</v>
      </c>
    </row>
    <row r="4981" customFormat="false" ht="12.75" hidden="false" customHeight="false" outlineLevel="0" collapsed="false">
      <c r="A4981" s="43" t="n">
        <v>4979</v>
      </c>
    </row>
    <row r="4982" customFormat="false" ht="12.75" hidden="false" customHeight="false" outlineLevel="0" collapsed="false">
      <c r="A4982" s="43" t="n">
        <v>4980</v>
      </c>
    </row>
    <row r="4983" customFormat="false" ht="12.75" hidden="false" customHeight="false" outlineLevel="0" collapsed="false">
      <c r="A4983" s="43" t="n">
        <v>4981</v>
      </c>
    </row>
    <row r="4984" customFormat="false" ht="12.75" hidden="false" customHeight="false" outlineLevel="0" collapsed="false">
      <c r="A4984" s="43" t="n">
        <v>4982</v>
      </c>
    </row>
    <row r="4985" customFormat="false" ht="12.75" hidden="false" customHeight="false" outlineLevel="0" collapsed="false">
      <c r="A4985" s="43" t="n">
        <v>4983</v>
      </c>
    </row>
    <row r="4986" customFormat="false" ht="12.75" hidden="false" customHeight="false" outlineLevel="0" collapsed="false">
      <c r="A4986" s="43" t="n">
        <v>4984</v>
      </c>
    </row>
    <row r="4987" customFormat="false" ht="12.75" hidden="false" customHeight="false" outlineLevel="0" collapsed="false">
      <c r="A4987" s="43" t="n">
        <v>4985</v>
      </c>
    </row>
    <row r="4988" customFormat="false" ht="12.75" hidden="false" customHeight="false" outlineLevel="0" collapsed="false">
      <c r="A4988" s="43" t="n">
        <v>4986</v>
      </c>
    </row>
    <row r="4989" customFormat="false" ht="12.75" hidden="false" customHeight="false" outlineLevel="0" collapsed="false">
      <c r="A4989" s="43" t="n">
        <v>4987</v>
      </c>
    </row>
    <row r="4990" customFormat="false" ht="12.75" hidden="false" customHeight="false" outlineLevel="0" collapsed="false">
      <c r="A4990" s="43" t="n">
        <v>4988</v>
      </c>
    </row>
    <row r="4991" customFormat="false" ht="12.75" hidden="false" customHeight="false" outlineLevel="0" collapsed="false">
      <c r="A4991" s="43" t="n">
        <v>4989</v>
      </c>
    </row>
    <row r="4992" customFormat="false" ht="12.75" hidden="false" customHeight="false" outlineLevel="0" collapsed="false">
      <c r="A4992" s="43" t="n">
        <v>4990</v>
      </c>
    </row>
    <row r="4993" customFormat="false" ht="12.75" hidden="false" customHeight="false" outlineLevel="0" collapsed="false">
      <c r="A4993" s="43" t="n">
        <v>4991</v>
      </c>
    </row>
    <row r="4994" customFormat="false" ht="12.75" hidden="false" customHeight="false" outlineLevel="0" collapsed="false">
      <c r="A4994" s="43" t="n">
        <v>4992</v>
      </c>
    </row>
    <row r="4995" customFormat="false" ht="12.75" hidden="false" customHeight="false" outlineLevel="0" collapsed="false">
      <c r="A4995" s="43" t="n">
        <v>4993</v>
      </c>
    </row>
    <row r="4996" customFormat="false" ht="12.75" hidden="false" customHeight="false" outlineLevel="0" collapsed="false">
      <c r="A4996" s="43" t="n">
        <v>4994</v>
      </c>
    </row>
    <row r="4997" customFormat="false" ht="12.75" hidden="false" customHeight="false" outlineLevel="0" collapsed="false">
      <c r="A4997" s="43" t="n">
        <v>4995</v>
      </c>
    </row>
    <row r="4998" customFormat="false" ht="12.75" hidden="false" customHeight="false" outlineLevel="0" collapsed="false">
      <c r="A4998" s="43" t="n">
        <v>4996</v>
      </c>
    </row>
    <row r="4999" customFormat="false" ht="12.75" hidden="false" customHeight="false" outlineLevel="0" collapsed="false">
      <c r="A4999" s="43" t="n">
        <v>4997</v>
      </c>
    </row>
    <row r="5000" customFormat="false" ht="12.75" hidden="false" customHeight="false" outlineLevel="0" collapsed="false">
      <c r="A5000" s="43" t="n">
        <v>4998</v>
      </c>
    </row>
    <row r="5001" customFormat="false" ht="12.75" hidden="false" customHeight="false" outlineLevel="0" collapsed="false">
      <c r="A5001" s="43" t="n">
        <v>4999</v>
      </c>
    </row>
    <row r="5002" customFormat="false" ht="12.75" hidden="false" customHeight="false" outlineLevel="0" collapsed="false">
      <c r="A5002" s="43" t="n">
        <v>5000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1999-11-18T18:13:09Z</dcterms:created>
  <dc:creator>Enron Servicos do Brasil</dc:creator>
  <dc:description/>
  <dc:language>en-US</dc:language>
  <cp:lastModifiedBy>Ricardo Sassatani</cp:lastModifiedBy>
  <cp:revision>0</cp:revision>
  <dc:subject/>
  <dc:title/>
</cp:coreProperties>
</file>