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DC-ECC" sheetId="1" state="visible" r:id="rId3"/>
    <sheet name="Point-Bow" sheetId="2" state="visible" r:id="rId4"/>
  </sheets>
  <definedNames>
    <definedName function="false" hidden="false" localSheetId="0" name="_xlnm.Print_Area" vbProcedure="false">'EDC-ECC'!$A$1:$I$33</definedName>
    <definedName function="false" hidden="false" localSheetId="1" name="_xlnm.Print_Area" vbProcedure="false">'Point-Bow'!$A$1:$I$33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<sst xmlns="http://schemas.openxmlformats.org/spreadsheetml/2006/main" count="100" uniqueCount="41">
  <si>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</si>
  <si>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</si>
  <si>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</si>
  <si>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</si>
  <si>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ECC</t>
  </si>
  <si>
    <t xml:space="preserve">Deal Date:</t>
  </si>
  <si>
    <t xml:space="preserve">March</t>
  </si>
  <si>
    <t xml:space="preserve">Originator:</t>
  </si>
  <si>
    <t xml:space="preserve">Greg Frers</t>
  </si>
  <si>
    <t xml:space="preserve">Deal ID #:</t>
  </si>
  <si>
    <t xml:space="preserve">April</t>
  </si>
  <si>
    <t xml:space="preserve">Customer:</t>
  </si>
  <si>
    <t xml:space="preserve">Point on the Bow Condominium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</si>
  <si>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</si>
  <si>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</si>
  <si>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</si>
  <si>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</si>
  <si>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</si>
  <si>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</si>
  <si>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</si>
  <si>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</si>
  <si>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</si>
  <si>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</si>
  <si>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</si>
  <si>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</si>
  <si>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</si>
  <si>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</si>
  <si>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</si>
  <si>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Buy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</si>
  <si>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</si>
  <si>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</si>
  <si>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</si>
  <si>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</si>
  <si>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</si>
  <si>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</si>
  <si>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Combined Volume</t>
  </si>
  <si>
    <t xml:space="preserve">Fuel</t>
  </si>
  <si>
    <t xml:space="preserve">Total</t>
  </si>
  <si>
    <t xml:space="preserve">TOTAL:</t>
  </si>
  <si>
    <t xml:space="preserve">Point on the Bow Condominium Corporation</t>
  </si>
  <si>
    <t xml:space="preserve">Sell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</si>
</sst>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11</v>
      </c>
      <c r="Q1" s="1" t="str">
        <f aca="false">VLOOKUP(P1,N1:O12,2,0)</f>
        <v>November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</v>
      </c>
      <c r="C3" s="6"/>
      <c r="D3" s="6"/>
      <c r="F3" s="5" t="s">
        <v>5</v>
      </c>
      <c r="G3" s="7" t="n">
        <v>37084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A5" s="9" t="s">
        <v>11</v>
      </c>
      <c r="B5" s="1" t="s">
        <v>12</v>
      </c>
      <c r="I5" s="3"/>
      <c r="N5" s="1" t="n">
        <v>5</v>
      </c>
      <c r="O5" s="1" t="s">
        <v>13</v>
      </c>
    </row>
    <row r="6" customFormat="false" ht="12.75" hidden="false" customHeight="false" outlineLevel="0" collapsed="false">
      <c r="A6" s="10" t="s">
        <v>14</v>
      </c>
      <c r="B6" s="7" t="n">
        <v>37196</v>
      </c>
      <c r="C6" s="11"/>
      <c r="D6" s="11"/>
      <c r="F6" s="10" t="s">
        <v>15</v>
      </c>
      <c r="G6" s="12" t="s">
        <v>16</v>
      </c>
      <c r="I6" s="3"/>
      <c r="N6" s="1" t="n">
        <v>6</v>
      </c>
      <c r="O6" s="1" t="s">
        <v>17</v>
      </c>
    </row>
    <row r="7" customFormat="false" ht="12.75" hidden="false" customHeight="false" outlineLevel="0" collapsed="false">
      <c r="A7" s="10" t="s">
        <v>18</v>
      </c>
      <c r="B7" s="7" t="n">
        <v>37560</v>
      </c>
      <c r="C7" s="11"/>
      <c r="D7" s="11"/>
      <c r="F7" s="10" t="s">
        <v>19</v>
      </c>
      <c r="G7" s="12" t="s">
        <v>20</v>
      </c>
      <c r="I7" s="3"/>
      <c r="N7" s="1" t="n">
        <v>7</v>
      </c>
      <c r="O7" s="1" t="s">
        <v>21</v>
      </c>
    </row>
    <row r="8" customFormat="false" ht="12.75" hidden="false" customHeight="false" outlineLevel="0" collapsed="false">
      <c r="A8" s="13" t="s">
        <v>22</v>
      </c>
      <c r="B8" s="14" t="n">
        <f aca="false">ROUND((B7-B6)/(365/12),0)</f>
        <v>12</v>
      </c>
      <c r="C8" s="15"/>
      <c r="D8" s="15"/>
      <c r="I8" s="3"/>
      <c r="N8" s="1" t="n">
        <v>8</v>
      </c>
      <c r="O8" s="1" t="s">
        <v>23</v>
      </c>
    </row>
    <row r="9" customFormat="false" ht="12.75" hidden="false" customHeight="false" outlineLevel="0" collapsed="false">
      <c r="F9" s="10" t="s">
        <v>24</v>
      </c>
      <c r="G9" s="16" t="n">
        <v>4.92</v>
      </c>
      <c r="I9" s="3"/>
      <c r="N9" s="1" t="n">
        <v>9</v>
      </c>
      <c r="O9" s="1" t="s">
        <v>25</v>
      </c>
    </row>
    <row r="10" customFormat="false" ht="12.75" hidden="false" customHeight="false" outlineLevel="0" collapsed="false">
      <c r="A10" s="10" t="s">
        <v>26</v>
      </c>
      <c r="B10" s="17" t="n">
        <v>0.01561</v>
      </c>
      <c r="C10" s="18"/>
      <c r="D10" s="18"/>
      <c r="F10" s="10" t="s">
        <v>27</v>
      </c>
      <c r="G10" s="1" t="s">
        <v>28</v>
      </c>
      <c r="I10" s="3"/>
      <c r="N10" s="1" t="n">
        <v>10</v>
      </c>
      <c r="O10" s="1" t="s">
        <v>29</v>
      </c>
    </row>
    <row r="11" customFormat="false" ht="12.75" hidden="false" customHeight="false" outlineLevel="0" collapsed="false">
      <c r="I11" s="3"/>
      <c r="N11" s="1" t="n">
        <v>11</v>
      </c>
      <c r="O11" s="1" t="s">
        <v>30</v>
      </c>
    </row>
    <row r="12" customFormat="false" ht="12.75" hidden="false" customHeight="false" outlineLevel="0" collapsed="false">
      <c r="I12" s="3"/>
      <c r="N12" s="1" t="n">
        <v>12</v>
      </c>
      <c r="O12" s="1" t="s">
        <v>31</v>
      </c>
    </row>
    <row r="13" customFormat="false" ht="25.5" hidden="false" customHeight="false" outlineLevel="0" collapsed="false">
      <c r="B13" s="19" t="s">
        <v>32</v>
      </c>
      <c r="C13" s="20" t="s">
        <v>33</v>
      </c>
      <c r="D13" s="20" t="s">
        <v>34</v>
      </c>
      <c r="E13" s="20" t="s">
        <v>35</v>
      </c>
      <c r="F13" s="19" t="s">
        <v>36</v>
      </c>
      <c r="G13" s="21" t="s">
        <v>37</v>
      </c>
      <c r="I13" s="3"/>
    </row>
    <row r="14" customFormat="false" ht="7.5" hidden="false" customHeight="true" outlineLevel="0" collapsed="false">
      <c r="B14" s="19"/>
      <c r="C14" s="20"/>
      <c r="D14" s="20"/>
      <c r="E14" s="20"/>
      <c r="F14" s="19"/>
      <c r="G14" s="21"/>
      <c r="I14" s="3"/>
    </row>
    <row r="15" customFormat="false" ht="15" hidden="false" customHeight="false" outlineLevel="0" collapsed="false">
      <c r="A15" s="22" t="str">
        <f aca="false">IF(B15=$Q$1,"Start Month","")</f>
        <v/>
      </c>
      <c r="B15" s="23" t="s">
        <v>1</v>
      </c>
      <c r="C15" s="12" t="n">
        <v>0</v>
      </c>
      <c r="D15" s="24" t="n">
        <v>2278</v>
      </c>
      <c r="E15" s="25" t="n">
        <f aca="false">C15+D15</f>
        <v>2278</v>
      </c>
      <c r="F15" s="26" t="n">
        <f aca="false">ROUND(E15*$B$10,2)</f>
        <v>35.56</v>
      </c>
      <c r="G15" s="27" t="n">
        <f aca="false">ROUND(E15+F15,0)</f>
        <v>2314</v>
      </c>
      <c r="I15" s="3"/>
      <c r="L15" s="11"/>
    </row>
    <row r="16" customFormat="false" ht="15" hidden="false" customHeight="false" outlineLevel="0" collapsed="false">
      <c r="A16" s="22" t="str">
        <f aca="false">IF(B16=$Q$1,"Start Month","")</f>
        <v/>
      </c>
      <c r="B16" s="23" t="s">
        <v>2</v>
      </c>
      <c r="C16" s="12" t="n">
        <v>0</v>
      </c>
      <c r="D16" s="24" t="n">
        <v>1547</v>
      </c>
      <c r="E16" s="25" t="n">
        <f aca="false">C16+D16</f>
        <v>1547</v>
      </c>
      <c r="F16" s="26" t="n">
        <f aca="false">ROUND(E16*$B$10,2)</f>
        <v>24.15</v>
      </c>
      <c r="G16" s="27" t="n">
        <f aca="false">ROUND(E16+F16,0)</f>
        <v>1571</v>
      </c>
      <c r="I16" s="3"/>
      <c r="L16" s="11"/>
    </row>
    <row r="17" customFormat="false" ht="15" hidden="false" customHeight="false" outlineLevel="0" collapsed="false">
      <c r="A17" s="22" t="str">
        <f aca="false">IF(B17=$Q$1,"Start Month","")</f>
        <v/>
      </c>
      <c r="B17" s="23" t="s">
        <v>6</v>
      </c>
      <c r="C17" s="12" t="n">
        <v>0</v>
      </c>
      <c r="D17" s="24" t="n">
        <v>1300</v>
      </c>
      <c r="E17" s="25" t="n">
        <f aca="false">C17+D17</f>
        <v>1300</v>
      </c>
      <c r="F17" s="26" t="n">
        <f aca="false">ROUND(E17*$B$10,2)</f>
        <v>20.29</v>
      </c>
      <c r="G17" s="27" t="n">
        <f aca="false">ROUND(E17+F17,0)</f>
        <v>1320</v>
      </c>
      <c r="I17" s="3"/>
      <c r="L17" s="11"/>
    </row>
    <row r="18" customFormat="false" ht="15" hidden="false" customHeight="false" outlineLevel="0" collapsed="false">
      <c r="A18" s="22" t="str">
        <f aca="false">IF(B18=$Q$1,"Start Month","")</f>
        <v/>
      </c>
      <c r="B18" s="23" t="s">
        <v>10</v>
      </c>
      <c r="C18" s="12" t="n">
        <v>0</v>
      </c>
      <c r="D18" s="24" t="n">
        <v>800</v>
      </c>
      <c r="E18" s="25" t="n">
        <f aca="false">C18+D18</f>
        <v>800</v>
      </c>
      <c r="F18" s="26" t="n">
        <f aca="false">ROUND(E18*$B$10,2)</f>
        <v>12.49</v>
      </c>
      <c r="G18" s="27" t="n">
        <f aca="false">ROUND(E18+F18,0)</f>
        <v>812</v>
      </c>
      <c r="I18" s="3"/>
      <c r="L18" s="11"/>
    </row>
    <row r="19" customFormat="false" ht="15" hidden="false" customHeight="false" outlineLevel="0" collapsed="false">
      <c r="A19" s="22" t="str">
        <f aca="false">IF(B19=$Q$1,"Start Month","")</f>
        <v/>
      </c>
      <c r="B19" s="23" t="s">
        <v>13</v>
      </c>
      <c r="C19" s="12" t="n">
        <v>0</v>
      </c>
      <c r="D19" s="24" t="n">
        <v>650</v>
      </c>
      <c r="E19" s="25" t="n">
        <f aca="false">C19+D19</f>
        <v>650</v>
      </c>
      <c r="F19" s="26" t="n">
        <f aca="false">ROUND(E19*$B$10,2)</f>
        <v>10.15</v>
      </c>
      <c r="G19" s="27" t="n">
        <f aca="false">ROUND(E19+F19,0)</f>
        <v>660</v>
      </c>
      <c r="I19" s="3"/>
      <c r="L19" s="11"/>
    </row>
    <row r="20" customFormat="false" ht="15" hidden="false" customHeight="false" outlineLevel="0" collapsed="false">
      <c r="A20" s="22" t="str">
        <f aca="false">IF(B20=$Q$1,"Start Month","")</f>
        <v/>
      </c>
      <c r="B20" s="23" t="s">
        <v>17</v>
      </c>
      <c r="C20" s="12" t="n">
        <v>0</v>
      </c>
      <c r="D20" s="24" t="n">
        <v>350</v>
      </c>
      <c r="E20" s="25" t="n">
        <f aca="false">C20+D20</f>
        <v>350</v>
      </c>
      <c r="F20" s="26" t="n">
        <f aca="false">ROUND(E20*$B$10,2)</f>
        <v>5.46</v>
      </c>
      <c r="G20" s="27" t="n">
        <f aca="false">ROUND(E20+F20,0)</f>
        <v>355</v>
      </c>
      <c r="I20" s="3"/>
      <c r="L20" s="11"/>
    </row>
    <row r="21" customFormat="false" ht="15" hidden="false" customHeight="false" outlineLevel="0" collapsed="false">
      <c r="A21" s="22" t="str">
        <f aca="false">IF(B21=$Q$1,"Start Month","")</f>
        <v/>
      </c>
      <c r="B21" s="23" t="s">
        <v>21</v>
      </c>
      <c r="C21" s="12" t="n">
        <v>0</v>
      </c>
      <c r="D21" s="24" t="n">
        <v>300</v>
      </c>
      <c r="E21" s="25" t="n">
        <f aca="false">C21+D21</f>
        <v>300</v>
      </c>
      <c r="F21" s="26" t="n">
        <f aca="false">ROUND(E21*$B$10,2)</f>
        <v>4.68</v>
      </c>
      <c r="G21" s="27" t="n">
        <f aca="false">ROUND(E21+F21,0)</f>
        <v>305</v>
      </c>
      <c r="I21" s="3"/>
      <c r="L21" s="11"/>
    </row>
    <row r="22" customFormat="false" ht="15" hidden="false" customHeight="false" outlineLevel="0" collapsed="false">
      <c r="A22" s="22" t="str">
        <f aca="false">IF(B22=$Q$1,"Start Month","")</f>
        <v/>
      </c>
      <c r="B22" s="23" t="s">
        <v>23</v>
      </c>
      <c r="C22" s="12" t="n">
        <v>0</v>
      </c>
      <c r="D22" s="24" t="n">
        <v>300</v>
      </c>
      <c r="E22" s="25" t="n">
        <f aca="false">C22+D22</f>
        <v>300</v>
      </c>
      <c r="F22" s="26" t="n">
        <f aca="false">ROUND(E22*$B$10,2)</f>
        <v>4.68</v>
      </c>
      <c r="G22" s="27" t="n">
        <f aca="false">ROUND(E22+F22,0)</f>
        <v>305</v>
      </c>
      <c r="I22" s="3"/>
      <c r="L22" s="11"/>
    </row>
    <row r="23" customFormat="false" ht="15" hidden="false" customHeight="false" outlineLevel="0" collapsed="false">
      <c r="A23" s="22" t="str">
        <f aca="false">IF(B23=$Q$1,"Start Month","")</f>
        <v/>
      </c>
      <c r="B23" s="23" t="s">
        <v>25</v>
      </c>
      <c r="C23" s="12" t="n">
        <v>0</v>
      </c>
      <c r="D23" s="24" t="n">
        <v>596</v>
      </c>
      <c r="E23" s="25" t="n">
        <f aca="false">C23+D23</f>
        <v>596</v>
      </c>
      <c r="F23" s="26" t="n">
        <f aca="false">ROUND(E23*$B$10,2)</f>
        <v>9.3</v>
      </c>
      <c r="G23" s="27" t="n">
        <f aca="false">ROUND(E23+F23,0)</f>
        <v>605</v>
      </c>
      <c r="I23" s="3"/>
      <c r="L23" s="11"/>
    </row>
    <row r="24" customFormat="false" ht="15" hidden="false" customHeight="false" outlineLevel="0" collapsed="false">
      <c r="A24" s="22" t="str">
        <f aca="false">IF(B24=$Q$1,"Start Month","")</f>
        <v/>
      </c>
      <c r="B24" s="23" t="s">
        <v>29</v>
      </c>
      <c r="C24" s="12" t="n">
        <v>0</v>
      </c>
      <c r="D24" s="24" t="n">
        <v>1113</v>
      </c>
      <c r="E24" s="25" t="n">
        <f aca="false">C24+D24</f>
        <v>1113</v>
      </c>
      <c r="F24" s="26" t="n">
        <f aca="false">ROUND(E24*$B$10,2)</f>
        <v>17.37</v>
      </c>
      <c r="G24" s="27" t="n">
        <f aca="false">ROUND(E24+F24,0)</f>
        <v>1130</v>
      </c>
      <c r="I24" s="3"/>
      <c r="L24" s="11"/>
    </row>
    <row r="25" customFormat="false" ht="15" hidden="false" customHeight="false" outlineLevel="0" collapsed="false">
      <c r="A25" s="22" t="str">
        <f aca="false">IF(B25=$Q$1,"Start Month","")</f>
        <v>Start Month</v>
      </c>
      <c r="B25" s="23" t="s">
        <v>30</v>
      </c>
      <c r="C25" s="12" t="n">
        <v>0</v>
      </c>
      <c r="D25" s="24" t="n">
        <v>1610</v>
      </c>
      <c r="E25" s="25" t="n">
        <f aca="false">C25+D25</f>
        <v>1610</v>
      </c>
      <c r="F25" s="26" t="n">
        <f aca="false">ROUND(E25*$B$10,2)</f>
        <v>25.13</v>
      </c>
      <c r="G25" s="27" t="n">
        <f aca="false">ROUND(E25+F25,0)</f>
        <v>1635</v>
      </c>
      <c r="I25" s="3"/>
      <c r="L25" s="11"/>
    </row>
    <row r="26" customFormat="false" ht="15.75" hidden="false" customHeight="false" outlineLevel="0" collapsed="false">
      <c r="A26" s="22" t="str">
        <f aca="false">IF(B26=$Q$1,"Start Month","")</f>
        <v/>
      </c>
      <c r="B26" s="23" t="s">
        <v>31</v>
      </c>
      <c r="C26" s="12" t="n">
        <v>0</v>
      </c>
      <c r="D26" s="24" t="n">
        <v>2056</v>
      </c>
      <c r="E26" s="25" t="n">
        <f aca="false">C26+D26</f>
        <v>2056</v>
      </c>
      <c r="F26" s="26" t="n">
        <f aca="false">ROUND(E26*$B$10,2)</f>
        <v>32.09</v>
      </c>
      <c r="G26" s="27" t="n">
        <f aca="false">ROUND(E26+F26,0)</f>
        <v>2088</v>
      </c>
      <c r="I26" s="3"/>
      <c r="L26" s="11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38</v>
      </c>
      <c r="C28" s="26" t="n">
        <f aca="false">SUM(C15:C26)</f>
        <v>0</v>
      </c>
      <c r="D28" s="26" t="n">
        <f aca="false">SUM(D15:D26)</f>
        <v>12900</v>
      </c>
      <c r="E28" s="26" t="n">
        <f aca="false">SUM(E15:E26)</f>
        <v>12900</v>
      </c>
      <c r="F28" s="26" t="n">
        <f aca="false">SUM(F15:F26)</f>
        <v>201.35</v>
      </c>
      <c r="G28" s="26" t="n">
        <f aca="false">SUM(G15:G26)</f>
        <v>13100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0"/>
      <c r="B33" s="30"/>
      <c r="C33" s="30"/>
      <c r="D33" s="30"/>
      <c r="E33" s="30"/>
      <c r="F33" s="30"/>
      <c r="G33" s="30"/>
      <c r="H33" s="30"/>
      <c r="I33" s="31"/>
    </row>
    <row r="34" customFormat="false" ht="13.5" hidden="false" customHeight="false" outlineLevel="0" collapsed="false">
      <c r="I34" s="32"/>
      <c r="J34" s="32"/>
    </row>
    <row r="35" customFormat="false" ht="12.75" hidden="false" customHeight="false" outlineLevel="0" collapsed="false">
      <c r="I35" s="32"/>
      <c r="J35" s="32"/>
    </row>
    <row r="36" customFormat="false" ht="12.75" hidden="false" customHeight="false" outlineLevel="0" collapsed="false">
      <c r="I36" s="32"/>
      <c r="J36" s="32"/>
    </row>
    <row r="37" customFormat="false" ht="12.75" hidden="false" customHeight="false" outlineLevel="0" collapsed="false">
      <c r="I37" s="32"/>
      <c r="J37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11</v>
      </c>
      <c r="Q1" s="1" t="str">
        <f aca="false">VLOOKUP(P1,N1:O12,2,0)</f>
        <v>November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39</v>
      </c>
      <c r="C3" s="6"/>
      <c r="D3" s="6"/>
      <c r="F3" s="5" t="s">
        <v>5</v>
      </c>
      <c r="G3" s="7" t="n">
        <v>37084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A5" s="9"/>
      <c r="I5" s="3"/>
      <c r="N5" s="1" t="n">
        <v>5</v>
      </c>
      <c r="O5" s="1" t="s">
        <v>13</v>
      </c>
    </row>
    <row r="6" customFormat="false" ht="12.75" hidden="false" customHeight="false" outlineLevel="0" collapsed="false">
      <c r="A6" s="10" t="s">
        <v>14</v>
      </c>
      <c r="B6" s="7" t="n">
        <v>37196</v>
      </c>
      <c r="C6" s="11"/>
      <c r="D6" s="11"/>
      <c r="F6" s="10" t="s">
        <v>15</v>
      </c>
      <c r="G6" s="12" t="s">
        <v>16</v>
      </c>
      <c r="I6" s="3"/>
      <c r="N6" s="1" t="n">
        <v>6</v>
      </c>
      <c r="O6" s="1" t="s">
        <v>17</v>
      </c>
    </row>
    <row r="7" customFormat="false" ht="12.75" hidden="false" customHeight="false" outlineLevel="0" collapsed="false">
      <c r="A7" s="10" t="s">
        <v>18</v>
      </c>
      <c r="B7" s="7" t="n">
        <v>37560</v>
      </c>
      <c r="C7" s="11"/>
      <c r="D7" s="11"/>
      <c r="F7" s="10" t="s">
        <v>19</v>
      </c>
      <c r="G7" s="12" t="s">
        <v>20</v>
      </c>
      <c r="I7" s="3"/>
      <c r="N7" s="1" t="n">
        <v>7</v>
      </c>
      <c r="O7" s="1" t="s">
        <v>21</v>
      </c>
    </row>
    <row r="8" customFormat="false" ht="12.75" hidden="false" customHeight="false" outlineLevel="0" collapsed="false">
      <c r="A8" s="13" t="s">
        <v>22</v>
      </c>
      <c r="B8" s="14" t="n">
        <f aca="false">ROUND((B7-B6)/(365/12),0)</f>
        <v>12</v>
      </c>
      <c r="C8" s="15"/>
      <c r="D8" s="15"/>
      <c r="I8" s="3"/>
      <c r="N8" s="1" t="n">
        <v>8</v>
      </c>
      <c r="O8" s="1" t="s">
        <v>23</v>
      </c>
    </row>
    <row r="9" customFormat="false" ht="12.75" hidden="false" customHeight="false" outlineLevel="0" collapsed="false">
      <c r="F9" s="10" t="s">
        <v>24</v>
      </c>
      <c r="G9" s="16" t="n">
        <v>5.47</v>
      </c>
      <c r="I9" s="3"/>
      <c r="N9" s="1" t="n">
        <v>9</v>
      </c>
      <c r="O9" s="1" t="s">
        <v>25</v>
      </c>
    </row>
    <row r="10" customFormat="false" ht="12.75" hidden="false" customHeight="false" outlineLevel="0" collapsed="false">
      <c r="A10" s="10" t="s">
        <v>26</v>
      </c>
      <c r="B10" s="17" t="n">
        <v>0.01561</v>
      </c>
      <c r="C10" s="18"/>
      <c r="D10" s="18"/>
      <c r="F10" s="10" t="s">
        <v>27</v>
      </c>
      <c r="G10" s="1" t="s">
        <v>40</v>
      </c>
      <c r="I10" s="3"/>
      <c r="N10" s="1" t="n">
        <v>10</v>
      </c>
      <c r="O10" s="1" t="s">
        <v>29</v>
      </c>
    </row>
    <row r="11" customFormat="false" ht="12.75" hidden="false" customHeight="false" outlineLevel="0" collapsed="false">
      <c r="I11" s="3"/>
      <c r="N11" s="1" t="n">
        <v>11</v>
      </c>
      <c r="O11" s="1" t="s">
        <v>30</v>
      </c>
    </row>
    <row r="12" customFormat="false" ht="12.75" hidden="false" customHeight="false" outlineLevel="0" collapsed="false">
      <c r="I12" s="3"/>
      <c r="N12" s="1" t="n">
        <v>12</v>
      </c>
      <c r="O12" s="1" t="s">
        <v>31</v>
      </c>
    </row>
    <row r="13" customFormat="false" ht="25.5" hidden="false" customHeight="false" outlineLevel="0" collapsed="false">
      <c r="B13" s="19" t="s">
        <v>32</v>
      </c>
      <c r="C13" s="20" t="s">
        <v>33</v>
      </c>
      <c r="D13" s="20" t="s">
        <v>34</v>
      </c>
      <c r="E13" s="20" t="s">
        <v>35</v>
      </c>
      <c r="F13" s="19" t="s">
        <v>36</v>
      </c>
      <c r="G13" s="21" t="s">
        <v>37</v>
      </c>
      <c r="I13" s="3"/>
    </row>
    <row r="14" customFormat="false" ht="7.5" hidden="false" customHeight="true" outlineLevel="0" collapsed="false">
      <c r="B14" s="19"/>
      <c r="C14" s="20"/>
      <c r="D14" s="20"/>
      <c r="E14" s="20"/>
      <c r="F14" s="19"/>
      <c r="G14" s="21"/>
      <c r="I14" s="3"/>
    </row>
    <row r="15" customFormat="false" ht="15" hidden="false" customHeight="false" outlineLevel="0" collapsed="false">
      <c r="A15" s="22" t="str">
        <f aca="false">IF(B15=$Q$1,"Start Month","")</f>
        <v/>
      </c>
      <c r="B15" s="23" t="s">
        <v>1</v>
      </c>
      <c r="C15" s="12" t="n">
        <v>0</v>
      </c>
      <c r="D15" s="24" t="n">
        <v>2278</v>
      </c>
      <c r="E15" s="25" t="n">
        <f aca="false">C15+D15</f>
        <v>2278</v>
      </c>
      <c r="F15" s="26" t="n">
        <f aca="false">ROUND(E15*$B$10,2)</f>
        <v>35.56</v>
      </c>
      <c r="G15" s="27" t="n">
        <f aca="false">ROUND(E15+F15,0)</f>
        <v>2314</v>
      </c>
      <c r="I15" s="3"/>
      <c r="L15" s="11"/>
    </row>
    <row r="16" customFormat="false" ht="15" hidden="false" customHeight="false" outlineLevel="0" collapsed="false">
      <c r="A16" s="22" t="str">
        <f aca="false">IF(B16=$Q$1,"Start Month","")</f>
        <v/>
      </c>
      <c r="B16" s="23" t="s">
        <v>2</v>
      </c>
      <c r="C16" s="12" t="n">
        <v>0</v>
      </c>
      <c r="D16" s="24" t="n">
        <v>1547</v>
      </c>
      <c r="E16" s="25" t="n">
        <f aca="false">C16+D16</f>
        <v>1547</v>
      </c>
      <c r="F16" s="26" t="n">
        <f aca="false">ROUND(E16*$B$10,2)</f>
        <v>24.15</v>
      </c>
      <c r="G16" s="27" t="n">
        <f aca="false">ROUND(E16+F16,0)</f>
        <v>1571</v>
      </c>
      <c r="I16" s="3"/>
      <c r="L16" s="11"/>
    </row>
    <row r="17" customFormat="false" ht="15" hidden="false" customHeight="false" outlineLevel="0" collapsed="false">
      <c r="A17" s="22" t="str">
        <f aca="false">IF(B17=$Q$1,"Start Month","")</f>
        <v/>
      </c>
      <c r="B17" s="23" t="s">
        <v>6</v>
      </c>
      <c r="C17" s="12" t="n">
        <v>0</v>
      </c>
      <c r="D17" s="24" t="n">
        <v>1300</v>
      </c>
      <c r="E17" s="25" t="n">
        <f aca="false">C17+D17</f>
        <v>1300</v>
      </c>
      <c r="F17" s="26" t="n">
        <f aca="false">ROUND(E17*$B$10,2)</f>
        <v>20.29</v>
      </c>
      <c r="G17" s="27" t="n">
        <f aca="false">ROUND(E17+F17,0)</f>
        <v>1320</v>
      </c>
      <c r="I17" s="3"/>
      <c r="L17" s="11"/>
    </row>
    <row r="18" customFormat="false" ht="15" hidden="false" customHeight="false" outlineLevel="0" collapsed="false">
      <c r="A18" s="22" t="str">
        <f aca="false">IF(B18=$Q$1,"Start Month","")</f>
        <v/>
      </c>
      <c r="B18" s="23" t="s">
        <v>10</v>
      </c>
      <c r="C18" s="12" t="n">
        <v>0</v>
      </c>
      <c r="D18" s="24" t="n">
        <v>800</v>
      </c>
      <c r="E18" s="25" t="n">
        <f aca="false">C18+D18</f>
        <v>800</v>
      </c>
      <c r="F18" s="26" t="n">
        <f aca="false">ROUND(E18*$B$10,2)</f>
        <v>12.49</v>
      </c>
      <c r="G18" s="27" t="n">
        <f aca="false">ROUND(E18+F18,0)</f>
        <v>812</v>
      </c>
      <c r="I18" s="3"/>
      <c r="L18" s="11"/>
    </row>
    <row r="19" customFormat="false" ht="15" hidden="false" customHeight="false" outlineLevel="0" collapsed="false">
      <c r="A19" s="22" t="str">
        <f aca="false">IF(B19=$Q$1,"Start Month","")</f>
        <v/>
      </c>
      <c r="B19" s="23" t="s">
        <v>13</v>
      </c>
      <c r="C19" s="12" t="n">
        <v>0</v>
      </c>
      <c r="D19" s="24" t="n">
        <v>650</v>
      </c>
      <c r="E19" s="25" t="n">
        <f aca="false">C19+D19</f>
        <v>650</v>
      </c>
      <c r="F19" s="26" t="n">
        <f aca="false">ROUND(E19*$B$10,2)</f>
        <v>10.15</v>
      </c>
      <c r="G19" s="27" t="n">
        <f aca="false">ROUND(E19+F19,0)</f>
        <v>660</v>
      </c>
      <c r="I19" s="3"/>
      <c r="L19" s="11"/>
    </row>
    <row r="20" customFormat="false" ht="15" hidden="false" customHeight="false" outlineLevel="0" collapsed="false">
      <c r="A20" s="22" t="str">
        <f aca="false">IF(B20=$Q$1,"Start Month","")</f>
        <v/>
      </c>
      <c r="B20" s="23" t="s">
        <v>17</v>
      </c>
      <c r="C20" s="12" t="n">
        <v>0</v>
      </c>
      <c r="D20" s="24" t="n">
        <v>350</v>
      </c>
      <c r="E20" s="25" t="n">
        <f aca="false">C20+D20</f>
        <v>350</v>
      </c>
      <c r="F20" s="26" t="n">
        <f aca="false">ROUND(E20*$B$10,2)</f>
        <v>5.46</v>
      </c>
      <c r="G20" s="27" t="n">
        <f aca="false">ROUND(E20+F20,0)</f>
        <v>355</v>
      </c>
      <c r="I20" s="3"/>
      <c r="L20" s="11"/>
    </row>
    <row r="21" customFormat="false" ht="15" hidden="false" customHeight="false" outlineLevel="0" collapsed="false">
      <c r="A21" s="22" t="str">
        <f aca="false">IF(B21=$Q$1,"Start Month","")</f>
        <v/>
      </c>
      <c r="B21" s="23" t="s">
        <v>21</v>
      </c>
      <c r="C21" s="12" t="n">
        <v>0</v>
      </c>
      <c r="D21" s="24" t="n">
        <v>300</v>
      </c>
      <c r="E21" s="25" t="n">
        <f aca="false">C21+D21</f>
        <v>300</v>
      </c>
      <c r="F21" s="26" t="n">
        <f aca="false">ROUND(E21*$B$10,2)</f>
        <v>4.68</v>
      </c>
      <c r="G21" s="27" t="n">
        <f aca="false">ROUND(E21+F21,0)</f>
        <v>305</v>
      </c>
      <c r="I21" s="3"/>
      <c r="L21" s="11"/>
    </row>
    <row r="22" customFormat="false" ht="15" hidden="false" customHeight="false" outlineLevel="0" collapsed="false">
      <c r="A22" s="22" t="str">
        <f aca="false">IF(B22=$Q$1,"Start Month","")</f>
        <v/>
      </c>
      <c r="B22" s="23" t="s">
        <v>23</v>
      </c>
      <c r="C22" s="12" t="n">
        <v>0</v>
      </c>
      <c r="D22" s="24" t="n">
        <v>300</v>
      </c>
      <c r="E22" s="25" t="n">
        <f aca="false">C22+D22</f>
        <v>300</v>
      </c>
      <c r="F22" s="26" t="n">
        <f aca="false">ROUND(E22*$B$10,2)</f>
        <v>4.68</v>
      </c>
      <c r="G22" s="27" t="n">
        <f aca="false">ROUND(E22+F22,0)</f>
        <v>305</v>
      </c>
      <c r="I22" s="3"/>
      <c r="L22" s="11"/>
    </row>
    <row r="23" customFormat="false" ht="15" hidden="false" customHeight="false" outlineLevel="0" collapsed="false">
      <c r="A23" s="22" t="str">
        <f aca="false">IF(B23=$Q$1,"Start Month","")</f>
        <v/>
      </c>
      <c r="B23" s="23" t="s">
        <v>25</v>
      </c>
      <c r="C23" s="12" t="n">
        <v>0</v>
      </c>
      <c r="D23" s="24" t="n">
        <v>596</v>
      </c>
      <c r="E23" s="25" t="n">
        <f aca="false">C23+D23</f>
        <v>596</v>
      </c>
      <c r="F23" s="26" t="n">
        <f aca="false">ROUND(E23*$B$10,2)</f>
        <v>9.3</v>
      </c>
      <c r="G23" s="27" t="n">
        <f aca="false">ROUND(E23+F23,0)</f>
        <v>605</v>
      </c>
      <c r="I23" s="3"/>
      <c r="L23" s="11"/>
    </row>
    <row r="24" customFormat="false" ht="15" hidden="false" customHeight="false" outlineLevel="0" collapsed="false">
      <c r="A24" s="22" t="str">
        <f aca="false">IF(B24=$Q$1,"Start Month","")</f>
        <v/>
      </c>
      <c r="B24" s="23" t="s">
        <v>29</v>
      </c>
      <c r="C24" s="12" t="n">
        <v>0</v>
      </c>
      <c r="D24" s="24" t="n">
        <v>1113</v>
      </c>
      <c r="E24" s="25" t="n">
        <f aca="false">C24+D24</f>
        <v>1113</v>
      </c>
      <c r="F24" s="26" t="n">
        <f aca="false">ROUND(E24*$B$10,2)</f>
        <v>17.37</v>
      </c>
      <c r="G24" s="27" t="n">
        <f aca="false">ROUND(E24+F24,0)</f>
        <v>1130</v>
      </c>
      <c r="I24" s="3"/>
      <c r="L24" s="11"/>
    </row>
    <row r="25" customFormat="false" ht="15" hidden="false" customHeight="false" outlineLevel="0" collapsed="false">
      <c r="A25" s="22" t="str">
        <f aca="false">IF(B25=$Q$1,"Start Month","")</f>
        <v>Start Month</v>
      </c>
      <c r="B25" s="23" t="s">
        <v>30</v>
      </c>
      <c r="C25" s="12" t="n">
        <v>0</v>
      </c>
      <c r="D25" s="24" t="n">
        <v>1610</v>
      </c>
      <c r="E25" s="25" t="n">
        <f aca="false">C25+D25</f>
        <v>1610</v>
      </c>
      <c r="F25" s="26" t="n">
        <f aca="false">ROUND(E25*$B$10,2)</f>
        <v>25.13</v>
      </c>
      <c r="G25" s="27" t="n">
        <f aca="false">ROUND(E25+F25,0)</f>
        <v>1635</v>
      </c>
      <c r="I25" s="3"/>
      <c r="L25" s="11"/>
    </row>
    <row r="26" customFormat="false" ht="15.75" hidden="false" customHeight="false" outlineLevel="0" collapsed="false">
      <c r="A26" s="22" t="str">
        <f aca="false">IF(B26=$Q$1,"Start Month","")</f>
        <v/>
      </c>
      <c r="B26" s="23" t="s">
        <v>31</v>
      </c>
      <c r="C26" s="12" t="n">
        <v>0</v>
      </c>
      <c r="D26" s="24" t="n">
        <v>2056</v>
      </c>
      <c r="E26" s="25" t="n">
        <f aca="false">C26+D26</f>
        <v>2056</v>
      </c>
      <c r="F26" s="26" t="n">
        <f aca="false">ROUND(E26*$B$10,2)</f>
        <v>32.09</v>
      </c>
      <c r="G26" s="27" t="n">
        <f aca="false">ROUND(E26+F26,0)</f>
        <v>2088</v>
      </c>
      <c r="I26" s="3"/>
      <c r="L26" s="11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38</v>
      </c>
      <c r="C28" s="26" t="n">
        <f aca="false">SUM(C15:C26)</f>
        <v>0</v>
      </c>
      <c r="D28" s="26" t="n">
        <f aca="false">SUM(D15:D26)</f>
        <v>12900</v>
      </c>
      <c r="E28" s="26" t="n">
        <f aca="false">SUM(E15:E26)</f>
        <v>12900</v>
      </c>
      <c r="F28" s="26" t="n">
        <f aca="false">SUM(F15:F26)</f>
        <v>201.35</v>
      </c>
      <c r="G28" s="26" t="n">
        <f aca="false">SUM(G15:G26)</f>
        <v>13100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0"/>
      <c r="B33" s="30"/>
      <c r="C33" s="30"/>
      <c r="D33" s="30"/>
      <c r="E33" s="30"/>
      <c r="F33" s="30"/>
      <c r="G33" s="30"/>
      <c r="H33" s="30"/>
      <c r="I33" s="31"/>
    </row>
    <row r="34" customFormat="false" ht="13.5" hidden="false" customHeight="false" outlineLevel="0" collapsed="false">
      <c r="I34" s="32"/>
      <c r="J34" s="32"/>
    </row>
    <row r="35" customFormat="false" ht="12.75" hidden="false" customHeight="false" outlineLevel="0" collapsed="false">
      <c r="I35" s="32"/>
      <c r="J35" s="32"/>
    </row>
    <row r="36" customFormat="false" ht="12.75" hidden="false" customHeight="false" outlineLevel="0" collapsed="false">
      <c r="I36" s="32"/>
      <c r="J36" s="32"/>
    </row>
    <row r="37" customFormat="false" ht="12.75" hidden="false" customHeight="false" outlineLevel="0" collapsed="false">
      <c r="I37" s="32"/>
      <c r="J37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mdickin</cp:lastModifiedBy>
  <cp:lastPrinted>2001-05-23T15:04:09Z</cp:lastPrinted>
  <dcterms:modified xsi:type="dcterms:W3CDTF">2001-07-12T15:36:23Z</dcterms:modified>
  <cp:revision>0</cp:revision>
  <dc:subject/>
  <dc:title/>
</cp:coreProperties>
</file>